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9AA59715-F2A8-4C1D-9C71-E3B43012FD07}" xr6:coauthVersionLast="41" xr6:coauthVersionMax="41" xr10:uidLastSave="{00000000-0000-0000-0000-000000000000}"/>
  <workbookProtection workbookAlgorithmName="SHA-512" workbookHashValue="EY6PYxUtACGuZDU8TfatsV0DnYdKeD1c7702IlOD6qQEJPNCvGRTIyiomIJUGTWBYfXE5inuVxjTpfrdxUdd5g==" workbookSaltValue="rwRXBhMctIOc0ZMimRvHMg=="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<sst xmlns="http://schemas.openxmlformats.org/spreadsheetml/2006/main" count="231" uniqueCount="117">
  <si>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</si>
  <si>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</si>
  <si>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</si>
  <si>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</si>
  <si>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</si>
  <si>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</si>
  <si>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</si>
  <si>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</si>
  <si>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</si>
  <si>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</si>
  <si>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</si>
  <si>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</si>
  <si>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</si>
  <si>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</si>
  <si>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</si>
  <si>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</si>
  <si>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</si>
  <si>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</si>
  <si>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</si>
  <si>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</si>
  <si>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</si>
  <si>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</si>
  <si>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</si>
  <si>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</si>
  <si>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</si>
  <si>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</si>
  <si>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</si>
  <si>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</si>
  <si>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</si>
  <si>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</si>
  <si>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</si>
  <si>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</si>
  <si>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</si>
  <si>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</si>
  <si>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</si>
  <si>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</si>
  <si>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</si>
  <si>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</si>
  <si>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</si>
  <si>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</si>
  <si>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</si>
  <si>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</si>
  <si>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</si>
  <si>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</si>
  <si>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</si>
  <si>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</si>
  <si>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</si>
  <si>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</si>
  <si>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</si>
  <si>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</si>
  <si>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</si>
  <si>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</si>
  <si>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</si>
  <si>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</si>
  <si>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</si>
  <si>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</si>
  <si>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</si>
  <si>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</si>
  <si>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</si>
  <si>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</si>
  <si>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</si>
  <si>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</si>
  <si>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</si>
  <si>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</si>
  <si>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</si>
  <si>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</si>
  <si>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</si>
  <si>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</si>
  <si>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</si>
  <si>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</si>
  <si>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</si>
  <si>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</si>
  <si>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</si>
  <si>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</si>
  <si>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</si>
  <si>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</si>
  <si>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</si>
  <si>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</si>
  <si>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</si>
  <si>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</si>
  <si>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</si>
  <si>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</si>
  <si>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</si>
  <si>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</si>
  <si>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</si>
  <si>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</si>
  <si>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</si>
  <si>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</si>
  <si>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</si>
  <si>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</si>
  <si>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</si>
  <si>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</si>
  <si>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</si>
  <si>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</si>
  <si>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</si>
  <si>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</si>
  <si>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</si>
  <si>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</si>
  <si>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</si>
  <si>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</si>
  <si>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</si>
  <si>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</si>
  <si>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</si>
  <si>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</si>
  <si>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</si>
  <si>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</si>
  <si>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</si>
  <si>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</si>
  <si>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</si>
  <si>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</si>
  <si>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</si>
  <si>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</si>
  <si>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</si>
  <si>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</si>
  <si>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本市の有形固定資産減価償却率は、類似団体平均値と同程度であり、他都市と同程度の年数を経過した資産が多いと考えております。
　類似団体平均値と比較して、管渠改善率は低い値となっていますが、管渠老朽化率は上昇傾向にあることから、適切に点検・調査を行い、計画的な改築更新に努めていきます。</t>
    <rPh sb="1" eb="2">
      <t>ホン</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</si>
  <si>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経常収支比率はいずれも100％以上の数値で推移しており、累積欠損比率も0％のため、経営の健全性は維持されています。これは経営戦略に基づく資産の有効活用による収入などがあるためです。
　企業債残高対事業規模比率は、経営戦略に基づき企業債残高を減少させていますが、対前年度比でほぼ横ばい傾向にあります。
　施設利用率、水洗化率はいずれも対前年度比でほぼ横ばい傾向にあります。引続き水洗勧奨を進めており、R4年度の水洗化率は99.75％となっております。</t>
    <rPh sb="291" eb="292">
      <t>タイ</t>
    </rPh>
    <rPh sb="292" eb="296">
      <t>ゼンネンドヒ</t>
    </rPh>
    <phoneticPr fontId="4"/>
  </si>
  <si>
    <t>　令和3～7年度までの経営計画に基づき、事業を実施しています。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</si>
</sst>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c:v>
                </c:pt>
                <c:pt idx="1">
                  <c:v>0.34</c:v>
                </c:pt>
                <c:pt idx="2">
                  <c:v>0.4</c:v>
                </c:pt>
                <c:pt idx="3">
                  <c:v>0.31</c:v>
                </c:pt>
                <c:pt idx="4">
                  <c:v>0.27</c:v>
                </c:pt>
              </c:numCache>
            </c:numRef>
          </c:val>
          <c:extLst>
            <c:ext xmlns:c16="http://schemas.microsoft.com/office/drawing/2014/chart" uri="{C3380CC4-5D6E-409C-BE32-E72D297353CC}">
              <c16:uniqueId val="{00000000-D9AE-49D7-BF1A-0EAE3E8377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D9AE-49D7-BF1A-0EAE3E8377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68.349999999999994</c:v>
                </c:pt>
                <c:pt idx="1">
                  <c:v>77</c:v>
                </c:pt>
                <c:pt idx="2">
                  <c:v>60.43</c:v>
                </c:pt>
                <c:pt idx="3">
                  <c:v>58.4</c:v>
                </c:pt>
                <c:pt idx="4">
                  <c:v>58.09</c:v>
                </c:pt>
              </c:numCache>
            </c:numRef>
          </c:val>
          <c:extLst>
            <c:ext xmlns:c16="http://schemas.microsoft.com/office/drawing/2014/chart" uri="{C3380CC4-5D6E-409C-BE32-E72D297353CC}">
              <c16:uniqueId val="{00000000-73C2-4F65-9E21-8AA3809FAD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73C2-4F65-9E21-8AA3809FAD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99.75</c:v>
                </c:pt>
                <c:pt idx="1">
                  <c:v>99.74</c:v>
                </c:pt>
                <c:pt idx="2">
                  <c:v>99.73</c:v>
                </c:pt>
                <c:pt idx="3">
                  <c:v>99.77</c:v>
                </c:pt>
                <c:pt idx="4">
                  <c:v>99.75</c:v>
                </c:pt>
              </c:numCache>
            </c:numRef>
          </c:val>
          <c:extLst>
            <c:ext xmlns:c16="http://schemas.microsoft.com/office/drawing/2014/chart" uri="{C3380CC4-5D6E-409C-BE32-E72D297353CC}">
              <c16:uniqueId val="{00000000-4CC5-4BD8-B8EE-62231DA3C3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4CC5-4BD8-B8EE-62231DA3C3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104.73</c:v>
                </c:pt>
                <c:pt idx="1">
                  <c:v>106.17</c:v>
                </c:pt>
                <c:pt idx="2">
                  <c:v>104.39</c:v>
                </c:pt>
                <c:pt idx="3">
                  <c:v>101.8</c:v>
                </c:pt>
                <c:pt idx="4">
                  <c:v>101.47</c:v>
                </c:pt>
              </c:numCache>
            </c:numRef>
          </c:val>
          <c:extLst>
            <c:ext xmlns:c16="http://schemas.microsoft.com/office/drawing/2014/chart" uri="{C3380CC4-5D6E-409C-BE32-E72D297353CC}">
              <c16:uniqueId val="{00000000-3439-4D1B-A6B1-2196BE667D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3439-4D1B-A6B1-2196BE667D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47.96</c:v>
                </c:pt>
                <c:pt idx="1">
                  <c:v>49.23</c:v>
                </c:pt>
                <c:pt idx="2">
                  <c:v>50.31</c:v>
                </c:pt>
                <c:pt idx="3">
                  <c:v>51.7</c:v>
                </c:pt>
                <c:pt idx="4">
                  <c:v>52.7</c:v>
                </c:pt>
              </c:numCache>
            </c:numRef>
          </c:val>
          <c:extLst>
            <c:ext xmlns:c16="http://schemas.microsoft.com/office/drawing/2014/chart" uri="{C3380CC4-5D6E-409C-BE32-E72D297353CC}">
              <c16:uniqueId val="{00000000-4263-49A4-AFA6-A3C3ADF8EC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4263-49A4-AFA6-A3C3ADF8EC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4.34</c:v>
                </c:pt>
                <c:pt idx="1">
                  <c:v>5.18</c:v>
                </c:pt>
                <c:pt idx="2">
                  <c:v>7.68</c:v>
                </c:pt>
                <c:pt idx="3">
                  <c:v>10.42</c:v>
                </c:pt>
                <c:pt idx="4">
                  <c:v>13.32</c:v>
                </c:pt>
              </c:numCache>
            </c:numRef>
          </c:val>
          <c:extLst>
            <c:ext xmlns:c16="http://schemas.microsoft.com/office/drawing/2014/chart" uri="{C3380CC4-5D6E-409C-BE32-E72D297353CC}">
              <c16:uniqueId val="{00000000-76B8-43C0-9812-E990E9D6F2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76B8-43C0-9812-E990E9D6F2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E2-443B-8D55-86E37A5A4D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52E2-443B-8D55-86E37A5A4D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65.13</c:v>
                </c:pt>
                <c:pt idx="1">
                  <c:v>60.81</c:v>
                </c:pt>
                <c:pt idx="2">
                  <c:v>68.930000000000007</c:v>
                </c:pt>
                <c:pt idx="3">
                  <c:v>78.66</c:v>
                </c:pt>
                <c:pt idx="4">
                  <c:v>69.58</c:v>
                </c:pt>
              </c:numCache>
            </c:numRef>
          </c:val>
          <c:extLst>
            <c:ext xmlns:c16="http://schemas.microsoft.com/office/drawing/2014/chart" uri="{C3380CC4-5D6E-409C-BE32-E72D297353CC}">
              <c16:uniqueId val="{00000000-E9D5-49E6-B15F-4D7E463136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E9D5-49E6-B15F-4D7E463136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579.4</c:v>
                </c:pt>
                <c:pt idx="1">
                  <c:v>574.91999999999996</c:v>
                </c:pt>
                <c:pt idx="2">
                  <c:v>592.03</c:v>
                </c:pt>
                <c:pt idx="3">
                  <c:v>593.66999999999996</c:v>
                </c:pt>
                <c:pt idx="4">
                  <c:v>586.22</c:v>
                </c:pt>
              </c:numCache>
            </c:numRef>
          </c:val>
          <c:extLst>
            <c:ext xmlns:c16="http://schemas.microsoft.com/office/drawing/2014/chart" uri="{C3380CC4-5D6E-409C-BE32-E72D297353CC}">
              <c16:uniqueId val="{00000000-1141-4254-BFAC-81568A6557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1141-4254-BFAC-81568A6557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99.7</c:v>
                </c:pt>
                <c:pt idx="1">
                  <c:v>108.07</c:v>
                </c:pt>
                <c:pt idx="2">
                  <c:v>105.83</c:v>
                </c:pt>
                <c:pt idx="3">
                  <c:v>103.95</c:v>
                </c:pt>
                <c:pt idx="4">
                  <c:v>102.67</c:v>
                </c:pt>
              </c:numCache>
            </c:numRef>
          </c:val>
          <c:extLst>
            <c:ext xmlns:c16="http://schemas.microsoft.com/office/drawing/2014/chart" uri="{C3380CC4-5D6E-409C-BE32-E72D297353CC}">
              <c16:uniqueId val="{00000000-CB56-4DCC-A212-2448DC8B70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CB56-4DCC-A212-2448DC8B70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147.08000000000001</c:v>
                </c:pt>
                <c:pt idx="1">
                  <c:v>134.88</c:v>
                </c:pt>
                <c:pt idx="2">
                  <c:v>132.63999999999999</c:v>
                </c:pt>
                <c:pt idx="3">
                  <c:v>136.13</c:v>
                </c:pt>
                <c:pt idx="4">
                  <c:v>138.24</c:v>
                </c:pt>
              </c:numCache>
            </c:numRef>
          </c:val>
          <c:extLst>
            <c:ext xmlns:c16="http://schemas.microsoft.com/office/drawing/2014/chart" uri="{C3380CC4-5D6E-409C-BE32-E72D297353CC}">
              <c16:uniqueId val="{00000000-AE3E-4AF2-8161-17F07DBC54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AE3E-4AF2-8161-17F07DBC54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43" zoomScaleNormal="100" workbookViewId="0">
      <selection activeCell="CD66" sqref="CD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北九州市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自治体職員</v>
      </c>
      <c r="AE8" s="41"/>
      <c r="AF8" s="41"/>
      <c r="AG8" s="41"/>
      <c r="AH8" s="41"/>
      <c r="AI8" s="41"/>
      <c r="AJ8" s="41"/>
      <c r="AK8" s="3"/>
      <c r="AL8" s="42">
        <f>データ!S6</f>
        <v>929396</v>
      </c>
      <c r="AM8" s="42"/>
      <c r="AN8" s="42"/>
      <c r="AO8" s="42"/>
      <c r="AP8" s="42"/>
      <c r="AQ8" s="42"/>
      <c r="AR8" s="42"/>
      <c r="AS8" s="42"/>
      <c r="AT8" s="35">
        <f>データ!T6</f>
        <v>492.5</v>
      </c>
      <c r="AU8" s="35"/>
      <c r="AV8" s="35"/>
      <c r="AW8" s="35"/>
      <c r="AX8" s="35"/>
      <c r="AY8" s="35"/>
      <c r="AZ8" s="35"/>
      <c r="BA8" s="35"/>
      <c r="BB8" s="35">
        <f>データ!U6</f>
        <v>1887.1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65.59</v>
      </c>
      <c r="J10" s="35"/>
      <c r="K10" s="35"/>
      <c r="L10" s="35"/>
      <c r="M10" s="35"/>
      <c r="N10" s="35"/>
      <c r="O10" s="35"/>
      <c r="P10" s="35">
        <f>データ!P6</f>
        <v>98.68</v>
      </c>
      <c r="Q10" s="35"/>
      <c r="R10" s="35"/>
      <c r="S10" s="35"/>
      <c r="T10" s="35"/>
      <c r="U10" s="35"/>
      <c r="V10" s="35"/>
      <c r="W10" s="35">
        <f>データ!Q6</f>
        <v>75.849999999999994</v>
      </c>
      <c r="X10" s="35"/>
      <c r="Y10" s="35"/>
      <c r="Z10" s="35"/>
      <c r="AA10" s="35"/>
      <c r="AB10" s="35"/>
      <c r="AC10" s="35"/>
      <c r="AD10" s="42">
        <f>データ!R6</f>
        <v>2207</v>
      </c>
      <c r="AE10" s="42"/>
      <c r="AF10" s="42"/>
      <c r="AG10" s="42"/>
      <c r="AH10" s="42"/>
      <c r="AI10" s="42"/>
      <c r="AJ10" s="42"/>
      <c r="AK10" s="2"/>
      <c r="AL10" s="42">
        <f>データ!V6</f>
        <v>911706</v>
      </c>
      <c r="AM10" s="42"/>
      <c r="AN10" s="42"/>
      <c r="AO10" s="42"/>
      <c r="AP10" s="42"/>
      <c r="AQ10" s="42"/>
      <c r="AR10" s="42"/>
      <c r="AS10" s="42"/>
      <c r="AT10" s="35">
        <f>データ!W6</f>
        <v>161.65</v>
      </c>
      <c r="AU10" s="35"/>
      <c r="AV10" s="35"/>
      <c r="AW10" s="35"/>
      <c r="AX10" s="35"/>
      <c r="AY10" s="35"/>
      <c r="AZ10" s="35"/>
      <c r="BA10" s="35"/>
      <c r="BB10" s="35">
        <f>データ!X6</f>
        <v>5640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sduX5uOrMN48vAIkKTBg930mHZSqGhG6vEv9HvB/0QHi5AygmZjCq7hyPbIahqCdn4xSvn2Fn+jgtM42exr1w==" saltValue="wZerlwo4Rzek05M7EPrrf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401005</v>
      </c>
      <c r="D6" s="19">
        <f t="shared" si="3"/>
        <v>46</v>
      </c>
      <c r="E6" s="19">
        <f t="shared" si="3"/>
        <v>17</v>
      </c>
      <c r="F6" s="19">
        <f t="shared" si="3"/>
        <v>1</v>
      </c>
      <c r="G6" s="19">
        <f t="shared" si="3"/>
        <v>0</v>
      </c>
      <c r="H6" s="19" t="str">
        <f t="shared" si="3"/>
        <v>福岡県　北九州市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65.59</v>
      </c>
      <c r="P6" s="20">
        <f t="shared" si="3"/>
        <v>98.68</v>
      </c>
      <c r="Q6" s="20">
        <f t="shared" si="3"/>
        <v>75.849999999999994</v>
      </c>
      <c r="R6" s="20">
        <f t="shared" si="3"/>
        <v>2207</v>
      </c>
      <c r="S6" s="20">
        <f t="shared" si="3"/>
        <v>929396</v>
      </c>
      <c r="T6" s="20">
        <f t="shared" si="3"/>
        <v>492.5</v>
      </c>
      <c r="U6" s="20">
        <f t="shared" si="3"/>
        <v>1887.1</v>
      </c>
      <c r="V6" s="20">
        <f t="shared" si="3"/>
        <v>911706</v>
      </c>
      <c r="W6" s="20">
        <f t="shared" si="3"/>
        <v>161.65</v>
      </c>
      <c r="X6" s="20">
        <f t="shared" si="3"/>
        <v>5640</v>
      </c>
      <c r="Y6" s="21">
        <f>IF(Y7="",NA(),Y7)</f>
        <v>104.73</v>
      </c>
      <c r="Z6" s="21">
        <f t="shared" ref="Z6:AH6" si="4">IF(Z7="",NA(),Z7)</f>
        <v>106.17</v>
      </c>
      <c r="AA6" s="21">
        <f t="shared" si="4"/>
        <v>104.39</v>
      </c>
      <c r="AB6" s="21">
        <f t="shared" si="4"/>
        <v>101.8</v>
      </c>
      <c r="AC6" s="21">
        <f t="shared" si="4"/>
        <v>101.47</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65.13</v>
      </c>
      <c r="AV6" s="21">
        <f t="shared" ref="AV6:BD6" si="6">IF(AV7="",NA(),AV7)</f>
        <v>60.81</v>
      </c>
      <c r="AW6" s="21">
        <f t="shared" si="6"/>
        <v>68.930000000000007</v>
      </c>
      <c r="AX6" s="21">
        <f t="shared" si="6"/>
        <v>78.66</v>
      </c>
      <c r="AY6" s="21">
        <f t="shared" si="6"/>
        <v>69.58</v>
      </c>
      <c r="AZ6" s="21">
        <f t="shared" si="6"/>
        <v>70.08</v>
      </c>
      <c r="BA6" s="21">
        <f t="shared" si="6"/>
        <v>72.92</v>
      </c>
      <c r="BB6" s="21">
        <f t="shared" si="6"/>
        <v>71.39</v>
      </c>
      <c r="BC6" s="21">
        <f t="shared" si="6"/>
        <v>74.09</v>
      </c>
      <c r="BD6" s="21">
        <f t="shared" si="6"/>
        <v>71.900000000000006</v>
      </c>
      <c r="BE6" s="20" t="str">
        <f>IF(BE7="","",IF(BE7="-","【-】","【"&amp;SUBSTITUTE(TEXT(BE7,"#,##0.00"),"-","△")&amp;"】"))</f>
        <v>【73.44】</v>
      </c>
      <c r="BF6" s="21">
        <f>IF(BF7="",NA(),BF7)</f>
        <v>579.4</v>
      </c>
      <c r="BG6" s="21">
        <f t="shared" ref="BG6:BO6" si="7">IF(BG7="",NA(),BG7)</f>
        <v>574.91999999999996</v>
      </c>
      <c r="BH6" s="21">
        <f t="shared" si="7"/>
        <v>592.03</v>
      </c>
      <c r="BI6" s="21">
        <f t="shared" si="7"/>
        <v>593.66999999999996</v>
      </c>
      <c r="BJ6" s="21">
        <f t="shared" si="7"/>
        <v>586.22</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99.7</v>
      </c>
      <c r="BR6" s="21">
        <f t="shared" ref="BR6:BZ6" si="8">IF(BR7="",NA(),BR7)</f>
        <v>108.07</v>
      </c>
      <c r="BS6" s="21">
        <f t="shared" si="8"/>
        <v>105.83</v>
      </c>
      <c r="BT6" s="21">
        <f t="shared" si="8"/>
        <v>103.95</v>
      </c>
      <c r="BU6" s="21">
        <f t="shared" si="8"/>
        <v>102.67</v>
      </c>
      <c r="BV6" s="21">
        <f t="shared" si="8"/>
        <v>112.43</v>
      </c>
      <c r="BW6" s="21">
        <f t="shared" si="8"/>
        <v>110.92</v>
      </c>
      <c r="BX6" s="21">
        <f t="shared" si="8"/>
        <v>105.67</v>
      </c>
      <c r="BY6" s="21">
        <f t="shared" si="8"/>
        <v>105.37</v>
      </c>
      <c r="BZ6" s="21">
        <f t="shared" si="8"/>
        <v>99.93</v>
      </c>
      <c r="CA6" s="20" t="str">
        <f>IF(CA7="","",IF(CA7="-","【-】","【"&amp;SUBSTITUTE(TEXT(CA7,"#,##0.00"),"-","△")&amp;"】"))</f>
        <v>【97.61】</v>
      </c>
      <c r="CB6" s="21">
        <f>IF(CB7="",NA(),CB7)</f>
        <v>147.08000000000001</v>
      </c>
      <c r="CC6" s="21">
        <f t="shared" ref="CC6:CK6" si="9">IF(CC7="",NA(),CC7)</f>
        <v>134.88</v>
      </c>
      <c r="CD6" s="21">
        <f t="shared" si="9"/>
        <v>132.63999999999999</v>
      </c>
      <c r="CE6" s="21">
        <f t="shared" si="9"/>
        <v>136.13</v>
      </c>
      <c r="CF6" s="21">
        <f t="shared" si="9"/>
        <v>138.24</v>
      </c>
      <c r="CG6" s="21">
        <f t="shared" si="9"/>
        <v>118.55</v>
      </c>
      <c r="CH6" s="21">
        <f t="shared" si="9"/>
        <v>119.33</v>
      </c>
      <c r="CI6" s="21">
        <f t="shared" si="9"/>
        <v>118.72</v>
      </c>
      <c r="CJ6" s="21">
        <f t="shared" si="9"/>
        <v>120.5</v>
      </c>
      <c r="CK6" s="21">
        <f t="shared" si="9"/>
        <v>127.3</v>
      </c>
      <c r="CL6" s="20" t="str">
        <f>IF(CL7="","",IF(CL7="-","【-】","【"&amp;SUBSTITUTE(TEXT(CL7,"#,##0.00"),"-","△")&amp;"】"))</f>
        <v>【138.29】</v>
      </c>
      <c r="CM6" s="21">
        <f>IF(CM7="",NA(),CM7)</f>
        <v>68.349999999999994</v>
      </c>
      <c r="CN6" s="21">
        <f t="shared" ref="CN6:CV6" si="10">IF(CN7="",NA(),CN7)</f>
        <v>77</v>
      </c>
      <c r="CO6" s="21">
        <f t="shared" si="10"/>
        <v>60.43</v>
      </c>
      <c r="CP6" s="21">
        <f t="shared" si="10"/>
        <v>58.4</v>
      </c>
      <c r="CQ6" s="21">
        <f t="shared" si="10"/>
        <v>58.09</v>
      </c>
      <c r="CR6" s="21">
        <f t="shared" si="10"/>
        <v>57.38</v>
      </c>
      <c r="CS6" s="21">
        <f t="shared" si="10"/>
        <v>58.09</v>
      </c>
      <c r="CT6" s="21">
        <f t="shared" si="10"/>
        <v>58.16</v>
      </c>
      <c r="CU6" s="21">
        <f t="shared" si="10"/>
        <v>58.91</v>
      </c>
      <c r="CV6" s="21">
        <f t="shared" si="10"/>
        <v>58.31</v>
      </c>
      <c r="CW6" s="20" t="str">
        <f>IF(CW7="","",IF(CW7="-","【-】","【"&amp;SUBSTITUTE(TEXT(CW7,"#,##0.00"),"-","△")&amp;"】"))</f>
        <v>【59.10】</v>
      </c>
      <c r="CX6" s="21">
        <f>IF(CX7="",NA(),CX7)</f>
        <v>99.75</v>
      </c>
      <c r="CY6" s="21">
        <f t="shared" ref="CY6:DG6" si="11">IF(CY7="",NA(),CY7)</f>
        <v>99.74</v>
      </c>
      <c r="CZ6" s="21">
        <f t="shared" si="11"/>
        <v>99.73</v>
      </c>
      <c r="DA6" s="21">
        <f t="shared" si="11"/>
        <v>99.77</v>
      </c>
      <c r="DB6" s="21">
        <f t="shared" si="11"/>
        <v>99.75</v>
      </c>
      <c r="DC6" s="21">
        <f t="shared" si="11"/>
        <v>98.98</v>
      </c>
      <c r="DD6" s="21">
        <f t="shared" si="11"/>
        <v>99.01</v>
      </c>
      <c r="DE6" s="21">
        <f t="shared" si="11"/>
        <v>99.1</v>
      </c>
      <c r="DF6" s="21">
        <f t="shared" si="11"/>
        <v>99.16</v>
      </c>
      <c r="DG6" s="21">
        <f t="shared" si="11"/>
        <v>99.21</v>
      </c>
      <c r="DH6" s="20" t="str">
        <f>IF(DH7="","",IF(DH7="-","【-】","【"&amp;SUBSTITUTE(TEXT(DH7,"#,##0.00"),"-","△")&amp;"】"))</f>
        <v>【95.82】</v>
      </c>
      <c r="DI6" s="21">
        <f>IF(DI7="",NA(),DI7)</f>
        <v>47.96</v>
      </c>
      <c r="DJ6" s="21">
        <f t="shared" ref="DJ6:DR6" si="12">IF(DJ7="",NA(),DJ7)</f>
        <v>49.23</v>
      </c>
      <c r="DK6" s="21">
        <f t="shared" si="12"/>
        <v>50.31</v>
      </c>
      <c r="DL6" s="21">
        <f t="shared" si="12"/>
        <v>51.7</v>
      </c>
      <c r="DM6" s="21">
        <f t="shared" si="12"/>
        <v>52.7</v>
      </c>
      <c r="DN6" s="21">
        <f t="shared" si="12"/>
        <v>47.06</v>
      </c>
      <c r="DO6" s="21">
        <f t="shared" si="12"/>
        <v>48.25</v>
      </c>
      <c r="DP6" s="21">
        <f t="shared" si="12"/>
        <v>49.35</v>
      </c>
      <c r="DQ6" s="21">
        <f t="shared" si="12"/>
        <v>50.38</v>
      </c>
      <c r="DR6" s="21">
        <f t="shared" si="12"/>
        <v>51.54</v>
      </c>
      <c r="DS6" s="20" t="str">
        <f>IF(DS7="","",IF(DS7="-","【-】","【"&amp;SUBSTITUTE(TEXT(DS7,"#,##0.00"),"-","△")&amp;"】"))</f>
        <v>【39.74】</v>
      </c>
      <c r="DT6" s="21">
        <f>IF(DT7="",NA(),DT7)</f>
        <v>4.34</v>
      </c>
      <c r="DU6" s="21">
        <f t="shared" ref="DU6:EC6" si="13">IF(DU7="",NA(),DU7)</f>
        <v>5.18</v>
      </c>
      <c r="DV6" s="21">
        <f t="shared" si="13"/>
        <v>7.68</v>
      </c>
      <c r="DW6" s="21">
        <f t="shared" si="13"/>
        <v>10.42</v>
      </c>
      <c r="DX6" s="21">
        <f t="shared" si="13"/>
        <v>13.32</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0.3</v>
      </c>
      <c r="EF6" s="21">
        <f t="shared" ref="EF6:EN6" si="14">IF(EF7="",NA(),EF7)</f>
        <v>0.34</v>
      </c>
      <c r="EG6" s="21">
        <f t="shared" si="14"/>
        <v>0.4</v>
      </c>
      <c r="EH6" s="21">
        <f t="shared" si="14"/>
        <v>0.31</v>
      </c>
      <c r="EI6" s="21">
        <f t="shared" si="14"/>
        <v>0.27</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401005</v>
      </c>
      <c r="D7" s="23">
        <v>46</v>
      </c>
      <c r="E7" s="23">
        <v>17</v>
      </c>
      <c r="F7" s="23">
        <v>1</v>
      </c>
      <c r="G7" s="23">
        <v>0</v>
      </c>
      <c r="H7" s="23" t="s">
        <v>96</v>
      </c>
      <c r="I7" s="23" t="s">
        <v>97</v>
      </c>
      <c r="J7" s="23" t="s">
        <v>98</v>
      </c>
      <c r="K7" s="23" t="s">
        <v>99</v>
      </c>
      <c r="L7" s="23" t="s">
        <v>100</v>
      </c>
      <c r="M7" s="23" t="s">
        <v>101</v>
      </c>
      <c r="N7" s="24" t="s">
        <v>102</v>
      </c>
      <c r="O7" s="24">
        <v>65.59</v>
      </c>
      <c r="P7" s="24">
        <v>98.68</v>
      </c>
      <c r="Q7" s="24">
        <v>75.849999999999994</v>
      </c>
      <c r="R7" s="24">
        <v>2207</v>
      </c>
      <c r="S7" s="24">
        <v>929396</v>
      </c>
      <c r="T7" s="24">
        <v>492.5</v>
      </c>
      <c r="U7" s="24">
        <v>1887.1</v>
      </c>
      <c r="V7" s="24">
        <v>911706</v>
      </c>
      <c r="W7" s="24">
        <v>161.65</v>
      </c>
      <c r="X7" s="24">
        <v>5640</v>
      </c>
      <c r="Y7" s="24">
        <v>104.73</v>
      </c>
      <c r="Z7" s="24">
        <v>106.17</v>
      </c>
      <c r="AA7" s="24">
        <v>104.39</v>
      </c>
      <c r="AB7" s="24">
        <v>101.8</v>
      </c>
      <c r="AC7" s="24">
        <v>101.47</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65.13</v>
      </c>
      <c r="AV7" s="24">
        <v>60.81</v>
      </c>
      <c r="AW7" s="24">
        <v>68.930000000000007</v>
      </c>
      <c r="AX7" s="24">
        <v>78.66</v>
      </c>
      <c r="AY7" s="24">
        <v>69.58</v>
      </c>
      <c r="AZ7" s="24">
        <v>70.08</v>
      </c>
      <c r="BA7" s="24">
        <v>72.92</v>
      </c>
      <c r="BB7" s="24">
        <v>71.39</v>
      </c>
      <c r="BC7" s="24">
        <v>74.09</v>
      </c>
      <c r="BD7" s="24">
        <v>71.900000000000006</v>
      </c>
      <c r="BE7" s="24">
        <v>73.44</v>
      </c>
      <c r="BF7" s="24">
        <v>579.4</v>
      </c>
      <c r="BG7" s="24">
        <v>574.91999999999996</v>
      </c>
      <c r="BH7" s="24">
        <v>592.03</v>
      </c>
      <c r="BI7" s="24">
        <v>593.66999999999996</v>
      </c>
      <c r="BJ7" s="24">
        <v>586.22</v>
      </c>
      <c r="BK7" s="24">
        <v>537.13</v>
      </c>
      <c r="BL7" s="24">
        <v>531.38</v>
      </c>
      <c r="BM7" s="24">
        <v>551.04</v>
      </c>
      <c r="BN7" s="24">
        <v>523.58000000000004</v>
      </c>
      <c r="BO7" s="24">
        <v>508.99</v>
      </c>
      <c r="BP7" s="24">
        <v>652.82000000000005</v>
      </c>
      <c r="BQ7" s="24">
        <v>99.7</v>
      </c>
      <c r="BR7" s="24">
        <v>108.07</v>
      </c>
      <c r="BS7" s="24">
        <v>105.83</v>
      </c>
      <c r="BT7" s="24">
        <v>103.95</v>
      </c>
      <c r="BU7" s="24">
        <v>102.67</v>
      </c>
      <c r="BV7" s="24">
        <v>112.43</v>
      </c>
      <c r="BW7" s="24">
        <v>110.92</v>
      </c>
      <c r="BX7" s="24">
        <v>105.67</v>
      </c>
      <c r="BY7" s="24">
        <v>105.37</v>
      </c>
      <c r="BZ7" s="24">
        <v>99.93</v>
      </c>
      <c r="CA7" s="24">
        <v>97.61</v>
      </c>
      <c r="CB7" s="24">
        <v>147.08000000000001</v>
      </c>
      <c r="CC7" s="24">
        <v>134.88</v>
      </c>
      <c r="CD7" s="24">
        <v>132.63999999999999</v>
      </c>
      <c r="CE7" s="24">
        <v>136.13</v>
      </c>
      <c r="CF7" s="24">
        <v>138.24</v>
      </c>
      <c r="CG7" s="24">
        <v>118.55</v>
      </c>
      <c r="CH7" s="24">
        <v>119.33</v>
      </c>
      <c r="CI7" s="24">
        <v>118.72</v>
      </c>
      <c r="CJ7" s="24">
        <v>120.5</v>
      </c>
      <c r="CK7" s="24">
        <v>127.3</v>
      </c>
      <c r="CL7" s="24">
        <v>138.29</v>
      </c>
      <c r="CM7" s="24">
        <v>68.349999999999994</v>
      </c>
      <c r="CN7" s="24">
        <v>77</v>
      </c>
      <c r="CO7" s="24">
        <v>60.43</v>
      </c>
      <c r="CP7" s="24">
        <v>58.4</v>
      </c>
      <c r="CQ7" s="24">
        <v>58.09</v>
      </c>
      <c r="CR7" s="24">
        <v>57.38</v>
      </c>
      <c r="CS7" s="24">
        <v>58.09</v>
      </c>
      <c r="CT7" s="24">
        <v>58.16</v>
      </c>
      <c r="CU7" s="24">
        <v>58.91</v>
      </c>
      <c r="CV7" s="24">
        <v>58.31</v>
      </c>
      <c r="CW7" s="24">
        <v>59.1</v>
      </c>
      <c r="CX7" s="24">
        <v>99.75</v>
      </c>
      <c r="CY7" s="24">
        <v>99.74</v>
      </c>
      <c r="CZ7" s="24">
        <v>99.73</v>
      </c>
      <c r="DA7" s="24">
        <v>99.77</v>
      </c>
      <c r="DB7" s="24">
        <v>99.75</v>
      </c>
      <c r="DC7" s="24">
        <v>98.98</v>
      </c>
      <c r="DD7" s="24">
        <v>99.01</v>
      </c>
      <c r="DE7" s="24">
        <v>99.1</v>
      </c>
      <c r="DF7" s="24">
        <v>99.16</v>
      </c>
      <c r="DG7" s="24">
        <v>99.21</v>
      </c>
      <c r="DH7" s="24">
        <v>95.82</v>
      </c>
      <c r="DI7" s="24">
        <v>47.96</v>
      </c>
      <c r="DJ7" s="24">
        <v>49.23</v>
      </c>
      <c r="DK7" s="24">
        <v>50.31</v>
      </c>
      <c r="DL7" s="24">
        <v>51.7</v>
      </c>
      <c r="DM7" s="24">
        <v>52.7</v>
      </c>
      <c r="DN7" s="24">
        <v>47.06</v>
      </c>
      <c r="DO7" s="24">
        <v>48.25</v>
      </c>
      <c r="DP7" s="24">
        <v>49.35</v>
      </c>
      <c r="DQ7" s="24">
        <v>50.38</v>
      </c>
      <c r="DR7" s="24">
        <v>51.54</v>
      </c>
      <c r="DS7" s="24">
        <v>39.74</v>
      </c>
      <c r="DT7" s="24">
        <v>4.34</v>
      </c>
      <c r="DU7" s="24">
        <v>5.18</v>
      </c>
      <c r="DV7" s="24">
        <v>7.68</v>
      </c>
      <c r="DW7" s="24">
        <v>10.42</v>
      </c>
      <c r="DX7" s="24">
        <v>13.32</v>
      </c>
      <c r="DY7" s="24">
        <v>9.6300000000000008</v>
      </c>
      <c r="DZ7" s="24">
        <v>10.76</v>
      </c>
      <c r="EA7" s="24">
        <v>12.06</v>
      </c>
      <c r="EB7" s="24">
        <v>13.41</v>
      </c>
      <c r="EC7" s="24">
        <v>15.06</v>
      </c>
      <c r="ED7" s="24">
        <v>7.62</v>
      </c>
      <c r="EE7" s="24">
        <v>0.3</v>
      </c>
      <c r="EF7" s="24">
        <v>0.34</v>
      </c>
      <c r="EG7" s="24">
        <v>0.4</v>
      </c>
      <c r="EH7" s="24">
        <v>0.31</v>
      </c>
      <c r="EI7" s="24">
        <v>0.27</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