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veryone\Desktop\HP変更\"/>
    </mc:Choice>
  </mc:AlternateContent>
  <bookViews>
    <workbookView xWindow="-15" yWindow="-15" windowWidth="20730" windowHeight="11760" activeTab="2"/>
  </bookViews>
  <sheets>
    <sheet name="支援計画①" sheetId="2" r:id="rId1"/>
    <sheet name="支援計画②" sheetId="4" r:id="rId2"/>
    <sheet name="支援計画③" sheetId="5" r:id="rId3"/>
    <sheet name="サービス評価表" sheetId="3" r:id="rId4"/>
    <sheet name="Proc_Disp" sheetId="19" state="hidden" r:id="rId5"/>
    <sheet name="DB" sheetId="18" state="hidden" r:id="rId6"/>
  </sheets>
  <definedNames>
    <definedName name="_xlnm.Print_Area" localSheetId="3">サービス評価表!$B$1:$H$48</definedName>
    <definedName name="_xlnm.Print_Area" localSheetId="0">支援計画①!$B$1:$L$57</definedName>
    <definedName name="_xlnm.Print_Area" localSheetId="2">支援計画①!$B$1:$L$58</definedName>
  </definedNames>
  <calcPr calcId="162913"/>
</workbook>
</file>

<file path=xl/calcChain.xml><?xml version="1.0" encoding="utf-8"?>
<calcChain xmlns="http://schemas.openxmlformats.org/spreadsheetml/2006/main">
  <c r="D70" i="3" l="1"/>
  <c r="D69" i="3"/>
  <c r="D68" i="3"/>
  <c r="C5" i="3" l="1"/>
  <c r="H5" i="3"/>
  <c r="L1" i="5"/>
  <c r="B3" i="4"/>
  <c r="K8" i="4"/>
  <c r="K11" i="4"/>
  <c r="K12" i="4"/>
  <c r="K13" i="4"/>
  <c r="K16" i="4"/>
  <c r="K17" i="4"/>
  <c r="K18" i="4"/>
  <c r="K19" i="4"/>
  <c r="K20" i="4"/>
  <c r="K21" i="4"/>
  <c r="K22" i="4"/>
  <c r="K23" i="4"/>
  <c r="K27" i="4"/>
  <c r="K28" i="4"/>
  <c r="K29" i="4"/>
  <c r="K30" i="4"/>
  <c r="K31" i="4"/>
  <c r="K32" i="4"/>
  <c r="K33" i="4"/>
  <c r="K34" i="4"/>
  <c r="K35" i="4"/>
  <c r="K36" i="4"/>
  <c r="K40" i="4"/>
  <c r="K41" i="4"/>
  <c r="K42" i="4"/>
  <c r="K43" i="4"/>
  <c r="K45" i="4"/>
  <c r="K46" i="4"/>
  <c r="K47" i="4"/>
  <c r="K51" i="4"/>
  <c r="K52" i="4"/>
  <c r="K56" i="4"/>
  <c r="K57" i="4"/>
  <c r="K58" i="4"/>
  <c r="K59" i="4"/>
  <c r="K60" i="4"/>
  <c r="N17" i="2"/>
  <c r="N18" i="2"/>
  <c r="N19" i="2"/>
  <c r="N20" i="2"/>
  <c r="N21" i="2"/>
  <c r="N22" i="2"/>
  <c r="N23" i="2"/>
  <c r="N24" i="2"/>
  <c r="N27" i="2"/>
  <c r="N28" i="2"/>
  <c r="N29" i="2"/>
  <c r="N30" i="2"/>
  <c r="N31" i="2"/>
  <c r="N32" i="2"/>
  <c r="N33" i="2"/>
  <c r="N34" i="2"/>
  <c r="N35" i="2"/>
  <c r="N38" i="2"/>
  <c r="N39" i="2"/>
  <c r="N40" i="2"/>
  <c r="N41" i="2"/>
  <c r="N42" i="2"/>
  <c r="N43" i="2"/>
  <c r="N44" i="2"/>
  <c r="N47" i="2"/>
  <c r="N48" i="2"/>
  <c r="G49" i="2"/>
  <c r="N49" i="2" s="1"/>
  <c r="E50" i="18"/>
  <c r="E58" i="18"/>
  <c r="E144" i="18"/>
  <c r="E111" i="18"/>
  <c r="E110" i="18"/>
  <c r="E109" i="18"/>
  <c r="E104" i="18"/>
  <c r="E103" i="18"/>
  <c r="E102" i="18"/>
  <c r="E101" i="18"/>
  <c r="E100" i="18"/>
  <c r="E99" i="18"/>
  <c r="E143" i="18"/>
  <c r="E142" i="18"/>
  <c r="E141" i="18"/>
  <c r="E140" i="18"/>
  <c r="E139" i="18"/>
  <c r="E138" i="18"/>
  <c r="E137" i="18"/>
  <c r="E136" i="18"/>
  <c r="E135" i="18"/>
  <c r="E134" i="18"/>
  <c r="E133" i="18"/>
  <c r="E132" i="18"/>
  <c r="E131" i="18"/>
  <c r="E130" i="18"/>
  <c r="E129" i="18"/>
  <c r="E128" i="18"/>
  <c r="E127" i="18"/>
  <c r="E126" i="18"/>
  <c r="E125" i="18"/>
  <c r="E124" i="18"/>
  <c r="E123" i="18"/>
  <c r="E122" i="18"/>
  <c r="E121" i="18"/>
  <c r="E120" i="18"/>
  <c r="E119" i="18"/>
  <c r="E118" i="18"/>
  <c r="E117" i="18"/>
  <c r="E116" i="18"/>
  <c r="E115" i="18"/>
  <c r="E114" i="18"/>
  <c r="E113" i="18"/>
  <c r="E112" i="18"/>
  <c r="E108" i="18"/>
  <c r="E107"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7" i="18"/>
  <c r="E56" i="18"/>
  <c r="E55" i="18"/>
  <c r="E54" i="18"/>
  <c r="E52" i="18"/>
  <c r="E51" i="18"/>
  <c r="E48" i="18"/>
  <c r="E47" i="18"/>
  <c r="E46" i="18"/>
  <c r="E45" i="18"/>
  <c r="E44" i="18"/>
  <c r="E40" i="18"/>
  <c r="E22" i="18"/>
  <c r="E21" i="18"/>
  <c r="E20" i="18"/>
  <c r="E39" i="18"/>
  <c r="E43" i="18"/>
  <c r="E36" i="18"/>
  <c r="E35" i="18"/>
  <c r="E34" i="18"/>
  <c r="E33" i="18"/>
  <c r="E32" i="18"/>
  <c r="E14" i="18"/>
  <c r="E13" i="18"/>
  <c r="E42" i="18"/>
  <c r="E38" i="18"/>
  <c r="E26" i="18"/>
  <c r="E25" i="18"/>
  <c r="E24" i="18"/>
  <c r="E31" i="18"/>
  <c r="E30" i="18"/>
  <c r="E29" i="18"/>
  <c r="E12" i="18"/>
  <c r="E11" i="18"/>
  <c r="E41" i="18"/>
  <c r="E28" i="18"/>
  <c r="E27" i="18"/>
  <c r="E10" i="18"/>
  <c r="E19" i="18"/>
  <c r="E18" i="18"/>
  <c r="E17" i="18"/>
  <c r="E16" i="18"/>
  <c r="E15" i="18"/>
  <c r="E9" i="18"/>
  <c r="E8" i="18"/>
  <c r="E7" i="18"/>
  <c r="E6" i="18"/>
  <c r="E5" i="18"/>
  <c r="E4" i="18"/>
  <c r="E166" i="18"/>
  <c r="E165" i="18"/>
  <c r="E164" i="18"/>
  <c r="E163" i="18"/>
  <c r="E162" i="18"/>
  <c r="E161" i="18"/>
  <c r="E160" i="18"/>
  <c r="E159" i="18"/>
  <c r="E158" i="18"/>
  <c r="E157" i="18"/>
  <c r="E156" i="18"/>
  <c r="E155" i="18"/>
  <c r="E154" i="18"/>
  <c r="E153" i="18"/>
  <c r="E152" i="18"/>
  <c r="E151" i="18"/>
  <c r="E150" i="18"/>
  <c r="E149" i="18"/>
  <c r="E148" i="18"/>
  <c r="E147" i="18"/>
  <c r="D65" i="5"/>
  <c r="D66" i="5"/>
  <c r="D67" i="5"/>
  <c r="E84" i="5" l="1"/>
  <c r="E23" i="18"/>
  <c r="J88" i="2"/>
  <c r="J49" i="5" s="1"/>
  <c r="J76" i="2"/>
  <c r="E72" i="5" s="1"/>
  <c r="J73" i="2"/>
  <c r="J70" i="2"/>
  <c r="E66" i="5" s="1"/>
  <c r="J82" i="2"/>
  <c r="E78" i="5" s="1"/>
  <c r="E82" i="5" s="1"/>
  <c r="J75" i="2"/>
  <c r="E71" i="5" s="1"/>
  <c r="J83" i="2"/>
  <c r="E79" i="5" s="1"/>
  <c r="E83" i="5" s="1"/>
  <c r="J72" i="2"/>
  <c r="J50" i="5"/>
  <c r="J74" i="2"/>
  <c r="E70" i="5" s="1"/>
  <c r="J69" i="2"/>
  <c r="E65" i="5" s="1"/>
  <c r="J90" i="2"/>
  <c r="E86" i="5" s="1"/>
  <c r="J89" i="2"/>
  <c r="E85" i="5" s="1"/>
  <c r="J81" i="2"/>
  <c r="E77" i="5" s="1"/>
  <c r="E81" i="5" s="1"/>
  <c r="J80" i="2"/>
  <c r="E76" i="5" s="1"/>
  <c r="D68" i="5"/>
  <c r="H49" i="5"/>
  <c r="E75" i="5" l="1"/>
  <c r="L50" i="5"/>
  <c r="N50" i="5"/>
  <c r="E38" i="4"/>
  <c r="E49" i="4"/>
  <c r="E15" i="4"/>
  <c r="E54" i="4"/>
  <c r="F49" i="5"/>
  <c r="J71" i="2"/>
  <c r="E67" i="5" s="1"/>
  <c r="E7" i="4"/>
  <c r="N49" i="5"/>
  <c r="L49" i="5"/>
  <c r="D49" i="5"/>
  <c r="E25" i="4" l="1"/>
</calcChain>
</file>

<file path=xl/sharedStrings.xml><?xml version="1.0" encoding="utf-8"?>
<sst xmlns="http://schemas.openxmlformats.org/spreadsheetml/2006/main" count="519" uniqueCount="416">
  <si>
    <t>利用者名</t>
    <rPh sb="0" eb="3">
      <t>リヨウシャ</t>
    </rPh>
    <rPh sb="3" eb="4">
      <t>メイ</t>
    </rPh>
    <phoneticPr fontId="1"/>
  </si>
  <si>
    <t>地域支援事業</t>
    <rPh sb="0" eb="2">
      <t>チイキ</t>
    </rPh>
    <rPh sb="2" eb="4">
      <t>シエン</t>
    </rPh>
    <rPh sb="4" eb="6">
      <t>ジギョウ</t>
    </rPh>
    <phoneticPr fontId="1"/>
  </si>
  <si>
    <t>目標とする生活</t>
    <rPh sb="0" eb="2">
      <t>モクヒョウ</t>
    </rPh>
    <rPh sb="5" eb="7">
      <t>セイカツ</t>
    </rPh>
    <phoneticPr fontId="1"/>
  </si>
  <si>
    <t>様</t>
  </si>
  <si>
    <t>利用者名</t>
    <rPh sb="0" eb="3">
      <t>リヨウシャ</t>
    </rPh>
    <rPh sb="3" eb="4">
      <t>ナ</t>
    </rPh>
    <phoneticPr fontId="1"/>
  </si>
  <si>
    <t>計画作成者氏名</t>
    <phoneticPr fontId="1"/>
  </si>
  <si>
    <t>領域における課題（背景・原因）</t>
    <rPh sb="9" eb="11">
      <t>ハイケイ</t>
    </rPh>
    <rPh sb="12" eb="14">
      <t>ゲンイン</t>
    </rPh>
    <phoneticPr fontId="1"/>
  </si>
  <si>
    <t>総合的課題　
 （左欄が該当した場合は総合的課題を選択）</t>
    <rPh sb="0" eb="3">
      <t>ソウゴウテキ</t>
    </rPh>
    <rPh sb="3" eb="5">
      <t>カダイ</t>
    </rPh>
    <rPh sb="9" eb="10">
      <t>ヒダリ</t>
    </rPh>
    <rPh sb="10" eb="11">
      <t>ラン</t>
    </rPh>
    <rPh sb="12" eb="14">
      <t>ガイトウ</t>
    </rPh>
    <rPh sb="16" eb="18">
      <t>バアイ</t>
    </rPh>
    <rPh sb="19" eb="22">
      <t>ソウゴウテキ</t>
    </rPh>
    <rPh sb="22" eb="24">
      <t>カダイ</t>
    </rPh>
    <rPh sb="25" eb="27">
      <t>センタク</t>
    </rPh>
    <phoneticPr fontId="1"/>
  </si>
  <si>
    <t>課題に対する目標と                                         具体策の提案</t>
    <rPh sb="0" eb="2">
      <t>カダイ</t>
    </rPh>
    <rPh sb="3" eb="4">
      <t>タイ</t>
    </rPh>
    <rPh sb="6" eb="8">
      <t>モクヒョウ</t>
    </rPh>
    <rPh sb="50" eb="53">
      <t>グタイサク</t>
    </rPh>
    <rPh sb="54" eb="56">
      <t>テイアン</t>
    </rPh>
    <phoneticPr fontId="1"/>
  </si>
  <si>
    <t>具体策についての意向
本人・家族</t>
    <rPh sb="0" eb="2">
      <t>グタイ</t>
    </rPh>
    <rPh sb="2" eb="3">
      <t>サク</t>
    </rPh>
    <rPh sb="8" eb="10">
      <t>イコウ</t>
    </rPh>
    <rPh sb="11" eb="13">
      <t>ホンニン</t>
    </rPh>
    <rPh sb="14" eb="16">
      <t>カゾク</t>
    </rPh>
    <phoneticPr fontId="1"/>
  </si>
  <si>
    <t>認定年月日</t>
    <rPh sb="0" eb="2">
      <t>ニンテイ</t>
    </rPh>
    <rPh sb="2" eb="3">
      <t>ネン</t>
    </rPh>
    <rPh sb="3" eb="4">
      <t>ガツ</t>
    </rPh>
    <rPh sb="4" eb="5">
      <t>ニチ</t>
    </rPh>
    <phoneticPr fontId="1"/>
  </si>
  <si>
    <t xml:space="preserve">　認定の有効期間 </t>
    <phoneticPr fontId="1"/>
  </si>
  <si>
    <t>該当するものに○</t>
    <rPh sb="0" eb="2">
      <t>ガイトウ</t>
    </rPh>
    <phoneticPr fontId="1"/>
  </si>
  <si>
    <t>転倒</t>
  </si>
  <si>
    <t>目標</t>
    <rPh sb="0" eb="2">
      <t>モクヒョウ</t>
    </rPh>
    <phoneticPr fontId="1"/>
  </si>
  <si>
    <t>評価期間</t>
    <rPh sb="0" eb="2">
      <t>ヒョウカ</t>
    </rPh>
    <rPh sb="2" eb="4">
      <t>キカン</t>
    </rPh>
    <phoneticPr fontId="1"/>
  </si>
  <si>
    <t>目標達成状況</t>
    <rPh sb="0" eb="2">
      <t>モクヒョウ</t>
    </rPh>
    <rPh sb="2" eb="4">
      <t>タッセイ</t>
    </rPh>
    <rPh sb="4" eb="6">
      <t>ジョウキョウ</t>
    </rPh>
    <phoneticPr fontId="1"/>
  </si>
  <si>
    <t>目標
達成/未達成</t>
    <rPh sb="0" eb="2">
      <t>モクヒョウ</t>
    </rPh>
    <phoneticPr fontId="1"/>
  </si>
  <si>
    <t>目標達成しない原因</t>
    <rPh sb="0" eb="2">
      <t>モクヒョウ</t>
    </rPh>
    <rPh sb="2" eb="4">
      <t>タッセイ</t>
    </rPh>
    <rPh sb="7" eb="9">
      <t>ゲンイン</t>
    </rPh>
    <phoneticPr fontId="1"/>
  </si>
  <si>
    <t>今後の方針</t>
    <rPh sb="0" eb="2">
      <t>コンゴ</t>
    </rPh>
    <rPh sb="3" eb="5">
      <t>ホウシン</t>
    </rPh>
    <phoneticPr fontId="1"/>
  </si>
  <si>
    <t>計画作成者氏名</t>
    <rPh sb="0" eb="2">
      <t>ケイカク</t>
    </rPh>
    <rPh sb="2" eb="4">
      <t>サクセイ</t>
    </rPh>
    <rPh sb="4" eb="5">
      <t>シャ</t>
    </rPh>
    <rPh sb="5" eb="7">
      <t>シメイ</t>
    </rPh>
    <phoneticPr fontId="1"/>
  </si>
  <si>
    <t>転倒しそうな場所には予防策をしていますか</t>
  </si>
  <si>
    <t>いいえ</t>
  </si>
  <si>
    <t>転倒しない生活環境をつくりたい</t>
  </si>
  <si>
    <t>いいえ</t>
    <phoneticPr fontId="1"/>
  </si>
  <si>
    <t>支援計画</t>
    <rPh sb="0" eb="2">
      <t>シエン</t>
    </rPh>
    <rPh sb="2" eb="4">
      <t>ケイカク</t>
    </rPh>
    <phoneticPr fontId="1"/>
  </si>
  <si>
    <t>本人・家族の意見</t>
    <rPh sb="0" eb="2">
      <t>ホンニン</t>
    </rPh>
    <rPh sb="3" eb="5">
      <t>カゾク</t>
    </rPh>
    <rPh sb="6" eb="8">
      <t>イケン</t>
    </rPh>
    <phoneticPr fontId="1"/>
  </si>
  <si>
    <t>計画作成者の評価</t>
    <rPh sb="0" eb="2">
      <t>ケイカク</t>
    </rPh>
    <rPh sb="2" eb="5">
      <t>サクセイシャ</t>
    </rPh>
    <rPh sb="6" eb="8">
      <t>ヒョウカ</t>
    </rPh>
    <phoneticPr fontId="1"/>
  </si>
  <si>
    <t>委託の場合：計画作成事業者・事業所名及び所在地（連絡先）</t>
    <rPh sb="0" eb="2">
      <t>イタク</t>
    </rPh>
    <rPh sb="3" eb="5">
      <t>バアイ</t>
    </rPh>
    <rPh sb="6" eb="8">
      <t>ケイカク</t>
    </rPh>
    <rPh sb="8" eb="10">
      <t>サクセイ</t>
    </rPh>
    <rPh sb="10" eb="13">
      <t>ジギョウシャ</t>
    </rPh>
    <rPh sb="14" eb="17">
      <t>ジギョウショ</t>
    </rPh>
    <rPh sb="17" eb="18">
      <t>メイ</t>
    </rPh>
    <rPh sb="18" eb="19">
      <t>オヨ</t>
    </rPh>
    <rPh sb="20" eb="23">
      <t>ショザイチ</t>
    </rPh>
    <rPh sb="24" eb="27">
      <t>レンラクサキ</t>
    </rPh>
    <phoneticPr fontId="1"/>
  </si>
  <si>
    <t>自由記載欄</t>
  </si>
  <si>
    <t>介護保険サービス
または地域支援事業</t>
    <rPh sb="12" eb="14">
      <t>チイキ</t>
    </rPh>
    <rPh sb="14" eb="16">
      <t>シエン</t>
    </rPh>
    <rPh sb="16" eb="18">
      <t>ジギョウ</t>
    </rPh>
    <phoneticPr fontId="1"/>
  </si>
  <si>
    <t>計画作成（変更）日</t>
    <rPh sb="0" eb="2">
      <t>ケイカク</t>
    </rPh>
    <rPh sb="2" eb="4">
      <t>サクセイ</t>
    </rPh>
    <rPh sb="5" eb="7">
      <t>ヘンコウ</t>
    </rPh>
    <rPh sb="8" eb="9">
      <t>ニチ</t>
    </rPh>
    <phoneticPr fontId="1"/>
  </si>
  <si>
    <t>（初回作成日</t>
    <phoneticPr fontId="1"/>
  </si>
  <si>
    <t>)</t>
    <phoneticPr fontId="1"/>
  </si>
  <si>
    <t>転倒しやすい状態ですが予防できていますか</t>
  </si>
  <si>
    <t>担当地域包括支援センター：</t>
    <rPh sb="0" eb="2">
      <t>タントウ</t>
    </rPh>
    <rPh sb="2" eb="6">
      <t>チイキホウカツ</t>
    </rPh>
    <rPh sb="6" eb="8">
      <t>シエン</t>
    </rPh>
    <phoneticPr fontId="1"/>
  </si>
  <si>
    <t>背景・要因
考えられる</t>
  </si>
  <si>
    <t>日ごろ、体操やストレッチなどの運動をしている</t>
  </si>
  <si>
    <t>転倒予防の運動をしたい</t>
  </si>
  <si>
    <t>いいえ</t>
    <phoneticPr fontId="1"/>
  </si>
  <si>
    <t>自分の飲んでいる薬の副作用を知っている</t>
  </si>
  <si>
    <t>自分が飲んでいる薬の副作用を確認したい</t>
  </si>
  <si>
    <t>回答欄</t>
    <rPh sb="0" eb="2">
      <t>カイトウ</t>
    </rPh>
    <rPh sb="2" eb="3">
      <t>ラン</t>
    </rPh>
    <phoneticPr fontId="1"/>
  </si>
  <si>
    <t>支援を必要とする傾向</t>
    <rPh sb="0" eb="2">
      <t>シエン</t>
    </rPh>
    <rPh sb="3" eb="5">
      <t>ヒツヨウ</t>
    </rPh>
    <rPh sb="8" eb="10">
      <t>ケイコウ</t>
    </rPh>
    <phoneticPr fontId="1"/>
  </si>
  <si>
    <t>本人・家族の
意欲・意向</t>
    <rPh sb="10" eb="12">
      <t>イコウ</t>
    </rPh>
    <phoneticPr fontId="1"/>
  </si>
  <si>
    <t>足の問題（うおのめ等）や足の爪の問題（まき爪、肥厚爪等）を放置せず治療している</t>
  </si>
  <si>
    <t>転倒しない足の状態を保ちたい</t>
  </si>
  <si>
    <t>いいえ</t>
    <phoneticPr fontId="1"/>
  </si>
  <si>
    <t>その他記載欄</t>
  </si>
  <si>
    <t>運動・移動について</t>
    <rPh sb="0" eb="2">
      <t>ウンドウ</t>
    </rPh>
    <rPh sb="3" eb="5">
      <t>イドウ</t>
    </rPh>
    <phoneticPr fontId="1"/>
  </si>
  <si>
    <t>閉じこもり</t>
  </si>
  <si>
    <t>階段を手すりや壁をつたわらずに昇っていますか</t>
    <rPh sb="0" eb="2">
      <t>カイダン</t>
    </rPh>
    <rPh sb="3" eb="4">
      <t>テ</t>
    </rPh>
    <rPh sb="7" eb="8">
      <t>カベ</t>
    </rPh>
    <rPh sb="15" eb="16">
      <t>ノボ</t>
    </rPh>
    <phoneticPr fontId="1"/>
  </si>
  <si>
    <t>いいえ</t>
    <phoneticPr fontId="1"/>
  </si>
  <si>
    <t>椅子に座った状態から何もつかまらずに立ち上がっていますか</t>
    <rPh sb="0" eb="2">
      <t>イス</t>
    </rPh>
    <rPh sb="3" eb="4">
      <t>スワ</t>
    </rPh>
    <rPh sb="6" eb="8">
      <t>ジョウタイ</t>
    </rPh>
    <rPh sb="10" eb="11">
      <t>ナニ</t>
    </rPh>
    <rPh sb="18" eb="19">
      <t>タ</t>
    </rPh>
    <rPh sb="20" eb="21">
      <t>ア</t>
    </rPh>
    <phoneticPr fontId="1"/>
  </si>
  <si>
    <t>体調が悪くて外出してない</t>
  </si>
  <si>
    <t>該当する</t>
  </si>
  <si>
    <t>かかりつけの医師と相談し体調をととのえたい</t>
  </si>
  <si>
    <t>該当する</t>
    <rPh sb="0" eb="2">
      <t>ガイトウ</t>
    </rPh>
    <phoneticPr fontId="1"/>
  </si>
  <si>
    <t>１５分位続けて歩いていますか</t>
    <rPh sb="2" eb="3">
      <t>フン</t>
    </rPh>
    <rPh sb="3" eb="4">
      <t>クライ</t>
    </rPh>
    <rPh sb="4" eb="5">
      <t>ツヅ</t>
    </rPh>
    <rPh sb="7" eb="8">
      <t>アル</t>
    </rPh>
    <phoneticPr fontId="1"/>
  </si>
  <si>
    <t>行くところがない</t>
  </si>
  <si>
    <t>家や地域で取り組める役割をもつ</t>
  </si>
  <si>
    <t>この１年間に転んだことはありますか</t>
    <rPh sb="3" eb="5">
      <t>ネンカン</t>
    </rPh>
    <rPh sb="6" eb="7">
      <t>コロ</t>
    </rPh>
    <phoneticPr fontId="1"/>
  </si>
  <si>
    <t>はい</t>
    <phoneticPr fontId="1"/>
  </si>
  <si>
    <t>気分が沈むため</t>
  </si>
  <si>
    <t>かかりつけの医師と相談し気分障害をととのえたい</t>
  </si>
  <si>
    <t>転倒に対する不安は大きいですか</t>
    <rPh sb="0" eb="2">
      <t>テントウ</t>
    </rPh>
    <rPh sb="3" eb="4">
      <t>タイ</t>
    </rPh>
    <rPh sb="6" eb="8">
      <t>フアン</t>
    </rPh>
    <rPh sb="9" eb="10">
      <t>オオ</t>
    </rPh>
    <phoneticPr fontId="1"/>
  </si>
  <si>
    <t>膝、腰、足がふらついたいり、痛いため</t>
  </si>
  <si>
    <t>支援者といっしょに、できる外出や運動に取り組む</t>
  </si>
  <si>
    <t>バスや電車で１人で外出していますか</t>
    <rPh sb="7" eb="8">
      <t>ニン</t>
    </rPh>
    <rPh sb="9" eb="11">
      <t>ガイシュツ</t>
    </rPh>
    <phoneticPr fontId="1"/>
  </si>
  <si>
    <t>生活機能低下</t>
    <rPh sb="0" eb="2">
      <t>セイカツ</t>
    </rPh>
    <rPh sb="2" eb="4">
      <t>キノウ</t>
    </rPh>
    <rPh sb="4" eb="6">
      <t>テイカ</t>
    </rPh>
    <phoneticPr fontId="1"/>
  </si>
  <si>
    <t>外出しにくい居住環境のため</t>
  </si>
  <si>
    <t>外出できるよう居住環境を整えたい</t>
  </si>
  <si>
    <t>週に１回以上は外出していますか</t>
    <rPh sb="0" eb="1">
      <t>シュウ</t>
    </rPh>
    <rPh sb="3" eb="4">
      <t>カイ</t>
    </rPh>
    <rPh sb="4" eb="6">
      <t>イジョウ</t>
    </rPh>
    <rPh sb="7" eb="9">
      <t>ガイシュツ</t>
    </rPh>
    <phoneticPr fontId="1"/>
  </si>
  <si>
    <t>閉じこもり</t>
    <rPh sb="0" eb="1">
      <t>ト</t>
    </rPh>
    <phoneticPr fontId="1"/>
  </si>
  <si>
    <t>家族からの影響のため</t>
  </si>
  <si>
    <t>家族の協力を得ながら活動したい</t>
  </si>
  <si>
    <t>昨年と比べて外出の回数が減っていますか</t>
    <rPh sb="0" eb="2">
      <t>サクネン</t>
    </rPh>
    <rPh sb="3" eb="4">
      <t>クラ</t>
    </rPh>
    <rPh sb="6" eb="8">
      <t>ガイシュツ</t>
    </rPh>
    <rPh sb="9" eb="11">
      <t>カイスウ</t>
    </rPh>
    <rPh sb="12" eb="13">
      <t>ヘ</t>
    </rPh>
    <phoneticPr fontId="1"/>
  </si>
  <si>
    <t>尿漏れが気になるため</t>
  </si>
  <si>
    <t>治療や運動、下着の工夫などで尿漏れを改善したい</t>
  </si>
  <si>
    <t>その他記載欄</t>
    <rPh sb="2" eb="3">
      <t>タ</t>
    </rPh>
    <rPh sb="3" eb="5">
      <t>キサイ</t>
    </rPh>
    <rPh sb="5" eb="6">
      <t>ラン</t>
    </rPh>
    <phoneticPr fontId="1"/>
  </si>
  <si>
    <t>日常生活（家庭生活）について</t>
    <phoneticPr fontId="1"/>
  </si>
  <si>
    <t>生活機能低下・物忘れ</t>
  </si>
  <si>
    <t>２．</t>
    <phoneticPr fontId="1"/>
  </si>
  <si>
    <t>日用品の買い物をしていますか</t>
    <rPh sb="4" eb="5">
      <t>カ</t>
    </rPh>
    <rPh sb="6" eb="7">
      <t>モノ</t>
    </rPh>
    <phoneticPr fontId="1"/>
  </si>
  <si>
    <t>どうして生活機能低下や物忘れを起こしやすい生活なのでしょうか</t>
  </si>
  <si>
    <t>預貯金の出し入れをしていますか</t>
    <rPh sb="0" eb="3">
      <t>ヨチョキン</t>
    </rPh>
    <rPh sb="4" eb="5">
      <t>ダ</t>
    </rPh>
    <rPh sb="6" eb="7">
      <t>イ</t>
    </rPh>
    <phoneticPr fontId="1"/>
  </si>
  <si>
    <t>家事などできるがしていない場合</t>
  </si>
  <si>
    <t>物忘れ</t>
    <rPh sb="0" eb="1">
      <t>モノ</t>
    </rPh>
    <rPh sb="1" eb="2">
      <t>ワス</t>
    </rPh>
    <phoneticPr fontId="1"/>
  </si>
  <si>
    <t>はい</t>
  </si>
  <si>
    <t>日頃運動をしていない</t>
  </si>
  <si>
    <t>普段の生活に自分に合った運動を取り入れる</t>
  </si>
  <si>
    <t>していない</t>
    <phoneticPr fontId="1"/>
  </si>
  <si>
    <t>自分で電話番号を調べて、電話をかけることをしていますか</t>
    <rPh sb="0" eb="2">
      <t>ジブン</t>
    </rPh>
    <rPh sb="3" eb="5">
      <t>デンワ</t>
    </rPh>
    <rPh sb="5" eb="7">
      <t>バンゴウ</t>
    </rPh>
    <rPh sb="8" eb="9">
      <t>シラ</t>
    </rPh>
    <rPh sb="12" eb="14">
      <t>デンワ</t>
    </rPh>
    <phoneticPr fontId="1"/>
  </si>
  <si>
    <t>家の中で何も役割がない</t>
  </si>
  <si>
    <t>ない</t>
    <phoneticPr fontId="1"/>
  </si>
  <si>
    <t>今日が何月何日かわからない時がありますか</t>
    <rPh sb="0" eb="2">
      <t>キョウ</t>
    </rPh>
    <rPh sb="3" eb="5">
      <t>ナンガツ</t>
    </rPh>
    <rPh sb="5" eb="7">
      <t>ナンニチ</t>
    </rPh>
    <rPh sb="13" eb="14">
      <t>トキ</t>
    </rPh>
    <phoneticPr fontId="1"/>
  </si>
  <si>
    <t>面倒で家事などしたくない</t>
  </si>
  <si>
    <t>したくない</t>
    <phoneticPr fontId="1"/>
  </si>
  <si>
    <t>半年前に比べて固いものが食べにくくなりましたか</t>
    <rPh sb="0" eb="2">
      <t>ハントシ</t>
    </rPh>
    <rPh sb="2" eb="3">
      <t>マエ</t>
    </rPh>
    <rPh sb="4" eb="5">
      <t>クラ</t>
    </rPh>
    <rPh sb="7" eb="8">
      <t>カタ</t>
    </rPh>
    <rPh sb="12" eb="13">
      <t>タ</t>
    </rPh>
    <phoneticPr fontId="1"/>
  </si>
  <si>
    <t>口腔ケア(口腔機能低下）</t>
    <rPh sb="0" eb="2">
      <t>コウクウ</t>
    </rPh>
    <rPh sb="5" eb="7">
      <t>コウクウ</t>
    </rPh>
    <rPh sb="7" eb="9">
      <t>キノウ</t>
    </rPh>
    <rPh sb="9" eb="11">
      <t>テイカ</t>
    </rPh>
    <phoneticPr fontId="1"/>
  </si>
  <si>
    <t>メリハリのある生活をしていない</t>
  </si>
  <si>
    <t>起床や食事時間を決め、メリハリのある生活をすごす</t>
  </si>
  <si>
    <t>していない</t>
    <phoneticPr fontId="1"/>
  </si>
  <si>
    <t>お茶や汁物等でむせることがありますか</t>
    <rPh sb="1" eb="2">
      <t>チャ</t>
    </rPh>
    <rPh sb="3" eb="4">
      <t>シル</t>
    </rPh>
    <rPh sb="4" eb="5">
      <t>モノ</t>
    </rPh>
    <rPh sb="5" eb="6">
      <t>トウ</t>
    </rPh>
    <phoneticPr fontId="1"/>
  </si>
  <si>
    <t>口腔ケア(口腔機能低下）</t>
    <rPh sb="0" eb="2">
      <t>コウクウ</t>
    </rPh>
    <phoneticPr fontId="1"/>
  </si>
  <si>
    <t>家事などできない状態の場合</t>
  </si>
  <si>
    <t>口の渇きが気になりますか</t>
    <rPh sb="0" eb="1">
      <t>クチ</t>
    </rPh>
    <rPh sb="2" eb="3">
      <t>カワ</t>
    </rPh>
    <rPh sb="5" eb="6">
      <t>キ</t>
    </rPh>
    <phoneticPr fontId="1"/>
  </si>
  <si>
    <t>体調が悪くて家事などできない</t>
  </si>
  <si>
    <t>できない</t>
    <phoneticPr fontId="1"/>
  </si>
  <si>
    <t>できない</t>
    <phoneticPr fontId="1"/>
  </si>
  <si>
    <t>毎日、歯みがきや入れ歯の手入れをしていますか。</t>
    <rPh sb="0" eb="2">
      <t>マイニチ</t>
    </rPh>
    <rPh sb="3" eb="4">
      <t>ハ</t>
    </rPh>
    <rPh sb="8" eb="9">
      <t>イ</t>
    </rPh>
    <rPh sb="10" eb="11">
      <t>バ</t>
    </rPh>
    <rPh sb="12" eb="14">
      <t>テイ</t>
    </rPh>
    <phoneticPr fontId="1"/>
  </si>
  <si>
    <t>口腔ケア</t>
    <rPh sb="0" eb="2">
      <t>コウクウ</t>
    </rPh>
    <phoneticPr fontId="1"/>
  </si>
  <si>
    <t>家事をすると疲れる</t>
  </si>
  <si>
    <t>疲れる</t>
    <rPh sb="0" eb="1">
      <t>ツカ</t>
    </rPh>
    <phoneticPr fontId="1"/>
  </si>
  <si>
    <t>支援者といっしょに、できる家事に取り組む</t>
  </si>
  <si>
    <t>膝・腰・足がふらついたり、痛いため家事ができない</t>
  </si>
  <si>
    <t>ひとりでは危なくて家事ができない</t>
  </si>
  <si>
    <t>友人の家を訪ねていますか</t>
    <rPh sb="0" eb="2">
      <t>ユウジン</t>
    </rPh>
    <rPh sb="3" eb="4">
      <t>イエ</t>
    </rPh>
    <rPh sb="5" eb="6">
      <t>タズ</t>
    </rPh>
    <phoneticPr fontId="1"/>
  </si>
  <si>
    <t>物忘れ　　　閉じこもり</t>
    <rPh sb="0" eb="2">
      <t>モノワス</t>
    </rPh>
    <rPh sb="6" eb="7">
      <t>ト</t>
    </rPh>
    <phoneticPr fontId="1"/>
  </si>
  <si>
    <t>家族や友人の相談にのっていますか</t>
    <rPh sb="0" eb="2">
      <t>カゾク</t>
    </rPh>
    <rPh sb="3" eb="5">
      <t>ユウジン</t>
    </rPh>
    <rPh sb="6" eb="8">
      <t>ソウダン</t>
    </rPh>
    <phoneticPr fontId="1"/>
  </si>
  <si>
    <t>口腔ケア</t>
  </si>
  <si>
    <t>（ここ２週間）毎日の生活に充実感がない</t>
    <rPh sb="4" eb="6">
      <t>シュウカン</t>
    </rPh>
    <rPh sb="7" eb="9">
      <t>マイニチ</t>
    </rPh>
    <rPh sb="10" eb="12">
      <t>セイカツ</t>
    </rPh>
    <rPh sb="13" eb="15">
      <t>ジュウジツ</t>
    </rPh>
    <rPh sb="15" eb="16">
      <t>カン</t>
    </rPh>
    <phoneticPr fontId="1"/>
  </si>
  <si>
    <t>うつ傾向</t>
    <rPh sb="2" eb="4">
      <t>ケイコウ</t>
    </rPh>
    <phoneticPr fontId="1"/>
  </si>
  <si>
    <t>どうして食べたり飲んだりしにくいのでしょうか</t>
  </si>
  <si>
    <t>（ここ２週間）これまで楽しんでやれていたことが楽しめなくなった</t>
    <rPh sb="4" eb="6">
      <t>シュウカン</t>
    </rPh>
    <rPh sb="11" eb="12">
      <t>タノ</t>
    </rPh>
    <rPh sb="23" eb="24">
      <t>タノ</t>
    </rPh>
    <phoneticPr fontId="1"/>
  </si>
  <si>
    <t>歯や歯ぐき、入れ歯の具合が悪い（噛むと痛む等）</t>
  </si>
  <si>
    <t>（ここ２週間）以前は楽にできていたことが今ではおっくうに感じられる</t>
    <rPh sb="4" eb="6">
      <t>シュウカン</t>
    </rPh>
    <rPh sb="7" eb="9">
      <t>イゼン</t>
    </rPh>
    <rPh sb="10" eb="11">
      <t>ラク</t>
    </rPh>
    <rPh sb="20" eb="21">
      <t>イマ</t>
    </rPh>
    <rPh sb="28" eb="29">
      <t>カン</t>
    </rPh>
    <phoneticPr fontId="1"/>
  </si>
  <si>
    <t>歯が抜けているのに入れ歯を使っていない</t>
  </si>
  <si>
    <t>（ここ２週間）自分が役に立つ人間だと思えない</t>
    <rPh sb="4" eb="6">
      <t>シュウカン</t>
    </rPh>
    <rPh sb="7" eb="9">
      <t>ジブン</t>
    </rPh>
    <rPh sb="10" eb="11">
      <t>ヤク</t>
    </rPh>
    <rPh sb="12" eb="13">
      <t>タ</t>
    </rPh>
    <rPh sb="14" eb="16">
      <t>ニンゲン</t>
    </rPh>
    <rPh sb="18" eb="19">
      <t>オモ</t>
    </rPh>
    <phoneticPr fontId="1"/>
  </si>
  <si>
    <t>口の中が粘つく、口がパサつく</t>
  </si>
  <si>
    <t>お口のストレッチに取り組み、楽しく、おいしく食べたい</t>
  </si>
  <si>
    <t>【本来行うべき支援が実施できない場合】
　妥当な支援の実施に向けた方針</t>
    <rPh sb="21" eb="23">
      <t>ダトウ</t>
    </rPh>
    <rPh sb="24" eb="26">
      <t>シエン</t>
    </rPh>
    <rPh sb="27" eb="29">
      <t>ジッシ</t>
    </rPh>
    <rPh sb="30" eb="31">
      <t>ム</t>
    </rPh>
    <rPh sb="33" eb="35">
      <t>ホウシン</t>
    </rPh>
    <phoneticPr fontId="1"/>
  </si>
  <si>
    <t>総合的な方針</t>
    <rPh sb="0" eb="2">
      <t>ソウゴウ</t>
    </rPh>
    <rPh sb="2" eb="3">
      <t>テキ</t>
    </rPh>
    <rPh sb="4" eb="6">
      <t>ホウシン</t>
    </rPh>
    <phoneticPr fontId="1"/>
  </si>
  <si>
    <t>（ここ２週間）わけもなく疲れたような感じがする</t>
    <rPh sb="4" eb="6">
      <t>シュウカン</t>
    </rPh>
    <rPh sb="12" eb="13">
      <t>ツカ</t>
    </rPh>
    <rPh sb="18" eb="19">
      <t>カン</t>
    </rPh>
    <phoneticPr fontId="1"/>
  </si>
  <si>
    <t>味がわかりにくい、味が変になった</t>
  </si>
  <si>
    <t>健康管理について</t>
    <phoneticPr fontId="1"/>
  </si>
  <si>
    <t>困難</t>
    <rPh sb="0" eb="2">
      <t>コンナン</t>
    </rPh>
    <phoneticPr fontId="1"/>
  </si>
  <si>
    <t>食べる量が減りましたか（通常の2/3以下）</t>
    <rPh sb="0" eb="1">
      <t>タ</t>
    </rPh>
    <rPh sb="3" eb="4">
      <t>リョウ</t>
    </rPh>
    <rPh sb="5" eb="6">
      <t>ヘ</t>
    </rPh>
    <rPh sb="12" eb="14">
      <t>ツウジョウ</t>
    </rPh>
    <rPh sb="18" eb="20">
      <t>イカ</t>
    </rPh>
    <phoneticPr fontId="1"/>
  </si>
  <si>
    <t>低栄養</t>
    <rPh sb="0" eb="1">
      <t>テイ</t>
    </rPh>
    <rPh sb="1" eb="3">
      <t>エイヨウ</t>
    </rPh>
    <phoneticPr fontId="1"/>
  </si>
  <si>
    <t>６ヶ月間で２～３Kg以上の体重減少がありましたか</t>
    <rPh sb="2" eb="3">
      <t>ゲツ</t>
    </rPh>
    <rPh sb="3" eb="4">
      <t>カン</t>
    </rPh>
    <rPh sb="10" eb="12">
      <t>イジョウ</t>
    </rPh>
    <rPh sb="13" eb="15">
      <t>タイジュウ</t>
    </rPh>
    <rPh sb="15" eb="17">
      <t>ゲンショウ</t>
    </rPh>
    <phoneticPr fontId="1"/>
  </si>
  <si>
    <t>適切な口腔ケアを受けて、おいしく食べたい</t>
  </si>
  <si>
    <t>身長　[</t>
    <rPh sb="0" eb="2">
      <t>シンチョウ</t>
    </rPh>
    <phoneticPr fontId="1"/>
  </si>
  <si>
    <t>18.5未満</t>
    <rPh sb="4" eb="6">
      <t>ミマン</t>
    </rPh>
    <phoneticPr fontId="1"/>
  </si>
  <si>
    <t>健康のために自分で努めていることは何ですか</t>
    <rPh sb="0" eb="2">
      <t>ケンコウ</t>
    </rPh>
    <rPh sb="6" eb="8">
      <t>ジブン</t>
    </rPh>
    <rPh sb="9" eb="10">
      <t>ツト</t>
    </rPh>
    <rPh sb="17" eb="18">
      <t>ナニ</t>
    </rPh>
    <phoneticPr fontId="1"/>
  </si>
  <si>
    <t>うつ傾向</t>
  </si>
  <si>
    <t>自分なりの活動に取り組むことで、生活にはりあいがもてますか</t>
  </si>
  <si>
    <t>自分にあった活動に取り組み楽しみながら生活する</t>
  </si>
  <si>
    <t>①基本チェックで該当</t>
    <rPh sb="1" eb="3">
      <t>キホン</t>
    </rPh>
    <rPh sb="8" eb="10">
      <t>ガイトウ</t>
    </rPh>
    <phoneticPr fontId="1"/>
  </si>
  <si>
    <t>健康状態について
□主治医意見書、健診結果、観察結果等を踏まえた留意点</t>
    <rPh sb="0" eb="2">
      <t>ケンコウ</t>
    </rPh>
    <rPh sb="2" eb="4">
      <t>ジョウタイ</t>
    </rPh>
    <rPh sb="32" eb="35">
      <t>リュウイテン</t>
    </rPh>
    <phoneticPr fontId="1"/>
  </si>
  <si>
    <t>自分では解決の糸口がつかめない</t>
  </si>
  <si>
    <t>低栄養</t>
  </si>
  <si>
    <t>どうして低栄養をおこしやすい食生活なのでしょうか</t>
  </si>
  <si>
    <t>日頃、栄養など意識して食べてない</t>
  </si>
  <si>
    <t>買い物に行けない</t>
  </si>
  <si>
    <t>支援者といっしょにできる買い物をしたい</t>
  </si>
  <si>
    <t>歯や口の問題でおいしく食べれない</t>
  </si>
  <si>
    <t>地域包括支援センター</t>
    <phoneticPr fontId="1"/>
  </si>
  <si>
    <t>【確認印】</t>
    <phoneticPr fontId="1"/>
  </si>
  <si>
    <t>食べる気力がない</t>
  </si>
  <si>
    <t>食欲がでる生活環境（運動の習慣・一緒に食べる機会）をつくりたい</t>
  </si>
  <si>
    <t>転倒</t>
    <rPh sb="0" eb="2">
      <t>テントウ</t>
    </rPh>
    <phoneticPr fontId="1"/>
  </si>
  <si>
    <t>困難でない</t>
    <rPh sb="0" eb="2">
      <t>コンナン</t>
    </rPh>
    <phoneticPr fontId="1"/>
  </si>
  <si>
    <t>疲れない</t>
    <rPh sb="0" eb="1">
      <t>ツカ</t>
    </rPh>
    <phoneticPr fontId="1"/>
  </si>
  <si>
    <t>国基準項目</t>
    <rPh sb="0" eb="1">
      <t>クニ</t>
    </rPh>
    <rPh sb="1" eb="3">
      <t>キジュン</t>
    </rPh>
    <rPh sb="3" eb="5">
      <t>コウモク</t>
    </rPh>
    <phoneticPr fontId="1"/>
  </si>
  <si>
    <t>候補者選定</t>
    <rPh sb="0" eb="3">
      <t>コウホシャ</t>
    </rPh>
    <rPh sb="3" eb="5">
      <t>センテイ</t>
    </rPh>
    <phoneticPr fontId="1"/>
  </si>
  <si>
    <t>③　栄養改善2項目</t>
    <rPh sb="2" eb="4">
      <t>エイヨウ</t>
    </rPh>
    <rPh sb="4" eb="6">
      <t>カイゼン</t>
    </rPh>
    <rPh sb="7" eb="9">
      <t>コウモク</t>
    </rPh>
    <phoneticPr fontId="1"/>
  </si>
  <si>
    <t>社会参加、対人関係・コミュニケーションについて</t>
    <phoneticPr fontId="1"/>
  </si>
  <si>
    <t>３．</t>
    <phoneticPr fontId="1"/>
  </si>
  <si>
    <t>【意見】</t>
    <phoneticPr fontId="1"/>
  </si>
  <si>
    <t>したい</t>
    <phoneticPr fontId="1"/>
  </si>
  <si>
    <t>している</t>
    <phoneticPr fontId="1"/>
  </si>
  <si>
    <t>できる</t>
    <phoneticPr fontId="1"/>
  </si>
  <si>
    <t>もてる</t>
    <phoneticPr fontId="1"/>
  </si>
  <si>
    <t>していない</t>
    <phoneticPr fontId="1"/>
  </si>
  <si>
    <t>できない</t>
    <phoneticPr fontId="1"/>
  </si>
  <si>
    <t>もてない</t>
    <phoneticPr fontId="1"/>
  </si>
  <si>
    <t>ある</t>
    <phoneticPr fontId="1"/>
  </si>
  <si>
    <t>はい</t>
    <phoneticPr fontId="1"/>
  </si>
  <si>
    <t>ない</t>
    <phoneticPr fontId="1"/>
  </si>
  <si>
    <t>いいえ</t>
    <phoneticPr fontId="1"/>
  </si>
  <si>
    <t>1日</t>
    <rPh sb="1" eb="2">
      <t>ニチ</t>
    </rPh>
    <phoneticPr fontId="1"/>
  </si>
  <si>
    <t>1年</t>
    <rPh sb="1" eb="2">
      <t>ネン</t>
    </rPh>
    <phoneticPr fontId="1"/>
  </si>
  <si>
    <t>領域</t>
    <rPh sb="0" eb="2">
      <t>リョウイキ</t>
    </rPh>
    <phoneticPr fontId="1"/>
  </si>
  <si>
    <t>基本チェック結果</t>
    <rPh sb="0" eb="2">
      <t>キホン</t>
    </rPh>
    <rPh sb="6" eb="8">
      <t>ケッカ</t>
    </rPh>
    <phoneticPr fontId="1"/>
  </si>
  <si>
    <t>アセスメント領域と現在の状況</t>
    <phoneticPr fontId="1"/>
  </si>
  <si>
    <t>運動不足</t>
    <phoneticPr fontId="1"/>
  </si>
  <si>
    <t>栄養改善</t>
    <phoneticPr fontId="1"/>
  </si>
  <si>
    <t>口腔内ケア</t>
    <phoneticPr fontId="1"/>
  </si>
  <si>
    <t>閉じこもり予防</t>
    <phoneticPr fontId="1"/>
  </si>
  <si>
    <t>物忘れ予防</t>
    <phoneticPr fontId="1"/>
  </si>
  <si>
    <t>うつ予防</t>
    <phoneticPr fontId="1"/>
  </si>
  <si>
    <t>いいえ</t>
    <phoneticPr fontId="1"/>
  </si>
  <si>
    <t>はい</t>
    <phoneticPr fontId="1"/>
  </si>
  <si>
    <t>運動不足</t>
    <phoneticPr fontId="1"/>
  </si>
  <si>
    <t>栄養改善</t>
    <phoneticPr fontId="1"/>
  </si>
  <si>
    <t>口腔内ケア</t>
    <phoneticPr fontId="1"/>
  </si>
  <si>
    <t>閉じこもり予防</t>
    <phoneticPr fontId="1"/>
  </si>
  <si>
    <t>物忘れ予防</t>
    <phoneticPr fontId="1"/>
  </si>
  <si>
    <t>うつ予防</t>
    <phoneticPr fontId="1"/>
  </si>
  <si>
    <t>生活機能低下・物忘れ</t>
    <phoneticPr fontId="1"/>
  </si>
  <si>
    <t>生活機能低下</t>
    <phoneticPr fontId="1"/>
  </si>
  <si>
    <t>物忘れ</t>
    <phoneticPr fontId="1"/>
  </si>
  <si>
    <t>転倒　　　閉じこもり</t>
    <rPh sb="0" eb="2">
      <t>テントウ</t>
    </rPh>
    <rPh sb="5" eb="6">
      <t>ト</t>
    </rPh>
    <phoneticPr fontId="1"/>
  </si>
  <si>
    <t>]cm、体重　[</t>
    <phoneticPr fontId="1"/>
  </si>
  <si>
    <t>]ｋｇ  →</t>
    <phoneticPr fontId="1"/>
  </si>
  <si>
    <t>基本チェックで該当</t>
    <phoneticPr fontId="1"/>
  </si>
  <si>
    <t>１．</t>
  </si>
  <si>
    <t>身長</t>
    <rPh sb="0" eb="2">
      <t>シンチョウ</t>
    </rPh>
    <phoneticPr fontId="1"/>
  </si>
  <si>
    <t>目標についての
支援のポイント</t>
    <phoneticPr fontId="1"/>
  </si>
  <si>
    <t>本人等のセルフケアや家族の支援、インフォーマルサービス</t>
    <phoneticPr fontId="1"/>
  </si>
  <si>
    <t>サービス
種別</t>
    <phoneticPr fontId="1"/>
  </si>
  <si>
    <t>事業所</t>
    <phoneticPr fontId="1"/>
  </si>
  <si>
    <t>期間</t>
    <phoneticPr fontId="1"/>
  </si>
  <si>
    <t>総合的な方針：生活不活発病の改善・予防のポイント</t>
    <phoneticPr fontId="1"/>
  </si>
  <si>
    <t>体重</t>
    <phoneticPr fontId="1"/>
  </si>
  <si>
    <t>BMI</t>
    <phoneticPr fontId="1"/>
  </si>
  <si>
    <t>地域包括支援センター　意見</t>
    <rPh sb="11" eb="13">
      <t>イケン</t>
    </rPh>
    <phoneticPr fontId="1"/>
  </si>
  <si>
    <t>評価期間 2</t>
  </si>
  <si>
    <t>評価期間 3</t>
  </si>
  <si>
    <t>目標達成状況 2</t>
  </si>
  <si>
    <t>目標達成状況 3</t>
  </si>
  <si>
    <t>達成/未達成 2</t>
  </si>
  <si>
    <t>達成/未達成 3</t>
  </si>
  <si>
    <t>達成しない原因 本人・家族の意見 2</t>
  </si>
  <si>
    <t>達成しない原因 本人・家族の意見 3</t>
  </si>
  <si>
    <t>達成しない原因 計画作成者の評価 2</t>
  </si>
  <si>
    <t>達成しない原因 計画作成者の評価 3</t>
  </si>
  <si>
    <t>今後の方針 2</t>
  </si>
  <si>
    <t>今後の方針 3</t>
  </si>
  <si>
    <t>地域包括支援センター意見</t>
    <phoneticPr fontId="1"/>
  </si>
  <si>
    <t>運動・移動</t>
    <rPh sb="0" eb="2">
      <t>ウンドウ</t>
    </rPh>
    <rPh sb="3" eb="5">
      <t>イドウ</t>
    </rPh>
    <phoneticPr fontId="1"/>
  </si>
  <si>
    <t>階段昇</t>
    <rPh sb="0" eb="2">
      <t>カイダン</t>
    </rPh>
    <rPh sb="2" eb="3">
      <t>ノボ</t>
    </rPh>
    <phoneticPr fontId="1"/>
  </si>
  <si>
    <t>１５分歩行</t>
    <rPh sb="2" eb="3">
      <t>フン</t>
    </rPh>
    <rPh sb="3" eb="5">
      <t>ホコウ</t>
    </rPh>
    <phoneticPr fontId="1"/>
  </si>
  <si>
    <t>１年間の転倒</t>
    <rPh sb="1" eb="3">
      <t>ネンカン</t>
    </rPh>
    <rPh sb="4" eb="6">
      <t>テントウ</t>
    </rPh>
    <phoneticPr fontId="1"/>
  </si>
  <si>
    <t>転倒の不安</t>
    <rPh sb="0" eb="2">
      <t>テントウ</t>
    </rPh>
    <rPh sb="3" eb="5">
      <t>フアン</t>
    </rPh>
    <phoneticPr fontId="1"/>
  </si>
  <si>
    <t>１人で外出</t>
    <rPh sb="1" eb="2">
      <t>ニン</t>
    </rPh>
    <rPh sb="3" eb="5">
      <t>ガイシュツ</t>
    </rPh>
    <phoneticPr fontId="1"/>
  </si>
  <si>
    <t>外出頻度</t>
    <rPh sb="0" eb="2">
      <t>ガイシュツ</t>
    </rPh>
    <rPh sb="2" eb="4">
      <t>ヒンド</t>
    </rPh>
    <phoneticPr fontId="1"/>
  </si>
  <si>
    <t>外出の減少</t>
    <rPh sb="0" eb="2">
      <t>ガイシュツ</t>
    </rPh>
    <rPh sb="3" eb="5">
      <t>ゲンショウ</t>
    </rPh>
    <phoneticPr fontId="1"/>
  </si>
  <si>
    <t>日用品の買い物</t>
    <rPh sb="4" eb="5">
      <t>カ</t>
    </rPh>
    <rPh sb="6" eb="7">
      <t>モノ</t>
    </rPh>
    <phoneticPr fontId="1"/>
  </si>
  <si>
    <t>預貯金の出し入れ</t>
    <rPh sb="0" eb="3">
      <t>ヨチョキン</t>
    </rPh>
    <rPh sb="4" eb="5">
      <t>ダ</t>
    </rPh>
    <rPh sb="6" eb="7">
      <t>イ</t>
    </rPh>
    <phoneticPr fontId="1"/>
  </si>
  <si>
    <t>物忘れの指摘</t>
    <rPh sb="0" eb="2">
      <t>モノワス</t>
    </rPh>
    <rPh sb="4" eb="6">
      <t>シテキ</t>
    </rPh>
    <phoneticPr fontId="1"/>
  </si>
  <si>
    <t>電話の利用</t>
    <rPh sb="0" eb="2">
      <t>デンワ</t>
    </rPh>
    <rPh sb="3" eb="5">
      <t>リヨウ</t>
    </rPh>
    <phoneticPr fontId="1"/>
  </si>
  <si>
    <t>椅子立ち上がり</t>
    <rPh sb="0" eb="2">
      <t>イス</t>
    </rPh>
    <rPh sb="2" eb="3">
      <t>タ</t>
    </rPh>
    <rPh sb="4" eb="5">
      <t>ア</t>
    </rPh>
    <phoneticPr fontId="1"/>
  </si>
  <si>
    <t>今日の日付認識</t>
    <rPh sb="0" eb="2">
      <t>キョウ</t>
    </rPh>
    <rPh sb="3" eb="5">
      <t>ヒヅケ</t>
    </rPh>
    <rPh sb="5" eb="7">
      <t>ニンシキ</t>
    </rPh>
    <phoneticPr fontId="1"/>
  </si>
  <si>
    <t>固い食べ物</t>
    <rPh sb="0" eb="1">
      <t>カタ</t>
    </rPh>
    <rPh sb="2" eb="3">
      <t>タ</t>
    </rPh>
    <rPh sb="4" eb="5">
      <t>モノ</t>
    </rPh>
    <phoneticPr fontId="1"/>
  </si>
  <si>
    <t>口の渇き</t>
    <rPh sb="0" eb="1">
      <t>クチ</t>
    </rPh>
    <rPh sb="2" eb="3">
      <t>カワ</t>
    </rPh>
    <phoneticPr fontId="1"/>
  </si>
  <si>
    <t>歯の手入れ</t>
    <rPh sb="0" eb="1">
      <t>バ</t>
    </rPh>
    <rPh sb="2" eb="4">
      <t>テイ</t>
    </rPh>
    <phoneticPr fontId="1"/>
  </si>
  <si>
    <t>訪問</t>
    <rPh sb="0" eb="2">
      <t>ホウモン</t>
    </rPh>
    <phoneticPr fontId="1"/>
  </si>
  <si>
    <t>相談</t>
    <rPh sb="0" eb="2">
      <t>ソウダン</t>
    </rPh>
    <phoneticPr fontId="1"/>
  </si>
  <si>
    <t>生活の充実感</t>
    <rPh sb="0" eb="2">
      <t>セイカツ</t>
    </rPh>
    <rPh sb="3" eb="5">
      <t>ジュウジツ</t>
    </rPh>
    <rPh sb="5" eb="6">
      <t>カン</t>
    </rPh>
    <phoneticPr fontId="1"/>
  </si>
  <si>
    <t>楽しめなくなった</t>
    <rPh sb="0" eb="1">
      <t>タノ</t>
    </rPh>
    <phoneticPr fontId="1"/>
  </si>
  <si>
    <t>おっくうに感じられる</t>
    <rPh sb="5" eb="6">
      <t>カン</t>
    </rPh>
    <phoneticPr fontId="1"/>
  </si>
  <si>
    <t>役に立つ人間か</t>
    <rPh sb="0" eb="1">
      <t>ヤク</t>
    </rPh>
    <rPh sb="2" eb="3">
      <t>タ</t>
    </rPh>
    <rPh sb="4" eb="6">
      <t>ニンゲン</t>
    </rPh>
    <phoneticPr fontId="1"/>
  </si>
  <si>
    <t>疲れた感じ</t>
    <rPh sb="0" eb="1">
      <t>ツカ</t>
    </rPh>
    <rPh sb="3" eb="4">
      <t>カン</t>
    </rPh>
    <phoneticPr fontId="1"/>
  </si>
  <si>
    <t>食べる量の減少</t>
    <rPh sb="0" eb="1">
      <t>タ</t>
    </rPh>
    <rPh sb="3" eb="4">
      <t>リョウ</t>
    </rPh>
    <rPh sb="5" eb="7">
      <t>ゲンショウ</t>
    </rPh>
    <phoneticPr fontId="1"/>
  </si>
  <si>
    <t>体重減少</t>
    <rPh sb="0" eb="2">
      <t>タイジュウ</t>
    </rPh>
    <rPh sb="2" eb="4">
      <t>ゲンショウ</t>
    </rPh>
    <phoneticPr fontId="1"/>
  </si>
  <si>
    <t>自分で努めていること</t>
    <rPh sb="0" eb="2">
      <t>ジブン</t>
    </rPh>
    <rPh sb="3" eb="4">
      <t>ツト</t>
    </rPh>
    <phoneticPr fontId="1"/>
  </si>
  <si>
    <t>本人・家族の意欲・意向_1</t>
    <rPh sb="9" eb="11">
      <t>イコウ</t>
    </rPh>
    <phoneticPr fontId="1"/>
  </si>
  <si>
    <t>本人・家族の意欲・意向_2</t>
    <rPh sb="9" eb="11">
      <t>イコウ</t>
    </rPh>
    <phoneticPr fontId="1"/>
  </si>
  <si>
    <t>本人・家族の意欲・意向_3</t>
    <rPh sb="9" eb="11">
      <t>イコウ</t>
    </rPh>
    <phoneticPr fontId="1"/>
  </si>
  <si>
    <t>データ項目</t>
    <rPh sb="3" eb="5">
      <t>コウモク</t>
    </rPh>
    <phoneticPr fontId="1"/>
  </si>
  <si>
    <t>むせる</t>
    <phoneticPr fontId="1"/>
  </si>
  <si>
    <t>健康状態について</t>
    <phoneticPr fontId="1"/>
  </si>
  <si>
    <t>予防策の実施</t>
    <rPh sb="4" eb="6">
      <t>ジッシ</t>
    </rPh>
    <phoneticPr fontId="1"/>
  </si>
  <si>
    <t>薬の副作用の認知</t>
    <rPh sb="6" eb="8">
      <t>ニンチ</t>
    </rPh>
    <phoneticPr fontId="1"/>
  </si>
  <si>
    <t>足の問題の治療</t>
    <rPh sb="5" eb="7">
      <t>チリョウ</t>
    </rPh>
    <phoneticPr fontId="1"/>
  </si>
  <si>
    <t>体調の悪化</t>
    <rPh sb="3" eb="5">
      <t>アッカ</t>
    </rPh>
    <phoneticPr fontId="1"/>
  </si>
  <si>
    <t>訪問先</t>
    <rPh sb="0" eb="2">
      <t>ホウモン</t>
    </rPh>
    <rPh sb="2" eb="3">
      <t>サキ</t>
    </rPh>
    <phoneticPr fontId="1"/>
  </si>
  <si>
    <t>足元のふらつき</t>
    <rPh sb="0" eb="2">
      <t>アシモト</t>
    </rPh>
    <phoneticPr fontId="1"/>
  </si>
  <si>
    <t>足が悪い</t>
    <rPh sb="0" eb="1">
      <t>アシ</t>
    </rPh>
    <rPh sb="2" eb="3">
      <t>ワル</t>
    </rPh>
    <phoneticPr fontId="1"/>
  </si>
  <si>
    <t>入れ歯の不使用</t>
    <rPh sb="4" eb="7">
      <t>フシヨウ</t>
    </rPh>
    <phoneticPr fontId="1"/>
  </si>
  <si>
    <t>味の変化</t>
    <rPh sb="2" eb="4">
      <t>ヘンカ</t>
    </rPh>
    <phoneticPr fontId="1"/>
  </si>
  <si>
    <t>買い物不可</t>
    <rPh sb="3" eb="5">
      <t>フカ</t>
    </rPh>
    <phoneticPr fontId="1"/>
  </si>
  <si>
    <t>調理不可</t>
    <rPh sb="2" eb="4">
      <t>フカ</t>
    </rPh>
    <phoneticPr fontId="1"/>
  </si>
  <si>
    <t>１.</t>
    <phoneticPr fontId="1"/>
  </si>
  <si>
    <t>２.</t>
    <phoneticPr fontId="1"/>
  </si>
  <si>
    <t>３.</t>
    <phoneticPr fontId="1"/>
  </si>
  <si>
    <t>計画_事業者</t>
    <rPh sb="0" eb="2">
      <t>ケイカク</t>
    </rPh>
    <rPh sb="3" eb="6">
      <t>ジギョウシャ</t>
    </rPh>
    <phoneticPr fontId="1"/>
  </si>
  <si>
    <t>作成日</t>
    <rPh sb="0" eb="3">
      <t>サクセイビ</t>
    </rPh>
    <phoneticPr fontId="1"/>
  </si>
  <si>
    <t>地域包括センター</t>
    <rPh sb="0" eb="2">
      <t>チイキ</t>
    </rPh>
    <rPh sb="2" eb="4">
      <t>ホウカツ</t>
    </rPh>
    <phoneticPr fontId="1"/>
  </si>
  <si>
    <t>認定日</t>
    <rPh sb="0" eb="2">
      <t>ニンテイ</t>
    </rPh>
    <rPh sb="2" eb="3">
      <t>ビ</t>
    </rPh>
    <phoneticPr fontId="1"/>
  </si>
  <si>
    <t>認定期間</t>
    <rPh sb="0" eb="2">
      <t>ニンテイ</t>
    </rPh>
    <rPh sb="2" eb="4">
      <t>キカン</t>
    </rPh>
    <phoneticPr fontId="1"/>
  </si>
  <si>
    <t>課題に対する目標と提案_2</t>
  </si>
  <si>
    <t>課題に対する目標と提案_3</t>
  </si>
  <si>
    <t>意向/本人・家族_2</t>
  </si>
  <si>
    <t>意向/本人・家族_3</t>
  </si>
  <si>
    <t>生活目標：1日</t>
    <rPh sb="0" eb="2">
      <t>セイカツ</t>
    </rPh>
    <rPh sb="2" eb="4">
      <t>モクヒョウ</t>
    </rPh>
    <phoneticPr fontId="1"/>
  </si>
  <si>
    <t>生活目標：1年</t>
    <rPh sb="0" eb="2">
      <t>セイカツ</t>
    </rPh>
    <rPh sb="2" eb="4">
      <t>モクヒョウ</t>
    </rPh>
    <phoneticPr fontId="1"/>
  </si>
  <si>
    <t>支援目標１</t>
    <rPh sb="0" eb="2">
      <t>シエン</t>
    </rPh>
    <rPh sb="2" eb="4">
      <t>モクヒョウ</t>
    </rPh>
    <phoneticPr fontId="1"/>
  </si>
  <si>
    <t>支援目標２</t>
    <rPh sb="0" eb="2">
      <t>シエン</t>
    </rPh>
    <rPh sb="2" eb="4">
      <t>モクヒョウ</t>
    </rPh>
    <phoneticPr fontId="1"/>
  </si>
  <si>
    <t>支援目標３</t>
    <rPh sb="0" eb="2">
      <t>シエン</t>
    </rPh>
    <rPh sb="2" eb="4">
      <t>モクヒョウ</t>
    </rPh>
    <phoneticPr fontId="1"/>
  </si>
  <si>
    <t>支援のポイント_2</t>
  </si>
  <si>
    <t>支援のポイント_3</t>
  </si>
  <si>
    <t>インフォーマルサービス_2</t>
  </si>
  <si>
    <t>インフォーマルサービス_3</t>
  </si>
  <si>
    <t>介護保険サービス_2</t>
  </si>
  <si>
    <t>介護保険サービス_3</t>
  </si>
  <si>
    <t>サービス種別_2</t>
  </si>
  <si>
    <t>サービス種別_3</t>
  </si>
  <si>
    <t>事業所_2</t>
  </si>
  <si>
    <t>事業所_3</t>
  </si>
  <si>
    <t>期間_2</t>
  </si>
  <si>
    <t>期間_3</t>
  </si>
  <si>
    <t>判定</t>
    <rPh sb="0" eb="2">
      <t>ハンテイ</t>
    </rPh>
    <phoneticPr fontId="1"/>
  </si>
  <si>
    <t>【シート２】総合的課題整理</t>
    <rPh sb="6" eb="9">
      <t>ソウゴウテキ</t>
    </rPh>
    <rPh sb="9" eb="11">
      <t>カダイ</t>
    </rPh>
    <rPh sb="11" eb="13">
      <t>セイリ</t>
    </rPh>
    <phoneticPr fontId="1"/>
  </si>
  <si>
    <t>【シート３】支援計画</t>
    <rPh sb="6" eb="8">
      <t>シエン</t>
    </rPh>
    <rPh sb="8" eb="10">
      <t>ケイカク</t>
    </rPh>
    <phoneticPr fontId="1"/>
  </si>
  <si>
    <t>【シート４】評価</t>
    <rPh sb="6" eb="8">
      <t>ヒョウカ</t>
    </rPh>
    <phoneticPr fontId="1"/>
  </si>
  <si>
    <t>どうして口腔ケアが不十分になっているのでしょうか</t>
    <phoneticPr fontId="1"/>
  </si>
  <si>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1"/>
  </si>
  <si>
    <t>基本チェックリスト</t>
    <rPh sb="0" eb="2">
      <t>キホン</t>
    </rPh>
    <phoneticPr fontId="1"/>
  </si>
  <si>
    <t>市追加項目</t>
    <rPh sb="0" eb="1">
      <t>シ</t>
    </rPh>
    <rPh sb="1" eb="3">
      <t>ツイカ</t>
    </rPh>
    <rPh sb="3" eb="5">
      <t>コウモク</t>
    </rPh>
    <phoneticPr fontId="1"/>
  </si>
  <si>
    <t>歯みがきやいればの手入れが面倒だったり、忘れてしまう</t>
    <phoneticPr fontId="1"/>
  </si>
  <si>
    <t>口腔の問題に関心がない、放置している</t>
    <phoneticPr fontId="1"/>
  </si>
  <si>
    <t>歯や入れ歯の手入れ、ブクブクうがいが難しい</t>
    <phoneticPr fontId="1"/>
  </si>
  <si>
    <t>その他記載欄</t>
    <phoneticPr fontId="1"/>
  </si>
  <si>
    <t>口腔ケアを習慣づけたい</t>
    <phoneticPr fontId="1"/>
  </si>
  <si>
    <t>口腔ケアに取り組みたい</t>
    <phoneticPr fontId="1"/>
  </si>
  <si>
    <t>口腔ケアの支援を受ける</t>
    <phoneticPr fontId="1"/>
  </si>
  <si>
    <t>調理ができない</t>
    <phoneticPr fontId="1"/>
  </si>
  <si>
    <t>調理ができるようになりたい</t>
    <rPh sb="0" eb="2">
      <t>チョウリ</t>
    </rPh>
    <phoneticPr fontId="1"/>
  </si>
  <si>
    <t>計画者名</t>
    <rPh sb="0" eb="2">
      <t>ケイカク</t>
    </rPh>
    <rPh sb="2" eb="3">
      <t>シャ</t>
    </rPh>
    <rPh sb="3" eb="4">
      <t>ナ</t>
    </rPh>
    <phoneticPr fontId="1"/>
  </si>
  <si>
    <t>【シート１】アセスメント</t>
    <phoneticPr fontId="1"/>
  </si>
  <si>
    <t>12-①</t>
    <phoneticPr fontId="1"/>
  </si>
  <si>
    <t>12-②</t>
    <phoneticPr fontId="1"/>
  </si>
  <si>
    <t>12-③</t>
    <phoneticPr fontId="1"/>
  </si>
  <si>
    <t>-</t>
    <phoneticPr fontId="1"/>
  </si>
  <si>
    <t>-</t>
    <phoneticPr fontId="1"/>
  </si>
  <si>
    <t>-</t>
    <phoneticPr fontId="1"/>
  </si>
  <si>
    <t>日常生活</t>
    <phoneticPr fontId="1"/>
  </si>
  <si>
    <t>社会参加</t>
    <phoneticPr fontId="1"/>
  </si>
  <si>
    <t>健康管理</t>
    <phoneticPr fontId="1"/>
  </si>
  <si>
    <t>転倒予防</t>
    <phoneticPr fontId="1"/>
  </si>
  <si>
    <t>日ごろの運動</t>
    <phoneticPr fontId="1"/>
  </si>
  <si>
    <t>気分が沈む</t>
    <phoneticPr fontId="1"/>
  </si>
  <si>
    <t>居住環境</t>
    <phoneticPr fontId="1"/>
  </si>
  <si>
    <t>家族の影響</t>
    <phoneticPr fontId="1"/>
  </si>
  <si>
    <t>尿漏れ</t>
    <phoneticPr fontId="1"/>
  </si>
  <si>
    <t>運動をしていない</t>
    <phoneticPr fontId="1"/>
  </si>
  <si>
    <t>役割がない</t>
    <phoneticPr fontId="1"/>
  </si>
  <si>
    <t>面倒</t>
    <phoneticPr fontId="1"/>
  </si>
  <si>
    <t>メリハリのない生活</t>
    <phoneticPr fontId="1"/>
  </si>
  <si>
    <t>家事などできない状態の場合</t>
    <phoneticPr fontId="1"/>
  </si>
  <si>
    <t>体調が悪い</t>
    <phoneticPr fontId="1"/>
  </si>
  <si>
    <t>疲れる</t>
    <phoneticPr fontId="1"/>
  </si>
  <si>
    <t>ひとりでは危ない</t>
    <phoneticPr fontId="1"/>
  </si>
  <si>
    <t>歯の具合</t>
    <phoneticPr fontId="1"/>
  </si>
  <si>
    <t>口の粘り、パサつき</t>
    <phoneticPr fontId="1"/>
  </si>
  <si>
    <t>歯磨きが面倒</t>
    <phoneticPr fontId="1"/>
  </si>
  <si>
    <t>口腔問題の放置</t>
    <phoneticPr fontId="1"/>
  </si>
  <si>
    <t>歯磨きの困難</t>
    <phoneticPr fontId="1"/>
  </si>
  <si>
    <t>生活のはりあい</t>
    <phoneticPr fontId="1"/>
  </si>
  <si>
    <t>解決の糸口</t>
    <phoneticPr fontId="1"/>
  </si>
  <si>
    <t>栄養の意識</t>
    <phoneticPr fontId="1"/>
  </si>
  <si>
    <t>歯や口の問題</t>
    <phoneticPr fontId="1"/>
  </si>
  <si>
    <t>気力がない</t>
    <phoneticPr fontId="1"/>
  </si>
  <si>
    <t>課題に対する目標と提案_1</t>
    <phoneticPr fontId="1"/>
  </si>
  <si>
    <t>意向/本人・家族_1</t>
    <phoneticPr fontId="1"/>
  </si>
  <si>
    <t>支援のポイント_1</t>
    <phoneticPr fontId="1"/>
  </si>
  <si>
    <t>インフォーマルサービス_1</t>
    <phoneticPr fontId="1"/>
  </si>
  <si>
    <t>介護保険サービス_1</t>
    <phoneticPr fontId="1"/>
  </si>
  <si>
    <t>サービス種別_1</t>
    <phoneticPr fontId="1"/>
  </si>
  <si>
    <t>事業所_1</t>
    <phoneticPr fontId="1"/>
  </si>
  <si>
    <t>期間_1</t>
    <phoneticPr fontId="1"/>
  </si>
  <si>
    <t>実施方針</t>
    <phoneticPr fontId="1"/>
  </si>
  <si>
    <t>予防のポイント</t>
    <phoneticPr fontId="1"/>
  </si>
  <si>
    <t>運動不足</t>
    <phoneticPr fontId="1"/>
  </si>
  <si>
    <t>握力</t>
    <phoneticPr fontId="1"/>
  </si>
  <si>
    <t>開眼片足立時間</t>
    <phoneticPr fontId="1"/>
  </si>
  <si>
    <t>10m(5m)歩行速度</t>
    <phoneticPr fontId="1"/>
  </si>
  <si>
    <t>栄養改善</t>
    <phoneticPr fontId="1"/>
  </si>
  <si>
    <t>血清アルブミン値</t>
    <phoneticPr fontId="1"/>
  </si>
  <si>
    <t>口腔内ケア</t>
    <phoneticPr fontId="1"/>
  </si>
  <si>
    <t>視診による衛生状態</t>
    <phoneticPr fontId="1"/>
  </si>
  <si>
    <t>反復唾液嚥下テスト</t>
    <phoneticPr fontId="1"/>
  </si>
  <si>
    <t>閉じこもり予防</t>
    <phoneticPr fontId="1"/>
  </si>
  <si>
    <t>物忘れ予防</t>
    <phoneticPr fontId="1"/>
  </si>
  <si>
    <t>うつ予防</t>
    <phoneticPr fontId="1"/>
  </si>
  <si>
    <t>評価期間 1</t>
    <phoneticPr fontId="1"/>
  </si>
  <si>
    <t>目標達成状況 1</t>
    <phoneticPr fontId="1"/>
  </si>
  <si>
    <t>達成/未達成 1</t>
    <phoneticPr fontId="1"/>
  </si>
  <si>
    <t>達成しない原因 本人・家族の意見 1</t>
    <phoneticPr fontId="1"/>
  </si>
  <si>
    <t>達成しない原因 計画作成者の評価 1</t>
    <phoneticPr fontId="1"/>
  </si>
  <si>
    <t>今後の方針 1</t>
    <phoneticPr fontId="1"/>
  </si>
  <si>
    <t>総合的な方針</t>
    <phoneticPr fontId="1"/>
  </si>
  <si>
    <t>地域包括支援センター意見</t>
    <phoneticPr fontId="1"/>
  </si>
  <si>
    <t>プラン</t>
    <phoneticPr fontId="1"/>
  </si>
  <si>
    <t>サービス</t>
    <phoneticPr fontId="1"/>
  </si>
  <si>
    <t>どうして閉じこもりやすい生活になったのでしょうか</t>
    <phoneticPr fontId="1"/>
  </si>
  <si>
    <t>歯科受診を勧める</t>
    <rPh sb="2" eb="4">
      <t>ジュシン</t>
    </rPh>
    <phoneticPr fontId="1"/>
  </si>
  <si>
    <t>生活にはりあいがもてない</t>
    <phoneticPr fontId="1"/>
  </si>
  <si>
    <t>栄養に配慮して食事をしたい</t>
    <rPh sb="3" eb="5">
      <t>ハイリョ</t>
    </rPh>
    <rPh sb="7" eb="9">
      <t>ショクジ</t>
    </rPh>
    <phoneticPr fontId="1"/>
  </si>
  <si>
    <t>○</t>
    <phoneticPr fontId="1"/>
  </si>
  <si>
    <t>①　20項目中10項目以上</t>
    <rPh sb="4" eb="6">
      <t>コウモク</t>
    </rPh>
    <rPh sb="6" eb="7">
      <t>ナカ</t>
    </rPh>
    <rPh sb="9" eb="11">
      <t>コウモク</t>
    </rPh>
    <rPh sb="11" eb="13">
      <t>イジョウ</t>
    </rPh>
    <phoneticPr fontId="1"/>
  </si>
  <si>
    <t>②　運動機能向上3項目以上</t>
    <rPh sb="2" eb="4">
      <t>ウンドウ</t>
    </rPh>
    <rPh sb="4" eb="6">
      <t>キノウ</t>
    </rPh>
    <rPh sb="6" eb="8">
      <t>コウジョウ</t>
    </rPh>
    <rPh sb="9" eb="11">
      <t>コウモク</t>
    </rPh>
    <rPh sb="11" eb="13">
      <t>イジョウ</t>
    </rPh>
    <phoneticPr fontId="1"/>
  </si>
  <si>
    <t>④　口腔機能向上2項目以上</t>
    <rPh sb="2" eb="4">
      <t>コウクウ</t>
    </rPh>
    <rPh sb="4" eb="6">
      <t>キノウ</t>
    </rPh>
    <rPh sb="6" eb="8">
      <t>コウジョウ</t>
    </rPh>
    <rPh sb="9" eb="11">
      <t>コウモク</t>
    </rPh>
    <rPh sb="11" eb="13">
      <t>イジョウ</t>
    </rPh>
    <phoneticPr fontId="1"/>
  </si>
  <si>
    <t>要支援１</t>
    <rPh sb="0" eb="1">
      <t>ヨウ</t>
    </rPh>
    <rPh sb="1" eb="3">
      <t>シエン</t>
    </rPh>
    <phoneticPr fontId="1"/>
  </si>
  <si>
    <t>要支援２</t>
    <rPh sb="0" eb="1">
      <t>ヨウ</t>
    </rPh>
    <rPh sb="1" eb="3">
      <t>シエン</t>
    </rPh>
    <phoneticPr fontId="1"/>
  </si>
  <si>
    <t>認定済</t>
    <rPh sb="0" eb="2">
      <t>ニンテイ</t>
    </rPh>
    <rPh sb="2" eb="3">
      <t>ズ</t>
    </rPh>
    <phoneticPr fontId="1"/>
  </si>
  <si>
    <t>申請中</t>
    <rPh sb="0" eb="2">
      <t>シンセイ</t>
    </rPh>
    <rPh sb="2" eb="3">
      <t>チュウ</t>
    </rPh>
    <phoneticPr fontId="1"/>
  </si>
  <si>
    <t>初回</t>
    <rPh sb="0" eb="2">
      <t>ショカイ</t>
    </rPh>
    <phoneticPr fontId="1"/>
  </si>
  <si>
    <t>紹介</t>
    <rPh sb="0" eb="2">
      <t>ショウカイ</t>
    </rPh>
    <phoneticPr fontId="1"/>
  </si>
  <si>
    <t>継続</t>
    <rPh sb="0" eb="2">
      <t>ケイゾク</t>
    </rPh>
    <phoneticPr fontId="1"/>
  </si>
  <si>
    <t>該当しない</t>
    <phoneticPr fontId="1"/>
  </si>
  <si>
    <t>したくない</t>
    <phoneticPr fontId="1"/>
  </si>
  <si>
    <t>計画に関する同意</t>
    <rPh sb="0" eb="2">
      <t>ケイカク</t>
    </rPh>
    <rPh sb="3" eb="4">
      <t>カン</t>
    </rPh>
    <rPh sb="6" eb="8">
      <t>ドウイ</t>
    </rPh>
    <phoneticPr fontId="1"/>
  </si>
  <si>
    <t>達成</t>
    <rPh sb="0" eb="2">
      <t>タッセイ</t>
    </rPh>
    <phoneticPr fontId="1"/>
  </si>
  <si>
    <t>未達成</t>
    <rPh sb="0" eb="3">
      <t>ミタッセイ</t>
    </rPh>
    <phoneticPr fontId="1"/>
  </si>
  <si>
    <t>１.</t>
    <phoneticPr fontId="1"/>
  </si>
  <si>
    <t>２.</t>
    <phoneticPr fontId="1"/>
  </si>
  <si>
    <t>３.</t>
    <phoneticPr fontId="1"/>
  </si>
  <si>
    <t>介護予防サービス・支援計画表①</t>
    <rPh sb="0" eb="2">
      <t>カイゴ</t>
    </rPh>
    <rPh sb="2" eb="4">
      <t>ヨボウ</t>
    </rPh>
    <rPh sb="9" eb="11">
      <t>シエン</t>
    </rPh>
    <rPh sb="11" eb="13">
      <t>ケイカク</t>
    </rPh>
    <rPh sb="13" eb="14">
      <t>ヒョウ</t>
    </rPh>
    <phoneticPr fontId="1"/>
  </si>
  <si>
    <t>介護予防サービス・支援計画表②</t>
    <rPh sb="0" eb="2">
      <t>カイゴ</t>
    </rPh>
    <rPh sb="2" eb="4">
      <t>ヨボウ</t>
    </rPh>
    <rPh sb="9" eb="11">
      <t>シエン</t>
    </rPh>
    <rPh sb="11" eb="13">
      <t>ケイカク</t>
    </rPh>
    <rPh sb="13" eb="14">
      <t>ヒョウ</t>
    </rPh>
    <phoneticPr fontId="1"/>
  </si>
  <si>
    <t xml:space="preserve">介護予防支援・介護予防ケアマネジメント　サービス評価表          </t>
    <rPh sb="0" eb="2">
      <t>カイゴ</t>
    </rPh>
    <rPh sb="2" eb="4">
      <t>ヨボウ</t>
    </rPh>
    <rPh sb="4" eb="6">
      <t>シエン</t>
    </rPh>
    <rPh sb="7" eb="9">
      <t>カイゴ</t>
    </rPh>
    <rPh sb="9" eb="11">
      <t>ヨボウ</t>
    </rPh>
    <rPh sb="24" eb="26">
      <t>ヒョウカ</t>
    </rPh>
    <rPh sb="26" eb="27">
      <t>ヒョウ</t>
    </rPh>
    <phoneticPr fontId="1"/>
  </si>
  <si>
    <t>介護予防サービス・支援計画表③</t>
    <rPh sb="13" eb="14">
      <t>ヒョウ</t>
    </rPh>
    <phoneticPr fontId="1"/>
  </si>
  <si>
    <t>事業対象者</t>
    <rPh sb="0" eb="2">
      <t>ジギョウ</t>
    </rPh>
    <rPh sb="2" eb="5">
      <t>タイショウシャ</t>
    </rPh>
    <phoneticPr fontId="1"/>
  </si>
  <si>
    <r>
      <t>　上記計画について、同意いたします。
　　</t>
    </r>
    <r>
      <rPr>
        <b/>
        <sz val="16"/>
        <rFont val="ＭＳ ゴシック"/>
        <family val="3"/>
        <charset val="128"/>
      </rPr>
      <t>　　　　年　　月　　　日　　　　氏名　　　　　　　　　　　　　　　　　</t>
    </r>
    <r>
      <rPr>
        <b/>
        <u/>
        <sz val="16"/>
        <color theme="0"/>
        <rFont val="ＭＳ ゴシック"/>
        <family val="3"/>
        <charset val="128"/>
      </rPr>
      <t>〇</t>
    </r>
    <rPh sb="28" eb="29">
      <t>ネン</t>
    </rPh>
    <rPh sb="31" eb="32">
      <t>ツキ</t>
    </rPh>
    <rPh sb="35" eb="36">
      <t>ニチ</t>
    </rPh>
    <rPh sb="40" eb="4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</si>
</sst>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quot;No.&quot;\ 0"/>
    <numFmt numFmtId="178" formatCode="&quot;BMI=　&quot;0.0_ "/>
    <numFmt numFmtId="179" formatCode="0_ "/>
    <numFmt numFmtId="180" formatCode="&quot;¥&quot;#,##0_);[Red]\(&quot;¥&quot;#,##0\)"/>
  </numFmts>
  <fonts count="34" x14ac:knownFonts="1">
    <font>
      <sz val="11"/>
      <name val="ＭＳ Ｐゴシック"/>
      <family val="3"/>
      <charset val="128"/>
    </font>
    <font>
      <sz val="6"/>
      <name val="ＭＳ Ｐゴシック"/>
      <family val="3"/>
      <charset val="128"/>
    </font>
    <font>
      <b/>
      <sz val="10"/>
      <name val="ＭＳ ゴシック"/>
      <family val="3"/>
      <charset val="128"/>
    </font>
    <font>
      <b/>
      <sz val="10"/>
      <color indexed="8"/>
      <name val="ＭＳ ゴシック"/>
      <family val="3"/>
      <charset val="128"/>
    </font>
    <font>
      <sz val="10"/>
      <color indexed="8"/>
      <name val="ＭＳ ゴシック"/>
      <family val="3"/>
      <charset val="128"/>
    </font>
    <font>
      <sz val="10"/>
      <color indexed="42"/>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0"/>
      <color indexed="9"/>
      <name val="ＭＳ ゴシック"/>
      <family val="3"/>
      <charset val="128"/>
    </font>
    <font>
      <sz val="11"/>
      <color indexed="9"/>
      <name val="ＭＳ ゴシック"/>
      <family val="3"/>
      <charset val="128"/>
    </font>
    <font>
      <sz val="8"/>
      <color indexed="9"/>
      <name val="ＭＳ ゴシック"/>
      <family val="3"/>
      <charset val="128"/>
    </font>
    <font>
      <sz val="6"/>
      <color indexed="9"/>
      <name val="ＭＳ ゴシック"/>
      <family val="3"/>
      <charset val="128"/>
    </font>
    <font>
      <sz val="12"/>
      <name val="ＭＳ ゴシック"/>
      <family val="3"/>
      <charset val="128"/>
    </font>
    <font>
      <i/>
      <sz val="10"/>
      <name val="ＭＳ ゴシック"/>
      <family val="3"/>
      <charset val="128"/>
    </font>
    <font>
      <sz val="12"/>
      <color indexed="9"/>
      <name val="ＭＳ ゴシック"/>
      <family val="3"/>
      <charset val="128"/>
    </font>
    <font>
      <sz val="9"/>
      <name val="ＭＳ ゴシック"/>
      <family val="3"/>
      <charset val="128"/>
    </font>
    <font>
      <b/>
      <sz val="12"/>
      <name val="ＭＳ ゴシック"/>
      <family val="3"/>
      <charset val="128"/>
    </font>
    <font>
      <sz val="14"/>
      <name val="ＭＳ ゴシック"/>
      <family val="3"/>
      <charset val="128"/>
    </font>
    <font>
      <b/>
      <sz val="12"/>
      <color indexed="8"/>
      <name val="ＭＳ ゴシック"/>
      <family val="3"/>
      <charset val="128"/>
    </font>
    <font>
      <sz val="9"/>
      <name val="ＭＳ Ｐゴシック"/>
      <family val="3"/>
      <charset val="128"/>
    </font>
    <font>
      <b/>
      <sz val="9"/>
      <name val="ＭＳ Ｐゴシック"/>
      <family val="3"/>
      <charset val="128"/>
    </font>
    <font>
      <sz val="9"/>
      <color indexed="8"/>
      <name val="ＭＳ ゴシック"/>
      <family val="3"/>
      <charset val="128"/>
    </font>
    <font>
      <b/>
      <sz val="9"/>
      <name val="ＭＳ ゴシック"/>
      <family val="3"/>
      <charset val="128"/>
    </font>
    <font>
      <b/>
      <sz val="11"/>
      <color indexed="8"/>
      <name val="ＭＳ ゴシック"/>
      <family val="3"/>
      <charset val="128"/>
    </font>
    <font>
      <sz val="9"/>
      <color rgb="FF000000"/>
      <name val="MS UI Gothic"/>
      <family val="3"/>
      <charset val="128"/>
    </font>
    <font>
      <sz val="11"/>
      <name val="ＭＳ Ｐゴシック"/>
      <family val="3"/>
      <charset val="128"/>
    </font>
    <font>
      <sz val="9"/>
      <color indexed="8"/>
      <name val="ＭＳ Ｐゴシック"/>
      <family val="3"/>
      <charset val="128"/>
    </font>
    <font>
      <sz val="11"/>
      <color theme="1"/>
      <name val="ＭＳ Ｐゴシック"/>
      <family val="3"/>
      <charset val="128"/>
      <scheme val="minor"/>
    </font>
    <font>
      <sz val="10"/>
      <color theme="1"/>
      <name val="メイリオ"/>
      <family val="3"/>
      <charset val="128"/>
    </font>
    <font>
      <sz val="10"/>
      <color theme="1"/>
      <name val="メイリオ"/>
      <family val="2"/>
      <charset val="128"/>
    </font>
    <font>
      <sz val="11"/>
      <color indexed="8"/>
      <name val="ＭＳ Ｐゴシック"/>
      <family val="3"/>
      <charset val="128"/>
    </font>
    <font>
      <b/>
      <u/>
      <sz val="16"/>
      <color theme="0"/>
      <name val="ＭＳ ゴシック"/>
      <family val="3"/>
      <charset val="128"/>
    </font>
    <font>
      <b/>
      <sz val="16"/>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rgb="FFCCFFFF"/>
        <bgColor indexed="64"/>
      </patternFill>
    </fill>
  </fills>
  <borders count="108">
    <border>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s>
  <cellStyleXfs count="75">
    <xf numFmtId="0" fontId="0"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179" fontId="27"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180" fontId="26" fillId="0" borderId="0" applyFont="0" applyFill="0" applyBorder="0" applyAlignment="0" applyProtection="0"/>
    <xf numFmtId="180" fontId="26" fillId="0" borderId="0" applyFont="0" applyFill="0" applyBorder="0" applyAlignment="0" applyProtection="0"/>
    <xf numFmtId="180" fontId="26" fillId="0" borderId="0" applyFont="0" applyFill="0" applyBorder="0" applyAlignment="0" applyProtection="0"/>
    <xf numFmtId="180" fontId="26" fillId="0" borderId="0" applyFont="0" applyFill="0" applyBorder="0" applyAlignment="0" applyProtection="0">
      <alignment vertical="center"/>
    </xf>
    <xf numFmtId="180" fontId="26" fillId="0" borderId="0" applyFont="0" applyFill="0" applyBorder="0" applyAlignment="0" applyProtection="0">
      <alignment vertical="center"/>
    </xf>
    <xf numFmtId="180"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lignment vertical="center"/>
    </xf>
    <xf numFmtId="0" fontId="29" fillId="0" borderId="0">
      <alignment vertical="center"/>
    </xf>
    <xf numFmtId="0" fontId="30" fillId="0" borderId="0">
      <alignment vertical="center"/>
    </xf>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0" borderId="0"/>
    <xf numFmtId="0" fontId="26" fillId="0" borderId="0"/>
    <xf numFmtId="0" fontId="26" fillId="0" borderId="0"/>
  </cellStyleXfs>
  <cellXfs count="495">
    <xf numFmtId="0" fontId="0" fillId="0" borderId="0" xfId="0">
      <alignment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6" fillId="0" borderId="0" xfId="0" applyFont="1" applyFill="1" applyAlignment="1">
      <alignmen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7" xfId="0" applyFont="1" applyFill="1" applyBorder="1" applyAlignment="1">
      <alignment vertical="center" shrinkToFit="1"/>
    </xf>
    <xf numFmtId="0" fontId="6" fillId="2" borderId="8"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4" fillId="0" borderId="11" xfId="0" applyFont="1" applyFill="1" applyBorder="1" applyAlignment="1">
      <alignment horizontal="center" vertical="center" shrinkToFit="1"/>
    </xf>
    <xf numFmtId="0" fontId="4" fillId="0" borderId="12" xfId="0" applyFont="1" applyFill="1" applyBorder="1" applyAlignment="1">
      <alignment vertical="center" shrinkToFit="1"/>
    </xf>
    <xf numFmtId="0" fontId="6" fillId="0" borderId="13"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9" fillId="0" borderId="9" xfId="0" applyFont="1" applyFill="1" applyBorder="1" applyAlignment="1">
      <alignment horizontal="left" vertical="center" wrapText="1"/>
    </xf>
    <xf numFmtId="0" fontId="6" fillId="0" borderId="0" xfId="0" applyFont="1" applyAlignment="1">
      <alignment vertical="center"/>
    </xf>
    <xf numFmtId="0" fontId="8" fillId="0" borderId="0" xfId="0" applyFont="1">
      <alignment vertical="center"/>
    </xf>
    <xf numFmtId="0" fontId="6" fillId="0" borderId="0" xfId="0" applyFont="1" applyFill="1" applyAlignment="1">
      <alignment horizontal="center" vertical="center"/>
    </xf>
    <xf numFmtId="177"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lignment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13" fillId="0" borderId="14" xfId="0" applyFont="1" applyBorder="1">
      <alignment vertical="center"/>
    </xf>
    <xf numFmtId="0" fontId="13" fillId="0" borderId="0" xfId="0" applyFont="1" applyBorder="1">
      <alignment vertical="center"/>
    </xf>
    <xf numFmtId="0" fontId="13" fillId="0" borderId="14" xfId="0" applyFont="1" applyBorder="1" applyAlignment="1"/>
    <xf numFmtId="0" fontId="6" fillId="0" borderId="15" xfId="0" applyFont="1" applyFill="1" applyBorder="1" applyAlignment="1">
      <alignment horizontal="center" vertical="center"/>
    </xf>
    <xf numFmtId="0" fontId="7" fillId="0" borderId="0" xfId="0" applyFont="1" applyFill="1" applyBorder="1" applyAlignment="1">
      <alignment horizontal="center" vertical="center" wrapText="1"/>
    </xf>
    <xf numFmtId="0" fontId="13" fillId="0" borderId="0" xfId="0" applyFont="1" applyBorder="1" applyAlignment="1"/>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xf>
    <xf numFmtId="0" fontId="6" fillId="3" borderId="16" xfId="0" applyFont="1" applyFill="1" applyBorder="1" applyAlignment="1">
      <alignment horizontal="center" vertical="center"/>
    </xf>
    <xf numFmtId="0" fontId="6" fillId="3" borderId="17" xfId="0" applyFont="1" applyFill="1" applyBorder="1" applyAlignment="1">
      <alignment vertical="center"/>
    </xf>
    <xf numFmtId="0" fontId="6" fillId="0" borderId="14" xfId="0" applyFont="1" applyFill="1" applyBorder="1" applyAlignment="1">
      <alignment vertical="center"/>
    </xf>
    <xf numFmtId="0" fontId="6" fillId="3" borderId="18" xfId="0" applyFont="1" applyFill="1" applyBorder="1" applyAlignment="1">
      <alignment horizontal="center" vertical="center"/>
    </xf>
    <xf numFmtId="0" fontId="6" fillId="3" borderId="19" xfId="0" applyFont="1" applyFill="1" applyBorder="1" applyAlignment="1">
      <alignment vertical="center"/>
    </xf>
    <xf numFmtId="0" fontId="13" fillId="0" borderId="0" xfId="0" applyFont="1" applyBorder="1" applyAlignment="1">
      <alignment horizontal="center" vertical="center"/>
    </xf>
    <xf numFmtId="176" fontId="6" fillId="0" borderId="20" xfId="0" quotePrefix="1" applyNumberFormat="1" applyFont="1" applyFill="1" applyBorder="1" applyAlignment="1">
      <alignmen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8" xfId="0" applyFont="1" applyFill="1" applyBorder="1" applyAlignment="1">
      <alignment horizontal="center" vertical="center" shrinkToFit="1"/>
    </xf>
    <xf numFmtId="0" fontId="6" fillId="2" borderId="8"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0" borderId="25" xfId="0" applyFont="1" applyFill="1" applyBorder="1" applyAlignment="1">
      <alignment horizontal="left" vertical="center" wrapText="1" indent="1"/>
    </xf>
    <xf numFmtId="0" fontId="6" fillId="3" borderId="23" xfId="0" applyFont="1" applyFill="1" applyBorder="1" applyAlignment="1">
      <alignment horizontal="center" vertical="center"/>
    </xf>
    <xf numFmtId="0" fontId="14" fillId="0" borderId="0" xfId="0" applyFont="1" applyFill="1" applyAlignment="1">
      <alignment vertical="center"/>
    </xf>
    <xf numFmtId="0" fontId="6"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Border="1" applyAlignment="1"/>
    <xf numFmtId="0" fontId="13" fillId="2" borderId="26" xfId="0" applyFont="1" applyFill="1" applyBorder="1" applyAlignment="1" applyProtection="1">
      <protection locked="0"/>
    </xf>
    <xf numFmtId="0" fontId="13" fillId="2" borderId="27" xfId="0" applyFont="1" applyFill="1" applyBorder="1" applyAlignment="1" applyProtection="1">
      <protection locked="0"/>
    </xf>
    <xf numFmtId="0" fontId="13" fillId="2" borderId="28" xfId="0" applyFont="1" applyFill="1" applyBorder="1" applyAlignment="1" applyProtection="1">
      <protection locked="0"/>
    </xf>
    <xf numFmtId="0" fontId="13" fillId="2" borderId="29" xfId="0" applyFont="1" applyFill="1" applyBorder="1" applyAlignment="1" applyProtection="1">
      <protection locked="0"/>
    </xf>
    <xf numFmtId="0" fontId="13" fillId="2" borderId="30" xfId="0" applyFont="1" applyFill="1" applyBorder="1" applyAlignment="1" applyProtection="1">
      <protection locked="0"/>
    </xf>
    <xf numFmtId="0" fontId="13" fillId="2" borderId="31" xfId="0" applyFont="1" applyFill="1" applyBorder="1" applyAlignment="1" applyProtection="1">
      <protection locked="0"/>
    </xf>
    <xf numFmtId="0" fontId="6" fillId="2" borderId="32" xfId="0" applyFont="1" applyFill="1" applyBorder="1" applyAlignment="1" applyProtection="1">
      <alignment horizontal="center" vertical="center" wrapText="1"/>
      <protection locked="0"/>
    </xf>
    <xf numFmtId="178" fontId="6" fillId="0" borderId="8" xfId="0" applyNumberFormat="1"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5" fillId="0" borderId="0" xfId="0" applyFont="1" applyFill="1" applyBorder="1" applyAlignment="1">
      <alignment vertical="center"/>
    </xf>
    <xf numFmtId="0" fontId="6" fillId="3" borderId="35" xfId="0" applyFont="1" applyFill="1" applyBorder="1" applyAlignment="1">
      <alignment horizontal="center" vertical="center"/>
    </xf>
    <xf numFmtId="0" fontId="6" fillId="3" borderId="36" xfId="0" applyFont="1" applyFill="1" applyBorder="1" applyAlignment="1">
      <alignment vertical="center"/>
    </xf>
    <xf numFmtId="0" fontId="6" fillId="3" borderId="37" xfId="0" applyFont="1" applyFill="1" applyBorder="1" applyAlignment="1">
      <alignment vertical="center"/>
    </xf>
    <xf numFmtId="0" fontId="2" fillId="4" borderId="8" xfId="0" applyFont="1" applyFill="1" applyBorder="1" applyAlignment="1">
      <alignment vertical="center" shrinkToFit="1"/>
    </xf>
    <xf numFmtId="0" fontId="6" fillId="4" borderId="8" xfId="0" applyFont="1" applyFill="1" applyBorder="1" applyAlignment="1" applyProtection="1">
      <alignment vertical="center"/>
      <protection locked="0"/>
    </xf>
    <xf numFmtId="0" fontId="6" fillId="3" borderId="38" xfId="0" applyFont="1" applyFill="1" applyBorder="1" applyAlignment="1">
      <alignment vertical="center"/>
    </xf>
    <xf numFmtId="0" fontId="6" fillId="0" borderId="0" xfId="0" applyFont="1" applyBorder="1" applyAlignment="1">
      <alignment vertical="center"/>
    </xf>
    <xf numFmtId="0" fontId="6" fillId="4" borderId="8" xfId="0" applyFont="1" applyFill="1" applyBorder="1" applyAlignment="1">
      <alignment vertical="center"/>
    </xf>
    <xf numFmtId="0" fontId="6" fillId="4" borderId="8" xfId="0" applyFont="1" applyFill="1" applyBorder="1" applyAlignment="1">
      <alignment horizontal="left" vertical="center"/>
    </xf>
    <xf numFmtId="0" fontId="6" fillId="0" borderId="0" xfId="0" applyFont="1" applyFill="1" applyAlignment="1" applyProtection="1">
      <alignment vertical="center"/>
      <protection locked="0"/>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6" fillId="0" borderId="0" xfId="0" applyFont="1" applyFill="1">
      <alignment vertical="center"/>
    </xf>
    <xf numFmtId="0" fontId="6" fillId="0" borderId="0" xfId="0" applyFont="1" applyAlignment="1" applyProtection="1">
      <alignment vertical="center"/>
      <protection locked="0"/>
    </xf>
    <xf numFmtId="0" fontId="6" fillId="0" borderId="0" xfId="0" applyFont="1" applyFill="1" applyBorder="1" applyAlignment="1">
      <alignment vertical="top"/>
    </xf>
    <xf numFmtId="0" fontId="6" fillId="4" borderId="8" xfId="0" applyFont="1" applyFill="1" applyBorder="1" applyAlignment="1">
      <alignment horizontal="left" vertical="center" indent="1"/>
    </xf>
    <xf numFmtId="0" fontId="2" fillId="0" borderId="0" xfId="0" applyFont="1" applyFill="1" applyBorder="1" applyAlignment="1">
      <alignment vertical="center"/>
    </xf>
    <xf numFmtId="0" fontId="11" fillId="0" borderId="8" xfId="0" applyFont="1" applyFill="1" applyBorder="1" applyAlignment="1">
      <alignment horizontal="center" vertical="center" wrapText="1"/>
    </xf>
    <xf numFmtId="0" fontId="7" fillId="0" borderId="32" xfId="0" applyFont="1" applyFill="1" applyBorder="1" applyAlignment="1">
      <alignment vertical="center" wrapText="1"/>
    </xf>
    <xf numFmtId="0" fontId="7" fillId="0" borderId="20" xfId="0" applyFont="1" applyFill="1" applyBorder="1" applyAlignment="1">
      <alignment vertical="center" wrapText="1"/>
    </xf>
    <xf numFmtId="0" fontId="4" fillId="0" borderId="40" xfId="0" quotePrefix="1" applyFont="1" applyFill="1" applyBorder="1" applyAlignment="1" applyProtection="1">
      <alignment horizontal="left" vertical="top" wrapText="1"/>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5" borderId="0" xfId="0" quotePrefix="1" applyFont="1" applyFill="1" applyBorder="1" applyAlignment="1">
      <alignment vertical="center"/>
    </xf>
    <xf numFmtId="0" fontId="20" fillId="0" borderId="0" xfId="0" applyFont="1" applyFill="1" applyBorder="1" applyAlignment="1">
      <alignment vertical="center"/>
    </xf>
    <xf numFmtId="0" fontId="20" fillId="0" borderId="0" xfId="0" quotePrefix="1" applyFont="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2" fillId="0" borderId="41"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20" xfId="0" applyFont="1" applyFill="1" applyBorder="1" applyAlignment="1">
      <alignment vertical="center"/>
    </xf>
    <xf numFmtId="0" fontId="16" fillId="0" borderId="4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20" xfId="0" applyFont="1" applyFill="1" applyBorder="1" applyAlignment="1">
      <alignment vertical="center"/>
    </xf>
    <xf numFmtId="0" fontId="20" fillId="0" borderId="41" xfId="0" applyFont="1" applyBorder="1" applyAlignment="1">
      <alignment horizontal="center" vertical="center"/>
    </xf>
    <xf numFmtId="0" fontId="20" fillId="0" borderId="32" xfId="0" applyFont="1" applyBorder="1" applyAlignment="1">
      <alignment horizontal="center" vertical="center"/>
    </xf>
    <xf numFmtId="0" fontId="22" fillId="0" borderId="20" xfId="0" applyFont="1" applyFill="1" applyBorder="1" applyAlignment="1">
      <alignment horizontal="left" vertical="center"/>
    </xf>
    <xf numFmtId="0" fontId="16" fillId="0" borderId="20" xfId="0" applyFont="1" applyFill="1" applyBorder="1" applyAlignment="1">
      <alignment horizontal="left" vertical="center"/>
    </xf>
    <xf numFmtId="0" fontId="20" fillId="0" borderId="41" xfId="0" applyFont="1" applyBorder="1" applyAlignment="1">
      <alignment vertical="center"/>
    </xf>
    <xf numFmtId="0" fontId="16" fillId="0" borderId="41" xfId="0" applyFont="1" applyFill="1" applyBorder="1" applyAlignment="1">
      <alignment vertical="center"/>
    </xf>
    <xf numFmtId="0" fontId="16" fillId="0" borderId="32" xfId="0" applyFont="1" applyFill="1" applyBorder="1" applyAlignment="1">
      <alignment vertical="center"/>
    </xf>
    <xf numFmtId="0" fontId="20" fillId="0" borderId="41" xfId="0" applyFont="1" applyFill="1" applyBorder="1" applyAlignment="1">
      <alignment vertical="center"/>
    </xf>
    <xf numFmtId="0" fontId="20" fillId="0" borderId="32" xfId="0" applyFont="1" applyFill="1" applyBorder="1" applyAlignment="1">
      <alignment vertical="center"/>
    </xf>
    <xf numFmtId="0" fontId="20" fillId="0" borderId="20" xfId="0" applyFont="1" applyFill="1" applyBorder="1" applyAlignment="1">
      <alignment vertical="center"/>
    </xf>
    <xf numFmtId="0" fontId="16" fillId="0" borderId="42"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43" xfId="0" applyFont="1" applyFill="1" applyBorder="1" applyAlignment="1">
      <alignment vertical="center"/>
    </xf>
    <xf numFmtId="0" fontId="20" fillId="0" borderId="7" xfId="0" applyFont="1" applyBorder="1" applyAlignment="1">
      <alignment horizontal="left" vertical="center"/>
    </xf>
    <xf numFmtId="0" fontId="20" fillId="0" borderId="14" xfId="0" applyFont="1" applyBorder="1" applyAlignment="1">
      <alignment horizontal="center" vertical="center"/>
    </xf>
    <xf numFmtId="0" fontId="16" fillId="0" borderId="3" xfId="0" applyFont="1" applyFill="1" applyBorder="1" applyAlignment="1">
      <alignment horizontal="left" vertical="center"/>
    </xf>
    <xf numFmtId="0" fontId="20" fillId="0" borderId="44" xfId="0" applyFont="1" applyBorder="1" applyAlignment="1">
      <alignment horizontal="center" vertical="center"/>
    </xf>
    <xf numFmtId="0" fontId="22" fillId="0" borderId="45" xfId="0" applyFont="1" applyFill="1" applyBorder="1" applyAlignment="1">
      <alignment horizontal="left" vertical="center"/>
    </xf>
    <xf numFmtId="0" fontId="20" fillId="0" borderId="46" xfId="0" applyFont="1" applyBorder="1" applyAlignment="1">
      <alignment horizontal="center" vertical="center"/>
    </xf>
    <xf numFmtId="0" fontId="16" fillId="0" borderId="47" xfId="0" applyFont="1" applyFill="1" applyBorder="1" applyAlignment="1">
      <alignment horizontal="left" vertical="center"/>
    </xf>
    <xf numFmtId="0" fontId="22" fillId="0" borderId="47" xfId="0" applyFont="1" applyFill="1" applyBorder="1" applyAlignment="1">
      <alignment horizontal="left" vertical="center"/>
    </xf>
    <xf numFmtId="56" fontId="20" fillId="0" borderId="46" xfId="0" applyNumberFormat="1" applyFont="1" applyBorder="1" applyAlignment="1">
      <alignment horizontal="center" vertical="center"/>
    </xf>
    <xf numFmtId="0" fontId="20" fillId="0" borderId="46" xfId="0" applyFont="1" applyBorder="1" applyAlignment="1">
      <alignment vertical="center"/>
    </xf>
    <xf numFmtId="0" fontId="20" fillId="0" borderId="48" xfId="0" applyFont="1" applyBorder="1" applyAlignment="1">
      <alignment horizontal="center" vertical="center"/>
    </xf>
    <xf numFmtId="0" fontId="16" fillId="0" borderId="49" xfId="0" applyFont="1" applyFill="1" applyBorder="1" applyAlignment="1">
      <alignment horizontal="left" vertical="center"/>
    </xf>
    <xf numFmtId="0" fontId="20" fillId="0" borderId="20" xfId="0" applyFont="1" applyBorder="1" applyAlignment="1">
      <alignment vertical="center"/>
    </xf>
    <xf numFmtId="0" fontId="22" fillId="0" borderId="41" xfId="0" applyFont="1" applyFill="1" applyBorder="1" applyAlignment="1">
      <alignment vertical="center"/>
    </xf>
    <xf numFmtId="0" fontId="22" fillId="0" borderId="42" xfId="0" applyFont="1" applyFill="1" applyBorder="1" applyAlignment="1">
      <alignment horizontal="left" vertical="center"/>
    </xf>
    <xf numFmtId="0" fontId="22" fillId="0" borderId="15" xfId="0" applyFont="1" applyFill="1" applyBorder="1" applyAlignment="1">
      <alignment horizontal="left" vertical="center" shrinkToFit="1"/>
    </xf>
    <xf numFmtId="0" fontId="20" fillId="0" borderId="43" xfId="0" applyFont="1" applyBorder="1" applyAlignment="1">
      <alignment vertical="center"/>
    </xf>
    <xf numFmtId="0" fontId="20" fillId="0" borderId="50" xfId="0" applyFont="1" applyBorder="1" applyAlignment="1">
      <alignment vertical="center"/>
    </xf>
    <xf numFmtId="0" fontId="20" fillId="0" borderId="7" xfId="0" applyFont="1" applyBorder="1" applyAlignment="1">
      <alignment vertical="center"/>
    </xf>
    <xf numFmtId="0" fontId="20" fillId="0" borderId="14" xfId="0" applyFont="1" applyFill="1" applyBorder="1" applyAlignment="1">
      <alignment vertical="center"/>
    </xf>
    <xf numFmtId="0" fontId="20" fillId="0" borderId="3" xfId="0" applyFont="1" applyFill="1" applyBorder="1" applyAlignment="1">
      <alignment vertical="center"/>
    </xf>
    <xf numFmtId="0" fontId="22" fillId="0" borderId="51" xfId="0" applyFont="1" applyFill="1" applyBorder="1" applyAlignment="1">
      <alignment horizontal="left" vertical="center"/>
    </xf>
    <xf numFmtId="0" fontId="20" fillId="0" borderId="52" xfId="0" applyFont="1" applyBorder="1" applyAlignment="1">
      <alignment vertical="center"/>
    </xf>
    <xf numFmtId="0" fontId="22" fillId="0" borderId="53" xfId="0" applyFont="1" applyFill="1" applyBorder="1" applyAlignment="1">
      <alignment vertical="center"/>
    </xf>
    <xf numFmtId="0" fontId="20" fillId="0" borderId="54" xfId="0" applyFont="1" applyBorder="1" applyAlignment="1">
      <alignment vertical="center"/>
    </xf>
    <xf numFmtId="0" fontId="22" fillId="0" borderId="51" xfId="0" applyFont="1" applyFill="1" applyBorder="1" applyAlignment="1">
      <alignment vertical="center"/>
    </xf>
    <xf numFmtId="0" fontId="22" fillId="0" borderId="55" xfId="0" applyFont="1" applyFill="1" applyBorder="1" applyAlignment="1">
      <alignment vertical="center"/>
    </xf>
    <xf numFmtId="0" fontId="20" fillId="0" borderId="56" xfId="0" applyFont="1" applyBorder="1" applyAlignment="1">
      <alignment vertical="center"/>
    </xf>
    <xf numFmtId="0" fontId="22" fillId="0" borderId="57" xfId="0" applyFont="1" applyFill="1" applyBorder="1" applyAlignment="1">
      <alignment vertical="center"/>
    </xf>
    <xf numFmtId="0" fontId="22" fillId="0" borderId="58" xfId="0" applyFont="1" applyFill="1" applyBorder="1" applyAlignment="1">
      <alignment vertical="center"/>
    </xf>
    <xf numFmtId="0" fontId="22" fillId="0" borderId="59" xfId="0" applyFont="1" applyFill="1" applyBorder="1" applyAlignment="1">
      <alignment vertical="center"/>
    </xf>
    <xf numFmtId="0" fontId="20" fillId="0" borderId="7" xfId="0" applyFont="1" applyFill="1" applyBorder="1" applyAlignment="1">
      <alignment vertical="center"/>
    </xf>
    <xf numFmtId="0" fontId="22" fillId="0" borderId="42" xfId="0" applyFont="1" applyFill="1" applyBorder="1" applyAlignment="1">
      <alignment vertical="center"/>
    </xf>
    <xf numFmtId="0" fontId="22" fillId="0" borderId="15" xfId="0" applyFont="1" applyFill="1" applyBorder="1" applyAlignment="1">
      <alignment vertical="center" shrinkToFit="1"/>
    </xf>
    <xf numFmtId="0" fontId="22" fillId="0" borderId="15" xfId="0" applyFont="1" applyFill="1" applyBorder="1" applyAlignment="1">
      <alignment vertical="center"/>
    </xf>
    <xf numFmtId="0" fontId="22" fillId="0" borderId="43" xfId="0" applyFont="1" applyFill="1" applyBorder="1" applyAlignment="1">
      <alignment horizontal="left" vertical="center"/>
    </xf>
    <xf numFmtId="0" fontId="16" fillId="0" borderId="8" xfId="0" applyFont="1" applyFill="1" applyBorder="1" applyAlignment="1">
      <alignment horizontal="left" vertical="center"/>
    </xf>
    <xf numFmtId="0" fontId="20" fillId="0" borderId="8" xfId="0" applyFont="1" applyFill="1" applyBorder="1" applyAlignment="1">
      <alignment vertical="center"/>
    </xf>
    <xf numFmtId="0" fontId="20" fillId="0" borderId="15" xfId="0" applyFont="1" applyFill="1" applyBorder="1" applyAlignment="1">
      <alignment vertical="center"/>
    </xf>
    <xf numFmtId="0" fontId="20" fillId="0" borderId="43" xfId="0" applyFont="1" applyFill="1" applyBorder="1" applyAlignment="1">
      <alignment vertical="center"/>
    </xf>
    <xf numFmtId="0" fontId="16" fillId="0" borderId="43" xfId="0" applyFont="1" applyFill="1" applyBorder="1" applyAlignment="1">
      <alignment horizontal="left" vertical="center"/>
    </xf>
    <xf numFmtId="0" fontId="6" fillId="6" borderId="8" xfId="0" applyFont="1" applyFill="1" applyBorder="1" applyAlignment="1">
      <alignment vertical="center"/>
    </xf>
    <xf numFmtId="0" fontId="6" fillId="3" borderId="60" xfId="0" applyFont="1" applyFill="1" applyBorder="1" applyAlignment="1">
      <alignment vertical="center" wrapText="1"/>
    </xf>
    <xf numFmtId="0" fontId="2" fillId="2" borderId="8" xfId="0" applyFont="1" applyFill="1" applyBorder="1" applyAlignment="1" applyProtection="1">
      <alignment horizontal="center" vertical="center"/>
      <protection locked="0"/>
    </xf>
    <xf numFmtId="0" fontId="17" fillId="0" borderId="0" xfId="0" applyFont="1" applyFill="1" applyAlignment="1">
      <alignment vertical="center"/>
    </xf>
    <xf numFmtId="0" fontId="6" fillId="2" borderId="8" xfId="0" applyFont="1" applyFill="1" applyBorder="1" applyAlignment="1" applyProtection="1">
      <alignment horizontal="center" vertical="center"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6" fillId="0" borderId="61" xfId="0" quotePrefix="1" applyFont="1" applyBorder="1" applyAlignment="1">
      <alignment vertical="top" wrapText="1"/>
    </xf>
    <xf numFmtId="0" fontId="6" fillId="0" borderId="39" xfId="0" quotePrefix="1" applyFont="1" applyBorder="1" applyAlignment="1">
      <alignment vertical="top" wrapText="1"/>
    </xf>
    <xf numFmtId="0" fontId="2" fillId="0" borderId="0" xfId="0" applyFont="1" applyFill="1" applyBorder="1" applyAlignment="1">
      <alignment wrapText="1"/>
    </xf>
    <xf numFmtId="0" fontId="6" fillId="0" borderId="0" xfId="0" applyFont="1" applyFill="1" applyBorder="1" applyAlignment="1">
      <alignment wrapText="1"/>
    </xf>
    <xf numFmtId="0" fontId="13" fillId="0" borderId="14" xfId="0" applyFont="1" applyFill="1" applyBorder="1" applyAlignment="1" applyProtection="1">
      <alignment vertical="center"/>
    </xf>
    <xf numFmtId="0" fontId="19" fillId="0" borderId="3" xfId="0" applyFont="1" applyFill="1" applyBorder="1" applyAlignment="1">
      <alignment horizontal="center" vertical="center" wrapText="1"/>
    </xf>
    <xf numFmtId="0" fontId="13" fillId="0" borderId="0" xfId="0" applyFont="1" applyFill="1" applyAlignment="1">
      <alignment vertical="center"/>
    </xf>
    <xf numFmtId="0" fontId="20" fillId="0" borderId="0" xfId="0" applyFont="1" applyBorder="1" applyAlignment="1" applyProtection="1">
      <alignment vertical="center"/>
      <protection locked="0"/>
    </xf>
    <xf numFmtId="0" fontId="0" fillId="0" borderId="0" xfId="0" applyFill="1">
      <alignment vertical="center"/>
    </xf>
    <xf numFmtId="0" fontId="6" fillId="3" borderId="59" xfId="0" applyFont="1" applyFill="1" applyBorder="1" applyAlignment="1">
      <alignment vertical="center"/>
    </xf>
    <xf numFmtId="0" fontId="3" fillId="0" borderId="0" xfId="0" applyFont="1" applyFill="1" applyBorder="1" applyAlignment="1">
      <alignment horizontal="left" vertical="center" wrapText="1"/>
    </xf>
    <xf numFmtId="0" fontId="6" fillId="0" borderId="85" xfId="0" applyFont="1" applyFill="1" applyBorder="1" applyAlignment="1">
      <alignment horizontal="left" vertical="center" wrapText="1" indent="1"/>
    </xf>
    <xf numFmtId="0" fontId="6" fillId="0" borderId="73" xfId="0" applyFont="1" applyFill="1" applyBorder="1" applyAlignment="1">
      <alignment horizontal="left" vertical="center" wrapText="1" indent="1"/>
    </xf>
    <xf numFmtId="0" fontId="8" fillId="2" borderId="72" xfId="0" applyFont="1" applyFill="1" applyBorder="1" applyAlignment="1" applyProtection="1">
      <alignment horizontal="left" vertical="center"/>
      <protection locked="0"/>
    </xf>
    <xf numFmtId="0" fontId="8" fillId="2" borderId="86" xfId="0" applyFont="1" applyFill="1" applyBorder="1" applyAlignment="1" applyProtection="1">
      <alignment horizontal="left" vertical="center"/>
      <protection locked="0"/>
    </xf>
    <xf numFmtId="0" fontId="8" fillId="2" borderId="73" xfId="0" applyFont="1" applyFill="1" applyBorder="1" applyAlignment="1" applyProtection="1">
      <alignment horizontal="left" vertical="center"/>
      <protection locked="0"/>
    </xf>
    <xf numFmtId="0" fontId="6" fillId="2" borderId="79"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80" xfId="0" applyFont="1" applyFill="1" applyBorder="1" applyAlignment="1" applyProtection="1">
      <alignment vertical="top" wrapText="1"/>
      <protection locked="0"/>
    </xf>
    <xf numFmtId="0" fontId="6" fillId="2" borderId="77"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81" xfId="0" applyFont="1" applyFill="1" applyBorder="1" applyAlignment="1" applyProtection="1">
      <alignment vertical="top" wrapText="1"/>
      <protection locked="0"/>
    </xf>
    <xf numFmtId="0" fontId="8" fillId="2" borderId="78" xfId="0" applyFont="1" applyFill="1" applyBorder="1" applyAlignment="1" applyProtection="1">
      <alignment vertical="top" wrapText="1"/>
      <protection locked="0"/>
    </xf>
    <xf numFmtId="0" fontId="8" fillId="2" borderId="66" xfId="0" applyFont="1" applyFill="1" applyBorder="1" applyAlignment="1" applyProtection="1">
      <alignment vertical="top" wrapText="1"/>
      <protection locked="0"/>
    </xf>
    <xf numFmtId="0" fontId="8" fillId="2" borderId="67" xfId="0" applyFont="1" applyFill="1" applyBorder="1" applyAlignment="1" applyProtection="1">
      <alignment vertical="top" wrapText="1"/>
      <protection locked="0"/>
    </xf>
    <xf numFmtId="0" fontId="3" fillId="0" borderId="74" xfId="0" applyFont="1" applyFill="1" applyBorder="1" applyAlignment="1">
      <alignment vertical="center" wrapText="1"/>
    </xf>
    <xf numFmtId="0" fontId="8" fillId="0" borderId="75" xfId="0" applyFont="1" applyFill="1" applyBorder="1" applyAlignment="1">
      <alignment vertical="center"/>
    </xf>
    <xf numFmtId="0" fontId="8" fillId="0" borderId="11" xfId="0" applyFont="1" applyFill="1" applyBorder="1" applyAlignment="1">
      <alignment vertical="center"/>
    </xf>
    <xf numFmtId="0" fontId="6" fillId="0" borderId="25" xfId="0" applyFont="1" applyFill="1" applyBorder="1" applyAlignment="1">
      <alignment horizontal="left" vertical="center" wrapText="1" indent="1"/>
    </xf>
    <xf numFmtId="0" fontId="6" fillId="0" borderId="32" xfId="0" applyFont="1" applyFill="1" applyBorder="1" applyAlignment="1">
      <alignment horizontal="left" vertical="center" wrapText="1" indent="1"/>
    </xf>
    <xf numFmtId="0" fontId="6" fillId="0" borderId="20" xfId="0" applyFont="1" applyFill="1" applyBorder="1" applyAlignment="1">
      <alignment horizontal="left" vertical="center" wrapText="1" indent="1"/>
    </xf>
    <xf numFmtId="0" fontId="6" fillId="2" borderId="9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80" xfId="0" applyFont="1" applyFill="1" applyBorder="1" applyAlignment="1" applyProtection="1">
      <alignment horizontal="left" vertical="top" wrapText="1"/>
      <protection locked="0"/>
    </xf>
    <xf numFmtId="0" fontId="6" fillId="2" borderId="50"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81" xfId="0" applyFont="1" applyFill="1" applyBorder="1" applyAlignment="1" applyProtection="1">
      <alignment horizontal="left" vertical="top" wrapText="1"/>
      <protection locked="0"/>
    </xf>
    <xf numFmtId="0" fontId="6" fillId="2" borderId="65" xfId="0" applyFont="1" applyFill="1" applyBorder="1" applyAlignment="1" applyProtection="1">
      <alignment horizontal="left" vertical="top" wrapText="1"/>
      <protection locked="0"/>
    </xf>
    <xf numFmtId="0" fontId="6" fillId="2" borderId="66" xfId="0" applyFont="1" applyFill="1" applyBorder="1" applyAlignment="1" applyProtection="1">
      <alignment horizontal="left" vertical="top" wrapText="1"/>
      <protection locked="0"/>
    </xf>
    <xf numFmtId="0" fontId="6" fillId="2" borderId="67" xfId="0" applyFont="1" applyFill="1" applyBorder="1" applyAlignment="1" applyProtection="1">
      <alignment horizontal="left" vertical="top" wrapText="1"/>
      <protection locked="0"/>
    </xf>
    <xf numFmtId="0" fontId="8" fillId="2" borderId="87"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6" fillId="0" borderId="76" xfId="0" applyFont="1" applyFill="1" applyBorder="1" applyAlignment="1">
      <alignment horizontal="center" vertical="center"/>
    </xf>
    <xf numFmtId="0" fontId="6" fillId="0" borderId="15" xfId="0" applyFont="1" applyFill="1" applyBorder="1" applyAlignment="1">
      <alignment horizontal="center" vertical="center"/>
    </xf>
    <xf numFmtId="0" fontId="8" fillId="2" borderId="15"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4" fillId="2" borderId="94" xfId="0" applyFont="1" applyFill="1" applyBorder="1" applyAlignment="1" applyProtection="1">
      <alignment horizontal="left" vertical="top" wrapText="1"/>
      <protection locked="0"/>
    </xf>
    <xf numFmtId="0" fontId="6" fillId="0" borderId="10"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8" fillId="0" borderId="32" xfId="0" applyFont="1" applyFill="1" applyBorder="1" applyAlignment="1">
      <alignment horizontal="left" vertical="center" indent="1"/>
    </xf>
    <xf numFmtId="0" fontId="8" fillId="0" borderId="20" xfId="0" applyFont="1" applyFill="1" applyBorder="1" applyAlignment="1">
      <alignment horizontal="left" vertical="center" indent="1"/>
    </xf>
    <xf numFmtId="0" fontId="3" fillId="0" borderId="74"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8" fillId="0" borderId="73" xfId="0" applyFont="1" applyFill="1" applyBorder="1" applyAlignment="1">
      <alignment horizontal="left" vertical="center" indent="1"/>
    </xf>
    <xf numFmtId="0" fontId="6" fillId="0" borderId="85"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4" fillId="0" borderId="10"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69" xfId="0" applyFont="1" applyFill="1" applyBorder="1" applyAlignment="1">
      <alignment horizontal="left" vertical="center" wrapText="1" indent="1"/>
    </xf>
    <xf numFmtId="0" fontId="8" fillId="0" borderId="6" xfId="0" applyFont="1" applyFill="1" applyBorder="1" applyAlignment="1">
      <alignment horizontal="left" vertical="center" indent="1"/>
    </xf>
    <xf numFmtId="0" fontId="8" fillId="2" borderId="6" xfId="0" applyFont="1" applyFill="1" applyBorder="1" applyAlignment="1" applyProtection="1">
      <alignment horizontal="left" vertical="center"/>
      <protection locked="0"/>
    </xf>
    <xf numFmtId="0" fontId="6" fillId="0" borderId="75" xfId="0" applyFont="1" applyFill="1" applyBorder="1" applyAlignment="1">
      <alignment vertical="center"/>
    </xf>
    <xf numFmtId="0" fontId="6" fillId="2" borderId="32"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top" wrapText="1"/>
      <protection locked="0"/>
    </xf>
    <xf numFmtId="0" fontId="4" fillId="2" borderId="80" xfId="0" applyFont="1" applyFill="1" applyBorder="1" applyAlignment="1" applyProtection="1">
      <alignment horizontal="left" vertical="top" wrapText="1"/>
      <protection locked="0"/>
    </xf>
    <xf numFmtId="0" fontId="4" fillId="2" borderId="5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81" xfId="0" applyFont="1" applyFill="1" applyBorder="1" applyAlignment="1" applyProtection="1">
      <alignment horizontal="left" vertical="top" wrapText="1"/>
      <protection locked="0"/>
    </xf>
    <xf numFmtId="0" fontId="4" fillId="2" borderId="65" xfId="0" applyFont="1" applyFill="1" applyBorder="1" applyAlignment="1" applyProtection="1">
      <alignment horizontal="left" vertical="top" wrapText="1"/>
      <protection locked="0"/>
    </xf>
    <xf numFmtId="0" fontId="4" fillId="2" borderId="66" xfId="0" applyFont="1" applyFill="1" applyBorder="1" applyAlignment="1" applyProtection="1">
      <alignment horizontal="left" vertical="top" wrapText="1"/>
      <protection locked="0"/>
    </xf>
    <xf numFmtId="0" fontId="4" fillId="2" borderId="67" xfId="0" applyFont="1" applyFill="1" applyBorder="1" applyAlignment="1" applyProtection="1">
      <alignment horizontal="left" vertical="top" wrapText="1"/>
      <protection locked="0"/>
    </xf>
    <xf numFmtId="0" fontId="2" fillId="0" borderId="32" xfId="0" applyFont="1" applyFill="1" applyBorder="1" applyAlignment="1">
      <alignment horizontal="left" vertical="center"/>
    </xf>
    <xf numFmtId="0" fontId="6" fillId="2" borderId="32" xfId="0" applyFont="1" applyFill="1" applyBorder="1" applyAlignment="1" applyProtection="1">
      <alignment horizontal="left" vertical="center"/>
      <protection locked="0"/>
    </xf>
    <xf numFmtId="0" fontId="4" fillId="0" borderId="79" xfId="0" applyFont="1" applyFill="1" applyBorder="1" applyAlignment="1">
      <alignment horizontal="center" vertical="center" wrapText="1"/>
    </xf>
    <xf numFmtId="0" fontId="6" fillId="0" borderId="5" xfId="0" applyFont="1" applyFill="1" applyBorder="1" applyAlignment="1">
      <alignment vertical="center"/>
    </xf>
    <xf numFmtId="0" fontId="6" fillId="0" borderId="97" xfId="0" applyFont="1" applyFill="1" applyBorder="1" applyAlignment="1">
      <alignment vertical="center"/>
    </xf>
    <xf numFmtId="0" fontId="6" fillId="0" borderId="78" xfId="0" applyFont="1" applyFill="1" applyBorder="1" applyAlignment="1">
      <alignment vertical="center"/>
    </xf>
    <xf numFmtId="0" fontId="6" fillId="0" borderId="66" xfId="0" applyFont="1" applyFill="1" applyBorder="1" applyAlignment="1">
      <alignment vertical="center"/>
    </xf>
    <xf numFmtId="0" fontId="6" fillId="0" borderId="98" xfId="0" applyFont="1" applyFill="1" applyBorder="1" applyAlignment="1">
      <alignment vertical="center"/>
    </xf>
    <xf numFmtId="0" fontId="6" fillId="0" borderId="99" xfId="0" applyFont="1" applyFill="1" applyBorder="1" applyAlignment="1">
      <alignment horizontal="center" vertical="center" wrapText="1"/>
    </xf>
    <xf numFmtId="0" fontId="6" fillId="0" borderId="100"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101" xfId="0" applyFont="1" applyFill="1" applyBorder="1" applyAlignment="1">
      <alignment vertical="center"/>
    </xf>
    <xf numFmtId="0" fontId="6" fillId="0" borderId="102" xfId="0" applyFont="1" applyFill="1" applyBorder="1" applyAlignment="1">
      <alignment vertical="center"/>
    </xf>
    <xf numFmtId="0" fontId="6" fillId="0" borderId="6" xfId="0" applyFont="1" applyFill="1" applyBorder="1" applyAlignment="1">
      <alignment vertical="center"/>
    </xf>
    <xf numFmtId="0" fontId="6" fillId="0" borderId="103" xfId="0" applyFont="1" applyFill="1" applyBorder="1" applyAlignment="1">
      <alignment vertical="center"/>
    </xf>
    <xf numFmtId="0" fontId="6" fillId="0" borderId="10" xfId="0" applyFont="1" applyFill="1" applyBorder="1" applyAlignment="1">
      <alignment horizontal="left" vertical="center" indent="1"/>
    </xf>
    <xf numFmtId="0" fontId="2" fillId="0" borderId="41"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4" fillId="2" borderId="32"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176" fontId="6" fillId="2" borderId="32" xfId="0" applyNumberFormat="1" applyFont="1" applyFill="1" applyBorder="1" applyAlignment="1" applyProtection="1">
      <alignment horizontal="center" vertical="center"/>
      <protection locked="0"/>
    </xf>
    <xf numFmtId="0" fontId="6" fillId="0" borderId="32" xfId="0" applyFont="1" applyFill="1" applyBorder="1" applyAlignment="1">
      <alignment horizontal="right" vertical="center"/>
    </xf>
    <xf numFmtId="176" fontId="6" fillId="7" borderId="32" xfId="0" applyNumberFormat="1" applyFont="1" applyFill="1" applyBorder="1" applyAlignment="1" applyProtection="1">
      <alignment horizontal="center" vertical="center"/>
      <protection locked="0"/>
    </xf>
    <xf numFmtId="0" fontId="3" fillId="0" borderId="42" xfId="0" applyFont="1" applyFill="1" applyBorder="1" applyAlignment="1">
      <alignment horizontal="left" vertical="center" wrapText="1"/>
    </xf>
    <xf numFmtId="0" fontId="6" fillId="0" borderId="15" xfId="0" applyFont="1" applyFill="1" applyBorder="1" applyAlignment="1">
      <alignment vertical="center"/>
    </xf>
    <xf numFmtId="0" fontId="6" fillId="0" borderId="43" xfId="0" applyFont="1" applyFill="1" applyBorder="1" applyAlignment="1">
      <alignment vertical="center"/>
    </xf>
    <xf numFmtId="0" fontId="13" fillId="7" borderId="1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vertical="center"/>
      <protection locked="0"/>
    </xf>
    <xf numFmtId="0" fontId="17" fillId="0" borderId="0" xfId="0" applyFont="1" applyFill="1" applyAlignment="1">
      <alignment horizontal="center" vertical="center"/>
    </xf>
    <xf numFmtId="0" fontId="13" fillId="0" borderId="0" xfId="0" applyFont="1" applyFill="1" applyAlignment="1">
      <alignment horizontal="center" vertical="center"/>
    </xf>
    <xf numFmtId="0" fontId="3" fillId="0" borderId="14" xfId="0" applyFont="1" applyFill="1" applyBorder="1" applyAlignment="1">
      <alignment horizontal="center" vertical="center" wrapText="1"/>
    </xf>
    <xf numFmtId="176" fontId="4" fillId="2" borderId="14" xfId="0" applyNumberFormat="1" applyFont="1" applyFill="1" applyBorder="1" applyAlignment="1" applyProtection="1">
      <alignment horizontal="center" vertical="center" wrapText="1"/>
      <protection locked="0"/>
    </xf>
    <xf numFmtId="0" fontId="2" fillId="0" borderId="14" xfId="0" applyFont="1" applyFill="1" applyBorder="1" applyAlignment="1">
      <alignment horizontal="center" vertical="center" wrapText="1"/>
    </xf>
    <xf numFmtId="176" fontId="4" fillId="2" borderId="14" xfId="0" applyNumberFormat="1" applyFont="1" applyFill="1" applyBorder="1" applyAlignment="1" applyProtection="1">
      <alignment horizontal="center" vertical="center" shrinkToFit="1"/>
      <protection locked="0"/>
    </xf>
    <xf numFmtId="0" fontId="2" fillId="2" borderId="39"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0" fontId="2" fillId="0" borderId="4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4" fillId="2" borderId="70" xfId="0" applyFont="1" applyFill="1" applyBorder="1" applyAlignment="1" applyProtection="1">
      <alignment horizontal="left" vertical="top" wrapText="1"/>
      <protection locked="0"/>
    </xf>
    <xf numFmtId="0" fontId="0" fillId="0" borderId="70" xfId="0" applyBorder="1" applyAlignment="1" applyProtection="1">
      <alignment vertical="center"/>
      <protection locked="0"/>
    </xf>
    <xf numFmtId="0" fontId="0" fillId="0" borderId="88" xfId="0" applyBorder="1" applyAlignment="1" applyProtection="1">
      <alignment vertical="center"/>
      <protection locked="0"/>
    </xf>
    <xf numFmtId="0" fontId="9" fillId="0" borderId="41" xfId="0" applyFont="1" applyFill="1" applyBorder="1" applyAlignment="1">
      <alignment horizontal="left" vertical="center"/>
    </xf>
    <xf numFmtId="0" fontId="10" fillId="0" borderId="32" xfId="0" applyFont="1" applyFill="1" applyBorder="1" applyAlignment="1">
      <alignment vertical="center"/>
    </xf>
    <xf numFmtId="0" fontId="10" fillId="0" borderId="20" xfId="0" applyFont="1" applyFill="1" applyBorder="1" applyAlignment="1">
      <alignment vertical="center"/>
    </xf>
    <xf numFmtId="0" fontId="9" fillId="0" borderId="72" xfId="0" applyFont="1" applyFill="1" applyBorder="1" applyAlignment="1">
      <alignment horizontal="left" vertical="center"/>
    </xf>
    <xf numFmtId="0" fontId="10" fillId="0" borderId="73" xfId="0" applyFont="1" applyFill="1" applyBorder="1" applyAlignment="1">
      <alignment vertical="center"/>
    </xf>
    <xf numFmtId="0" fontId="6" fillId="2" borderId="72" xfId="0" applyFont="1" applyFill="1" applyBorder="1" applyAlignment="1" applyProtection="1">
      <alignment horizontal="left" vertical="center"/>
      <protection locked="0"/>
    </xf>
    <xf numFmtId="0" fontId="8" fillId="2" borderId="106" xfId="0" applyFont="1" applyFill="1" applyBorder="1" applyAlignment="1" applyProtection="1">
      <alignment horizontal="left" vertical="center"/>
      <protection locked="0"/>
    </xf>
    <xf numFmtId="0" fontId="2" fillId="0" borderId="74" xfId="0" applyFont="1" applyFill="1" applyBorder="1" applyAlignment="1">
      <alignment horizontal="left" vertical="center" shrinkToFit="1"/>
    </xf>
    <xf numFmtId="0" fontId="9" fillId="0" borderId="25" xfId="0" applyFont="1" applyFill="1" applyBorder="1" applyAlignment="1">
      <alignment vertical="center"/>
    </xf>
    <xf numFmtId="0" fontId="8" fillId="0" borderId="32" xfId="0" applyFont="1" applyBorder="1" applyAlignment="1">
      <alignment vertical="center"/>
    </xf>
    <xf numFmtId="0" fontId="8" fillId="0" borderId="105" xfId="0" applyFont="1" applyBorder="1" applyAlignment="1">
      <alignment vertical="center"/>
    </xf>
    <xf numFmtId="0" fontId="6" fillId="2" borderId="72" xfId="0" applyFont="1" applyFill="1" applyBorder="1" applyAlignment="1" applyProtection="1">
      <alignment horizontal="left" vertical="center" shrinkToFit="1"/>
      <protection locked="0"/>
    </xf>
    <xf numFmtId="0" fontId="2" fillId="0" borderId="74" xfId="0" applyFont="1" applyFill="1" applyBorder="1" applyAlignment="1">
      <alignment vertical="center" shrinkToFit="1"/>
    </xf>
    <xf numFmtId="0" fontId="11" fillId="0" borderId="82" xfId="0" applyFont="1" applyFill="1" applyBorder="1" applyAlignment="1">
      <alignment horizontal="center" vertical="center" textRotation="255" wrapText="1"/>
    </xf>
    <xf numFmtId="0" fontId="11" fillId="0" borderId="83" xfId="0" applyFont="1" applyFill="1" applyBorder="1" applyAlignment="1">
      <alignment vertical="center"/>
    </xf>
    <xf numFmtId="0" fontId="11" fillId="0" borderId="84" xfId="0" applyFont="1" applyFill="1" applyBorder="1" applyAlignment="1">
      <alignment vertical="center"/>
    </xf>
    <xf numFmtId="0" fontId="11" fillId="0" borderId="82" xfId="0" applyFont="1" applyFill="1" applyBorder="1" applyAlignment="1">
      <alignment vertical="center" textRotation="255" wrapText="1"/>
    </xf>
    <xf numFmtId="0" fontId="10" fillId="0" borderId="83" xfId="0" applyFont="1" applyFill="1" applyBorder="1" applyAlignment="1">
      <alignment vertical="center"/>
    </xf>
    <xf numFmtId="0" fontId="10" fillId="0" borderId="84" xfId="0" applyFont="1" applyFill="1" applyBorder="1" applyAlignment="1">
      <alignment vertical="center"/>
    </xf>
    <xf numFmtId="0" fontId="12" fillId="0" borderId="82" xfId="0" applyFont="1" applyFill="1" applyBorder="1" applyAlignment="1">
      <alignment vertical="center" textRotation="255" wrapText="1"/>
    </xf>
    <xf numFmtId="0" fontId="11" fillId="0" borderId="95" xfId="0" applyFont="1" applyFill="1" applyBorder="1" applyAlignment="1">
      <alignment vertical="center"/>
    </xf>
    <xf numFmtId="0" fontId="0" fillId="0" borderId="71" xfId="0" applyBorder="1" applyAlignment="1" applyProtection="1">
      <alignment vertical="center"/>
      <protection locked="0"/>
    </xf>
    <xf numFmtId="0" fontId="9" fillId="0" borderId="41" xfId="0" applyFont="1" applyFill="1" applyBorder="1" applyAlignment="1">
      <alignment vertical="center"/>
    </xf>
    <xf numFmtId="0" fontId="12" fillId="0" borderId="43" xfId="0" applyFont="1" applyFill="1" applyBorder="1" applyAlignment="1">
      <alignment horizontal="center" vertical="center" textRotation="255" wrapText="1" shrinkToFit="1"/>
    </xf>
    <xf numFmtId="0" fontId="10" fillId="0" borderId="63" xfId="0" applyFont="1" applyFill="1" applyBorder="1" applyAlignment="1">
      <alignment vertical="center"/>
    </xf>
    <xf numFmtId="0" fontId="10" fillId="0" borderId="3" xfId="0" applyFont="1" applyFill="1" applyBorder="1" applyAlignment="1">
      <alignment vertical="center"/>
    </xf>
    <xf numFmtId="0" fontId="12" fillId="0" borderId="43" xfId="0" applyFont="1" applyFill="1" applyBorder="1" applyAlignment="1">
      <alignment vertical="center" textRotation="255" wrapText="1"/>
    </xf>
    <xf numFmtId="0" fontId="9" fillId="0" borderId="92" xfId="0" applyFont="1" applyFill="1" applyBorder="1" applyAlignment="1">
      <alignment horizontal="left" vertical="center"/>
    </xf>
    <xf numFmtId="0" fontId="9" fillId="0" borderId="93" xfId="0" applyFont="1" applyFill="1" applyBorder="1" applyAlignment="1">
      <alignment horizontal="left" vertical="center"/>
    </xf>
    <xf numFmtId="0" fontId="9" fillId="0" borderId="96" xfId="0" applyFont="1" applyFill="1" applyBorder="1" applyAlignment="1">
      <alignment horizontal="left" vertical="center"/>
    </xf>
    <xf numFmtId="0" fontId="9"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11" fillId="0" borderId="76" xfId="0" applyFont="1" applyFill="1" applyBorder="1" applyAlignment="1">
      <alignment horizontal="center" vertical="center" textRotation="255" wrapText="1"/>
    </xf>
    <xf numFmtId="0" fontId="8" fillId="0" borderId="77" xfId="0" applyFont="1" applyBorder="1" applyAlignment="1">
      <alignment vertical="center"/>
    </xf>
    <xf numFmtId="0" fontId="8" fillId="0" borderId="78" xfId="0" applyFont="1" applyBorder="1" applyAlignment="1">
      <alignment vertical="center"/>
    </xf>
    <xf numFmtId="0" fontId="2" fillId="0" borderId="87" xfId="0" applyFont="1" applyFill="1" applyBorder="1" applyAlignment="1">
      <alignment horizontal="left" vertical="center" shrinkToFit="1"/>
    </xf>
    <xf numFmtId="0" fontId="8" fillId="0" borderId="14" xfId="0" applyFont="1" applyFill="1" applyBorder="1" applyAlignment="1">
      <alignment vertical="center"/>
    </xf>
    <xf numFmtId="0" fontId="9" fillId="0" borderId="25" xfId="0" applyFont="1" applyFill="1" applyBorder="1" applyAlignment="1">
      <alignment horizontal="left" vertical="center"/>
    </xf>
    <xf numFmtId="0" fontId="9" fillId="0" borderId="32" xfId="0" applyFont="1" applyFill="1" applyBorder="1" applyAlignment="1">
      <alignment horizontal="left" vertical="center"/>
    </xf>
    <xf numFmtId="0" fontId="9" fillId="0" borderId="20" xfId="0" applyFont="1" applyFill="1" applyBorder="1" applyAlignment="1">
      <alignment horizontal="left" vertical="center"/>
    </xf>
    <xf numFmtId="0" fontId="6" fillId="2" borderId="41" xfId="0" applyFont="1" applyFill="1" applyBorder="1" applyAlignment="1" applyProtection="1">
      <alignment horizontal="left" vertical="center"/>
      <protection locked="0"/>
    </xf>
    <xf numFmtId="0" fontId="6" fillId="2" borderId="105" xfId="0" applyFont="1" applyFill="1" applyBorder="1" applyAlignment="1" applyProtection="1">
      <alignment horizontal="left" vertical="center"/>
      <protection locked="0"/>
    </xf>
    <xf numFmtId="0" fontId="9" fillId="0" borderId="41" xfId="0" applyFont="1" applyFill="1" applyBorder="1" applyAlignment="1">
      <alignment horizontal="left" vertical="center" wrapText="1"/>
    </xf>
    <xf numFmtId="0" fontId="10" fillId="0" borderId="32" xfId="0" applyFont="1" applyFill="1" applyBorder="1" applyAlignment="1">
      <alignment vertical="center" wrapText="1"/>
    </xf>
    <xf numFmtId="0" fontId="10" fillId="0" borderId="20" xfId="0" applyFont="1" applyFill="1" applyBorder="1" applyAlignment="1">
      <alignment vertical="center" wrapText="1"/>
    </xf>
    <xf numFmtId="0" fontId="9" fillId="0" borderId="73" xfId="0" applyFont="1" applyFill="1" applyBorder="1" applyAlignment="1">
      <alignment horizontal="left" vertical="center"/>
    </xf>
    <xf numFmtId="0" fontId="11" fillId="0" borderId="83" xfId="0" applyFont="1" applyFill="1" applyBorder="1" applyAlignment="1">
      <alignment horizontal="center" vertical="center" textRotation="255" wrapText="1"/>
    </xf>
    <xf numFmtId="0" fontId="11" fillId="0" borderId="84" xfId="0" applyFont="1" applyFill="1" applyBorder="1" applyAlignment="1">
      <alignment horizontal="center" vertical="center" textRotation="255" wrapText="1"/>
    </xf>
    <xf numFmtId="0" fontId="6" fillId="0" borderId="79"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99" xfId="0" applyFont="1" applyFill="1" applyBorder="1" applyAlignment="1">
      <alignment horizontal="center" vertical="center" wrapText="1" shrinkToFit="1"/>
    </xf>
    <xf numFmtId="0" fontId="6" fillId="0" borderId="100" xfId="0" applyFont="1" applyFill="1" applyBorder="1" applyAlignment="1">
      <alignment horizontal="center" vertical="center" shrinkToFit="1"/>
    </xf>
    <xf numFmtId="0" fontId="7" fillId="0" borderId="10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02"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4" fillId="0" borderId="42" xfId="0" quotePrefix="1" applyFont="1" applyFill="1" applyBorder="1" applyAlignment="1" applyProtection="1">
      <alignment vertical="top" wrapText="1"/>
    </xf>
    <xf numFmtId="0" fontId="0" fillId="0" borderId="43" xfId="0" applyFill="1" applyBorder="1" applyAlignment="1" applyProtection="1">
      <alignment vertical="top"/>
    </xf>
    <xf numFmtId="0" fontId="8" fillId="2" borderId="50" xfId="0" applyFont="1" applyFill="1" applyBorder="1" applyAlignment="1" applyProtection="1">
      <alignment vertical="top" wrapText="1"/>
      <protection locked="0"/>
    </xf>
    <xf numFmtId="0" fontId="0" fillId="0" borderId="63" xfId="0" applyBorder="1" applyAlignment="1" applyProtection="1">
      <alignment vertical="top"/>
      <protection locked="0"/>
    </xf>
    <xf numFmtId="0" fontId="0" fillId="0" borderId="50" xfId="0" applyBorder="1" applyAlignment="1" applyProtection="1">
      <alignment vertical="top"/>
      <protection locked="0"/>
    </xf>
    <xf numFmtId="0" fontId="0" fillId="0" borderId="7" xfId="0" applyBorder="1" applyAlignment="1" applyProtection="1">
      <alignment vertical="top"/>
      <protection locked="0"/>
    </xf>
    <xf numFmtId="0" fontId="0" fillId="0" borderId="3" xfId="0" applyBorder="1" applyAlignment="1" applyProtection="1">
      <alignment vertical="top"/>
      <protection locked="0"/>
    </xf>
    <xf numFmtId="0" fontId="6"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6" fillId="2" borderId="8" xfId="0" applyFont="1" applyFill="1" applyBorder="1" applyAlignment="1" applyProtection="1">
      <alignment vertical="top" wrapText="1"/>
      <protection locked="0"/>
    </xf>
    <xf numFmtId="0" fontId="0" fillId="0" borderId="8" xfId="0" applyBorder="1" applyAlignment="1" applyProtection="1">
      <alignment vertical="top" wrapText="1"/>
      <protection locked="0"/>
    </xf>
    <xf numFmtId="0" fontId="6" fillId="2" borderId="42" xfId="0" applyFont="1" applyFill="1" applyBorder="1" applyAlignment="1" applyProtection="1">
      <alignment vertical="top" wrapText="1"/>
      <protection locked="0"/>
    </xf>
    <xf numFmtId="0" fontId="6" fillId="2" borderId="15" xfId="0" applyFont="1" applyFill="1" applyBorder="1" applyAlignment="1" applyProtection="1">
      <alignment vertical="top" wrapText="1"/>
      <protection locked="0"/>
    </xf>
    <xf numFmtId="0" fontId="0" fillId="0" borderId="43" xfId="0"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0" fillId="0" borderId="3" xfId="0" applyBorder="1" applyAlignment="1" applyProtection="1">
      <alignment vertical="top" wrapText="1"/>
      <protection locked="0"/>
    </xf>
    <xf numFmtId="0" fontId="17" fillId="0" borderId="57" xfId="0" applyFont="1" applyFill="1" applyBorder="1" applyAlignment="1">
      <alignment horizontal="center" vertical="center"/>
    </xf>
    <xf numFmtId="0" fontId="17" fillId="0" borderId="42" xfId="0" applyFont="1" applyFill="1" applyBorder="1" applyAlignment="1">
      <alignment vertical="top" wrapText="1"/>
    </xf>
    <xf numFmtId="0" fontId="17" fillId="0" borderId="15" xfId="0" applyFont="1" applyFill="1" applyBorder="1" applyAlignment="1">
      <alignment vertical="top" wrapText="1"/>
    </xf>
    <xf numFmtId="0" fontId="17" fillId="0" borderId="43" xfId="0" applyFont="1" applyFill="1" applyBorder="1" applyAlignment="1">
      <alignment vertical="top" wrapText="1"/>
    </xf>
    <xf numFmtId="0" fontId="17" fillId="0" borderId="7" xfId="0" applyFont="1" applyFill="1" applyBorder="1" applyAlignment="1">
      <alignment vertical="top" wrapText="1"/>
    </xf>
    <xf numFmtId="0" fontId="17" fillId="0" borderId="14" xfId="0" applyFont="1" applyFill="1" applyBorder="1" applyAlignment="1">
      <alignment vertical="top" wrapText="1"/>
    </xf>
    <xf numFmtId="0" fontId="17" fillId="0" borderId="3" xfId="0" applyFont="1" applyFill="1" applyBorder="1" applyAlignment="1">
      <alignment vertical="top" wrapText="1"/>
    </xf>
    <xf numFmtId="0" fontId="6" fillId="0" borderId="42"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6" fillId="0" borderId="43" xfId="0" applyFont="1" applyFill="1" applyBorder="1" applyAlignment="1" applyProtection="1">
      <alignment horizontal="left" vertical="top" wrapText="1"/>
    </xf>
    <xf numFmtId="0" fontId="6" fillId="2" borderId="7" xfId="0" applyFon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5" fillId="0" borderId="59" xfId="0" applyFont="1" applyFill="1" applyBorder="1" applyAlignment="1">
      <alignment horizontal="center" vertical="center"/>
    </xf>
    <xf numFmtId="0" fontId="17" fillId="0" borderId="57" xfId="0" applyNumberFormat="1" applyFont="1" applyFill="1" applyBorder="1" applyAlignment="1">
      <alignment horizontal="center" vertical="center"/>
    </xf>
    <xf numFmtId="0" fontId="9" fillId="0" borderId="59" xfId="0" applyFont="1" applyFill="1" applyBorder="1" applyAlignment="1">
      <alignment horizontal="left" vertical="center"/>
    </xf>
    <xf numFmtId="0" fontId="13" fillId="0" borderId="59" xfId="0" applyFont="1" applyFill="1" applyBorder="1" applyAlignment="1">
      <alignment horizontal="center" vertical="center"/>
    </xf>
    <xf numFmtId="0" fontId="18" fillId="0" borderId="59" xfId="0" applyFont="1" applyFill="1" applyBorder="1" applyAlignment="1">
      <alignment horizontal="center" vertical="center"/>
    </xf>
    <xf numFmtId="0" fontId="24" fillId="0" borderId="0" xfId="0" applyFont="1" applyFill="1" applyBorder="1" applyAlignment="1">
      <alignment horizontal="left" vertical="center" wrapText="1"/>
    </xf>
    <xf numFmtId="0" fontId="8" fillId="0" borderId="0" xfId="0" applyFont="1" applyFill="1" applyBorder="1">
      <alignment vertical="center"/>
    </xf>
    <xf numFmtId="0" fontId="2" fillId="2" borderId="101" xfId="0" applyFont="1" applyFill="1"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0" fillId="0" borderId="10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6" fillId="0" borderId="42" xfId="0" applyFont="1" applyFill="1" applyBorder="1" applyAlignment="1">
      <alignment vertical="center" wrapText="1"/>
    </xf>
    <xf numFmtId="0" fontId="0" fillId="0" borderId="43" xfId="0" applyBorder="1" applyAlignment="1">
      <alignment vertical="center"/>
    </xf>
    <xf numFmtId="0" fontId="6" fillId="0" borderId="7" xfId="0" applyFont="1" applyFill="1" applyBorder="1" applyAlignment="1">
      <alignment vertical="center" wrapText="1"/>
    </xf>
    <xf numFmtId="0" fontId="0" fillId="0" borderId="3" xfId="0" applyBorder="1" applyAlignment="1">
      <alignment vertical="center"/>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7" fillId="0" borderId="52" xfId="0" applyNumberFormat="1" applyFont="1" applyFill="1" applyBorder="1" applyAlignment="1">
      <alignment horizontal="center" vertical="center"/>
    </xf>
    <xf numFmtId="0" fontId="6" fillId="0" borderId="42" xfId="0" applyFont="1" applyFill="1" applyBorder="1" applyAlignment="1" applyProtection="1">
      <alignment vertical="top" wrapText="1"/>
    </xf>
    <xf numFmtId="0" fontId="6" fillId="0" borderId="15" xfId="0" applyFont="1" applyFill="1" applyBorder="1" applyAlignment="1" applyProtection="1">
      <alignment vertical="top" wrapText="1"/>
    </xf>
    <xf numFmtId="0" fontId="6" fillId="0" borderId="43" xfId="0" applyFont="1" applyFill="1" applyBorder="1" applyAlignment="1" applyProtection="1">
      <alignment vertical="top" wrapText="1"/>
    </xf>
    <xf numFmtId="0" fontId="6" fillId="0" borderId="7" xfId="0" applyFont="1" applyFill="1" applyBorder="1" applyAlignment="1" applyProtection="1">
      <alignment vertical="top" wrapText="1"/>
    </xf>
    <xf numFmtId="0" fontId="6" fillId="0" borderId="14" xfId="0" applyFont="1" applyFill="1" applyBorder="1" applyAlignment="1" applyProtection="1">
      <alignment vertical="top" wrapText="1"/>
    </xf>
    <xf numFmtId="0" fontId="6" fillId="0" borderId="3" xfId="0" applyFont="1" applyFill="1" applyBorder="1" applyAlignment="1" applyProtection="1">
      <alignment vertical="top" wrapText="1"/>
    </xf>
    <xf numFmtId="0" fontId="2" fillId="2" borderId="8" xfId="0" applyFont="1"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2" fillId="0" borderId="104"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42" xfId="0" applyFont="1" applyFill="1" applyBorder="1" applyAlignment="1">
      <alignment horizontal="center" vertical="center" wrapText="1"/>
    </xf>
    <xf numFmtId="0" fontId="0" fillId="0" borderId="43" xfId="0" applyBorder="1" applyAlignment="1">
      <alignment horizontal="center" vertical="center"/>
    </xf>
    <xf numFmtId="0" fontId="6" fillId="0" borderId="50" xfId="0" applyFont="1" applyFill="1" applyBorder="1" applyAlignment="1">
      <alignment horizontal="center" vertical="center" wrapText="1"/>
    </xf>
    <xf numFmtId="0" fontId="0" fillId="0" borderId="63" xfId="0" applyBorder="1" applyAlignment="1">
      <alignment horizontal="center" vertical="center"/>
    </xf>
    <xf numFmtId="0" fontId="8" fillId="0" borderId="7" xfId="0" applyFont="1" applyFill="1" applyBorder="1" applyAlignment="1">
      <alignment horizontal="center" vertical="center"/>
    </xf>
    <xf numFmtId="0" fontId="0" fillId="0" borderId="3" xfId="0" applyBorder="1" applyAlignment="1">
      <alignment horizontal="center" vertical="center"/>
    </xf>
    <xf numFmtId="0" fontId="6" fillId="0" borderId="4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8" xfId="0" applyFont="1" applyFill="1" applyBorder="1" applyAlignment="1">
      <alignment horizontal="center" vertical="center" wrapText="1"/>
    </xf>
    <xf numFmtId="0" fontId="8" fillId="0" borderId="8" xfId="0" applyFont="1" applyFill="1" applyBorder="1" applyAlignment="1">
      <alignment vertical="center"/>
    </xf>
    <xf numFmtId="0" fontId="6" fillId="0" borderId="4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7" fillId="0" borderId="0" xfId="0" applyFont="1" applyFill="1" applyAlignment="1">
      <alignment horizontal="right" vertical="center"/>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0" fillId="0" borderId="20" xfId="0" applyBorder="1">
      <alignment vertical="center"/>
    </xf>
    <xf numFmtId="0" fontId="6" fillId="0" borderId="4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2" borderId="42"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43"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17" fillId="0" borderId="52" xfId="0" applyFont="1" applyFill="1" applyBorder="1" applyAlignment="1">
      <alignment horizontal="center" vertical="center"/>
    </xf>
    <xf numFmtId="0" fontId="0" fillId="0" borderId="43" xfId="0" applyBorder="1" applyAlignment="1">
      <alignment vertical="center" wrapText="1"/>
    </xf>
    <xf numFmtId="0" fontId="8" fillId="0" borderId="7" xfId="0" applyFont="1" applyFill="1" applyBorder="1" applyAlignment="1">
      <alignment vertical="center" wrapText="1"/>
    </xf>
    <xf numFmtId="0" fontId="0" fillId="0" borderId="3" xfId="0" applyBorder="1" applyAlignment="1">
      <alignment vertical="center" wrapText="1"/>
    </xf>
    <xf numFmtId="0" fontId="17" fillId="0" borderId="0" xfId="0" applyFont="1" applyAlignment="1">
      <alignment horizontal="center" vertical="center"/>
    </xf>
    <xf numFmtId="0" fontId="13" fillId="0" borderId="14" xfId="0" applyFont="1" applyBorder="1" applyAlignment="1">
      <alignment horizontal="left" vertical="center"/>
    </xf>
    <xf numFmtId="0" fontId="6" fillId="7" borderId="62" xfId="0" applyFont="1" applyFill="1" applyBorder="1" applyAlignment="1" applyProtection="1">
      <alignment vertical="top" wrapText="1"/>
      <protection locked="0"/>
    </xf>
    <xf numFmtId="0" fontId="6" fillId="7" borderId="64" xfId="0" applyFont="1" applyFill="1" applyBorder="1" applyAlignment="1" applyProtection="1">
      <alignment vertical="top" wrapText="1"/>
      <protection locked="0"/>
    </xf>
    <xf numFmtId="0" fontId="13" fillId="0" borderId="39" xfId="0" applyFont="1" applyBorder="1" applyAlignment="1">
      <alignment horizontal="center" vertical="center"/>
    </xf>
    <xf numFmtId="0" fontId="13" fillId="0" borderId="62" xfId="0" applyFont="1" applyBorder="1" applyAlignment="1">
      <alignment horizontal="center" vertical="center"/>
    </xf>
    <xf numFmtId="0" fontId="13" fillId="0" borderId="68"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Fill="1" applyBorder="1" applyAlignment="1">
      <alignment horizontal="center" vertical="center" wrapText="1"/>
    </xf>
    <xf numFmtId="0" fontId="13" fillId="0" borderId="8" xfId="0" applyFont="1" applyFill="1" applyBorder="1" applyAlignment="1">
      <alignment vertical="center"/>
    </xf>
    <xf numFmtId="0" fontId="13" fillId="0" borderId="39"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8" xfId="0" applyFont="1" applyBorder="1" applyAlignment="1">
      <alignment horizontal="center" vertical="center" wrapText="1"/>
    </xf>
    <xf numFmtId="0" fontId="6" fillId="2" borderId="58" xfId="0" applyFont="1" applyFill="1" applyBorder="1" applyAlignment="1" applyProtection="1">
      <alignment vertical="top" wrapText="1"/>
      <protection locked="0"/>
    </xf>
    <xf numFmtId="0" fontId="6" fillId="2" borderId="57" xfId="0" applyFont="1" applyFill="1" applyBorder="1" applyAlignment="1" applyProtection="1">
      <alignment vertical="top" wrapText="1"/>
      <protection locked="0"/>
    </xf>
    <xf numFmtId="0" fontId="13" fillId="2" borderId="57" xfId="0" applyFont="1" applyFill="1" applyBorder="1" applyAlignment="1" applyProtection="1">
      <alignment horizontal="center" vertical="center" wrapText="1"/>
      <protection locked="0"/>
    </xf>
    <xf numFmtId="0" fontId="13" fillId="2" borderId="58" xfId="0" applyFont="1" applyFill="1" applyBorder="1" applyAlignment="1" applyProtection="1">
      <alignment horizontal="center" vertical="center" wrapText="1"/>
      <protection locked="0"/>
    </xf>
    <xf numFmtId="0" fontId="6" fillId="2" borderId="50" xfId="0" applyFont="1" applyFill="1" applyBorder="1" applyAlignment="1" applyProtection="1">
      <alignment vertical="top" wrapText="1"/>
      <protection locked="0"/>
    </xf>
    <xf numFmtId="0" fontId="6" fillId="2" borderId="63"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13" fillId="2" borderId="42" xfId="0" applyFont="1" applyFill="1" applyBorder="1" applyAlignment="1" applyProtection="1">
      <alignment vertical="top" wrapText="1"/>
      <protection locked="0"/>
    </xf>
    <xf numFmtId="0" fontId="13" fillId="2" borderId="89" xfId="0" applyFont="1" applyFill="1" applyBorder="1" applyAlignment="1" applyProtection="1">
      <alignment vertical="top" wrapText="1"/>
      <protection locked="0"/>
    </xf>
    <xf numFmtId="0" fontId="13" fillId="2" borderId="50" xfId="0" applyFont="1" applyFill="1" applyBorder="1" applyAlignment="1" applyProtection="1">
      <alignment vertical="top" wrapText="1"/>
      <protection locked="0"/>
    </xf>
    <xf numFmtId="0" fontId="13" fillId="2" borderId="90" xfId="0" applyFont="1" applyFill="1" applyBorder="1" applyAlignment="1" applyProtection="1">
      <alignment vertical="top" wrapText="1"/>
      <protection locked="0"/>
    </xf>
    <xf numFmtId="0" fontId="13" fillId="2" borderId="7" xfId="0" applyFont="1" applyFill="1" applyBorder="1" applyAlignment="1" applyProtection="1">
      <alignment vertical="top" wrapText="1"/>
      <protection locked="0"/>
    </xf>
    <xf numFmtId="0" fontId="13" fillId="2" borderId="91" xfId="0" applyFont="1" applyFill="1" applyBorder="1" applyAlignment="1" applyProtection="1">
      <alignment vertical="top" wrapText="1"/>
      <protection locked="0"/>
    </xf>
    <xf numFmtId="0" fontId="13" fillId="0" borderId="41" xfId="0" applyFont="1" applyBorder="1" applyAlignment="1">
      <alignment horizontal="center"/>
    </xf>
    <xf numFmtId="0" fontId="13" fillId="0" borderId="32" xfId="0" applyFont="1" applyBorder="1" applyAlignment="1">
      <alignment horizontal="center"/>
    </xf>
    <xf numFmtId="0" fontId="13" fillId="0" borderId="20" xfId="0" applyFont="1" applyBorder="1" applyAlignment="1">
      <alignment horizontal="center"/>
    </xf>
    <xf numFmtId="0" fontId="13" fillId="0" borderId="41" xfId="0" applyFont="1" applyBorder="1" applyAlignment="1">
      <alignment vertical="center"/>
    </xf>
    <xf numFmtId="0" fontId="8" fillId="0" borderId="32" xfId="0" applyFont="1" applyBorder="1" applyAlignment="1"/>
    <xf numFmtId="0" fontId="8" fillId="0" borderId="20" xfId="0" applyFont="1" applyBorder="1" applyAlignment="1">
      <alignment vertical="center"/>
    </xf>
    <xf numFmtId="0" fontId="6" fillId="2" borderId="59" xfId="0" applyFont="1" applyFill="1" applyBorder="1" applyAlignment="1" applyProtection="1">
      <alignment vertical="top" wrapText="1"/>
      <protection locked="0"/>
    </xf>
    <xf numFmtId="0" fontId="13" fillId="2" borderId="59" xfId="0" applyFont="1" applyFill="1" applyBorder="1" applyAlignment="1" applyProtection="1">
      <alignment horizontal="center" vertical="center" wrapText="1"/>
      <protection locked="0"/>
    </xf>
    <xf numFmtId="0" fontId="6" fillId="7" borderId="68" xfId="0" applyFont="1" applyFill="1" applyBorder="1" applyAlignment="1" applyProtection="1">
      <alignment vertical="top" wrapText="1"/>
      <protection locked="0"/>
    </xf>
    <xf numFmtId="0" fontId="16" fillId="0" borderId="41" xfId="0" applyFont="1" applyFill="1" applyBorder="1" applyAlignment="1">
      <alignment horizontal="center" vertical="center" wrapText="1"/>
    </xf>
    <xf numFmtId="0" fontId="20" fillId="0" borderId="32" xfId="0" applyFont="1" applyBorder="1" applyAlignment="1">
      <alignment vertical="center" wrapText="1"/>
    </xf>
    <xf numFmtId="0" fontId="23" fillId="5" borderId="1" xfId="0" applyFont="1" applyFill="1" applyBorder="1" applyAlignment="1">
      <alignment horizontal="center" vertical="center" textRotation="255"/>
    </xf>
    <xf numFmtId="0" fontId="23" fillId="5" borderId="107" xfId="0" applyFont="1" applyFill="1" applyBorder="1" applyAlignment="1">
      <alignment horizontal="center" vertical="center" textRotation="255"/>
    </xf>
    <xf numFmtId="0" fontId="23" fillId="5" borderId="2" xfId="0" applyFont="1" applyFill="1" applyBorder="1" applyAlignment="1">
      <alignment horizontal="center" vertical="center" textRotation="255"/>
    </xf>
    <xf numFmtId="0" fontId="20" fillId="5" borderId="42"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7" xfId="0" applyFont="1" applyFill="1" applyBorder="1" applyAlignment="1">
      <alignment horizontal="center" vertical="center"/>
    </xf>
  </cellXfs>
  <cellStyles count="75">
    <cellStyle name="パーセント 2" xfId="1"/>
    <cellStyle name="パーセント 2 2" xfId="2"/>
    <cellStyle name="桁区切り 10" xfId="3"/>
    <cellStyle name="桁区切り 10 2" xfId="4"/>
    <cellStyle name="桁区切り 11" xfId="5"/>
    <cellStyle name="桁区切り 11 2" xfId="6"/>
    <cellStyle name="桁区切り 12" xfId="7"/>
    <cellStyle name="桁区切り 12 2" xfId="8"/>
    <cellStyle name="桁区切り 2" xfId="9"/>
    <cellStyle name="桁区切り 2 2" xfId="10"/>
    <cellStyle name="桁区切り 2 2 2" xfId="11"/>
    <cellStyle name="桁区切り 2 3" xfId="12"/>
    <cellStyle name="桁区切り 3" xfId="13"/>
    <cellStyle name="桁区切り 3 2" xfId="14"/>
    <cellStyle name="桁区切り 3 2 2" xfId="15"/>
    <cellStyle name="桁区切り 3 3" xfId="16"/>
    <cellStyle name="桁区切り 4" xfId="17"/>
    <cellStyle name="桁区切り 4 2" xfId="18"/>
    <cellStyle name="桁区切り 5" xfId="19"/>
    <cellStyle name="桁区切り 5 2" xfId="20"/>
    <cellStyle name="桁区切り 6" xfId="21"/>
    <cellStyle name="桁区切り 6 2" xfId="22"/>
    <cellStyle name="桁区切り 6 2 2" xfId="23"/>
    <cellStyle name="桁区切り 6 2 2 2" xfId="24"/>
    <cellStyle name="桁区切り 6 2 3" xfId="25"/>
    <cellStyle name="桁区切り 6 3" xfId="26"/>
    <cellStyle name="桁区切り 7" xfId="27"/>
    <cellStyle name="桁区切り 7 2" xfId="28"/>
    <cellStyle name="桁区切り 8" xfId="29"/>
    <cellStyle name="桁区切り 9" xfId="30"/>
    <cellStyle name="桁区切り 9 2" xfId="31"/>
    <cellStyle name="通貨 2" xfId="32"/>
    <cellStyle name="通貨 2 2" xfId="33"/>
    <cellStyle name="通貨 2 3" xfId="34"/>
    <cellStyle name="通貨 3" xfId="35"/>
    <cellStyle name="通貨 3 2" xfId="36"/>
    <cellStyle name="通貨 3 3" xfId="37"/>
    <cellStyle name="標準" xfId="0" builtinId="0"/>
    <cellStyle name="標準 10" xfId="38"/>
    <cellStyle name="標準 10 2" xfId="39"/>
    <cellStyle name="標準 11" xfId="40"/>
    <cellStyle name="標準 11 2" xfId="41"/>
    <cellStyle name="標準 12" xfId="42"/>
    <cellStyle name="標準 12 2" xfId="43"/>
    <cellStyle name="標準 13" xfId="44"/>
    <cellStyle name="標準 13 2" xfId="45"/>
    <cellStyle name="標準 14" xfId="46"/>
    <cellStyle name="標準 14 2" xfId="47"/>
    <cellStyle name="標準 15" xfId="48"/>
    <cellStyle name="標準 15 2" xfId="49"/>
    <cellStyle name="標準 16" xfId="50"/>
    <cellStyle name="標準 16 2" xfId="51"/>
    <cellStyle name="標準 17" xfId="52"/>
    <cellStyle name="標準 18" xfId="53"/>
    <cellStyle name="標準 19" xfId="54"/>
    <cellStyle name="標準 2" xfId="55"/>
    <cellStyle name="標準 2 2" xfId="56"/>
    <cellStyle name="標準 2 2 2" xfId="57"/>
    <cellStyle name="標準 3" xfId="58"/>
    <cellStyle name="標準 3 2" xfId="59"/>
    <cellStyle name="標準 4" xfId="60"/>
    <cellStyle name="標準 4 2" xfId="61"/>
    <cellStyle name="標準 5" xfId="62"/>
    <cellStyle name="標準 5 2" xfId="63"/>
    <cellStyle name="標準 6" xfId="64"/>
    <cellStyle name="標準 6 2" xfId="65"/>
    <cellStyle name="標準 6 2 2" xfId="66"/>
    <cellStyle name="標準 6 2 2 2" xfId="67"/>
    <cellStyle name="標準 6 2 3" xfId="68"/>
    <cellStyle name="標準 6 3" xfId="69"/>
    <cellStyle name="標準 7" xfId="70"/>
    <cellStyle name="標準 7 2" xfId="71"/>
    <cellStyle name="標準 8" xfId="72"/>
    <cellStyle name="標準 9" xfId="73"/>
    <cellStyle name="標準 9 2" xfId="74"/>
  </cellStyles>
  <dxfs count="42">
    <dxf>
      <font>
        <condense val="0"/>
        <extend val="0"/>
        <color indexed="8"/>
      </font>
    </dxf>
    <dxf>
      <font>
        <condense val="0"/>
        <extend val="0"/>
        <color indexed="8"/>
      </font>
    </dxf>
    <dxf>
      <font>
        <condense val="0"/>
        <extend val="0"/>
        <color auto="1"/>
      </font>
    </dxf>
    <dxf>
      <font>
        <condense val="0"/>
        <extend val="0"/>
        <color auto="1"/>
      </font>
    </dxf>
    <dxf>
      <font>
        <condense val="0"/>
        <extend val="0"/>
        <color auto="1"/>
      </font>
    </dxf>
    <dxf>
      <font>
        <condense val="0"/>
        <extend val="0"/>
        <color indexed="8"/>
      </font>
    </dxf>
    <dxf>
      <font>
        <condense val="0"/>
        <extend val="0"/>
        <color auto="1"/>
      </font>
    </dxf>
    <dxf>
      <font>
        <condense val="0"/>
        <extend val="0"/>
        <color indexed="8"/>
      </font>
    </dxf>
    <dxf>
      <fill>
        <patternFill patternType="none">
          <bgColor indexed="65"/>
        </patternFill>
      </fill>
    </dxf>
    <dxf>
      <font>
        <b/>
        <i val="0"/>
        <color theme="1"/>
      </font>
    </dxf>
    <dxf>
      <font>
        <b/>
        <i val="0"/>
        <color theme="1"/>
      </font>
    </dxf>
    <dxf>
      <font>
        <b/>
        <i val="0"/>
        <condense val="0"/>
        <extend val="0"/>
        <color indexed="8"/>
      </font>
    </dxf>
    <dxf>
      <font>
        <condense val="0"/>
        <extend val="0"/>
        <color indexed="8"/>
      </font>
    </dxf>
    <dxf>
      <fill>
        <patternFill patternType="none">
          <bgColor indexed="65"/>
        </patternFill>
      </fill>
    </dxf>
    <dxf>
      <font>
        <condense val="0"/>
        <extend val="0"/>
        <color auto="1"/>
      </font>
    </dxf>
    <dxf>
      <font>
        <condense val="0"/>
        <extend val="0"/>
        <color auto="1"/>
      </font>
    </dxf>
    <dxf>
      <font>
        <condense val="0"/>
        <extend val="0"/>
        <color auto="1"/>
      </font>
    </dxf>
    <dxf>
      <font>
        <condense val="0"/>
        <extend val="0"/>
        <color auto="1"/>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fill>
        <patternFill patternType="none">
          <bgColor indexed="65"/>
        </patternFill>
      </fill>
    </dxf>
    <dxf>
      <font>
        <condense val="0"/>
        <extend val="0"/>
        <color indexed="8"/>
      </font>
    </dxf>
    <dxf>
      <font>
        <b val="0"/>
        <i val="0"/>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auto="1"/>
      </font>
    </dxf>
    <dxf>
      <font>
        <condense val="0"/>
        <extend val="0"/>
        <color indexed="8"/>
      </font>
    </dxf>
    <dxf>
      <font>
        <condense val="0"/>
        <extend val="0"/>
        <color indexed="8"/>
      </font>
    </dxf>
    <dxf>
      <font>
        <condense val="0"/>
        <extend val="0"/>
        <color indexed="8"/>
      </font>
    </dxf>
    <dxf>
      <font>
        <condense val="0"/>
        <extend val="0"/>
        <color auto="1"/>
      </font>
    </dxf>
    <dxf>
      <font>
        <b val="0"/>
        <i val="0"/>
        <condense val="0"/>
        <extend val="0"/>
        <color indexed="8"/>
      </font>
    </dxf>
    <dxf>
      <font>
        <condense val="0"/>
        <extend val="0"/>
        <color auto="1"/>
      </font>
    </dxf>
    <dxf>
      <font>
        <condense val="0"/>
        <extend val="0"/>
        <color auto="1"/>
      </font>
    </dxf>
    <dxf>
      <fill>
        <patternFill patternType="none">
          <bgColor indexed="65"/>
        </patternFill>
      </fill>
    </dxf>
    <dxf>
      <font>
        <condense val="0"/>
        <extend val="0"/>
        <color indexed="8"/>
      </font>
    </dxf>
    <dxf>
      <fill>
        <patternFill patternType="none">
          <bgColor indexed="65"/>
        </patternFill>
      </fill>
    </dxf>
    <dxf>
      <font>
        <condense val="0"/>
        <extend val="0"/>
        <color indexed="8"/>
      </font>
    </dxf>
    <dxf>
      <font>
        <condense val="0"/>
        <extend val="0"/>
        <color indexed="8"/>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2" lockText="1" noThreeD="1"/>
</file>

<file path=xl/ctrlProps/ctrlProp10.xml><?xml version="1.0" encoding="utf-8"?>
<formControlPr xmlns="http://schemas.microsoft.com/office/spreadsheetml/2009/9/main" objectType="CheckBox" fmlaLink="支援計画②!$D$73" lockText="1"/>
</file>

<file path=xl/ctrlProps/ctrlProp11.xml><?xml version="1.0" encoding="utf-8"?>
<formControlPr xmlns="http://schemas.microsoft.com/office/spreadsheetml/2009/9/main" objectType="CheckBox" fmlaLink="支援計画②!$D$76" lockText="1"/>
</file>

<file path=xl/ctrlProps/ctrlProp12.xml><?xml version="1.0" encoding="utf-8"?>
<formControlPr xmlns="http://schemas.microsoft.com/office/spreadsheetml/2009/9/main" objectType="CheckBox" fmlaLink="支援計画②!$D$77" lockText="1"/>
</file>

<file path=xl/ctrlProps/ctrlProp13.xml><?xml version="1.0" encoding="utf-8"?>
<formControlPr xmlns="http://schemas.microsoft.com/office/spreadsheetml/2009/9/main" objectType="CheckBox" fmlaLink="支援計画②!$D$78" lockText="1"/>
</file>

<file path=xl/ctrlProps/ctrlProp14.xml><?xml version="1.0" encoding="utf-8"?>
<formControlPr xmlns="http://schemas.microsoft.com/office/spreadsheetml/2009/9/main" objectType="CheckBox" fmlaLink="$A$3" lockText="1" noThreeD="1"/>
</file>

<file path=xl/ctrlProps/ctrlProp15.xml><?xml version="1.0" encoding="utf-8"?>
<formControlPr xmlns="http://schemas.microsoft.com/office/spreadsheetml/2009/9/main" objectType="CheckBox" fmlaLink="$A$4" lockText="1" noThreeD="1"/>
</file>

<file path=xl/ctrlProps/ctrlProp16.xml><?xml version="1.0" encoding="utf-8"?>
<formControlPr xmlns="http://schemas.microsoft.com/office/spreadsheetml/2009/9/main" objectType="Radio" firstButton="1" fmlaLink="サービス評価表!$C$6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Radio" firstButton="1" fmlaLink="サービス評価表!$C$69"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fmlaLink="$A$5" lockText="1" noThreeD="1"/>
</file>

<file path=xl/ctrlProps/ctrlProp3.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支援計画②!$D$71" lockText="1"/>
</file>

<file path=xl/ctrlProps/ctrlProp9.xml><?xml version="1.0" encoding="utf-8"?>
<formControlPr xmlns="http://schemas.microsoft.com/office/spreadsheetml/2009/9/main" objectType="CheckBox" fmlaLink="支援計画②!$D$72" lockText="1"/>
</file>

<file path=xl/drawings/drawing1.xml><?xml version="1.0" encoding="utf-8"?>
<xdr:wsDr xmlns:xdr="http://schemas.openxmlformats.org/drawingml/2006/spreadsheetDrawing" xmlns:a="http://schemas.openxmlformats.org/drawingml/2006/main">
  <xdr:twoCellAnchor>
    <xdr:from>
      <xdr:col>12</xdr:col>
      <xdr:colOff>0</xdr:colOff>
      <xdr:row>18</xdr:row>
      <xdr:rowOff>209550</xdr:rowOff>
    </xdr:from>
    <xdr:to>
      <xdr:col>12</xdr:col>
      <xdr:colOff>0</xdr:colOff>
      <xdr:row>21</xdr:row>
      <xdr:rowOff>228600</xdr:rowOff>
    </xdr:to>
    <xdr:sp macro="" textlink="">
      <xdr:nvSpPr>
        <xdr:cNvPr id="2049" name="Text Box 1"/>
        <xdr:cNvSpPr txBox="1">
          <a:spLocks noChangeArrowheads="1"/>
        </xdr:cNvSpPr>
      </xdr:nvSpPr>
      <xdr:spPr bwMode="auto">
        <a:xfrm>
          <a:off x="9058275" y="43815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24</xdr:row>
      <xdr:rowOff>228600</xdr:rowOff>
    </xdr:from>
    <xdr:to>
      <xdr:col>12</xdr:col>
      <xdr:colOff>0</xdr:colOff>
      <xdr:row>27</xdr:row>
      <xdr:rowOff>438150</xdr:rowOff>
    </xdr:to>
    <xdr:sp macro="" textlink="">
      <xdr:nvSpPr>
        <xdr:cNvPr id="2050" name="Text Box 2"/>
        <xdr:cNvSpPr txBox="1">
          <a:spLocks noChangeArrowheads="1"/>
        </xdr:cNvSpPr>
      </xdr:nvSpPr>
      <xdr:spPr bwMode="auto">
        <a:xfrm>
          <a:off x="9058275" y="5829300"/>
          <a:ext cx="0" cy="723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考えられる背景・要因</a:t>
          </a:r>
        </a:p>
      </xdr:txBody>
    </xdr:sp>
    <xdr:clientData/>
  </xdr:twoCellAnchor>
  <xdr:twoCellAnchor>
    <xdr:from>
      <xdr:col>12</xdr:col>
      <xdr:colOff>0</xdr:colOff>
      <xdr:row>31</xdr:row>
      <xdr:rowOff>209550</xdr:rowOff>
    </xdr:from>
    <xdr:to>
      <xdr:col>12</xdr:col>
      <xdr:colOff>0</xdr:colOff>
      <xdr:row>36</xdr:row>
      <xdr:rowOff>304800</xdr:rowOff>
    </xdr:to>
    <xdr:sp macro="" textlink="">
      <xdr:nvSpPr>
        <xdr:cNvPr id="2051" name="Text Box 3"/>
        <xdr:cNvSpPr txBox="1">
          <a:spLocks noChangeArrowheads="1"/>
        </xdr:cNvSpPr>
      </xdr:nvSpPr>
      <xdr:spPr bwMode="auto">
        <a:xfrm>
          <a:off x="9058275" y="7581900"/>
          <a:ext cx="0" cy="1219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36</xdr:row>
      <xdr:rowOff>209550</xdr:rowOff>
    </xdr:from>
    <xdr:to>
      <xdr:col>12</xdr:col>
      <xdr:colOff>0</xdr:colOff>
      <xdr:row>38</xdr:row>
      <xdr:rowOff>219075</xdr:rowOff>
    </xdr:to>
    <xdr:sp macro="" textlink="">
      <xdr:nvSpPr>
        <xdr:cNvPr id="2052" name="Text Box 4"/>
        <xdr:cNvSpPr txBox="1">
          <a:spLocks noChangeArrowheads="1"/>
        </xdr:cNvSpPr>
      </xdr:nvSpPr>
      <xdr:spPr bwMode="auto">
        <a:xfrm>
          <a:off x="9058275" y="8772525"/>
          <a:ext cx="0" cy="4857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42</xdr:row>
      <xdr:rowOff>209550</xdr:rowOff>
    </xdr:from>
    <xdr:to>
      <xdr:col>12</xdr:col>
      <xdr:colOff>0</xdr:colOff>
      <xdr:row>45</xdr:row>
      <xdr:rowOff>228600</xdr:rowOff>
    </xdr:to>
    <xdr:sp macro="" textlink="">
      <xdr:nvSpPr>
        <xdr:cNvPr id="2053" name="Text Box 5"/>
        <xdr:cNvSpPr txBox="1">
          <a:spLocks noChangeArrowheads="1"/>
        </xdr:cNvSpPr>
      </xdr:nvSpPr>
      <xdr:spPr bwMode="auto">
        <a:xfrm>
          <a:off x="9058275" y="102870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48</xdr:row>
      <xdr:rowOff>38100</xdr:rowOff>
    </xdr:from>
    <xdr:to>
      <xdr:col>12</xdr:col>
      <xdr:colOff>0</xdr:colOff>
      <xdr:row>50</xdr:row>
      <xdr:rowOff>400050</xdr:rowOff>
    </xdr:to>
    <xdr:sp macro="" textlink="">
      <xdr:nvSpPr>
        <xdr:cNvPr id="2054" name="Text Box 6"/>
        <xdr:cNvSpPr txBox="1">
          <a:spLocks noChangeArrowheads="1"/>
        </xdr:cNvSpPr>
      </xdr:nvSpPr>
      <xdr:spPr bwMode="auto">
        <a:xfrm>
          <a:off x="9058275" y="11544300"/>
          <a:ext cx="0" cy="6762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53</xdr:row>
      <xdr:rowOff>190500</xdr:rowOff>
    </xdr:from>
    <xdr:to>
      <xdr:col>12</xdr:col>
      <xdr:colOff>0</xdr:colOff>
      <xdr:row>55</xdr:row>
      <xdr:rowOff>47625</xdr:rowOff>
    </xdr:to>
    <xdr:sp macro="" textlink="">
      <xdr:nvSpPr>
        <xdr:cNvPr id="2055" name="Text Box 7"/>
        <xdr:cNvSpPr txBox="1">
          <a:spLocks noChangeArrowheads="1"/>
        </xdr:cNvSpPr>
      </xdr:nvSpPr>
      <xdr:spPr bwMode="auto">
        <a:xfrm>
          <a:off x="9058275" y="12887325"/>
          <a:ext cx="0" cy="342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18</xdr:row>
      <xdr:rowOff>209550</xdr:rowOff>
    </xdr:from>
    <xdr:to>
      <xdr:col>12</xdr:col>
      <xdr:colOff>0</xdr:colOff>
      <xdr:row>21</xdr:row>
      <xdr:rowOff>228600</xdr:rowOff>
    </xdr:to>
    <xdr:sp macro="" textlink="">
      <xdr:nvSpPr>
        <xdr:cNvPr id="9" name="Text Box 1"/>
        <xdr:cNvSpPr txBox="1">
          <a:spLocks noChangeArrowheads="1"/>
        </xdr:cNvSpPr>
      </xdr:nvSpPr>
      <xdr:spPr bwMode="auto">
        <a:xfrm>
          <a:off x="9077325" y="4381500"/>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24</xdr:row>
      <xdr:rowOff>228600</xdr:rowOff>
    </xdr:from>
    <xdr:to>
      <xdr:col>12</xdr:col>
      <xdr:colOff>0</xdr:colOff>
      <xdr:row>27</xdr:row>
      <xdr:rowOff>438150</xdr:rowOff>
    </xdr:to>
    <xdr:sp macro="" textlink="">
      <xdr:nvSpPr>
        <xdr:cNvPr id="10" name="Text Box 2"/>
        <xdr:cNvSpPr txBox="1">
          <a:spLocks noChangeArrowheads="1"/>
        </xdr:cNvSpPr>
      </xdr:nvSpPr>
      <xdr:spPr bwMode="auto">
        <a:xfrm>
          <a:off x="9077325" y="5829300"/>
          <a:ext cx="0" cy="723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考えられる背景・要因</a:t>
          </a:r>
        </a:p>
      </xdr:txBody>
    </xdr:sp>
    <xdr:clientData/>
  </xdr:twoCellAnchor>
  <xdr:twoCellAnchor>
    <xdr:from>
      <xdr:col>12</xdr:col>
      <xdr:colOff>0</xdr:colOff>
      <xdr:row>31</xdr:row>
      <xdr:rowOff>209550</xdr:rowOff>
    </xdr:from>
    <xdr:to>
      <xdr:col>12</xdr:col>
      <xdr:colOff>0</xdr:colOff>
      <xdr:row>36</xdr:row>
      <xdr:rowOff>304800</xdr:rowOff>
    </xdr:to>
    <xdr:sp macro="" textlink="">
      <xdr:nvSpPr>
        <xdr:cNvPr id="11" name="Text Box 3"/>
        <xdr:cNvSpPr txBox="1">
          <a:spLocks noChangeArrowheads="1"/>
        </xdr:cNvSpPr>
      </xdr:nvSpPr>
      <xdr:spPr bwMode="auto">
        <a:xfrm>
          <a:off x="9077325" y="7581900"/>
          <a:ext cx="0" cy="1219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36</xdr:row>
      <xdr:rowOff>209550</xdr:rowOff>
    </xdr:from>
    <xdr:to>
      <xdr:col>12</xdr:col>
      <xdr:colOff>0</xdr:colOff>
      <xdr:row>38</xdr:row>
      <xdr:rowOff>219075</xdr:rowOff>
    </xdr:to>
    <xdr:sp macro="" textlink="">
      <xdr:nvSpPr>
        <xdr:cNvPr id="12" name="Text Box 4"/>
        <xdr:cNvSpPr txBox="1">
          <a:spLocks noChangeArrowheads="1"/>
        </xdr:cNvSpPr>
      </xdr:nvSpPr>
      <xdr:spPr bwMode="auto">
        <a:xfrm>
          <a:off x="9077325" y="8772525"/>
          <a:ext cx="0" cy="4857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42</xdr:row>
      <xdr:rowOff>209550</xdr:rowOff>
    </xdr:from>
    <xdr:to>
      <xdr:col>12</xdr:col>
      <xdr:colOff>0</xdr:colOff>
      <xdr:row>45</xdr:row>
      <xdr:rowOff>228600</xdr:rowOff>
    </xdr:to>
    <xdr:sp macro="" textlink="">
      <xdr:nvSpPr>
        <xdr:cNvPr id="13" name="Text Box 5"/>
        <xdr:cNvSpPr txBox="1">
          <a:spLocks noChangeArrowheads="1"/>
        </xdr:cNvSpPr>
      </xdr:nvSpPr>
      <xdr:spPr bwMode="auto">
        <a:xfrm>
          <a:off x="9077325" y="10372725"/>
          <a:ext cx="0" cy="7334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48</xdr:row>
      <xdr:rowOff>38100</xdr:rowOff>
    </xdr:from>
    <xdr:to>
      <xdr:col>12</xdr:col>
      <xdr:colOff>0</xdr:colOff>
      <xdr:row>50</xdr:row>
      <xdr:rowOff>400050</xdr:rowOff>
    </xdr:to>
    <xdr:sp macro="" textlink="">
      <xdr:nvSpPr>
        <xdr:cNvPr id="14" name="Text Box 6"/>
        <xdr:cNvSpPr txBox="1">
          <a:spLocks noChangeArrowheads="1"/>
        </xdr:cNvSpPr>
      </xdr:nvSpPr>
      <xdr:spPr bwMode="auto">
        <a:xfrm>
          <a:off x="9077325" y="11630025"/>
          <a:ext cx="0" cy="6762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xdr:twoCellAnchor>
    <xdr:from>
      <xdr:col>12</xdr:col>
      <xdr:colOff>0</xdr:colOff>
      <xdr:row>53</xdr:row>
      <xdr:rowOff>190500</xdr:rowOff>
    </xdr:from>
    <xdr:to>
      <xdr:col>12</xdr:col>
      <xdr:colOff>0</xdr:colOff>
      <xdr:row>55</xdr:row>
      <xdr:rowOff>47625</xdr:rowOff>
    </xdr:to>
    <xdr:sp macro="" textlink="">
      <xdr:nvSpPr>
        <xdr:cNvPr id="15" name="Text Box 7"/>
        <xdr:cNvSpPr txBox="1">
          <a:spLocks noChangeArrowheads="1"/>
        </xdr:cNvSpPr>
      </xdr:nvSpPr>
      <xdr:spPr bwMode="auto">
        <a:xfrm>
          <a:off x="9077325" y="12973050"/>
          <a:ext cx="0" cy="3429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背景・要因　考えられる</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xdr:row>
          <xdr:rowOff>19050</xdr:rowOff>
        </xdr:from>
        <xdr:to>
          <xdr:col>5</xdr:col>
          <xdr:colOff>400050</xdr:colOff>
          <xdr:row>2</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6</xdr:row>
          <xdr:rowOff>28575</xdr:rowOff>
        </xdr:from>
        <xdr:to>
          <xdr:col>6</xdr:col>
          <xdr:colOff>38100</xdr:colOff>
          <xdr:row>6</xdr:row>
          <xdr:rowOff>228600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28575</xdr:rowOff>
        </xdr:from>
        <xdr:to>
          <xdr:col>6</xdr:col>
          <xdr:colOff>38100</xdr:colOff>
          <xdr:row>14</xdr:row>
          <xdr:rowOff>228600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28575</xdr:rowOff>
        </xdr:from>
        <xdr:to>
          <xdr:col>6</xdr:col>
          <xdr:colOff>38100</xdr:colOff>
          <xdr:row>24</xdr:row>
          <xdr:rowOff>228600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6</xdr:col>
          <xdr:colOff>38100</xdr:colOff>
          <xdr:row>37</xdr:row>
          <xdr:rowOff>228600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28575</xdr:rowOff>
        </xdr:from>
        <xdr:to>
          <xdr:col>6</xdr:col>
          <xdr:colOff>38100</xdr:colOff>
          <xdr:row>48</xdr:row>
          <xdr:rowOff>228600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28575</xdr:rowOff>
        </xdr:from>
        <xdr:to>
          <xdr:col>6</xdr:col>
          <xdr:colOff>38100</xdr:colOff>
          <xdr:row>53</xdr:row>
          <xdr:rowOff>228600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28575</xdr:rowOff>
        </xdr:from>
        <xdr:to>
          <xdr:col>6</xdr:col>
          <xdr:colOff>38100</xdr:colOff>
          <xdr:row>6</xdr:row>
          <xdr:rowOff>228600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28575</xdr:rowOff>
        </xdr:from>
        <xdr:to>
          <xdr:col>6</xdr:col>
          <xdr:colOff>38100</xdr:colOff>
          <xdr:row>14</xdr:row>
          <xdr:rowOff>228600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28575</xdr:rowOff>
        </xdr:from>
        <xdr:to>
          <xdr:col>6</xdr:col>
          <xdr:colOff>38100</xdr:colOff>
          <xdr:row>24</xdr:row>
          <xdr:rowOff>228600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6</xdr:col>
          <xdr:colOff>38100</xdr:colOff>
          <xdr:row>37</xdr:row>
          <xdr:rowOff>228600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28575</xdr:rowOff>
        </xdr:from>
        <xdr:to>
          <xdr:col>6</xdr:col>
          <xdr:colOff>38100</xdr:colOff>
          <xdr:row>48</xdr:row>
          <xdr:rowOff>228600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28575</xdr:rowOff>
        </xdr:from>
        <xdr:to>
          <xdr:col>6</xdr:col>
          <xdr:colOff>38100</xdr:colOff>
          <xdr:row>53</xdr:row>
          <xdr:rowOff>228600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xdr:row>
          <xdr:rowOff>19050</xdr:rowOff>
        </xdr:from>
        <xdr:to>
          <xdr:col>4</xdr:col>
          <xdr:colOff>1924050</xdr:colOff>
          <xdr:row>2</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19050</xdr:rowOff>
        </xdr:from>
        <xdr:to>
          <xdr:col>5</xdr:col>
          <xdr:colOff>238125</xdr:colOff>
          <xdr:row>1</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twoCellAnchor>
    <xdr:from>
      <xdr:col>1</xdr:col>
      <xdr:colOff>314325</xdr:colOff>
      <xdr:row>55</xdr:row>
      <xdr:rowOff>866775</xdr:rowOff>
    </xdr:from>
    <xdr:to>
      <xdr:col>13</xdr:col>
      <xdr:colOff>76200</xdr:colOff>
      <xdr:row>55</xdr:row>
      <xdr:rowOff>866775</xdr:rowOff>
    </xdr:to>
    <xdr:cxnSp macro="">
      <xdr:nvCxnSpPr>
        <xdr:cNvPr id="3" name="直線コネクタ 2"/>
        <xdr:cNvCxnSpPr/>
      </xdr:nvCxnSpPr>
      <xdr:spPr>
        <a:xfrm>
          <a:off x="314325" y="14658975"/>
          <a:ext cx="87820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43</xdr:row>
          <xdr:rowOff>38100</xdr:rowOff>
        </xdr:from>
        <xdr:to>
          <xdr:col>6</xdr:col>
          <xdr:colOff>1447800</xdr:colOff>
          <xdr:row>44</xdr:row>
          <xdr:rowOff>19050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38100</xdr:rowOff>
        </xdr:from>
        <xdr:to>
          <xdr:col>6</xdr:col>
          <xdr:colOff>1447800</xdr:colOff>
          <xdr:row>45</xdr:row>
          <xdr:rowOff>19050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38100</xdr:rowOff>
        </xdr:from>
        <xdr:to>
          <xdr:col>6</xdr:col>
          <xdr:colOff>1447800</xdr:colOff>
          <xdr:row>46</xdr:row>
          <xdr:rowOff>19050</xdr:rowOff>
        </xdr:to>
        <xdr:sp macro="" textlink="">
          <xdr:nvSpPr>
            <xdr:cNvPr id="3095" name="Option 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7</xdr:col>
          <xdr:colOff>0</xdr:colOff>
          <xdr:row>48</xdr:row>
          <xdr:rowOff>0</xdr:rowOff>
        </xdr:to>
        <xdr:sp macro="" textlink="">
          <xdr:nvSpPr>
            <xdr:cNvPr id="3097" name="Group Box 25" hidden="1">
              <a:extLst>
                <a:ext uri="{63B3BB69-23CF-44E3-9099-C40C66FF867C}">
                  <a14:compatExt spid="_x0000_s3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38100</xdr:rowOff>
        </xdr:from>
        <xdr:to>
          <xdr:col>7</xdr:col>
          <xdr:colOff>1447800</xdr:colOff>
          <xdr:row>46</xdr:row>
          <xdr:rowOff>19050</xdr:rowOff>
        </xdr:to>
        <xdr:sp macro="" textlink="">
          <xdr:nvSpPr>
            <xdr:cNvPr id="3223" name="Option Button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38100</xdr:rowOff>
        </xdr:from>
        <xdr:to>
          <xdr:col>7</xdr:col>
          <xdr:colOff>1447800</xdr:colOff>
          <xdr:row>45</xdr:row>
          <xdr:rowOff>19050</xdr:rowOff>
        </xdr:to>
        <xdr:sp macro="" textlink="">
          <xdr:nvSpPr>
            <xdr:cNvPr id="3224" name="Option Button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予防給付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38100</xdr:rowOff>
        </xdr:from>
        <xdr:to>
          <xdr:col>7</xdr:col>
          <xdr:colOff>1447800</xdr:colOff>
          <xdr:row>44</xdr:row>
          <xdr:rowOff>19050</xdr:rowOff>
        </xdr:to>
        <xdr:sp macro="" textlink="">
          <xdr:nvSpPr>
            <xdr:cNvPr id="3225" name="Option Button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46</xdr:row>
          <xdr:rowOff>38100</xdr:rowOff>
        </xdr:from>
        <xdr:to>
          <xdr:col>7</xdr:col>
          <xdr:colOff>1447800</xdr:colOff>
          <xdr:row>47</xdr:row>
          <xdr:rowOff>19050</xdr:rowOff>
        </xdr:to>
        <xdr:sp macro="" textlink="">
          <xdr:nvSpPr>
            <xdr:cNvPr id="3227" name="Option Button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xdr:row>
          <xdr:rowOff>19050</xdr:rowOff>
        </xdr:from>
        <xdr:to>
          <xdr:col>3</xdr:col>
          <xdr:colOff>523875</xdr:colOff>
          <xdr:row>3</xdr:row>
          <xdr:rowOff>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印刷時にチェックして下さい。(入力項目の背景色を変更します)</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447674</xdr:colOff>
      <xdr:row>4</xdr:row>
      <xdr:rowOff>95250</xdr:rowOff>
    </xdr:from>
    <xdr:to>
      <xdr:col>7</xdr:col>
      <xdr:colOff>285750</xdr:colOff>
      <xdr:row>15</xdr:row>
      <xdr:rowOff>47625</xdr:rowOff>
    </xdr:to>
    <xdr:sp macro="" textlink="">
      <xdr:nvSpPr>
        <xdr:cNvPr id="2" name="角丸四角形 1"/>
        <xdr:cNvSpPr/>
      </xdr:nvSpPr>
      <xdr:spPr bwMode="auto">
        <a:xfrm>
          <a:off x="1133474" y="781050"/>
          <a:ext cx="3952876" cy="1838325"/>
        </a:xfrm>
        <a:prstGeom prst="roundRect">
          <a:avLst>
            <a:gd name="adj" fmla="val 6473"/>
          </a:avLst>
        </a:prstGeom>
        <a:solidFill>
          <a:schemeClr val="bg1">
            <a:lumMod val="75000"/>
          </a:schemeClr>
        </a:solidFill>
        <a:ln w="9525" cap="flat" cmpd="sng" algn="ctr">
          <a:solidFill>
            <a:srgbClr val="000000"/>
          </a:solidFill>
          <a:prstDash val="solid"/>
          <a:round/>
          <a:headEnd type="none" w="med" len="med"/>
          <a:tailEnd type="none" w="med" len="med"/>
        </a:ln>
        <a:effectLst>
          <a:innerShdw blurRad="63500" dist="50800" dir="13500000">
            <a:prstClr val="black">
              <a:alpha val="50000"/>
            </a:prstClr>
          </a:innerShdw>
        </a:effectLst>
        <a:scene3d>
          <a:camera prst="perspectiveAbove"/>
          <a:lightRig rig="threePt" dir="t"/>
        </a:scene3d>
        <a:sp3d>
          <a:bevelT prst="angle"/>
        </a:sp3d>
      </xdr:spPr>
      <xdr:txBody>
        <a:bodyPr vertOverflow="clip" horzOverflow="clip" wrap="square" lIns="18288" tIns="0" rIns="0" bIns="0" rtlCol="0" anchor="ctr" upright="1">
          <a:noAutofit/>
        </a:bodyPr>
        <a:lstStyle/>
        <a:p>
          <a:pPr algn="ctr"/>
          <a:r>
            <a:rPr kumimoji="1" lang="ja-JP" altLang="en-US" sz="1800" b="0" cap="none" spc="0">
              <a:ln>
                <a:noFill/>
              </a:ln>
              <a:solidFill>
                <a:srgbClr val="0000FF"/>
              </a:solidFill>
              <a:effectLst/>
            </a:rPr>
            <a:t>ただいま登録情報の転記中です。</a:t>
          </a:r>
          <a:endParaRPr kumimoji="1" lang="en-US" altLang="ja-JP" sz="1800" b="0" cap="none" spc="0">
            <a:ln>
              <a:noFill/>
            </a:ln>
            <a:solidFill>
              <a:srgbClr val="0000FF"/>
            </a:solidFill>
            <a:effectLst/>
          </a:endParaRPr>
        </a:p>
        <a:p>
          <a:pPr algn="ctr"/>
          <a:endParaRPr kumimoji="1" lang="en-US" altLang="ja-JP" sz="1800" b="0" cap="none" spc="0">
            <a:ln>
              <a:noFill/>
            </a:ln>
            <a:solidFill>
              <a:srgbClr val="0000FF"/>
            </a:solidFill>
            <a:effectLst/>
          </a:endParaRPr>
        </a:p>
        <a:p>
          <a:pPr algn="ctr"/>
          <a:r>
            <a:rPr kumimoji="1" lang="ja-JP" altLang="en-US" sz="1800" b="0" cap="none" spc="0">
              <a:ln>
                <a:noFill/>
              </a:ln>
              <a:solidFill>
                <a:srgbClr val="0000FF"/>
              </a:solidFill>
              <a:effectLst/>
            </a:rPr>
            <a:t>しばらくお待ちください。</a:t>
          </a:r>
          <a:endParaRPr kumimoji="1" lang="en-US" altLang="ja-JP" sz="1800" b="0" cap="none" spc="0">
            <a:ln>
              <a:noFill/>
            </a:ln>
            <a:solidFill>
              <a:srgbClr val="0000FF"/>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ctrlProp" Target="../ctrlProps/ctrlProp2.x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ctrlProp" Target="../ctrlProps/ctrlProp16.xml"/><Relationship Id="rId7" Type="http://schemas.openxmlformats.org/officeDocument/2006/relationships/ctrlProp" Target="../ctrlProps/ctrlProp2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O95"/>
  <sheetViews>
    <sheetView showRowColHeaders="0" topLeftCell="B1" zoomScaleNormal="100" zoomScaleSheetLayoutView="100" workbookViewId="0">
      <selection activeCell="I3" sqref="I3:I4"/>
    </sheetView>
  </sheetViews>
  <sheetFormatPr defaultRowHeight="12" x14ac:dyDescent="0.15"/>
  <cols>
    <col min="1" max="1" width="2.375" style="28" hidden="1" customWidth="1"/>
    <col min="2" max="2" width="9.125" style="28" customWidth="1"/>
    <col min="3" max="3" width="9.25" style="28" customWidth="1"/>
    <col min="4" max="4" width="9.875" style="28" customWidth="1"/>
    <col min="5" max="5" width="9" style="28"/>
    <col min="6" max="6" width="8.5" style="28" customWidth="1"/>
    <col min="7" max="7" width="14.375" style="28" customWidth="1"/>
    <col min="8" max="8" width="7.25" style="28" customWidth="1"/>
    <col min="9" max="9" width="24.875" style="28" customWidth="1"/>
    <col min="10" max="11" width="9.875" style="28" customWidth="1"/>
    <col min="12" max="12" width="6.875" style="28" bestFit="1" customWidth="1"/>
    <col min="13" max="13" width="7" style="13" hidden="1" customWidth="1"/>
    <col min="14" max="14" width="2.625" style="13" hidden="1" customWidth="1"/>
    <col min="15" max="16384" width="9" style="28"/>
  </cols>
  <sheetData>
    <row r="1" spans="1:15" ht="18.75" customHeight="1" x14ac:dyDescent="0.15">
      <c r="A1" s="94">
        <v>0</v>
      </c>
      <c r="B1" s="282" t="s">
        <v>410</v>
      </c>
      <c r="C1" s="283"/>
      <c r="D1" s="283"/>
      <c r="E1" s="283"/>
      <c r="F1" s="283"/>
      <c r="G1" s="283"/>
      <c r="H1" s="283"/>
      <c r="I1" s="283"/>
      <c r="J1" s="283"/>
      <c r="K1" s="283"/>
      <c r="L1" s="283"/>
      <c r="M1" s="30"/>
      <c r="N1" s="30"/>
    </row>
    <row r="2" spans="1:15" ht="18.75" customHeight="1" x14ac:dyDescent="0.15">
      <c r="A2" s="94" t="b">
        <v>0</v>
      </c>
      <c r="B2" s="176"/>
      <c r="C2" s="177"/>
      <c r="D2" s="177"/>
      <c r="E2" s="177"/>
      <c r="F2" s="177"/>
      <c r="G2" s="177"/>
      <c r="H2" s="177"/>
      <c r="I2" s="177"/>
      <c r="J2" s="177"/>
      <c r="K2" s="177"/>
      <c r="L2" s="177"/>
      <c r="M2" s="177"/>
      <c r="N2" s="177"/>
    </row>
    <row r="3" spans="1:15" ht="18.75" customHeight="1" x14ac:dyDescent="0.15">
      <c r="A3" s="94" t="b">
        <v>0</v>
      </c>
      <c r="B3" s="31"/>
      <c r="C3" s="13"/>
      <c r="D3" s="13"/>
      <c r="E3" s="13"/>
      <c r="F3" s="13"/>
      <c r="G3" s="13"/>
      <c r="H3" s="30"/>
      <c r="I3" s="288"/>
      <c r="J3" s="290" t="s">
        <v>1</v>
      </c>
      <c r="K3" s="291"/>
      <c r="L3" s="292"/>
      <c r="M3" s="32"/>
      <c r="N3" s="32"/>
    </row>
    <row r="4" spans="1:15" ht="18.75" customHeight="1" x14ac:dyDescent="0.15">
      <c r="A4" s="94"/>
      <c r="B4" s="276" t="s">
        <v>0</v>
      </c>
      <c r="C4" s="277"/>
      <c r="D4" s="277"/>
      <c r="E4" s="277"/>
      <c r="F4" s="277"/>
      <c r="G4" s="278"/>
      <c r="H4" s="35"/>
      <c r="I4" s="289"/>
      <c r="J4" s="293"/>
      <c r="K4" s="294"/>
      <c r="L4" s="295"/>
      <c r="M4" s="32"/>
      <c r="N4" s="32"/>
    </row>
    <row r="5" spans="1:15" ht="18.75" customHeight="1" x14ac:dyDescent="0.15">
      <c r="A5" s="94">
        <v>0</v>
      </c>
      <c r="B5" s="36"/>
      <c r="C5" s="279"/>
      <c r="D5" s="279"/>
      <c r="E5" s="279"/>
      <c r="F5" s="279"/>
      <c r="G5" s="183" t="s">
        <v>3</v>
      </c>
      <c r="H5" s="35"/>
      <c r="I5" s="173"/>
      <c r="J5" s="280"/>
      <c r="K5" s="281"/>
      <c r="L5" s="281"/>
      <c r="M5" s="37"/>
      <c r="N5" s="37"/>
    </row>
    <row r="6" spans="1:15" ht="18.75" customHeight="1" x14ac:dyDescent="0.15">
      <c r="A6" s="94"/>
      <c r="B6" s="13"/>
      <c r="C6" s="13"/>
      <c r="D6" s="13"/>
      <c r="E6" s="13"/>
      <c r="F6" s="13"/>
      <c r="G6" s="13"/>
      <c r="H6" s="35"/>
      <c r="I6" s="41"/>
      <c r="J6" s="37"/>
      <c r="K6" s="37"/>
      <c r="L6" s="3"/>
      <c r="M6" s="3"/>
      <c r="N6" s="3"/>
      <c r="O6" s="43"/>
    </row>
    <row r="7" spans="1:15" ht="18.75" customHeight="1" x14ac:dyDescent="0.15">
      <c r="B7" s="284" t="s">
        <v>10</v>
      </c>
      <c r="C7" s="284"/>
      <c r="D7" s="285"/>
      <c r="E7" s="285"/>
      <c r="F7" s="285"/>
      <c r="G7" s="44"/>
      <c r="H7" s="286" t="s">
        <v>11</v>
      </c>
      <c r="I7" s="286"/>
      <c r="J7" s="287"/>
      <c r="K7" s="287"/>
      <c r="L7" s="287"/>
      <c r="M7" s="45"/>
      <c r="N7" s="45"/>
    </row>
    <row r="8" spans="1:15" ht="18.75" customHeight="1" x14ac:dyDescent="0.15">
      <c r="B8" s="2"/>
      <c r="C8" s="2"/>
      <c r="D8" s="2"/>
      <c r="E8" s="2"/>
      <c r="F8" s="2"/>
      <c r="G8" s="44"/>
      <c r="H8" s="44"/>
      <c r="I8" s="47"/>
      <c r="J8" s="3"/>
      <c r="K8" s="3"/>
      <c r="L8" s="3"/>
      <c r="M8" s="3"/>
      <c r="N8" s="3"/>
    </row>
    <row r="9" spans="1:15" ht="18.75" customHeight="1" x14ac:dyDescent="0.15">
      <c r="B9" s="269" t="s">
        <v>20</v>
      </c>
      <c r="C9" s="270"/>
      <c r="D9" s="270"/>
      <c r="E9" s="271"/>
      <c r="F9" s="271"/>
      <c r="G9" s="271"/>
      <c r="H9" s="271"/>
      <c r="I9" s="271"/>
      <c r="J9" s="271"/>
      <c r="K9" s="271"/>
      <c r="L9" s="272"/>
      <c r="M9" s="2"/>
      <c r="N9" s="2"/>
      <c r="O9" s="53"/>
    </row>
    <row r="10" spans="1:15" ht="18.75" customHeight="1" x14ac:dyDescent="0.15">
      <c r="B10" s="252" t="s">
        <v>28</v>
      </c>
      <c r="C10" s="252"/>
      <c r="D10" s="252"/>
      <c r="E10" s="252"/>
      <c r="F10" s="252"/>
      <c r="G10" s="252"/>
      <c r="H10" s="253"/>
      <c r="I10" s="253"/>
      <c r="J10" s="253"/>
      <c r="K10" s="253"/>
      <c r="L10" s="253"/>
      <c r="M10" s="37"/>
      <c r="N10" s="37"/>
      <c r="O10" s="53"/>
    </row>
    <row r="11" spans="1:15" ht="18.75" customHeight="1" x14ac:dyDescent="0.15">
      <c r="B11" s="269" t="s">
        <v>31</v>
      </c>
      <c r="C11" s="270"/>
      <c r="D11" s="270"/>
      <c r="E11" s="273"/>
      <c r="F11" s="273"/>
      <c r="G11" s="273"/>
      <c r="H11" s="274" t="s">
        <v>32</v>
      </c>
      <c r="I11" s="274"/>
      <c r="J11" s="275"/>
      <c r="K11" s="275"/>
      <c r="L11" s="54" t="s">
        <v>33</v>
      </c>
      <c r="M11" s="37"/>
      <c r="N11" s="37"/>
      <c r="O11" s="53"/>
    </row>
    <row r="12" spans="1:15" ht="18.75" customHeight="1" x14ac:dyDescent="0.15">
      <c r="B12" s="268" t="s">
        <v>35</v>
      </c>
      <c r="C12" s="252"/>
      <c r="D12" s="252"/>
      <c r="E12" s="242"/>
      <c r="F12" s="242"/>
      <c r="G12" s="242"/>
      <c r="H12" s="242"/>
      <c r="I12" s="242"/>
      <c r="J12" s="242"/>
      <c r="K12" s="242"/>
      <c r="L12" s="243"/>
      <c r="M12" s="46"/>
      <c r="N12" s="46"/>
    </row>
    <row r="13" spans="1:15" ht="18.75" customHeight="1" thickBot="1" x14ac:dyDescent="0.2">
      <c r="B13" s="2"/>
      <c r="C13" s="46"/>
      <c r="D13" s="46"/>
      <c r="E13" s="46"/>
      <c r="F13" s="46"/>
      <c r="G13" s="46"/>
      <c r="H13" s="46"/>
      <c r="I13" s="37"/>
      <c r="J13" s="46"/>
      <c r="K13" s="46"/>
      <c r="L13" s="46"/>
      <c r="M13" s="46"/>
      <c r="N13" s="46"/>
    </row>
    <row r="14" spans="1:15" ht="28.5" customHeight="1" x14ac:dyDescent="0.15">
      <c r="B14" s="254" t="s">
        <v>184</v>
      </c>
      <c r="C14" s="255"/>
      <c r="D14" s="255"/>
      <c r="E14" s="255"/>
      <c r="F14" s="255"/>
      <c r="G14" s="256"/>
      <c r="H14" s="260" t="s">
        <v>42</v>
      </c>
      <c r="I14" s="260" t="s">
        <v>43</v>
      </c>
      <c r="J14" s="262" t="s">
        <v>44</v>
      </c>
      <c r="K14" s="263"/>
      <c r="L14" s="264"/>
      <c r="M14" s="37"/>
      <c r="N14" s="37"/>
    </row>
    <row r="15" spans="1:15" ht="18.75" customHeight="1" thickBot="1" x14ac:dyDescent="0.2">
      <c r="B15" s="257"/>
      <c r="C15" s="258"/>
      <c r="D15" s="258"/>
      <c r="E15" s="258"/>
      <c r="F15" s="258"/>
      <c r="G15" s="259"/>
      <c r="H15" s="261"/>
      <c r="I15" s="261"/>
      <c r="J15" s="265"/>
      <c r="K15" s="265"/>
      <c r="L15" s="266"/>
      <c r="M15" s="37"/>
      <c r="N15" s="37"/>
    </row>
    <row r="16" spans="1:15" ht="18.75" customHeight="1" x14ac:dyDescent="0.15">
      <c r="B16" s="203" t="s">
        <v>49</v>
      </c>
      <c r="C16" s="241"/>
      <c r="D16" s="241"/>
      <c r="E16" s="241"/>
      <c r="F16" s="241"/>
      <c r="G16" s="241"/>
      <c r="H16" s="204"/>
      <c r="I16" s="205"/>
      <c r="J16" s="225"/>
      <c r="K16" s="244"/>
      <c r="L16" s="245"/>
      <c r="M16" s="55"/>
      <c r="N16" s="56"/>
    </row>
    <row r="17" spans="1:14" ht="18.75" customHeight="1" x14ac:dyDescent="0.15">
      <c r="A17" s="34"/>
      <c r="B17" s="236" t="s">
        <v>51</v>
      </c>
      <c r="C17" s="237"/>
      <c r="D17" s="237"/>
      <c r="E17" s="237"/>
      <c r="F17" s="237"/>
      <c r="G17" s="237"/>
      <c r="H17" s="58"/>
      <c r="I17" s="59" t="s">
        <v>202</v>
      </c>
      <c r="J17" s="246"/>
      <c r="K17" s="247"/>
      <c r="L17" s="248"/>
      <c r="M17" s="60" t="s">
        <v>52</v>
      </c>
      <c r="N17" s="61">
        <f t="shared" ref="N17:N24" si="0">IF(H17=M17,1,0)</f>
        <v>0</v>
      </c>
    </row>
    <row r="18" spans="1:14" ht="18.75" customHeight="1" x14ac:dyDescent="0.15">
      <c r="A18" s="34"/>
      <c r="B18" s="206" t="s">
        <v>53</v>
      </c>
      <c r="C18" s="207"/>
      <c r="D18" s="207"/>
      <c r="E18" s="207"/>
      <c r="F18" s="207"/>
      <c r="G18" s="208"/>
      <c r="H18" s="58"/>
      <c r="I18" s="59" t="s">
        <v>202</v>
      </c>
      <c r="J18" s="246"/>
      <c r="K18" s="247"/>
      <c r="L18" s="248"/>
      <c r="M18" s="60" t="s">
        <v>52</v>
      </c>
      <c r="N18" s="61">
        <f t="shared" si="0"/>
        <v>0</v>
      </c>
    </row>
    <row r="19" spans="1:14" ht="18.75" customHeight="1" x14ac:dyDescent="0.15">
      <c r="A19" s="34"/>
      <c r="B19" s="267" t="s">
        <v>58</v>
      </c>
      <c r="C19" s="237"/>
      <c r="D19" s="237"/>
      <c r="E19" s="237"/>
      <c r="F19" s="237"/>
      <c r="G19" s="237"/>
      <c r="H19" s="58"/>
      <c r="I19" s="59" t="s">
        <v>202</v>
      </c>
      <c r="J19" s="246"/>
      <c r="K19" s="247"/>
      <c r="L19" s="248"/>
      <c r="M19" s="60" t="s">
        <v>52</v>
      </c>
      <c r="N19" s="61">
        <f t="shared" si="0"/>
        <v>0</v>
      </c>
    </row>
    <row r="20" spans="1:14" ht="18.75" customHeight="1" x14ac:dyDescent="0.15">
      <c r="A20" s="34"/>
      <c r="B20" s="267" t="s">
        <v>61</v>
      </c>
      <c r="C20" s="237"/>
      <c r="D20" s="237"/>
      <c r="E20" s="237"/>
      <c r="F20" s="237"/>
      <c r="G20" s="237"/>
      <c r="H20" s="58"/>
      <c r="I20" s="59" t="s">
        <v>202</v>
      </c>
      <c r="J20" s="246"/>
      <c r="K20" s="247"/>
      <c r="L20" s="248"/>
      <c r="M20" s="60" t="s">
        <v>62</v>
      </c>
      <c r="N20" s="61">
        <f t="shared" si="0"/>
        <v>0</v>
      </c>
    </row>
    <row r="21" spans="1:14" ht="18.75" customHeight="1" x14ac:dyDescent="0.15">
      <c r="A21" s="34"/>
      <c r="B21" s="267" t="s">
        <v>65</v>
      </c>
      <c r="C21" s="237"/>
      <c r="D21" s="237"/>
      <c r="E21" s="237"/>
      <c r="F21" s="237"/>
      <c r="G21" s="237"/>
      <c r="H21" s="58"/>
      <c r="I21" s="59" t="s">
        <v>202</v>
      </c>
      <c r="J21" s="246"/>
      <c r="K21" s="247"/>
      <c r="L21" s="248"/>
      <c r="M21" s="60" t="s">
        <v>62</v>
      </c>
      <c r="N21" s="61">
        <f t="shared" si="0"/>
        <v>0</v>
      </c>
    </row>
    <row r="22" spans="1:14" ht="18.75" customHeight="1" x14ac:dyDescent="0.15">
      <c r="A22" s="34"/>
      <c r="B22" s="236" t="s">
        <v>68</v>
      </c>
      <c r="C22" s="237"/>
      <c r="D22" s="237"/>
      <c r="E22" s="237"/>
      <c r="F22" s="237"/>
      <c r="G22" s="237"/>
      <c r="H22" s="58"/>
      <c r="I22" s="59" t="s">
        <v>69</v>
      </c>
      <c r="J22" s="246"/>
      <c r="K22" s="247"/>
      <c r="L22" s="248"/>
      <c r="M22" s="60" t="s">
        <v>47</v>
      </c>
      <c r="N22" s="61">
        <f t="shared" si="0"/>
        <v>0</v>
      </c>
    </row>
    <row r="23" spans="1:14" ht="18.75" customHeight="1" x14ac:dyDescent="0.15">
      <c r="A23" s="34"/>
      <c r="B23" s="236" t="s">
        <v>72</v>
      </c>
      <c r="C23" s="237"/>
      <c r="D23" s="237"/>
      <c r="E23" s="237"/>
      <c r="F23" s="237"/>
      <c r="G23" s="237"/>
      <c r="H23" s="58"/>
      <c r="I23" s="59" t="s">
        <v>73</v>
      </c>
      <c r="J23" s="246"/>
      <c r="K23" s="247"/>
      <c r="L23" s="248"/>
      <c r="M23" s="60" t="s">
        <v>191</v>
      </c>
      <c r="N23" s="61">
        <f t="shared" si="0"/>
        <v>0</v>
      </c>
    </row>
    <row r="24" spans="1:14" ht="18.75" customHeight="1" x14ac:dyDescent="0.15">
      <c r="A24" s="34"/>
      <c r="B24" s="236" t="s">
        <v>76</v>
      </c>
      <c r="C24" s="237"/>
      <c r="D24" s="237"/>
      <c r="E24" s="237"/>
      <c r="F24" s="237"/>
      <c r="G24" s="237"/>
      <c r="H24" s="58"/>
      <c r="I24" s="59" t="s">
        <v>73</v>
      </c>
      <c r="J24" s="246"/>
      <c r="K24" s="247"/>
      <c r="L24" s="248"/>
      <c r="M24" s="60" t="s">
        <v>192</v>
      </c>
      <c r="N24" s="61">
        <f t="shared" si="0"/>
        <v>0</v>
      </c>
    </row>
    <row r="25" spans="1:14" ht="18.75" customHeight="1" thickBot="1" x14ac:dyDescent="0.2">
      <c r="A25" s="13"/>
      <c r="B25" s="238" t="s">
        <v>79</v>
      </c>
      <c r="C25" s="239"/>
      <c r="D25" s="240"/>
      <c r="E25" s="240"/>
      <c r="F25" s="240"/>
      <c r="G25" s="240"/>
      <c r="H25" s="240"/>
      <c r="I25" s="240"/>
      <c r="J25" s="249"/>
      <c r="K25" s="250"/>
      <c r="L25" s="251"/>
      <c r="M25" s="63"/>
      <c r="N25" s="61"/>
    </row>
    <row r="26" spans="1:14" ht="18.75" customHeight="1" x14ac:dyDescent="0.15">
      <c r="A26" s="13"/>
      <c r="B26" s="203" t="s">
        <v>80</v>
      </c>
      <c r="C26" s="241"/>
      <c r="D26" s="241"/>
      <c r="E26" s="241"/>
      <c r="F26" s="241"/>
      <c r="G26" s="241"/>
      <c r="H26" s="204"/>
      <c r="I26" s="205"/>
      <c r="J26" s="225"/>
      <c r="K26" s="210"/>
      <c r="L26" s="211"/>
      <c r="M26" s="63"/>
      <c r="N26" s="61"/>
    </row>
    <row r="27" spans="1:14" ht="18.75" customHeight="1" x14ac:dyDescent="0.15">
      <c r="A27" s="34"/>
      <c r="B27" s="226" t="s">
        <v>83</v>
      </c>
      <c r="C27" s="227"/>
      <c r="D27" s="227"/>
      <c r="E27" s="227"/>
      <c r="F27" s="227"/>
      <c r="G27" s="227"/>
      <c r="H27" s="18"/>
      <c r="I27" s="59" t="s">
        <v>69</v>
      </c>
      <c r="J27" s="212"/>
      <c r="K27" s="213"/>
      <c r="L27" s="214"/>
      <c r="M27" s="63" t="s">
        <v>22</v>
      </c>
      <c r="N27" s="61">
        <f t="shared" ref="N27:N35" si="1">IF(H27=M27,1,0)</f>
        <v>0</v>
      </c>
    </row>
    <row r="28" spans="1:14" ht="18.75" customHeight="1" x14ac:dyDescent="0.15">
      <c r="A28" s="34"/>
      <c r="B28" s="226" t="s">
        <v>85</v>
      </c>
      <c r="C28" s="227"/>
      <c r="D28" s="227"/>
      <c r="E28" s="227"/>
      <c r="F28" s="227"/>
      <c r="G28" s="227"/>
      <c r="H28" s="18"/>
      <c r="I28" s="59" t="s">
        <v>69</v>
      </c>
      <c r="J28" s="212"/>
      <c r="K28" s="213"/>
      <c r="L28" s="214"/>
      <c r="M28" s="63" t="s">
        <v>22</v>
      </c>
      <c r="N28" s="61">
        <f t="shared" si="1"/>
        <v>0</v>
      </c>
    </row>
    <row r="29" spans="1:14" ht="27" customHeight="1" x14ac:dyDescent="0.15">
      <c r="A29" s="34"/>
      <c r="B29" s="226" t="s">
        <v>308</v>
      </c>
      <c r="C29" s="227"/>
      <c r="D29" s="227"/>
      <c r="E29" s="227"/>
      <c r="F29" s="227"/>
      <c r="G29" s="227"/>
      <c r="H29" s="18"/>
      <c r="I29" s="59" t="s">
        <v>87</v>
      </c>
      <c r="J29" s="212"/>
      <c r="K29" s="213"/>
      <c r="L29" s="214"/>
      <c r="M29" s="63" t="s">
        <v>88</v>
      </c>
      <c r="N29" s="61">
        <f t="shared" si="1"/>
        <v>0</v>
      </c>
    </row>
    <row r="30" spans="1:14" ht="18.75" customHeight="1" x14ac:dyDescent="0.15">
      <c r="A30" s="34"/>
      <c r="B30" s="226" t="s">
        <v>92</v>
      </c>
      <c r="C30" s="227"/>
      <c r="D30" s="227"/>
      <c r="E30" s="227"/>
      <c r="F30" s="227"/>
      <c r="G30" s="227"/>
      <c r="H30" s="18"/>
      <c r="I30" s="59" t="s">
        <v>87</v>
      </c>
      <c r="J30" s="212"/>
      <c r="K30" s="213"/>
      <c r="L30" s="214"/>
      <c r="M30" s="63" t="s">
        <v>22</v>
      </c>
      <c r="N30" s="61">
        <f t="shared" si="1"/>
        <v>0</v>
      </c>
    </row>
    <row r="31" spans="1:14" ht="18.75" customHeight="1" x14ac:dyDescent="0.15">
      <c r="A31" s="34"/>
      <c r="B31" s="226" t="s">
        <v>95</v>
      </c>
      <c r="C31" s="227"/>
      <c r="D31" s="227"/>
      <c r="E31" s="227"/>
      <c r="F31" s="227"/>
      <c r="G31" s="227"/>
      <c r="H31" s="18"/>
      <c r="I31" s="59" t="s">
        <v>87</v>
      </c>
      <c r="J31" s="212"/>
      <c r="K31" s="213"/>
      <c r="L31" s="214"/>
      <c r="M31" s="63" t="s">
        <v>88</v>
      </c>
      <c r="N31" s="61">
        <f t="shared" si="1"/>
        <v>0</v>
      </c>
    </row>
    <row r="32" spans="1:14" ht="18.75" customHeight="1" x14ac:dyDescent="0.15">
      <c r="A32" s="34"/>
      <c r="B32" s="226" t="s">
        <v>98</v>
      </c>
      <c r="C32" s="227"/>
      <c r="D32" s="227"/>
      <c r="E32" s="227"/>
      <c r="F32" s="227"/>
      <c r="G32" s="227"/>
      <c r="H32" s="18"/>
      <c r="I32" s="59" t="s">
        <v>99</v>
      </c>
      <c r="J32" s="212"/>
      <c r="K32" s="213"/>
      <c r="L32" s="214"/>
      <c r="M32" s="63" t="s">
        <v>88</v>
      </c>
      <c r="N32" s="61">
        <f t="shared" si="1"/>
        <v>0</v>
      </c>
    </row>
    <row r="33" spans="1:14" ht="18.75" customHeight="1" x14ac:dyDescent="0.15">
      <c r="A33" s="34"/>
      <c r="B33" s="206" t="s">
        <v>103</v>
      </c>
      <c r="C33" s="207"/>
      <c r="D33" s="207"/>
      <c r="E33" s="207"/>
      <c r="F33" s="207"/>
      <c r="G33" s="208"/>
      <c r="H33" s="18"/>
      <c r="I33" s="59" t="s">
        <v>104</v>
      </c>
      <c r="J33" s="212"/>
      <c r="K33" s="213"/>
      <c r="L33" s="214"/>
      <c r="M33" s="63" t="s">
        <v>88</v>
      </c>
      <c r="N33" s="61">
        <f t="shared" si="1"/>
        <v>0</v>
      </c>
    </row>
    <row r="34" spans="1:14" ht="18.75" customHeight="1" x14ac:dyDescent="0.15">
      <c r="A34" s="34"/>
      <c r="B34" s="206" t="s">
        <v>106</v>
      </c>
      <c r="C34" s="207"/>
      <c r="D34" s="207"/>
      <c r="E34" s="207"/>
      <c r="F34" s="207"/>
      <c r="G34" s="208"/>
      <c r="H34" s="18"/>
      <c r="I34" s="59" t="s">
        <v>104</v>
      </c>
      <c r="J34" s="212"/>
      <c r="K34" s="213"/>
      <c r="L34" s="214"/>
      <c r="M34" s="63" t="s">
        <v>88</v>
      </c>
      <c r="N34" s="61">
        <f t="shared" si="1"/>
        <v>0</v>
      </c>
    </row>
    <row r="35" spans="1:14" ht="18.75" customHeight="1" x14ac:dyDescent="0.15">
      <c r="A35" s="64"/>
      <c r="B35" s="206" t="s">
        <v>110</v>
      </c>
      <c r="C35" s="207"/>
      <c r="D35" s="207"/>
      <c r="E35" s="207"/>
      <c r="F35" s="207"/>
      <c r="G35" s="208"/>
      <c r="H35" s="18"/>
      <c r="I35" s="59" t="s">
        <v>111</v>
      </c>
      <c r="J35" s="212"/>
      <c r="K35" s="213"/>
      <c r="L35" s="214"/>
      <c r="M35" s="63" t="s">
        <v>22</v>
      </c>
      <c r="N35" s="61">
        <f t="shared" si="1"/>
        <v>0</v>
      </c>
    </row>
    <row r="36" spans="1:14" ht="18.75" customHeight="1" thickBot="1" x14ac:dyDescent="0.2">
      <c r="A36" s="13"/>
      <c r="B36" s="234" t="s">
        <v>79</v>
      </c>
      <c r="C36" s="235"/>
      <c r="D36" s="191"/>
      <c r="E36" s="192"/>
      <c r="F36" s="192"/>
      <c r="G36" s="192"/>
      <c r="H36" s="192"/>
      <c r="I36" s="193"/>
      <c r="J36" s="215"/>
      <c r="K36" s="216"/>
      <c r="L36" s="217"/>
      <c r="M36" s="63"/>
      <c r="N36" s="61"/>
    </row>
    <row r="37" spans="1:14" ht="18.75" customHeight="1" x14ac:dyDescent="0.15">
      <c r="A37" s="13"/>
      <c r="B37" s="231" t="s">
        <v>166</v>
      </c>
      <c r="C37" s="232"/>
      <c r="D37" s="232"/>
      <c r="E37" s="232"/>
      <c r="F37" s="232"/>
      <c r="G37" s="232"/>
      <c r="H37" s="204"/>
      <c r="I37" s="205"/>
      <c r="J37" s="209"/>
      <c r="K37" s="210"/>
      <c r="L37" s="211"/>
      <c r="M37" s="63"/>
      <c r="N37" s="61"/>
    </row>
    <row r="38" spans="1:14" ht="18.75" customHeight="1" x14ac:dyDescent="0.15">
      <c r="A38" s="34"/>
      <c r="B38" s="228" t="s">
        <v>117</v>
      </c>
      <c r="C38" s="229"/>
      <c r="D38" s="229"/>
      <c r="E38" s="229"/>
      <c r="F38" s="229"/>
      <c r="G38" s="230"/>
      <c r="H38" s="18"/>
      <c r="I38" s="59" t="s">
        <v>118</v>
      </c>
      <c r="J38" s="212"/>
      <c r="K38" s="213"/>
      <c r="L38" s="214"/>
      <c r="M38" s="63" t="s">
        <v>22</v>
      </c>
      <c r="N38" s="61">
        <f t="shared" ref="N38:N44" si="2">IF(H38=M38,1,0)</f>
        <v>0</v>
      </c>
    </row>
    <row r="39" spans="1:14" ht="18.75" customHeight="1" x14ac:dyDescent="0.15">
      <c r="A39" s="34"/>
      <c r="B39" s="206" t="s">
        <v>119</v>
      </c>
      <c r="C39" s="207"/>
      <c r="D39" s="207"/>
      <c r="E39" s="207"/>
      <c r="F39" s="207"/>
      <c r="G39" s="208"/>
      <c r="H39" s="18"/>
      <c r="I39" s="59" t="s">
        <v>118</v>
      </c>
      <c r="J39" s="212"/>
      <c r="K39" s="213"/>
      <c r="L39" s="214"/>
      <c r="M39" s="63" t="s">
        <v>22</v>
      </c>
      <c r="N39" s="61">
        <f t="shared" si="2"/>
        <v>0</v>
      </c>
    </row>
    <row r="40" spans="1:14" ht="18.75" customHeight="1" x14ac:dyDescent="0.15">
      <c r="A40" s="34"/>
      <c r="B40" s="206" t="s">
        <v>121</v>
      </c>
      <c r="C40" s="207"/>
      <c r="D40" s="207"/>
      <c r="E40" s="207"/>
      <c r="F40" s="207"/>
      <c r="G40" s="208"/>
      <c r="H40" s="18"/>
      <c r="I40" s="59" t="s">
        <v>122</v>
      </c>
      <c r="J40" s="212"/>
      <c r="K40" s="213"/>
      <c r="L40" s="214"/>
      <c r="M40" s="63" t="s">
        <v>88</v>
      </c>
      <c r="N40" s="61">
        <f t="shared" si="2"/>
        <v>0</v>
      </c>
    </row>
    <row r="41" spans="1:14" ht="18.75" customHeight="1" x14ac:dyDescent="0.15">
      <c r="A41" s="34"/>
      <c r="B41" s="206" t="s">
        <v>124</v>
      </c>
      <c r="C41" s="207"/>
      <c r="D41" s="207"/>
      <c r="E41" s="207"/>
      <c r="F41" s="207"/>
      <c r="G41" s="208"/>
      <c r="H41" s="18"/>
      <c r="I41" s="59" t="s">
        <v>122</v>
      </c>
      <c r="J41" s="212"/>
      <c r="K41" s="213"/>
      <c r="L41" s="214"/>
      <c r="M41" s="63" t="s">
        <v>88</v>
      </c>
      <c r="N41" s="61">
        <f t="shared" si="2"/>
        <v>0</v>
      </c>
    </row>
    <row r="42" spans="1:14" ht="25.5" customHeight="1" x14ac:dyDescent="0.15">
      <c r="A42" s="34"/>
      <c r="B42" s="206" t="s">
        <v>126</v>
      </c>
      <c r="C42" s="207"/>
      <c r="D42" s="207"/>
      <c r="E42" s="207"/>
      <c r="F42" s="207"/>
      <c r="G42" s="208"/>
      <c r="H42" s="18"/>
      <c r="I42" s="59" t="s">
        <v>122</v>
      </c>
      <c r="J42" s="212"/>
      <c r="K42" s="213"/>
      <c r="L42" s="214"/>
      <c r="M42" s="63" t="s">
        <v>88</v>
      </c>
      <c r="N42" s="61">
        <f t="shared" si="2"/>
        <v>0</v>
      </c>
    </row>
    <row r="43" spans="1:14" ht="18.75" customHeight="1" x14ac:dyDescent="0.15">
      <c r="A43" s="34"/>
      <c r="B43" s="206" t="s">
        <v>128</v>
      </c>
      <c r="C43" s="207"/>
      <c r="D43" s="207"/>
      <c r="E43" s="207"/>
      <c r="F43" s="207"/>
      <c r="G43" s="208"/>
      <c r="H43" s="18"/>
      <c r="I43" s="59" t="s">
        <v>122</v>
      </c>
      <c r="J43" s="212"/>
      <c r="K43" s="213"/>
      <c r="L43" s="214"/>
      <c r="M43" s="63" t="s">
        <v>88</v>
      </c>
      <c r="N43" s="61">
        <f t="shared" si="2"/>
        <v>0</v>
      </c>
    </row>
    <row r="44" spans="1:14" ht="18.75" customHeight="1" x14ac:dyDescent="0.15">
      <c r="A44" s="34"/>
      <c r="B44" s="206" t="s">
        <v>133</v>
      </c>
      <c r="C44" s="207"/>
      <c r="D44" s="207"/>
      <c r="E44" s="207"/>
      <c r="F44" s="207"/>
      <c r="G44" s="208"/>
      <c r="H44" s="18"/>
      <c r="I44" s="59" t="s">
        <v>122</v>
      </c>
      <c r="J44" s="212"/>
      <c r="K44" s="213"/>
      <c r="L44" s="214"/>
      <c r="M44" s="63" t="s">
        <v>88</v>
      </c>
      <c r="N44" s="61">
        <f t="shared" si="2"/>
        <v>0</v>
      </c>
    </row>
    <row r="45" spans="1:14" ht="18.75" customHeight="1" thickBot="1" x14ac:dyDescent="0.2">
      <c r="A45" s="13"/>
      <c r="B45" s="189" t="s">
        <v>79</v>
      </c>
      <c r="C45" s="233"/>
      <c r="D45" s="191"/>
      <c r="E45" s="192"/>
      <c r="F45" s="192"/>
      <c r="G45" s="192"/>
      <c r="H45" s="192"/>
      <c r="I45" s="193"/>
      <c r="J45" s="215"/>
      <c r="K45" s="216"/>
      <c r="L45" s="217"/>
      <c r="M45" s="63"/>
      <c r="N45" s="61"/>
    </row>
    <row r="46" spans="1:14" ht="18.75" customHeight="1" x14ac:dyDescent="0.15">
      <c r="A46" s="13"/>
      <c r="B46" s="203" t="s">
        <v>135</v>
      </c>
      <c r="C46" s="204"/>
      <c r="D46" s="204"/>
      <c r="E46" s="204"/>
      <c r="F46" s="204"/>
      <c r="G46" s="204"/>
      <c r="H46" s="204"/>
      <c r="I46" s="205"/>
      <c r="J46" s="209"/>
      <c r="K46" s="210"/>
      <c r="L46" s="211"/>
      <c r="M46" s="63"/>
      <c r="N46" s="61"/>
    </row>
    <row r="47" spans="1:14" ht="18.75" customHeight="1" x14ac:dyDescent="0.15">
      <c r="A47" s="64"/>
      <c r="B47" s="206" t="s">
        <v>137</v>
      </c>
      <c r="C47" s="207"/>
      <c r="D47" s="207"/>
      <c r="E47" s="207"/>
      <c r="F47" s="207"/>
      <c r="G47" s="208"/>
      <c r="H47" s="18"/>
      <c r="I47" s="59" t="s">
        <v>138</v>
      </c>
      <c r="J47" s="212"/>
      <c r="K47" s="213"/>
      <c r="L47" s="214"/>
      <c r="M47" s="63" t="s">
        <v>62</v>
      </c>
      <c r="N47" s="61">
        <f>IF(H47=M47,1,0)</f>
        <v>0</v>
      </c>
    </row>
    <row r="48" spans="1:14" ht="18.75" customHeight="1" x14ac:dyDescent="0.15">
      <c r="A48" s="34"/>
      <c r="B48" s="206" t="s">
        <v>139</v>
      </c>
      <c r="C48" s="207"/>
      <c r="D48" s="207"/>
      <c r="E48" s="207"/>
      <c r="F48" s="207"/>
      <c r="G48" s="208"/>
      <c r="H48" s="18"/>
      <c r="I48" s="59" t="s">
        <v>138</v>
      </c>
      <c r="J48" s="212"/>
      <c r="K48" s="213"/>
      <c r="L48" s="214"/>
      <c r="M48" s="63" t="s">
        <v>88</v>
      </c>
      <c r="N48" s="61">
        <f>IF(H48=M48,1,0)</f>
        <v>0</v>
      </c>
    </row>
    <row r="49" spans="1:14" ht="18.75" customHeight="1" x14ac:dyDescent="0.15">
      <c r="A49" s="34"/>
      <c r="B49" s="62" t="s">
        <v>141</v>
      </c>
      <c r="C49" s="76"/>
      <c r="D49" s="99" t="s">
        <v>203</v>
      </c>
      <c r="E49" s="76"/>
      <c r="F49" s="100" t="s">
        <v>204</v>
      </c>
      <c r="G49" s="77" t="str">
        <f>IF(AND(C49&lt;&gt;"",E49&lt;&gt;""),E49/((C49/100)*(C49/100)),"")</f>
        <v/>
      </c>
      <c r="H49" s="98" t="s">
        <v>142</v>
      </c>
      <c r="I49" s="59" t="s">
        <v>138</v>
      </c>
      <c r="J49" s="212"/>
      <c r="K49" s="213"/>
      <c r="L49" s="214"/>
      <c r="M49" s="63">
        <v>18.5</v>
      </c>
      <c r="N49" s="61">
        <f>IF(G49&lt;M49,1,0)</f>
        <v>0</v>
      </c>
    </row>
    <row r="50" spans="1:14" ht="18.75" customHeight="1" x14ac:dyDescent="0.15">
      <c r="B50" s="221" t="s">
        <v>143</v>
      </c>
      <c r="C50" s="222"/>
      <c r="D50" s="222"/>
      <c r="E50" s="222"/>
      <c r="F50" s="223"/>
      <c r="G50" s="223"/>
      <c r="H50" s="223"/>
      <c r="I50" s="224"/>
      <c r="J50" s="212"/>
      <c r="K50" s="213"/>
      <c r="L50" s="214"/>
      <c r="M50" s="63"/>
      <c r="N50" s="61"/>
    </row>
    <row r="51" spans="1:14" ht="18.75" customHeight="1" x14ac:dyDescent="0.15">
      <c r="B51" s="218"/>
      <c r="C51" s="219"/>
      <c r="D51" s="219"/>
      <c r="E51" s="219"/>
      <c r="F51" s="219"/>
      <c r="G51" s="219"/>
      <c r="H51" s="219"/>
      <c r="I51" s="220"/>
      <c r="J51" s="212"/>
      <c r="K51" s="213"/>
      <c r="L51" s="214"/>
      <c r="M51" s="63"/>
      <c r="N51" s="61"/>
    </row>
    <row r="52" spans="1:14" ht="18.75" customHeight="1" thickBot="1" x14ac:dyDescent="0.2">
      <c r="B52" s="189" t="s">
        <v>79</v>
      </c>
      <c r="C52" s="190"/>
      <c r="D52" s="191"/>
      <c r="E52" s="192"/>
      <c r="F52" s="192"/>
      <c r="G52" s="192"/>
      <c r="H52" s="192"/>
      <c r="I52" s="193"/>
      <c r="J52" s="215"/>
      <c r="K52" s="216"/>
      <c r="L52" s="217"/>
      <c r="M52" s="78"/>
      <c r="N52" s="79"/>
    </row>
    <row r="53" spans="1:14" ht="18.75" customHeight="1" x14ac:dyDescent="0.15">
      <c r="B53" s="188" t="s">
        <v>148</v>
      </c>
      <c r="C53" s="188"/>
      <c r="D53" s="188"/>
      <c r="E53" s="188"/>
      <c r="F53" s="188"/>
      <c r="G53" s="188"/>
      <c r="H53" s="188"/>
      <c r="I53" s="188"/>
      <c r="J53" s="188"/>
      <c r="K53" s="188"/>
      <c r="L53" s="188"/>
      <c r="M53" s="35"/>
      <c r="N53" s="35"/>
    </row>
    <row r="54" spans="1:14" ht="18.75" customHeight="1" thickBot="1" x14ac:dyDescent="0.2">
      <c r="B54" s="188"/>
      <c r="C54" s="188"/>
      <c r="D54" s="188"/>
      <c r="E54" s="188"/>
      <c r="F54" s="188"/>
      <c r="G54" s="188"/>
      <c r="H54" s="188"/>
      <c r="I54" s="188"/>
      <c r="J54" s="188"/>
      <c r="K54" s="188"/>
      <c r="L54" s="188"/>
      <c r="M54" s="35"/>
      <c r="N54" s="35"/>
    </row>
    <row r="55" spans="1:14" ht="19.5" customHeight="1" x14ac:dyDescent="0.15">
      <c r="B55" s="194"/>
      <c r="C55" s="195"/>
      <c r="D55" s="195"/>
      <c r="E55" s="195"/>
      <c r="F55" s="195"/>
      <c r="G55" s="195"/>
      <c r="H55" s="195"/>
      <c r="I55" s="195"/>
      <c r="J55" s="195"/>
      <c r="K55" s="195"/>
      <c r="L55" s="196"/>
      <c r="M55" s="37"/>
      <c r="N55" s="37"/>
    </row>
    <row r="56" spans="1:14" ht="19.5" customHeight="1" x14ac:dyDescent="0.15">
      <c r="A56" s="8"/>
      <c r="B56" s="197"/>
      <c r="C56" s="198"/>
      <c r="D56" s="198"/>
      <c r="E56" s="198"/>
      <c r="F56" s="198"/>
      <c r="G56" s="198"/>
      <c r="H56" s="198"/>
      <c r="I56" s="198"/>
      <c r="J56" s="198"/>
      <c r="K56" s="198"/>
      <c r="L56" s="199"/>
      <c r="M56" s="37"/>
      <c r="N56" s="37"/>
    </row>
    <row r="57" spans="1:14" s="8" customFormat="1" ht="19.5" customHeight="1" thickBot="1" x14ac:dyDescent="0.2">
      <c r="B57" s="200"/>
      <c r="C57" s="201"/>
      <c r="D57" s="201"/>
      <c r="E57" s="201"/>
      <c r="F57" s="201"/>
      <c r="G57" s="201"/>
      <c r="H57" s="201"/>
      <c r="I57" s="201"/>
      <c r="J57" s="201"/>
      <c r="K57" s="201"/>
      <c r="L57" s="202"/>
      <c r="M57" s="9"/>
      <c r="N57" s="9"/>
    </row>
    <row r="58" spans="1:14" s="8" customFormat="1" x14ac:dyDescent="0.15">
      <c r="B58" s="80"/>
      <c r="C58" s="80"/>
      <c r="D58" s="80"/>
      <c r="E58" s="80"/>
      <c r="F58" s="80"/>
      <c r="G58" s="80"/>
      <c r="H58" s="80"/>
      <c r="I58" s="80"/>
      <c r="J58" s="80"/>
      <c r="K58" s="80"/>
      <c r="L58" s="80"/>
      <c r="M58" s="80"/>
      <c r="N58" s="80"/>
    </row>
    <row r="59" spans="1:14" s="8" customFormat="1" x14ac:dyDescent="0.15">
      <c r="B59" s="9"/>
      <c r="C59" s="9"/>
      <c r="D59" s="9"/>
      <c r="E59" s="9"/>
      <c r="F59" s="9"/>
      <c r="G59" s="9"/>
      <c r="H59" s="9"/>
      <c r="I59" s="9"/>
      <c r="J59" s="9"/>
      <c r="K59" s="9"/>
      <c r="L59" s="9"/>
      <c r="M59" s="9"/>
      <c r="N59" s="9"/>
    </row>
    <row r="60" spans="1:14" x14ac:dyDescent="0.15">
      <c r="B60" s="13"/>
      <c r="C60" s="13"/>
      <c r="D60" s="13"/>
      <c r="E60" s="13"/>
      <c r="F60" s="13"/>
      <c r="G60" s="13"/>
      <c r="H60" s="13"/>
      <c r="I60" s="13"/>
      <c r="J60" s="13"/>
      <c r="K60" s="13"/>
      <c r="L60" s="13"/>
    </row>
    <row r="61" spans="1:14" x14ac:dyDescent="0.15">
      <c r="B61" s="13"/>
      <c r="C61" s="13"/>
      <c r="D61" s="13"/>
      <c r="E61" s="13"/>
      <c r="F61" s="13"/>
      <c r="G61" s="13"/>
      <c r="H61" s="13"/>
      <c r="I61" s="13"/>
      <c r="J61" s="13"/>
      <c r="K61" s="13"/>
      <c r="L61" s="13"/>
    </row>
    <row r="62" spans="1:14" x14ac:dyDescent="0.15">
      <c r="B62" s="13"/>
      <c r="C62" s="13"/>
      <c r="D62" s="13"/>
      <c r="E62" s="13"/>
      <c r="F62" s="13"/>
      <c r="G62" s="13"/>
      <c r="H62" s="13"/>
      <c r="I62" s="13"/>
      <c r="J62" s="13"/>
      <c r="K62" s="13"/>
      <c r="L62" s="13"/>
    </row>
    <row r="63" spans="1:14" x14ac:dyDescent="0.15">
      <c r="B63" s="37"/>
      <c r="C63" s="13"/>
      <c r="D63" s="13"/>
      <c r="E63" s="13"/>
      <c r="F63" s="13"/>
      <c r="G63" s="13"/>
      <c r="H63" s="13"/>
      <c r="I63" s="13"/>
      <c r="J63" s="13"/>
      <c r="K63" s="13"/>
      <c r="L63" s="13"/>
      <c r="M63" s="37"/>
      <c r="N63" s="37"/>
    </row>
    <row r="64" spans="1:14" x14ac:dyDescent="0.15">
      <c r="B64" s="13"/>
      <c r="C64" s="13"/>
      <c r="D64" s="13"/>
      <c r="E64" s="13"/>
      <c r="F64" s="13"/>
      <c r="G64" s="13"/>
      <c r="H64" s="13"/>
      <c r="I64" s="13"/>
      <c r="J64" s="13"/>
      <c r="K64" s="13"/>
      <c r="L64" s="13"/>
    </row>
    <row r="65" spans="2:14" x14ac:dyDescent="0.15">
      <c r="B65" s="13"/>
      <c r="C65" s="13"/>
      <c r="D65" s="13"/>
      <c r="E65" s="13"/>
      <c r="F65" s="13"/>
      <c r="G65" s="13"/>
      <c r="H65" s="13"/>
      <c r="I65" s="13"/>
      <c r="J65" s="13"/>
      <c r="K65" s="13"/>
      <c r="L65" s="13"/>
    </row>
    <row r="66" spans="2:14" hidden="1" x14ac:dyDescent="0.15"/>
    <row r="67" spans="2:14" hidden="1" x14ac:dyDescent="0.15"/>
    <row r="68" spans="2:14" hidden="1" x14ac:dyDescent="0.15"/>
    <row r="69" spans="2:14" hidden="1" x14ac:dyDescent="0.15">
      <c r="C69" s="83" t="s">
        <v>55</v>
      </c>
      <c r="D69" s="83" t="s">
        <v>169</v>
      </c>
      <c r="E69" s="83" t="s">
        <v>136</v>
      </c>
      <c r="I69" s="84" t="s">
        <v>160</v>
      </c>
      <c r="J69" s="85">
        <f>SUM(支援計画①!N17:N21)</f>
        <v>0</v>
      </c>
    </row>
    <row r="70" spans="2:14" hidden="1" x14ac:dyDescent="0.15">
      <c r="C70" s="86" t="s">
        <v>402</v>
      </c>
      <c r="D70" s="86" t="s">
        <v>403</v>
      </c>
      <c r="E70" s="86" t="s">
        <v>161</v>
      </c>
      <c r="I70" s="84" t="s">
        <v>73</v>
      </c>
      <c r="J70" s="85">
        <f>SUM(支援計画①!N17:N21)+支援計画①!N23+支援計画①!N24+支援計画①!N38+支援計画①!N39</f>
        <v>0</v>
      </c>
    </row>
    <row r="71" spans="2:14" hidden="1" x14ac:dyDescent="0.15">
      <c r="H71" s="87"/>
      <c r="I71" s="88" t="s">
        <v>199</v>
      </c>
      <c r="J71" s="85">
        <f>SUM(J72:J73)</f>
        <v>0</v>
      </c>
    </row>
    <row r="72" spans="2:14" hidden="1" x14ac:dyDescent="0.15">
      <c r="C72" s="83" t="s">
        <v>170</v>
      </c>
      <c r="D72" s="83" t="s">
        <v>171</v>
      </c>
      <c r="E72" s="83" t="s">
        <v>172</v>
      </c>
      <c r="I72" s="89" t="s">
        <v>200</v>
      </c>
      <c r="J72" s="85">
        <f>支援計画①!N22+SUM(支援計画①!N27:N28)</f>
        <v>0</v>
      </c>
    </row>
    <row r="73" spans="2:14" hidden="1" x14ac:dyDescent="0.15">
      <c r="C73" s="86" t="s">
        <v>173</v>
      </c>
      <c r="D73" s="86" t="s">
        <v>174</v>
      </c>
      <c r="E73" s="86" t="s">
        <v>175</v>
      </c>
      <c r="I73" s="89" t="s">
        <v>201</v>
      </c>
      <c r="J73" s="85">
        <f>SUM(支援計画①!N29:N31)+支援計画①!N38+支援計画①!N39</f>
        <v>0</v>
      </c>
    </row>
    <row r="74" spans="2:14" hidden="1" x14ac:dyDescent="0.15">
      <c r="I74" s="84" t="s">
        <v>111</v>
      </c>
      <c r="J74" s="85">
        <f>SUM(支援計画①!N32:N35)</f>
        <v>0</v>
      </c>
    </row>
    <row r="75" spans="2:14" hidden="1" x14ac:dyDescent="0.15">
      <c r="C75" s="83" t="s">
        <v>176</v>
      </c>
      <c r="D75" s="83" t="s">
        <v>113</v>
      </c>
      <c r="E75" s="91" t="s">
        <v>177</v>
      </c>
      <c r="I75" s="84" t="s">
        <v>122</v>
      </c>
      <c r="J75" s="85">
        <f>SUM(支援計画①!N40:N44)</f>
        <v>0</v>
      </c>
    </row>
    <row r="76" spans="2:14" hidden="1" x14ac:dyDescent="0.15">
      <c r="C76" s="86" t="s">
        <v>178</v>
      </c>
      <c r="D76" s="86" t="s">
        <v>162</v>
      </c>
      <c r="E76" s="92" t="s">
        <v>179</v>
      </c>
      <c r="I76" s="84" t="s">
        <v>138</v>
      </c>
      <c r="J76" s="85">
        <f>SUM(支援計画①!N47:N49)</f>
        <v>0</v>
      </c>
    </row>
    <row r="77" spans="2:14" hidden="1" x14ac:dyDescent="0.15"/>
    <row r="78" spans="2:14" hidden="1" x14ac:dyDescent="0.15">
      <c r="I78" s="88"/>
      <c r="J78" s="88" t="s">
        <v>163</v>
      </c>
    </row>
    <row r="79" spans="2:14" hidden="1" x14ac:dyDescent="0.15">
      <c r="C79" s="91" t="s">
        <v>391</v>
      </c>
      <c r="I79" s="88" t="s">
        <v>164</v>
      </c>
      <c r="J79" s="85"/>
      <c r="L79" s="94"/>
      <c r="M79" s="90"/>
      <c r="N79" s="90"/>
    </row>
    <row r="80" spans="2:14" hidden="1" x14ac:dyDescent="0.15">
      <c r="C80" s="92"/>
      <c r="I80" s="171" t="s">
        <v>392</v>
      </c>
      <c r="J80" s="85">
        <f>SUM(支援計画①!N17:N24)+SUM(支援計画①!N27:N34)+SUM(支援計画①!N38:N39)+SUM(支援計画①!N48:N49)</f>
        <v>0</v>
      </c>
      <c r="L80" s="94"/>
      <c r="M80" s="90"/>
      <c r="N80" s="90"/>
    </row>
    <row r="81" spans="3:14" hidden="1" x14ac:dyDescent="0.15">
      <c r="I81" s="171" t="s">
        <v>393</v>
      </c>
      <c r="J81" s="85">
        <f>SUM(支援計画①!N17:N21)</f>
        <v>0</v>
      </c>
      <c r="L81" s="94"/>
      <c r="M81" s="90"/>
      <c r="N81" s="90"/>
    </row>
    <row r="82" spans="3:14" hidden="1" x14ac:dyDescent="0.15">
      <c r="I82" s="88" t="s">
        <v>165</v>
      </c>
      <c r="J82" s="85">
        <f>SUM(支援計画①!N48:N49)</f>
        <v>0</v>
      </c>
      <c r="L82" s="94"/>
      <c r="M82" s="90"/>
      <c r="N82" s="90"/>
    </row>
    <row r="83" spans="3:14" hidden="1" x14ac:dyDescent="0.15">
      <c r="C83" s="91" t="s">
        <v>395</v>
      </c>
      <c r="D83" s="91" t="s">
        <v>397</v>
      </c>
      <c r="E83" s="91" t="s">
        <v>399</v>
      </c>
      <c r="I83" s="171" t="s">
        <v>394</v>
      </c>
      <c r="J83" s="85">
        <f>SUM(支援計画①!N32:N34)</f>
        <v>0</v>
      </c>
      <c r="L83" s="94"/>
      <c r="M83" s="90"/>
      <c r="N83" s="90"/>
    </row>
    <row r="84" spans="3:14" hidden="1" x14ac:dyDescent="0.15">
      <c r="C84" s="92" t="s">
        <v>396</v>
      </c>
      <c r="D84" s="92" t="s">
        <v>398</v>
      </c>
      <c r="E84" s="172" t="s">
        <v>400</v>
      </c>
    </row>
    <row r="85" spans="3:14" hidden="1" x14ac:dyDescent="0.15">
      <c r="C85" s="86" t="s">
        <v>414</v>
      </c>
      <c r="E85" s="187" t="s">
        <v>401</v>
      </c>
      <c r="I85" s="89" t="s">
        <v>185</v>
      </c>
      <c r="J85" s="85"/>
      <c r="L85" s="94"/>
      <c r="M85" s="90"/>
      <c r="N85" s="90"/>
    </row>
    <row r="86" spans="3:14" hidden="1" x14ac:dyDescent="0.15">
      <c r="I86" s="96" t="s">
        <v>186</v>
      </c>
      <c r="J86" s="85"/>
      <c r="L86" s="94"/>
      <c r="M86" s="90"/>
      <c r="N86" s="90"/>
    </row>
    <row r="87" spans="3:14" hidden="1" x14ac:dyDescent="0.15">
      <c r="I87" s="96" t="s">
        <v>187</v>
      </c>
      <c r="J87" s="85"/>
      <c r="L87" s="94"/>
      <c r="M87" s="90"/>
      <c r="N87" s="90"/>
    </row>
    <row r="88" spans="3:14" hidden="1" x14ac:dyDescent="0.15">
      <c r="I88" s="96" t="s">
        <v>188</v>
      </c>
      <c r="J88" s="85">
        <f>SUM(支援計画①!N23:N24)</f>
        <v>0</v>
      </c>
      <c r="L88" s="94"/>
      <c r="M88" s="90"/>
      <c r="N88" s="90"/>
    </row>
    <row r="89" spans="3:14" hidden="1" x14ac:dyDescent="0.15">
      <c r="I89" s="96" t="s">
        <v>189</v>
      </c>
      <c r="J89" s="85">
        <f>SUM(支援計画①!N29:N31)</f>
        <v>0</v>
      </c>
      <c r="L89" s="94"/>
      <c r="M89" s="90"/>
      <c r="N89" s="90"/>
    </row>
    <row r="90" spans="3:14" hidden="1" x14ac:dyDescent="0.15">
      <c r="I90" s="96" t="s">
        <v>190</v>
      </c>
      <c r="J90" s="85">
        <f>SUM(支援計画①!N40:N44)</f>
        <v>0</v>
      </c>
      <c r="L90" s="94"/>
      <c r="M90" s="90"/>
      <c r="N90" s="90"/>
    </row>
    <row r="91" spans="3:14" hidden="1" x14ac:dyDescent="0.15"/>
    <row r="92" spans="3:14" hidden="1" x14ac:dyDescent="0.15"/>
    <row r="93" spans="3:14" hidden="1" x14ac:dyDescent="0.15"/>
    <row r="94" spans="3:14" hidden="1" x14ac:dyDescent="0.15"/>
    <row r="95" spans="3:14" hidden="1" x14ac:dyDescent="0.15"/>
  </sheetData>
  <sheetProtection sheet="1" objects="1" scenarios="1" selectLockedCells="1"/>
  <mergeCells count="71">
    <mergeCell ref="B4:G4"/>
    <mergeCell ref="C5:F5"/>
    <mergeCell ref="J5:L5"/>
    <mergeCell ref="B1:L1"/>
    <mergeCell ref="B7:C7"/>
    <mergeCell ref="D7:F7"/>
    <mergeCell ref="H7:I7"/>
    <mergeCell ref="J7:L7"/>
    <mergeCell ref="I3:I4"/>
    <mergeCell ref="J3:L4"/>
    <mergeCell ref="B9:D9"/>
    <mergeCell ref="E9:L9"/>
    <mergeCell ref="B11:D11"/>
    <mergeCell ref="E11:G11"/>
    <mergeCell ref="H11:I11"/>
    <mergeCell ref="J11:K11"/>
    <mergeCell ref="E12:L12"/>
    <mergeCell ref="B16:I16"/>
    <mergeCell ref="J16:L25"/>
    <mergeCell ref="B10:G10"/>
    <mergeCell ref="H10:L10"/>
    <mergeCell ref="B17:G17"/>
    <mergeCell ref="B14:G15"/>
    <mergeCell ref="H14:H15"/>
    <mergeCell ref="I14:I15"/>
    <mergeCell ref="J14:L15"/>
    <mergeCell ref="B21:G21"/>
    <mergeCell ref="B19:G19"/>
    <mergeCell ref="B20:G20"/>
    <mergeCell ref="B18:G18"/>
    <mergeCell ref="B12:D12"/>
    <mergeCell ref="B23:G23"/>
    <mergeCell ref="B24:G24"/>
    <mergeCell ref="B25:C25"/>
    <mergeCell ref="D25:I25"/>
    <mergeCell ref="B22:G22"/>
    <mergeCell ref="B26:I26"/>
    <mergeCell ref="B27:G27"/>
    <mergeCell ref="B28:G28"/>
    <mergeCell ref="B29:G29"/>
    <mergeCell ref="B36:C36"/>
    <mergeCell ref="B39:G39"/>
    <mergeCell ref="J37:L45"/>
    <mergeCell ref="J26:L36"/>
    <mergeCell ref="B30:G30"/>
    <mergeCell ref="B38:G38"/>
    <mergeCell ref="B31:G31"/>
    <mergeCell ref="B32:G32"/>
    <mergeCell ref="D36:I36"/>
    <mergeCell ref="B37:I37"/>
    <mergeCell ref="B33:G33"/>
    <mergeCell ref="B34:G34"/>
    <mergeCell ref="B35:G35"/>
    <mergeCell ref="B40:G40"/>
    <mergeCell ref="B41:G41"/>
    <mergeCell ref="B44:G44"/>
    <mergeCell ref="B45:C45"/>
    <mergeCell ref="D45:I45"/>
    <mergeCell ref="B42:G42"/>
    <mergeCell ref="B43:G43"/>
    <mergeCell ref="B47:G47"/>
    <mergeCell ref="B50:E50"/>
    <mergeCell ref="F50:I50"/>
    <mergeCell ref="B53:L54"/>
    <mergeCell ref="B52:C52"/>
    <mergeCell ref="D52:I52"/>
    <mergeCell ref="B55:L57"/>
    <mergeCell ref="B46:I46"/>
    <mergeCell ref="B48:G48"/>
    <mergeCell ref="J46:L52"/>
    <mergeCell ref="B51:I51"/>
  </mergeCells>
  <phoneticPr fontId="1"/>
  <conditionalFormatting sqref="I17:I24 I38:I44 I27:I35 I47:I49">
    <cfRule type="expression" dxfId="41" priority="34" stopIfTrue="1">
      <formula>N17=1</formula>
    </cfRule>
  </conditionalFormatting>
  <conditionalFormatting sqref="H49">
    <cfRule type="expression" dxfId="40" priority="65" stopIfTrue="1">
      <formula>$G$49&lt;18.5</formula>
    </cfRule>
  </conditionalFormatting>
  <conditionalFormatting sqref="C5 J11 J7:L7 E9:L9 H10:L10 E11:G11 E12:L12 B55:L57 H17:H24 H27:H35 D36:I36 H38:H44 D45:I45 J16:L52 H47:H48 E49 C49 B51:I51 F50:I50 D52:I52 D25:I25 I5:L5 D7:F7 I3:I5">
    <cfRule type="expression" dxfId="39" priority="70" stopIfTrue="1">
      <formula>$A$2=TRUE</formula>
    </cfRule>
  </conditionalFormatting>
  <conditionalFormatting sqref="I17:I24 I38:I44 I27:I35 I47:I49">
    <cfRule type="expression" dxfId="38" priority="4" stopIfTrue="1">
      <formula>N17=1</formula>
    </cfRule>
  </conditionalFormatting>
  <dataValidations count="4">
    <dataValidation type="list" allowBlank="1" showInputMessage="1" showErrorMessage="1" sqref="H38:H44 H47:H48 H17:H24 H27:H35">
      <formula1>$E$75:$E$76</formula1>
    </dataValidation>
    <dataValidation type="list" allowBlank="1" showInputMessage="1" showErrorMessage="1" sqref="I5">
      <formula1>$D$83:$D$84</formula1>
    </dataValidation>
    <dataValidation type="list" allowBlank="1" showInputMessage="1" showErrorMessage="1" sqref="J5:L5">
      <formula1>$E$83:$E$85</formula1>
    </dataValidation>
    <dataValidation type="list" allowBlank="1" showInputMessage="1" showErrorMessage="1" sqref="I3:I4">
      <formula1>$C$83:$C$85</formula1>
    </dataValidation>
  </dataValidations>
  <pageMargins left="0.59055118110236227" right="0.39370078740157483" top="0.47244094488188981" bottom="0.39370078740157483" header="0.35433070866141736"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print="0" autoFill="0" autoLine="0" autoPict="0">
                <anchor moveWithCells="1">
                  <from>
                    <xdr:col>1</xdr:col>
                    <xdr:colOff>66675</xdr:colOff>
                    <xdr:row>1</xdr:row>
                    <xdr:rowOff>19050</xdr:rowOff>
                  </from>
                  <to>
                    <xdr:col>5</xdr:col>
                    <xdr:colOff>400050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R89"/>
  <sheetViews>
    <sheetView showRowColHeaders="0" topLeftCell="B1" zoomScaleNormal="100" workbookViewId="0">
      <selection activeCell="F8" sqref="F8"/>
    </sheetView>
  </sheetViews>
  <sheetFormatPr defaultRowHeight="13.5" x14ac:dyDescent="0.15"/>
  <cols>
    <col min="1" max="1" width="2.625" style="28" hidden="1" customWidth="1"/>
    <col min="2" max="2" width="5.375" style="28" customWidth="1"/>
    <col min="3" max="3" width="4.625" style="28" customWidth="1"/>
    <col min="4" max="4" width="7.25" style="28" customWidth="1"/>
    <col min="5" max="5" width="37.25" style="28" customWidth="1"/>
    <col min="6" max="6" width="9" style="28"/>
    <col min="7" max="7" width="47.25" style="28" customWidth="1"/>
    <col min="8" max="8" width="14.5" style="28" customWidth="1"/>
    <col min="9" max="9" width="16.375" style="28" customWidth="1"/>
    <col min="10" max="10" width="8.25" style="28" hidden="1" customWidth="1"/>
    <col min="11" max="11" width="7" style="28" hidden="1" customWidth="1"/>
    <col min="12" max="12" width="5.625" style="13" customWidth="1"/>
    <col min="13" max="16" width="9" style="29"/>
    <col min="17" max="17" width="24.25" style="28" customWidth="1"/>
    <col min="18" max="16384" width="9" style="28"/>
  </cols>
  <sheetData>
    <row r="1" spans="1:18" ht="18.75" customHeight="1" x14ac:dyDescent="0.15">
      <c r="A1" s="94"/>
      <c r="B1" s="282" t="s">
        <v>411</v>
      </c>
      <c r="C1" s="282"/>
      <c r="D1" s="282"/>
      <c r="E1" s="282"/>
      <c r="F1" s="282"/>
      <c r="G1" s="282"/>
      <c r="H1" s="282"/>
      <c r="I1" s="282"/>
      <c r="J1" s="1"/>
      <c r="K1" s="1"/>
      <c r="L1" s="30"/>
    </row>
    <row r="2" spans="1:18" ht="18.75" customHeight="1" x14ac:dyDescent="0.15">
      <c r="A2" s="94">
        <v>0</v>
      </c>
      <c r="C2" s="13"/>
      <c r="D2" s="13"/>
      <c r="E2" s="13"/>
      <c r="F2" s="13"/>
      <c r="G2" s="13"/>
      <c r="H2" s="13"/>
      <c r="I2" s="13"/>
      <c r="J2" s="13"/>
      <c r="K2" s="13"/>
    </row>
    <row r="3" spans="1:18" ht="18.75" customHeight="1" x14ac:dyDescent="0.15">
      <c r="A3" s="94"/>
      <c r="B3" s="184" t="str">
        <f>+支援計画①!C5&amp;"    様"</f>
        <v xml:space="preserve">    様</v>
      </c>
      <c r="C3" s="13"/>
      <c r="D3" s="13"/>
      <c r="E3" s="13"/>
      <c r="F3" s="13"/>
      <c r="G3" s="13"/>
      <c r="H3" s="13"/>
      <c r="I3" s="13"/>
      <c r="J3" s="13"/>
      <c r="K3" s="13"/>
    </row>
    <row r="4" spans="1:18" ht="18.75" customHeight="1" thickBot="1" x14ac:dyDescent="0.2">
      <c r="A4" s="94"/>
      <c r="B4" s="13"/>
      <c r="C4" s="13"/>
      <c r="D4" s="13"/>
      <c r="E4" s="13"/>
      <c r="F4" s="13"/>
      <c r="G4" s="13"/>
      <c r="H4" s="13"/>
      <c r="I4" s="13"/>
      <c r="J4" s="13"/>
      <c r="K4" s="13"/>
    </row>
    <row r="5" spans="1:18" ht="18.75" customHeight="1" x14ac:dyDescent="0.15">
      <c r="A5" s="94">
        <v>0</v>
      </c>
      <c r="B5" s="348" t="s">
        <v>6</v>
      </c>
      <c r="C5" s="349"/>
      <c r="D5" s="349"/>
      <c r="E5" s="349"/>
      <c r="F5" s="14"/>
      <c r="G5" s="352" t="s">
        <v>7</v>
      </c>
      <c r="H5" s="354" t="s">
        <v>8</v>
      </c>
      <c r="I5" s="356" t="s">
        <v>9</v>
      </c>
      <c r="J5" s="42"/>
      <c r="K5" s="42"/>
      <c r="Q5" s="43"/>
      <c r="R5" s="43"/>
    </row>
    <row r="6" spans="1:18" ht="18.75" customHeight="1" thickBot="1" x14ac:dyDescent="0.2">
      <c r="B6" s="350"/>
      <c r="C6" s="351"/>
      <c r="D6" s="351"/>
      <c r="E6" s="351"/>
      <c r="F6" s="15" t="s">
        <v>12</v>
      </c>
      <c r="G6" s="353"/>
      <c r="H6" s="355"/>
      <c r="I6" s="357"/>
      <c r="J6" s="42"/>
      <c r="K6" s="42"/>
    </row>
    <row r="7" spans="1:18" ht="18.75" customHeight="1" x14ac:dyDescent="0.15">
      <c r="B7" s="335" t="s">
        <v>13</v>
      </c>
      <c r="C7" s="336"/>
      <c r="D7" s="336"/>
      <c r="E7" s="16" t="str">
        <f>IF(支援計画③!E65=1,"　■有　　□無", "□有　　■無")</f>
        <v>□有　　■無</v>
      </c>
      <c r="F7" s="17"/>
      <c r="G7" s="4"/>
      <c r="H7" s="101" t="s">
        <v>206</v>
      </c>
      <c r="I7" s="101" t="s">
        <v>206</v>
      </c>
      <c r="J7" s="48"/>
      <c r="K7" s="49"/>
    </row>
    <row r="8" spans="1:18" ht="18.75" customHeight="1" x14ac:dyDescent="0.15">
      <c r="B8" s="337" t="s">
        <v>21</v>
      </c>
      <c r="C8" s="338"/>
      <c r="D8" s="338"/>
      <c r="E8" s="339"/>
      <c r="F8" s="18"/>
      <c r="G8" s="19" t="s">
        <v>23</v>
      </c>
      <c r="H8" s="296"/>
      <c r="I8" s="296"/>
      <c r="J8" s="51" t="s">
        <v>24</v>
      </c>
      <c r="K8" s="52">
        <f>IF(F8=J8,1,0)</f>
        <v>0</v>
      </c>
      <c r="R8" s="53"/>
    </row>
    <row r="9" spans="1:18" ht="18.75" customHeight="1" x14ac:dyDescent="0.15">
      <c r="B9" s="20"/>
      <c r="C9" s="299" t="s">
        <v>29</v>
      </c>
      <c r="D9" s="339"/>
      <c r="E9" s="340"/>
      <c r="F9" s="253"/>
      <c r="G9" s="341"/>
      <c r="H9" s="297"/>
      <c r="I9" s="297"/>
      <c r="J9" s="51"/>
      <c r="K9" s="52"/>
      <c r="R9" s="53"/>
    </row>
    <row r="10" spans="1:18" ht="18.75" customHeight="1" x14ac:dyDescent="0.15">
      <c r="B10" s="307" t="s">
        <v>34</v>
      </c>
      <c r="C10" s="300"/>
      <c r="D10" s="300"/>
      <c r="E10" s="300"/>
      <c r="F10" s="308"/>
      <c r="G10" s="309"/>
      <c r="H10" s="297"/>
      <c r="I10" s="297"/>
      <c r="J10" s="51"/>
      <c r="K10" s="52"/>
      <c r="R10" s="53"/>
    </row>
    <row r="11" spans="1:18" ht="18.75" customHeight="1" x14ac:dyDescent="0.15">
      <c r="B11" s="312" t="s">
        <v>36</v>
      </c>
      <c r="C11" s="299" t="s">
        <v>37</v>
      </c>
      <c r="D11" s="338"/>
      <c r="E11" s="339"/>
      <c r="F11" s="18"/>
      <c r="G11" s="19" t="s">
        <v>38</v>
      </c>
      <c r="H11" s="297"/>
      <c r="I11" s="297"/>
      <c r="J11" s="51" t="s">
        <v>39</v>
      </c>
      <c r="K11" s="52">
        <f>IF(F11=J11,1,0)</f>
        <v>0</v>
      </c>
    </row>
    <row r="12" spans="1:18" ht="18.75" customHeight="1" x14ac:dyDescent="0.15">
      <c r="B12" s="346"/>
      <c r="C12" s="299" t="s">
        <v>40</v>
      </c>
      <c r="D12" s="338"/>
      <c r="E12" s="339"/>
      <c r="F12" s="18"/>
      <c r="G12" s="19" t="s">
        <v>41</v>
      </c>
      <c r="H12" s="297"/>
      <c r="I12" s="297"/>
      <c r="J12" s="51" t="s">
        <v>39</v>
      </c>
      <c r="K12" s="52">
        <f>IF(F12=J12,1,0)</f>
        <v>0</v>
      </c>
    </row>
    <row r="13" spans="1:18" ht="28.5" customHeight="1" x14ac:dyDescent="0.15">
      <c r="B13" s="346"/>
      <c r="C13" s="342" t="s">
        <v>45</v>
      </c>
      <c r="D13" s="343"/>
      <c r="E13" s="344"/>
      <c r="F13" s="18"/>
      <c r="G13" s="19" t="s">
        <v>46</v>
      </c>
      <c r="H13" s="297"/>
      <c r="I13" s="297"/>
      <c r="J13" s="51" t="s">
        <v>47</v>
      </c>
      <c r="K13" s="52">
        <f>IF(F13=J13,1,0)</f>
        <v>0</v>
      </c>
    </row>
    <row r="14" spans="1:18" ht="18.75" customHeight="1" thickBot="1" x14ac:dyDescent="0.2">
      <c r="B14" s="347"/>
      <c r="C14" s="302" t="s">
        <v>48</v>
      </c>
      <c r="D14" s="345"/>
      <c r="E14" s="304"/>
      <c r="F14" s="192"/>
      <c r="G14" s="305"/>
      <c r="H14" s="297"/>
      <c r="I14" s="297"/>
      <c r="J14" s="51"/>
      <c r="K14" s="52"/>
    </row>
    <row r="15" spans="1:18" ht="18.75" customHeight="1" x14ac:dyDescent="0.15">
      <c r="B15" s="306" t="s">
        <v>50</v>
      </c>
      <c r="C15" s="204"/>
      <c r="D15" s="204"/>
      <c r="E15" s="21" t="str">
        <f>IF(支援計画③!E66=1,"　■有　　□無", "□有　　■無")</f>
        <v>□有　　■無</v>
      </c>
      <c r="F15" s="22"/>
      <c r="G15" s="23"/>
      <c r="H15" s="297"/>
      <c r="I15" s="297"/>
      <c r="J15" s="57"/>
      <c r="K15" s="52"/>
    </row>
    <row r="16" spans="1:18" ht="18.75" customHeight="1" x14ac:dyDescent="0.15">
      <c r="A16" s="34"/>
      <c r="B16" s="307" t="s">
        <v>387</v>
      </c>
      <c r="C16" s="300"/>
      <c r="D16" s="300"/>
      <c r="E16" s="300"/>
      <c r="F16" s="308"/>
      <c r="G16" s="309"/>
      <c r="H16" s="297"/>
      <c r="I16" s="297"/>
      <c r="J16" s="57"/>
      <c r="K16" s="52">
        <f t="shared" ref="K16:K23" si="0">IF(F16=J16,1,0)</f>
        <v>1</v>
      </c>
    </row>
    <row r="17" spans="1:11" ht="18.75" customHeight="1" x14ac:dyDescent="0.15">
      <c r="A17" s="34"/>
      <c r="B17" s="332" t="s">
        <v>36</v>
      </c>
      <c r="C17" s="299" t="s">
        <v>54</v>
      </c>
      <c r="D17" s="300"/>
      <c r="E17" s="301"/>
      <c r="F17" s="175"/>
      <c r="G17" s="19" t="s">
        <v>56</v>
      </c>
      <c r="H17" s="297"/>
      <c r="I17" s="297"/>
      <c r="J17" s="51" t="s">
        <v>57</v>
      </c>
      <c r="K17" s="52">
        <f t="shared" si="0"/>
        <v>0</v>
      </c>
    </row>
    <row r="18" spans="1:11" ht="18.75" customHeight="1" x14ac:dyDescent="0.15">
      <c r="A18" s="34"/>
      <c r="B18" s="333"/>
      <c r="C18" s="299" t="s">
        <v>59</v>
      </c>
      <c r="D18" s="300"/>
      <c r="E18" s="301"/>
      <c r="F18" s="175"/>
      <c r="G18" s="19" t="s">
        <v>60</v>
      </c>
      <c r="H18" s="297"/>
      <c r="I18" s="297"/>
      <c r="J18" s="51" t="s">
        <v>57</v>
      </c>
      <c r="K18" s="52">
        <f t="shared" si="0"/>
        <v>0</v>
      </c>
    </row>
    <row r="19" spans="1:11" ht="18.75" customHeight="1" x14ac:dyDescent="0.15">
      <c r="A19" s="34"/>
      <c r="B19" s="333"/>
      <c r="C19" s="299" t="s">
        <v>63</v>
      </c>
      <c r="D19" s="300"/>
      <c r="E19" s="301"/>
      <c r="F19" s="175"/>
      <c r="G19" s="19" t="s">
        <v>64</v>
      </c>
      <c r="H19" s="297"/>
      <c r="I19" s="297"/>
      <c r="J19" s="51" t="s">
        <v>57</v>
      </c>
      <c r="K19" s="52">
        <f t="shared" si="0"/>
        <v>0</v>
      </c>
    </row>
    <row r="20" spans="1:11" ht="18.75" customHeight="1" x14ac:dyDescent="0.15">
      <c r="A20" s="34"/>
      <c r="B20" s="333"/>
      <c r="C20" s="299" t="s">
        <v>66</v>
      </c>
      <c r="D20" s="300"/>
      <c r="E20" s="301"/>
      <c r="F20" s="175"/>
      <c r="G20" s="19" t="s">
        <v>67</v>
      </c>
      <c r="H20" s="297"/>
      <c r="I20" s="297"/>
      <c r="J20" s="51" t="s">
        <v>57</v>
      </c>
      <c r="K20" s="52">
        <f t="shared" si="0"/>
        <v>0</v>
      </c>
    </row>
    <row r="21" spans="1:11" ht="18.75" customHeight="1" x14ac:dyDescent="0.15">
      <c r="A21" s="34"/>
      <c r="B21" s="333"/>
      <c r="C21" s="299" t="s">
        <v>70</v>
      </c>
      <c r="D21" s="300"/>
      <c r="E21" s="301"/>
      <c r="F21" s="175"/>
      <c r="G21" s="19" t="s">
        <v>71</v>
      </c>
      <c r="H21" s="297"/>
      <c r="I21" s="297"/>
      <c r="J21" s="51" t="s">
        <v>57</v>
      </c>
      <c r="K21" s="52">
        <f t="shared" si="0"/>
        <v>0</v>
      </c>
    </row>
    <row r="22" spans="1:11" ht="18.75" customHeight="1" x14ac:dyDescent="0.15">
      <c r="A22" s="34"/>
      <c r="B22" s="333"/>
      <c r="C22" s="299" t="s">
        <v>74</v>
      </c>
      <c r="D22" s="300"/>
      <c r="E22" s="301"/>
      <c r="F22" s="175"/>
      <c r="G22" s="19" t="s">
        <v>75</v>
      </c>
      <c r="H22" s="297"/>
      <c r="I22" s="297"/>
      <c r="J22" s="51" t="s">
        <v>57</v>
      </c>
      <c r="K22" s="52">
        <f t="shared" si="0"/>
        <v>0</v>
      </c>
    </row>
    <row r="23" spans="1:11" ht="18.75" customHeight="1" x14ac:dyDescent="0.15">
      <c r="A23" s="34"/>
      <c r="B23" s="333"/>
      <c r="C23" s="299" t="s">
        <v>77</v>
      </c>
      <c r="D23" s="300"/>
      <c r="E23" s="301"/>
      <c r="F23" s="175"/>
      <c r="G23" s="19" t="s">
        <v>78</v>
      </c>
      <c r="H23" s="297"/>
      <c r="I23" s="297"/>
      <c r="J23" s="51" t="s">
        <v>57</v>
      </c>
      <c r="K23" s="52">
        <f t="shared" si="0"/>
        <v>0</v>
      </c>
    </row>
    <row r="24" spans="1:11" ht="18.75" customHeight="1" thickBot="1" x14ac:dyDescent="0.2">
      <c r="A24" s="13"/>
      <c r="B24" s="334"/>
      <c r="C24" s="302" t="s">
        <v>48</v>
      </c>
      <c r="D24" s="303"/>
      <c r="E24" s="304"/>
      <c r="F24" s="192"/>
      <c r="G24" s="305"/>
      <c r="H24" s="320"/>
      <c r="I24" s="320"/>
      <c r="J24" s="57"/>
      <c r="K24" s="52"/>
    </row>
    <row r="25" spans="1:11" ht="18.75" customHeight="1" x14ac:dyDescent="0.15">
      <c r="A25" s="13"/>
      <c r="B25" s="311" t="s">
        <v>81</v>
      </c>
      <c r="C25" s="204"/>
      <c r="D25" s="204"/>
      <c r="E25" s="21" t="str">
        <f>IF(支援計画③!E67=1,"　■有　　□無", "□有　　■無")</f>
        <v>□有　　■無</v>
      </c>
      <c r="F25" s="22"/>
      <c r="G25" s="23"/>
      <c r="H25" s="101" t="s">
        <v>82</v>
      </c>
      <c r="I25" s="101" t="s">
        <v>82</v>
      </c>
      <c r="J25" s="57"/>
      <c r="K25" s="52"/>
    </row>
    <row r="26" spans="1:11" ht="18.75" customHeight="1" x14ac:dyDescent="0.15">
      <c r="A26" s="34"/>
      <c r="B26" s="307" t="s">
        <v>84</v>
      </c>
      <c r="C26" s="300"/>
      <c r="D26" s="300"/>
      <c r="E26" s="300"/>
      <c r="F26" s="308"/>
      <c r="G26" s="309"/>
      <c r="H26" s="296"/>
      <c r="I26" s="296"/>
      <c r="J26" s="51"/>
      <c r="K26" s="52"/>
    </row>
    <row r="27" spans="1:11" ht="18.75" customHeight="1" x14ac:dyDescent="0.15">
      <c r="A27" s="34"/>
      <c r="B27" s="329"/>
      <c r="C27" s="299" t="s">
        <v>86</v>
      </c>
      <c r="D27" s="300"/>
      <c r="E27" s="301"/>
      <c r="F27" s="175"/>
      <c r="G27" s="24"/>
      <c r="H27" s="297"/>
      <c r="I27" s="297"/>
      <c r="J27" s="57" t="s">
        <v>57</v>
      </c>
      <c r="K27" s="52">
        <f t="shared" ref="K27:K36" si="1">IF(F27=J27,1,0)</f>
        <v>0</v>
      </c>
    </row>
    <row r="28" spans="1:11" ht="27" customHeight="1" x14ac:dyDescent="0.15">
      <c r="A28" s="34"/>
      <c r="B28" s="330"/>
      <c r="C28" s="325" t="s">
        <v>36</v>
      </c>
      <c r="D28" s="321" t="s">
        <v>89</v>
      </c>
      <c r="E28" s="301"/>
      <c r="F28" s="175"/>
      <c r="G28" s="19" t="s">
        <v>90</v>
      </c>
      <c r="H28" s="297"/>
      <c r="I28" s="297"/>
      <c r="J28" s="57" t="s">
        <v>91</v>
      </c>
      <c r="K28" s="52">
        <f t="shared" si="1"/>
        <v>0</v>
      </c>
    </row>
    <row r="29" spans="1:11" ht="18.75" customHeight="1" x14ac:dyDescent="0.15">
      <c r="A29" s="34"/>
      <c r="B29" s="330"/>
      <c r="C29" s="323"/>
      <c r="D29" s="321" t="s">
        <v>93</v>
      </c>
      <c r="E29" s="301"/>
      <c r="F29" s="175"/>
      <c r="G29" s="326" t="s">
        <v>60</v>
      </c>
      <c r="H29" s="297"/>
      <c r="I29" s="297"/>
      <c r="J29" s="57" t="s">
        <v>94</v>
      </c>
      <c r="K29" s="52">
        <f t="shared" si="1"/>
        <v>0</v>
      </c>
    </row>
    <row r="30" spans="1:11" ht="18.75" customHeight="1" x14ac:dyDescent="0.15">
      <c r="A30" s="34"/>
      <c r="B30" s="330"/>
      <c r="C30" s="323"/>
      <c r="D30" s="321" t="s">
        <v>96</v>
      </c>
      <c r="E30" s="301"/>
      <c r="F30" s="175"/>
      <c r="G30" s="327"/>
      <c r="H30" s="297"/>
      <c r="I30" s="297"/>
      <c r="J30" s="57" t="s">
        <v>97</v>
      </c>
      <c r="K30" s="52">
        <f t="shared" si="1"/>
        <v>0</v>
      </c>
    </row>
    <row r="31" spans="1:11" ht="18.75" customHeight="1" x14ac:dyDescent="0.15">
      <c r="A31" s="34"/>
      <c r="B31" s="330"/>
      <c r="C31" s="324"/>
      <c r="D31" s="321" t="s">
        <v>100</v>
      </c>
      <c r="E31" s="301"/>
      <c r="F31" s="175"/>
      <c r="G31" s="19" t="s">
        <v>101</v>
      </c>
      <c r="H31" s="297"/>
      <c r="I31" s="297"/>
      <c r="J31" s="57" t="s">
        <v>102</v>
      </c>
      <c r="K31" s="52">
        <f t="shared" si="1"/>
        <v>0</v>
      </c>
    </row>
    <row r="32" spans="1:11" ht="18.75" customHeight="1" x14ac:dyDescent="0.15">
      <c r="A32" s="34"/>
      <c r="B32" s="330"/>
      <c r="C32" s="299" t="s">
        <v>105</v>
      </c>
      <c r="D32" s="300"/>
      <c r="E32" s="301"/>
      <c r="F32" s="175"/>
      <c r="G32" s="19"/>
      <c r="H32" s="297"/>
      <c r="I32" s="297"/>
      <c r="J32" s="57" t="s">
        <v>57</v>
      </c>
      <c r="K32" s="52">
        <f t="shared" si="1"/>
        <v>0</v>
      </c>
    </row>
    <row r="33" spans="1:17" ht="18.75" customHeight="1" x14ac:dyDescent="0.15">
      <c r="A33" s="34"/>
      <c r="B33" s="330"/>
      <c r="C33" s="322" t="s">
        <v>36</v>
      </c>
      <c r="D33" s="299" t="s">
        <v>107</v>
      </c>
      <c r="E33" s="301"/>
      <c r="F33" s="175"/>
      <c r="G33" s="19" t="s">
        <v>56</v>
      </c>
      <c r="H33" s="297"/>
      <c r="I33" s="297"/>
      <c r="J33" s="57" t="s">
        <v>108</v>
      </c>
      <c r="K33" s="52">
        <f t="shared" si="1"/>
        <v>0</v>
      </c>
    </row>
    <row r="34" spans="1:17" ht="18.75" customHeight="1" x14ac:dyDescent="0.15">
      <c r="A34" s="64"/>
      <c r="B34" s="330"/>
      <c r="C34" s="323"/>
      <c r="D34" s="299" t="s">
        <v>112</v>
      </c>
      <c r="E34" s="301"/>
      <c r="F34" s="175"/>
      <c r="G34" s="326" t="s">
        <v>114</v>
      </c>
      <c r="H34" s="297"/>
      <c r="I34" s="297"/>
      <c r="J34" s="57" t="s">
        <v>113</v>
      </c>
      <c r="K34" s="52">
        <f t="shared" si="1"/>
        <v>0</v>
      </c>
    </row>
    <row r="35" spans="1:17" ht="18.75" customHeight="1" x14ac:dyDescent="0.15">
      <c r="A35" s="13"/>
      <c r="B35" s="330"/>
      <c r="C35" s="323"/>
      <c r="D35" s="299" t="s">
        <v>115</v>
      </c>
      <c r="E35" s="301"/>
      <c r="F35" s="175"/>
      <c r="G35" s="328"/>
      <c r="H35" s="297"/>
      <c r="I35" s="297"/>
      <c r="J35" s="57" t="s">
        <v>109</v>
      </c>
      <c r="K35" s="52">
        <f t="shared" si="1"/>
        <v>0</v>
      </c>
    </row>
    <row r="36" spans="1:17" ht="18.75" customHeight="1" x14ac:dyDescent="0.15">
      <c r="A36" s="13"/>
      <c r="B36" s="330"/>
      <c r="C36" s="324"/>
      <c r="D36" s="299" t="s">
        <v>116</v>
      </c>
      <c r="E36" s="301"/>
      <c r="F36" s="175"/>
      <c r="G36" s="327"/>
      <c r="H36" s="297"/>
      <c r="I36" s="297"/>
      <c r="J36" s="57" t="s">
        <v>109</v>
      </c>
      <c r="K36" s="52">
        <f t="shared" si="1"/>
        <v>0</v>
      </c>
    </row>
    <row r="37" spans="1:17" ht="18.75" customHeight="1" thickBot="1" x14ac:dyDescent="0.2">
      <c r="A37" s="34"/>
      <c r="B37" s="331"/>
      <c r="C37" s="302" t="s">
        <v>48</v>
      </c>
      <c r="D37" s="303"/>
      <c r="E37" s="310"/>
      <c r="F37" s="192"/>
      <c r="G37" s="305"/>
      <c r="H37" s="297"/>
      <c r="I37" s="297"/>
      <c r="J37" s="57"/>
      <c r="K37" s="52"/>
    </row>
    <row r="38" spans="1:17" ht="18.75" customHeight="1" x14ac:dyDescent="0.15">
      <c r="A38" s="34"/>
      <c r="B38" s="306" t="s">
        <v>120</v>
      </c>
      <c r="C38" s="204"/>
      <c r="D38" s="204"/>
      <c r="E38" s="21" t="str">
        <f>IF(支援計画③!E70=1,"　■有　　□無", "□有　　■無")</f>
        <v>□有　　■無</v>
      </c>
      <c r="F38" s="25"/>
      <c r="G38" s="26"/>
      <c r="H38" s="297"/>
      <c r="I38" s="297"/>
      <c r="J38" s="57"/>
      <c r="K38" s="52"/>
    </row>
    <row r="39" spans="1:17" ht="18.75" customHeight="1" x14ac:dyDescent="0.15">
      <c r="A39" s="34"/>
      <c r="B39" s="307" t="s">
        <v>123</v>
      </c>
      <c r="C39" s="300"/>
      <c r="D39" s="300"/>
      <c r="E39" s="300"/>
      <c r="F39" s="308"/>
      <c r="G39" s="309"/>
      <c r="H39" s="297"/>
      <c r="I39" s="297"/>
      <c r="J39" s="57"/>
      <c r="K39" s="52"/>
    </row>
    <row r="40" spans="1:17" ht="25.5" customHeight="1" x14ac:dyDescent="0.15">
      <c r="A40" s="34"/>
      <c r="B40" s="312" t="s">
        <v>36</v>
      </c>
      <c r="C40" s="299" t="s">
        <v>125</v>
      </c>
      <c r="D40" s="300"/>
      <c r="E40" s="301"/>
      <c r="F40" s="175"/>
      <c r="G40" s="326" t="s">
        <v>388</v>
      </c>
      <c r="H40" s="297"/>
      <c r="I40" s="297"/>
      <c r="J40" s="57" t="s">
        <v>57</v>
      </c>
      <c r="K40" s="52">
        <f>IF(F40=J40,1,0)</f>
        <v>0</v>
      </c>
    </row>
    <row r="41" spans="1:17" ht="25.5" customHeight="1" x14ac:dyDescent="0.15">
      <c r="A41" s="34"/>
      <c r="B41" s="313"/>
      <c r="C41" s="299" t="s">
        <v>127</v>
      </c>
      <c r="D41" s="300"/>
      <c r="E41" s="301"/>
      <c r="F41" s="175"/>
      <c r="G41" s="327"/>
      <c r="H41" s="297"/>
      <c r="I41" s="297"/>
      <c r="J41" s="57" t="s">
        <v>57</v>
      </c>
      <c r="K41" s="52">
        <f>IF(F41=J41,1,0)</f>
        <v>0</v>
      </c>
    </row>
    <row r="42" spans="1:17" ht="18.75" customHeight="1" thickBot="1" x14ac:dyDescent="0.2">
      <c r="A42" s="34"/>
      <c r="B42" s="313"/>
      <c r="C42" s="299" t="s">
        <v>129</v>
      </c>
      <c r="D42" s="300"/>
      <c r="E42" s="301"/>
      <c r="F42" s="175"/>
      <c r="G42" s="326" t="s">
        <v>130</v>
      </c>
      <c r="H42" s="320"/>
      <c r="I42" s="320"/>
      <c r="J42" s="57" t="s">
        <v>57</v>
      </c>
      <c r="K42" s="52">
        <f>IF(F42=J42,1,0)</f>
        <v>0</v>
      </c>
    </row>
    <row r="43" spans="1:17" ht="18.75" customHeight="1" x14ac:dyDescent="0.15">
      <c r="A43" s="34"/>
      <c r="B43" s="319"/>
      <c r="C43" s="299" t="s">
        <v>134</v>
      </c>
      <c r="D43" s="300"/>
      <c r="E43" s="301"/>
      <c r="F43" s="175"/>
      <c r="G43" s="327"/>
      <c r="H43" s="101" t="s">
        <v>167</v>
      </c>
      <c r="I43" s="101" t="s">
        <v>167</v>
      </c>
      <c r="J43" s="57" t="s">
        <v>57</v>
      </c>
      <c r="K43" s="52">
        <f>IF(F43=J43,1,0)</f>
        <v>0</v>
      </c>
      <c r="Q43" s="69"/>
    </row>
    <row r="44" spans="1:17" ht="18.75" customHeight="1" x14ac:dyDescent="0.15">
      <c r="A44" s="13"/>
      <c r="B44" s="307" t="s">
        <v>307</v>
      </c>
      <c r="C44" s="300"/>
      <c r="D44" s="300"/>
      <c r="E44" s="300"/>
      <c r="F44" s="308"/>
      <c r="G44" s="309"/>
      <c r="H44" s="296"/>
      <c r="I44" s="296"/>
      <c r="J44" s="57"/>
      <c r="K44" s="52"/>
    </row>
    <row r="45" spans="1:17" ht="18.75" customHeight="1" x14ac:dyDescent="0.15">
      <c r="A45" s="13"/>
      <c r="B45" s="312" t="s">
        <v>36</v>
      </c>
      <c r="C45" s="299" t="s">
        <v>311</v>
      </c>
      <c r="D45" s="300"/>
      <c r="E45" s="301"/>
      <c r="F45" s="175"/>
      <c r="G45" s="19" t="s">
        <v>315</v>
      </c>
      <c r="H45" s="297"/>
      <c r="I45" s="297"/>
      <c r="J45" s="57" t="s">
        <v>57</v>
      </c>
      <c r="K45" s="52">
        <f>IF(F45=J45,1,0)</f>
        <v>0</v>
      </c>
    </row>
    <row r="46" spans="1:17" ht="18.75" customHeight="1" x14ac:dyDescent="0.15">
      <c r="A46" s="64"/>
      <c r="B46" s="313"/>
      <c r="C46" s="299" t="s">
        <v>312</v>
      </c>
      <c r="D46" s="300"/>
      <c r="E46" s="301"/>
      <c r="F46" s="175"/>
      <c r="G46" s="19" t="s">
        <v>316</v>
      </c>
      <c r="H46" s="297"/>
      <c r="I46" s="297"/>
      <c r="J46" s="57" t="s">
        <v>57</v>
      </c>
      <c r="K46" s="52">
        <f>IF(F46=J46,1,0)</f>
        <v>0</v>
      </c>
    </row>
    <row r="47" spans="1:17" ht="18.75" customHeight="1" x14ac:dyDescent="0.15">
      <c r="A47" s="34"/>
      <c r="B47" s="313"/>
      <c r="C47" s="299" t="s">
        <v>313</v>
      </c>
      <c r="D47" s="300"/>
      <c r="E47" s="301"/>
      <c r="F47" s="175"/>
      <c r="G47" s="19" t="s">
        <v>317</v>
      </c>
      <c r="H47" s="297"/>
      <c r="I47" s="297"/>
      <c r="J47" s="57" t="s">
        <v>57</v>
      </c>
      <c r="K47" s="52">
        <f>IF(F47=J47,1,0)</f>
        <v>0</v>
      </c>
    </row>
    <row r="48" spans="1:17" ht="18.75" customHeight="1" thickBot="1" x14ac:dyDescent="0.2">
      <c r="A48" s="34"/>
      <c r="B48" s="314"/>
      <c r="C48" s="302" t="s">
        <v>314</v>
      </c>
      <c r="D48" s="303"/>
      <c r="E48" s="304"/>
      <c r="F48" s="192"/>
      <c r="G48" s="305"/>
      <c r="H48" s="297"/>
      <c r="I48" s="297"/>
      <c r="J48" s="57"/>
      <c r="K48" s="52"/>
    </row>
    <row r="49" spans="1:12" ht="18.75" customHeight="1" x14ac:dyDescent="0.15">
      <c r="B49" s="306" t="s">
        <v>144</v>
      </c>
      <c r="C49" s="204"/>
      <c r="D49" s="204"/>
      <c r="E49" s="21" t="str">
        <f>IF(支援計画③!E71=1,"　■有　　□無", "□有　　■無")</f>
        <v>□有　　■無</v>
      </c>
      <c r="F49" s="25"/>
      <c r="G49" s="26"/>
      <c r="H49" s="297"/>
      <c r="I49" s="297"/>
      <c r="J49" s="57"/>
      <c r="K49" s="52"/>
    </row>
    <row r="50" spans="1:12" ht="18.75" customHeight="1" x14ac:dyDescent="0.15">
      <c r="B50" s="307" t="s">
        <v>145</v>
      </c>
      <c r="C50" s="300"/>
      <c r="D50" s="300"/>
      <c r="E50" s="300"/>
      <c r="F50" s="308"/>
      <c r="G50" s="309"/>
      <c r="H50" s="297"/>
      <c r="I50" s="297"/>
      <c r="J50" s="57"/>
      <c r="K50" s="52"/>
    </row>
    <row r="51" spans="1:12" ht="18.75" customHeight="1" x14ac:dyDescent="0.15">
      <c r="B51" s="318" t="s">
        <v>36</v>
      </c>
      <c r="C51" s="299" t="s">
        <v>389</v>
      </c>
      <c r="D51" s="300"/>
      <c r="E51" s="301"/>
      <c r="F51" s="175"/>
      <c r="G51" s="19" t="s">
        <v>146</v>
      </c>
      <c r="H51" s="297"/>
      <c r="I51" s="297"/>
      <c r="J51" s="57" t="s">
        <v>57</v>
      </c>
      <c r="K51" s="52">
        <f>IF(F51=J51,1,0)</f>
        <v>0</v>
      </c>
    </row>
    <row r="52" spans="1:12" ht="18.75" customHeight="1" x14ac:dyDescent="0.15">
      <c r="B52" s="316"/>
      <c r="C52" s="299" t="s">
        <v>149</v>
      </c>
      <c r="D52" s="300"/>
      <c r="E52" s="301"/>
      <c r="F52" s="175"/>
      <c r="G52" s="19" t="s">
        <v>56</v>
      </c>
      <c r="H52" s="297"/>
      <c r="I52" s="297"/>
      <c r="J52" s="57" t="s">
        <v>57</v>
      </c>
      <c r="K52" s="52">
        <f>IF(F52=J52,1,0)</f>
        <v>0</v>
      </c>
    </row>
    <row r="53" spans="1:12" ht="18.75" customHeight="1" thickBot="1" x14ac:dyDescent="0.2">
      <c r="B53" s="317"/>
      <c r="C53" s="302" t="s">
        <v>48</v>
      </c>
      <c r="D53" s="303"/>
      <c r="E53" s="310"/>
      <c r="F53" s="192"/>
      <c r="G53" s="305"/>
      <c r="H53" s="297"/>
      <c r="I53" s="297"/>
      <c r="J53" s="57"/>
      <c r="K53" s="52"/>
    </row>
    <row r="54" spans="1:12" ht="19.5" customHeight="1" x14ac:dyDescent="0.15">
      <c r="B54" s="306" t="s">
        <v>150</v>
      </c>
      <c r="C54" s="204"/>
      <c r="D54" s="204"/>
      <c r="E54" s="21" t="str">
        <f>IF(支援計画③!E72=1,"　■有　　□無", "□有　　■無")</f>
        <v>□有　　■無</v>
      </c>
      <c r="F54" s="22"/>
      <c r="G54" s="23"/>
      <c r="H54" s="297"/>
      <c r="I54" s="297"/>
      <c r="J54" s="57"/>
      <c r="K54" s="52"/>
    </row>
    <row r="55" spans="1:12" ht="19.5" customHeight="1" x14ac:dyDescent="0.15">
      <c r="A55" s="8"/>
      <c r="B55" s="307" t="s">
        <v>151</v>
      </c>
      <c r="C55" s="300"/>
      <c r="D55" s="300"/>
      <c r="E55" s="300"/>
      <c r="F55" s="308"/>
      <c r="G55" s="309"/>
      <c r="H55" s="297"/>
      <c r="I55" s="297"/>
      <c r="J55" s="57"/>
      <c r="K55" s="52"/>
    </row>
    <row r="56" spans="1:12" s="8" customFormat="1" ht="19.5" customHeight="1" x14ac:dyDescent="0.15">
      <c r="B56" s="315" t="s">
        <v>36</v>
      </c>
      <c r="C56" s="299" t="s">
        <v>152</v>
      </c>
      <c r="D56" s="300"/>
      <c r="E56" s="301"/>
      <c r="F56" s="175"/>
      <c r="G56" s="19" t="s">
        <v>390</v>
      </c>
      <c r="H56" s="297"/>
      <c r="I56" s="297"/>
      <c r="J56" s="57" t="s">
        <v>57</v>
      </c>
      <c r="K56" s="52">
        <f>IF(F56=J56,1,0)</f>
        <v>0</v>
      </c>
      <c r="L56" s="9"/>
    </row>
    <row r="57" spans="1:12" s="8" customFormat="1" ht="19.5" customHeight="1" x14ac:dyDescent="0.15">
      <c r="B57" s="316"/>
      <c r="C57" s="299" t="s">
        <v>153</v>
      </c>
      <c r="D57" s="300"/>
      <c r="E57" s="301"/>
      <c r="F57" s="175"/>
      <c r="G57" s="19" t="s">
        <v>154</v>
      </c>
      <c r="H57" s="297"/>
      <c r="I57" s="297"/>
      <c r="J57" s="57" t="s">
        <v>57</v>
      </c>
      <c r="K57" s="52">
        <f>IF(F57=J57,1,0)</f>
        <v>0</v>
      </c>
      <c r="L57" s="9"/>
    </row>
    <row r="58" spans="1:12" s="8" customFormat="1" ht="29.25" customHeight="1" x14ac:dyDescent="0.15">
      <c r="B58" s="316"/>
      <c r="C58" s="299" t="s">
        <v>318</v>
      </c>
      <c r="D58" s="300"/>
      <c r="E58" s="301"/>
      <c r="F58" s="175"/>
      <c r="G58" s="27" t="s">
        <v>319</v>
      </c>
      <c r="H58" s="297"/>
      <c r="I58" s="297"/>
      <c r="J58" s="57" t="s">
        <v>57</v>
      </c>
      <c r="K58" s="52">
        <f>IF(F58=J58,1,0)</f>
        <v>0</v>
      </c>
      <c r="L58" s="10"/>
    </row>
    <row r="59" spans="1:12" ht="19.5" customHeight="1" x14ac:dyDescent="0.15">
      <c r="B59" s="316"/>
      <c r="C59" s="299" t="s">
        <v>155</v>
      </c>
      <c r="D59" s="300"/>
      <c r="E59" s="301"/>
      <c r="F59" s="175"/>
      <c r="G59" s="19" t="s">
        <v>140</v>
      </c>
      <c r="H59" s="297"/>
      <c r="I59" s="297"/>
      <c r="J59" s="57" t="s">
        <v>57</v>
      </c>
      <c r="K59" s="52">
        <f>IF(F59=J59,1,0)</f>
        <v>0</v>
      </c>
    </row>
    <row r="60" spans="1:12" ht="32.25" customHeight="1" x14ac:dyDescent="0.15">
      <c r="B60" s="316"/>
      <c r="C60" s="299" t="s">
        <v>158</v>
      </c>
      <c r="D60" s="300"/>
      <c r="E60" s="301"/>
      <c r="F60" s="175"/>
      <c r="G60" s="27" t="s">
        <v>159</v>
      </c>
      <c r="H60" s="297"/>
      <c r="I60" s="297"/>
      <c r="J60" s="57" t="s">
        <v>57</v>
      </c>
      <c r="K60" s="52">
        <f>IF(F60=J60,1,0)</f>
        <v>0</v>
      </c>
    </row>
    <row r="61" spans="1:12" ht="19.5" customHeight="1" thickBot="1" x14ac:dyDescent="0.2">
      <c r="B61" s="317"/>
      <c r="C61" s="302" t="s">
        <v>48</v>
      </c>
      <c r="D61" s="303"/>
      <c r="E61" s="304"/>
      <c r="F61" s="192"/>
      <c r="G61" s="305"/>
      <c r="H61" s="298"/>
      <c r="I61" s="298"/>
      <c r="J61" s="81"/>
      <c r="K61" s="82"/>
    </row>
    <row r="62" spans="1:12" ht="16.5" customHeight="1" x14ac:dyDescent="0.15">
      <c r="B62" s="13"/>
      <c r="C62" s="13"/>
      <c r="D62" s="13"/>
      <c r="E62" s="13"/>
      <c r="F62" s="13"/>
      <c r="G62" s="13"/>
      <c r="H62" s="13"/>
      <c r="I62" s="13"/>
      <c r="J62" s="13"/>
      <c r="K62" s="13"/>
    </row>
    <row r="63" spans="1:12" x14ac:dyDescent="0.15">
      <c r="B63" s="13"/>
      <c r="C63" s="13"/>
      <c r="D63" s="13"/>
      <c r="E63" s="13"/>
      <c r="F63" s="13"/>
      <c r="G63" s="13"/>
      <c r="H63" s="13"/>
      <c r="I63" s="13"/>
      <c r="J63" s="13"/>
      <c r="K63" s="13"/>
    </row>
    <row r="67" spans="4:16" ht="12" x14ac:dyDescent="0.15">
      <c r="M67" s="28"/>
      <c r="N67" s="28"/>
      <c r="O67" s="28"/>
      <c r="P67" s="28"/>
    </row>
    <row r="68" spans="4:16" ht="12" x14ac:dyDescent="0.15">
      <c r="M68" s="28"/>
      <c r="N68" s="28"/>
      <c r="O68" s="28"/>
      <c r="P68" s="28"/>
    </row>
    <row r="69" spans="4:16" ht="12" x14ac:dyDescent="0.15">
      <c r="M69" s="28"/>
      <c r="N69" s="28"/>
      <c r="O69" s="28"/>
      <c r="P69" s="28"/>
    </row>
    <row r="70" spans="4:16" ht="12" x14ac:dyDescent="0.15">
      <c r="M70" s="28"/>
      <c r="N70" s="28"/>
      <c r="O70" s="28"/>
      <c r="P70" s="28"/>
    </row>
    <row r="71" spans="4:16" ht="12" hidden="1" x14ac:dyDescent="0.15">
      <c r="D71" s="85" t="b">
        <v>0</v>
      </c>
      <c r="M71" s="28"/>
      <c r="N71" s="28"/>
      <c r="O71" s="28"/>
      <c r="P71" s="28"/>
    </row>
    <row r="72" spans="4:16" ht="12" hidden="1" x14ac:dyDescent="0.15">
      <c r="D72" s="85" t="b">
        <v>0</v>
      </c>
      <c r="M72" s="28"/>
      <c r="N72" s="28"/>
      <c r="O72" s="28"/>
      <c r="P72" s="28"/>
    </row>
    <row r="73" spans="4:16" ht="12" hidden="1" x14ac:dyDescent="0.15">
      <c r="D73" s="85" t="b">
        <v>0</v>
      </c>
      <c r="M73" s="28"/>
      <c r="N73" s="28"/>
      <c r="O73" s="28"/>
      <c r="P73" s="28"/>
    </row>
    <row r="74" spans="4:16" ht="12" hidden="1" x14ac:dyDescent="0.15">
      <c r="D74" s="85"/>
      <c r="M74" s="28"/>
      <c r="N74" s="28"/>
      <c r="O74" s="28"/>
      <c r="P74" s="28"/>
    </row>
    <row r="75" spans="4:16" ht="12" hidden="1" x14ac:dyDescent="0.15">
      <c r="D75" s="85"/>
      <c r="M75" s="28"/>
      <c r="N75" s="28"/>
      <c r="O75" s="28"/>
      <c r="P75" s="28"/>
    </row>
    <row r="76" spans="4:16" ht="12" hidden="1" x14ac:dyDescent="0.15">
      <c r="D76" s="85" t="b">
        <v>0</v>
      </c>
      <c r="M76" s="28"/>
      <c r="N76" s="28"/>
      <c r="O76" s="28"/>
      <c r="P76" s="28"/>
    </row>
    <row r="77" spans="4:16" ht="12" hidden="1" x14ac:dyDescent="0.15">
      <c r="D77" s="85" t="b">
        <v>0</v>
      </c>
      <c r="M77" s="28"/>
      <c r="N77" s="28"/>
      <c r="O77" s="28"/>
      <c r="P77" s="28"/>
    </row>
    <row r="78" spans="4:16" ht="12" hidden="1" x14ac:dyDescent="0.15">
      <c r="D78" s="85" t="b">
        <v>0</v>
      </c>
      <c r="M78" s="28"/>
      <c r="N78" s="28"/>
      <c r="O78" s="28"/>
      <c r="P78" s="28"/>
    </row>
    <row r="79" spans="4:16" ht="12" hidden="1" x14ac:dyDescent="0.15">
      <c r="M79" s="28"/>
      <c r="N79" s="28"/>
      <c r="O79" s="28"/>
      <c r="P79" s="28"/>
    </row>
    <row r="80" spans="4:16" ht="12" hidden="1" x14ac:dyDescent="0.15">
      <c r="M80" s="28"/>
      <c r="N80" s="28"/>
      <c r="O80" s="28"/>
      <c r="P80" s="28"/>
    </row>
    <row r="81" spans="13:16" ht="12" x14ac:dyDescent="0.15">
      <c r="M81" s="28"/>
      <c r="N81" s="28"/>
      <c r="O81" s="28"/>
      <c r="P81" s="28"/>
    </row>
    <row r="82" spans="13:16" ht="12" x14ac:dyDescent="0.15">
      <c r="M82" s="28"/>
      <c r="N82" s="28"/>
      <c r="O82" s="28"/>
      <c r="P82" s="28"/>
    </row>
    <row r="83" spans="13:16" ht="12" x14ac:dyDescent="0.15">
      <c r="M83" s="28"/>
      <c r="N83" s="28"/>
      <c r="O83" s="28"/>
      <c r="P83" s="28"/>
    </row>
    <row r="84" spans="13:16" ht="12" x14ac:dyDescent="0.15">
      <c r="M84" s="28"/>
      <c r="N84" s="28"/>
      <c r="O84" s="28"/>
      <c r="P84" s="28"/>
    </row>
    <row r="85" spans="13:16" ht="12" x14ac:dyDescent="0.15">
      <c r="M85" s="28"/>
      <c r="N85" s="28"/>
      <c r="O85" s="28"/>
      <c r="P85" s="28"/>
    </row>
    <row r="86" spans="13:16" ht="12" x14ac:dyDescent="0.15">
      <c r="M86" s="28"/>
      <c r="N86" s="28"/>
      <c r="O86" s="28"/>
      <c r="P86" s="28"/>
    </row>
    <row r="87" spans="13:16" ht="12" x14ac:dyDescent="0.15">
      <c r="M87" s="28"/>
      <c r="N87" s="28"/>
      <c r="O87" s="28"/>
      <c r="P87" s="28"/>
    </row>
    <row r="88" spans="13:16" ht="12" x14ac:dyDescent="0.15">
      <c r="M88" s="28"/>
      <c r="N88" s="28"/>
      <c r="O88" s="28"/>
      <c r="P88" s="28"/>
    </row>
    <row r="89" spans="13:16" ht="12" x14ac:dyDescent="0.15">
      <c r="M89" s="28"/>
      <c r="N89" s="28"/>
      <c r="O89" s="28"/>
      <c r="P89" s="28"/>
    </row>
  </sheetData>
  <sheetProtection sheet="1" objects="1" scenarios="1" selectLockedCells="1"/>
  <mergeCells count="86">
    <mergeCell ref="B1:I1"/>
    <mergeCell ref="B5:E6"/>
    <mergeCell ref="G5:G6"/>
    <mergeCell ref="H5:H6"/>
    <mergeCell ref="I5:I6"/>
    <mergeCell ref="B7:D7"/>
    <mergeCell ref="H8:H24"/>
    <mergeCell ref="I8:I24"/>
    <mergeCell ref="B16:G16"/>
    <mergeCell ref="B8:E8"/>
    <mergeCell ref="C9:D9"/>
    <mergeCell ref="E9:G9"/>
    <mergeCell ref="B10:G10"/>
    <mergeCell ref="C12:E12"/>
    <mergeCell ref="C13:E13"/>
    <mergeCell ref="C14:D14"/>
    <mergeCell ref="E14:G14"/>
    <mergeCell ref="B11:B14"/>
    <mergeCell ref="C11:E11"/>
    <mergeCell ref="B15:D15"/>
    <mergeCell ref="C22:E22"/>
    <mergeCell ref="C23:E23"/>
    <mergeCell ref="C18:E18"/>
    <mergeCell ref="C19:E19"/>
    <mergeCell ref="C20:E20"/>
    <mergeCell ref="D28:E28"/>
    <mergeCell ref="E24:G24"/>
    <mergeCell ref="B26:G26"/>
    <mergeCell ref="B27:B37"/>
    <mergeCell ref="C37:D37"/>
    <mergeCell ref="E37:G37"/>
    <mergeCell ref="D30:E30"/>
    <mergeCell ref="C24:D24"/>
    <mergeCell ref="B17:B24"/>
    <mergeCell ref="C17:E17"/>
    <mergeCell ref="C21:E21"/>
    <mergeCell ref="G29:G30"/>
    <mergeCell ref="I26:I42"/>
    <mergeCell ref="D29:E29"/>
    <mergeCell ref="D36:E36"/>
    <mergeCell ref="H26:H42"/>
    <mergeCell ref="C32:E32"/>
    <mergeCell ref="C33:C36"/>
    <mergeCell ref="D33:E33"/>
    <mergeCell ref="D31:E31"/>
    <mergeCell ref="D35:E35"/>
    <mergeCell ref="C27:E27"/>
    <mergeCell ref="C28:C31"/>
    <mergeCell ref="C42:E42"/>
    <mergeCell ref="G42:G43"/>
    <mergeCell ref="G40:G41"/>
    <mergeCell ref="D34:E34"/>
    <mergeCell ref="G34:G36"/>
    <mergeCell ref="B38:D38"/>
    <mergeCell ref="B40:B43"/>
    <mergeCell ref="C40:E40"/>
    <mergeCell ref="C43:E43"/>
    <mergeCell ref="B39:G39"/>
    <mergeCell ref="B25:D25"/>
    <mergeCell ref="C57:E57"/>
    <mergeCell ref="C60:E60"/>
    <mergeCell ref="C41:E41"/>
    <mergeCell ref="H44:H61"/>
    <mergeCell ref="C47:E47"/>
    <mergeCell ref="B45:B48"/>
    <mergeCell ref="C45:E45"/>
    <mergeCell ref="B54:D54"/>
    <mergeCell ref="B56:B61"/>
    <mergeCell ref="C56:E56"/>
    <mergeCell ref="C58:E58"/>
    <mergeCell ref="C52:E52"/>
    <mergeCell ref="B51:B53"/>
    <mergeCell ref="C51:E51"/>
    <mergeCell ref="C53:D53"/>
    <mergeCell ref="I44:I61"/>
    <mergeCell ref="C46:E46"/>
    <mergeCell ref="C61:D61"/>
    <mergeCell ref="C48:D48"/>
    <mergeCell ref="E48:G48"/>
    <mergeCell ref="B49:D49"/>
    <mergeCell ref="B44:G44"/>
    <mergeCell ref="B50:G50"/>
    <mergeCell ref="B55:G55"/>
    <mergeCell ref="E53:G53"/>
    <mergeCell ref="E61:G61"/>
    <mergeCell ref="C59:E59"/>
  </mergeCells>
  <phoneticPr fontId="1"/>
  <conditionalFormatting sqref="E14:G14 F51:F52 E53:G53 F40:F43 E48:G48 F56:F60 F8 E9:G9 F17:F23 E24:G24 F27:F36 E37:G37 F45:F47 E61:G61 F11:F13 H7:I8 H25:I26 H43:I44">
    <cfRule type="expression" dxfId="37" priority="42" stopIfTrue="1">
      <formula>$A$3=TRUE</formula>
    </cfRule>
  </conditionalFormatting>
  <conditionalFormatting sqref="B50 C51:C53">
    <cfRule type="expression" dxfId="36" priority="50" stopIfTrue="1">
      <formula>OR($D$77=TRUE,$D$77=1)</formula>
    </cfRule>
  </conditionalFormatting>
  <conditionalFormatting sqref="B55 C56:C61">
    <cfRule type="expression" dxfId="35" priority="52" stopIfTrue="1">
      <formula>OR($D$78=TRUE,$D$78=1)</formula>
    </cfRule>
  </conditionalFormatting>
  <conditionalFormatting sqref="B56">
    <cfRule type="expression" dxfId="34" priority="53" stopIfTrue="1">
      <formula>OR($D$78=TRUE,$D$78=1)</formula>
    </cfRule>
  </conditionalFormatting>
  <conditionalFormatting sqref="G32">
    <cfRule type="expression" dxfId="33" priority="54" stopIfTrue="1">
      <formula>#REF!=1</formula>
    </cfRule>
  </conditionalFormatting>
  <conditionalFormatting sqref="C32 C27 B26:E26 C37:D37">
    <cfRule type="expression" dxfId="32" priority="55" stopIfTrue="1">
      <formula>OR($D$73=TRUE,$D$73=1)</formula>
    </cfRule>
  </conditionalFormatting>
  <conditionalFormatting sqref="D28:D31 C28">
    <cfRule type="expression" dxfId="31" priority="56" stopIfTrue="1">
      <formula>AND(OR($D$73=1,$D$73=TRUE),$K$27=1)</formula>
    </cfRule>
  </conditionalFormatting>
  <conditionalFormatting sqref="C33:E36">
    <cfRule type="expression" dxfId="30" priority="58" stopIfTrue="1">
      <formula>AND(OR($D$73=TRUE,$D$73=1),$K$32=1)</formula>
    </cfRule>
  </conditionalFormatting>
  <conditionalFormatting sqref="C45:C48 B44 C40:C43 B39">
    <cfRule type="expression" dxfId="29" priority="59" stopIfTrue="1">
      <formula>OR($D$76=TRUE,$D$76=1)</formula>
    </cfRule>
  </conditionalFormatting>
  <conditionalFormatting sqref="B45 B40 C32">
    <cfRule type="expression" dxfId="28" priority="60" stopIfTrue="1">
      <formula>OR(#REF!=TRUE,#REF!=1)</formula>
    </cfRule>
  </conditionalFormatting>
  <conditionalFormatting sqref="B17:C17 C18:C24 B16">
    <cfRule type="expression" dxfId="27" priority="61" stopIfTrue="1">
      <formula>OR($D$72=TRUE,$D$72=1)</formula>
    </cfRule>
  </conditionalFormatting>
  <conditionalFormatting sqref="B8 C9 C11:C14 B10:B11">
    <cfRule type="expression" dxfId="26" priority="65" stopIfTrue="1">
      <formula>OR($D$71=TRUE,$D$71=1)</formula>
    </cfRule>
  </conditionalFormatting>
  <conditionalFormatting sqref="G8">
    <cfRule type="expression" dxfId="25" priority="66" stopIfTrue="1">
      <formula>AND(OR($D$71=1,$D$71=TRUE),$K$8=1)</formula>
    </cfRule>
  </conditionalFormatting>
  <conditionalFormatting sqref="B51">
    <cfRule type="expression" dxfId="24" priority="15" stopIfTrue="1">
      <formula>OR($D$77=TRUE,$D$77=1)</formula>
    </cfRule>
  </conditionalFormatting>
  <conditionalFormatting sqref="G11:G13">
    <cfRule type="expression" dxfId="23" priority="68" stopIfTrue="1">
      <formula>AND(OR($D$71=1,$D$71=TRUE),K11=1)</formula>
    </cfRule>
  </conditionalFormatting>
  <conditionalFormatting sqref="G17:G23">
    <cfRule type="expression" dxfId="22" priority="69" stopIfTrue="1">
      <formula>AND(OR($D$72=1,$D$72=TRUE),K17=1)</formula>
    </cfRule>
  </conditionalFormatting>
  <conditionalFormatting sqref="G45:G47">
    <cfRule type="expression" dxfId="21" priority="70" stopIfTrue="1">
      <formula>AND(OR($D$76=1,$D$76=TRUE),K45=1)</formula>
    </cfRule>
  </conditionalFormatting>
  <conditionalFormatting sqref="G51:G52">
    <cfRule type="expression" dxfId="20" priority="71" stopIfTrue="1">
      <formula>AND(OR($D$77=1,$D$77=TRUE),K51=1)</formula>
    </cfRule>
  </conditionalFormatting>
  <conditionalFormatting sqref="G56:G60">
    <cfRule type="expression" dxfId="19" priority="72" stopIfTrue="1">
      <formula>AND(OR($D$78=1,$D$78=TRUE),K56=1)</formula>
    </cfRule>
  </conditionalFormatting>
  <conditionalFormatting sqref="G40:G43">
    <cfRule type="expression" dxfId="18" priority="73" stopIfTrue="1">
      <formula>AND(OR($D$76=1,$D$76=TRUE),OR(K40=1,K41=1))</formula>
    </cfRule>
  </conditionalFormatting>
  <conditionalFormatting sqref="G28 G31 G33">
    <cfRule type="expression" dxfId="17" priority="75" stopIfTrue="1">
      <formula>AND(OR($D$73=1,$D$73=TRUE),$K$27=1,K28=1)</formula>
    </cfRule>
  </conditionalFormatting>
  <conditionalFormatting sqref="G29">
    <cfRule type="expression" dxfId="16" priority="78" stopIfTrue="1">
      <formula>AND(OR($D$73=1,$D$73=TRUE),$K$27=1,OR(K29=1,K30=1))</formula>
    </cfRule>
  </conditionalFormatting>
  <conditionalFormatting sqref="G34:G36">
    <cfRule type="expression" dxfId="15" priority="79" stopIfTrue="1">
      <formula>AND(OR($D$73=1,$D$73=TRUE),$K$32=1,OR(K34=1,K35=1,K36=1))</formula>
    </cfRule>
  </conditionalFormatting>
  <conditionalFormatting sqref="G30">
    <cfRule type="expression" dxfId="14" priority="101" stopIfTrue="1">
      <formula>AND($D$73=1,$K$27=1,OR(K30=1,K31=1))</formula>
    </cfRule>
  </conditionalFormatting>
  <printOptions horizontalCentered="1"/>
  <pageMargins left="0.59055118110236227" right="0.39370078740157483" top="0.74803149606299213" bottom="0.6692913385826772" header="0.51181102362204722" footer="0.5118110236220472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107" r:id="rId3" name="Check Box 11">
              <controlPr defaultSize="0" autoFill="0" autoLine="0" autoPict="0">
                <anchor moveWithCells="1">
                  <from>
                    <xdr:col>5</xdr:col>
                    <xdr:colOff>57150</xdr:colOff>
                    <xdr:row>6</xdr:row>
                    <xdr:rowOff>28575</xdr:rowOff>
                  </from>
                  <to>
                    <xdr:col>6</xdr:col>
                    <xdr:colOff>38100</xdr:colOff>
                    <xdr:row>6</xdr:row>
                    <xdr:rowOff>228600</xdr:rowOff>
                  </to>
                </anchor>
              </controlPr>
            </control>
          </mc:Choice>
        </mc:AlternateContent>
        <mc:AlternateContent xmlns:mc="http://schemas.openxmlformats.org/markup-compatibility/2006">
          <mc:Choice Requires="x14">
            <control shapeId="4108" r:id="rId4" name="Check Box 12">
              <controlPr defaultSize="0" autoFill="0" autoLine="0" autoPict="0">
                <anchor moveWithCells="1">
                  <from>
                    <xdr:col>5</xdr:col>
                    <xdr:colOff>57150</xdr:colOff>
                    <xdr:row>14</xdr:row>
                    <xdr:rowOff>28575</xdr:rowOff>
                  </from>
                  <to>
                    <xdr:col>6</xdr:col>
                    <xdr:colOff>38100</xdr:colOff>
                    <xdr:row>14</xdr:row>
                    <xdr:rowOff>228600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5</xdr:col>
                    <xdr:colOff>57150</xdr:colOff>
                    <xdr:row>24</xdr:row>
                    <xdr:rowOff>28575</xdr:rowOff>
                  </from>
                  <to>
                    <xdr:col>6</xdr:col>
                    <xdr:colOff>38100</xdr:colOff>
                    <xdr:row>24</xdr:row>
                    <xdr:rowOff>228600</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5</xdr:col>
                    <xdr:colOff>57150</xdr:colOff>
                    <xdr:row>37</xdr:row>
                    <xdr:rowOff>28575</xdr:rowOff>
                  </from>
                  <to>
                    <xdr:col>6</xdr:col>
                    <xdr:colOff>38100</xdr:colOff>
                    <xdr:row>37</xdr:row>
                    <xdr:rowOff>228600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5</xdr:col>
                    <xdr:colOff>57150</xdr:colOff>
                    <xdr:row>48</xdr:row>
                    <xdr:rowOff>28575</xdr:rowOff>
                  </from>
                  <to>
                    <xdr:col>6</xdr:col>
                    <xdr:colOff>38100</xdr:colOff>
                    <xdr:row>48</xdr:row>
                    <xdr:rowOff>228600</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5</xdr:col>
                    <xdr:colOff>57150</xdr:colOff>
                    <xdr:row>53</xdr:row>
                    <xdr:rowOff>28575</xdr:rowOff>
                  </from>
                  <to>
                    <xdr:col>6</xdr:col>
                    <xdr:colOff>38100</xdr:colOff>
                    <xdr:row>53</xdr:row>
                    <xdr:rowOff>228600</xdr:rowOff>
                  </to>
                </anchor>
              </controlPr>
            </control>
          </mc:Choice>
        </mc:AlternateContent>
        <mc:AlternateContent xmlns:mc="http://schemas.openxmlformats.org/markup-compatibility/2006">
          <mc:Choice Requires="x14">
            <control shapeId="4152" r:id="rId9" name="Check Box 56">
              <controlPr defaultSize="0" autoFill="0" autoLine="0" autoPict="0">
                <anchor moveWithCells="1">
                  <from>
                    <xdr:col>5</xdr:col>
                    <xdr:colOff>57150</xdr:colOff>
                    <xdr:row>6</xdr:row>
                    <xdr:rowOff>28575</xdr:rowOff>
                  </from>
                  <to>
                    <xdr:col>6</xdr:col>
                    <xdr:colOff>38100</xdr:colOff>
                    <xdr:row>6</xdr:row>
                    <xdr:rowOff>228600</xdr:rowOff>
                  </to>
                </anchor>
              </controlPr>
            </control>
          </mc:Choice>
        </mc:AlternateContent>
        <mc:AlternateContent xmlns:mc="http://schemas.openxmlformats.org/markup-compatibility/2006">
          <mc:Choice Requires="x14">
            <control shapeId="4153" r:id="rId10" name="Check Box 57">
              <controlPr defaultSize="0" autoFill="0" autoLine="0" autoPict="0">
                <anchor moveWithCells="1">
                  <from>
                    <xdr:col>5</xdr:col>
                    <xdr:colOff>57150</xdr:colOff>
                    <xdr:row>14</xdr:row>
                    <xdr:rowOff>28575</xdr:rowOff>
                  </from>
                  <to>
                    <xdr:col>6</xdr:col>
                    <xdr:colOff>38100</xdr:colOff>
                    <xdr:row>14</xdr:row>
                    <xdr:rowOff>228600</xdr:rowOff>
                  </to>
                </anchor>
              </controlPr>
            </control>
          </mc:Choice>
        </mc:AlternateContent>
        <mc:AlternateContent xmlns:mc="http://schemas.openxmlformats.org/markup-compatibility/2006">
          <mc:Choice Requires="x14">
            <control shapeId="4154" r:id="rId11" name="Check Box 58">
              <controlPr defaultSize="0" autoFill="0" autoLine="0" autoPict="0">
                <anchor moveWithCells="1">
                  <from>
                    <xdr:col>5</xdr:col>
                    <xdr:colOff>57150</xdr:colOff>
                    <xdr:row>24</xdr:row>
                    <xdr:rowOff>28575</xdr:rowOff>
                  </from>
                  <to>
                    <xdr:col>6</xdr:col>
                    <xdr:colOff>38100</xdr:colOff>
                    <xdr:row>24</xdr:row>
                    <xdr:rowOff>228600</xdr:rowOff>
                  </to>
                </anchor>
              </controlPr>
            </control>
          </mc:Choice>
        </mc:AlternateContent>
        <mc:AlternateContent xmlns:mc="http://schemas.openxmlformats.org/markup-compatibility/2006">
          <mc:Choice Requires="x14">
            <control shapeId="4155" r:id="rId12" name="Check Box 59">
              <controlPr defaultSize="0" autoFill="0" autoLine="0" autoPict="0">
                <anchor moveWithCells="1">
                  <from>
                    <xdr:col>5</xdr:col>
                    <xdr:colOff>57150</xdr:colOff>
                    <xdr:row>37</xdr:row>
                    <xdr:rowOff>28575</xdr:rowOff>
                  </from>
                  <to>
                    <xdr:col>6</xdr:col>
                    <xdr:colOff>38100</xdr:colOff>
                    <xdr:row>37</xdr:row>
                    <xdr:rowOff>228600</xdr:rowOff>
                  </to>
                </anchor>
              </controlPr>
            </control>
          </mc:Choice>
        </mc:AlternateContent>
        <mc:AlternateContent xmlns:mc="http://schemas.openxmlformats.org/markup-compatibility/2006">
          <mc:Choice Requires="x14">
            <control shapeId="4156" r:id="rId13" name="Check Box 60">
              <controlPr defaultSize="0" autoFill="0" autoLine="0" autoPict="0">
                <anchor moveWithCells="1">
                  <from>
                    <xdr:col>5</xdr:col>
                    <xdr:colOff>57150</xdr:colOff>
                    <xdr:row>48</xdr:row>
                    <xdr:rowOff>28575</xdr:rowOff>
                  </from>
                  <to>
                    <xdr:col>6</xdr:col>
                    <xdr:colOff>38100</xdr:colOff>
                    <xdr:row>48</xdr:row>
                    <xdr:rowOff>228600</xdr:rowOff>
                  </to>
                </anchor>
              </controlPr>
            </control>
          </mc:Choice>
        </mc:AlternateContent>
        <mc:AlternateContent xmlns:mc="http://schemas.openxmlformats.org/markup-compatibility/2006">
          <mc:Choice Requires="x14">
            <control shapeId="4157" r:id="rId14" name="Check Box 61">
              <controlPr defaultSize="0" autoFill="0" autoLine="0" autoPict="0">
                <anchor moveWithCells="1">
                  <from>
                    <xdr:col>5</xdr:col>
                    <xdr:colOff>57150</xdr:colOff>
                    <xdr:row>53</xdr:row>
                    <xdr:rowOff>28575</xdr:rowOff>
                  </from>
                  <to>
                    <xdr:col>6</xdr:col>
                    <xdr:colOff>38100</xdr:colOff>
                    <xdr:row>53</xdr:row>
                    <xdr:rowOff>228600</xdr:rowOff>
                  </to>
                </anchor>
              </controlPr>
            </control>
          </mc:Choice>
        </mc:AlternateContent>
        <mc:AlternateContent xmlns:mc="http://schemas.openxmlformats.org/markup-compatibility/2006">
          <mc:Choice Requires="x14">
            <control shapeId="4159" r:id="rId15" name="Check Box 63">
              <controlPr defaultSize="0" print="0" autoFill="0" autoLine="0" autoPict="0">
                <anchor moveWithCells="1">
                  <from>
                    <xdr:col>1</xdr:col>
                    <xdr:colOff>66675</xdr:colOff>
                    <xdr:row>1</xdr:row>
                    <xdr:rowOff>19050</xdr:rowOff>
                  </from>
                  <to>
                    <xdr:col>4</xdr:col>
                    <xdr:colOff>1924050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支援計画①!$E$75:$E$76</xm:f>
          </x14:formula1>
          <xm:sqref>F8 F11:F13</xm:sqref>
        </x14:dataValidation>
        <x14:dataValidation type="list" allowBlank="1" showInputMessage="1" showErrorMessage="1">
          <x14:formula1>
            <xm:f>支援計画①!$C$69:$C$70</xm:f>
          </x14:formula1>
          <xm:sqref>F17:F23 F27 F32 F43 F45:F47 F51:F52 F56:F60 F40:F42</xm:sqref>
        </x14:dataValidation>
        <x14:dataValidation type="list" allowBlank="1" showInputMessage="1" showErrorMessage="1">
          <x14:formula1>
            <xm:f>支援計画①!$C$75:$C$76</xm:f>
          </x14:formula1>
          <xm:sqref>F29</xm:sqref>
        </x14:dataValidation>
        <x14:dataValidation type="list" allowBlank="1" showInputMessage="1" showErrorMessage="1">
          <x14:formula1>
            <xm:f>支援計画①!$D$69:$D$70</xm:f>
          </x14:formula1>
          <xm:sqref>F30</xm:sqref>
        </x14:dataValidation>
        <x14:dataValidation type="list" allowBlank="1" showInputMessage="1" showErrorMessage="1">
          <x14:formula1>
            <xm:f>支援計画①!$C$72:$C$73</xm:f>
          </x14:formula1>
          <xm:sqref>F28 F31</xm:sqref>
        </x14:dataValidation>
        <x14:dataValidation type="list" allowBlank="1" showInputMessage="1" showErrorMessage="1">
          <x14:formula1>
            <xm:f>支援計画①!$D$75:$D$76</xm:f>
          </x14:formula1>
          <xm:sqref>F34</xm:sqref>
        </x14:dataValidation>
        <x14:dataValidation type="list" allowBlank="1" showInputMessage="1" showErrorMessage="1">
          <x14:formula1>
            <xm:f>支援計画①!$D$72:$D$73</xm:f>
          </x14:formula1>
          <xm:sqref>F33 F35 F36</xm:sqref>
        </x14:dataValidation>
        <x14:dataValidation type="list" allowBlank="1" showInputMessage="1" showErrorMessage="1">
          <x14:formula1>
            <xm:f>支援計画①!$C$69:$C$70</xm:f>
          </x14:formula1>
          <xm:sqref>F27 F17:F23 F51:F52 F32 F45:F47 F40:F43 F56:F60</xm:sqref>
        </x14:dataValidation>
        <x14:dataValidation type="list" allowBlank="1" showInputMessage="1" showErrorMessage="1">
          <x14:formula1>
            <xm:f>支援計画①!$C$72:$C$73</xm:f>
          </x14:formula1>
          <xm:sqref>F28 F31</xm:sqref>
        </x14:dataValidation>
        <x14:dataValidation type="list" allowBlank="1" showInputMessage="1" showErrorMessage="1">
          <x14:formula1>
            <xm:f>支援計画①!$C$75:$C$76</xm:f>
          </x14:formula1>
          <xm:sqref>F29</xm:sqref>
        </x14:dataValidation>
        <x14:dataValidation type="list" allowBlank="1" showInputMessage="1" showErrorMessage="1">
          <x14:formula1>
            <xm:f>支援計画①!$D$69:$D$70</xm:f>
          </x14:formula1>
          <xm:sqref>F30</xm:sqref>
        </x14:dataValidation>
        <x14:dataValidation type="list" allowBlank="1" showInputMessage="1" showErrorMessage="1">
          <x14:formula1>
            <xm:f>支援計画①!$E$75:$E$76</xm:f>
          </x14:formula1>
          <xm:sqref>F11:F13 F8</xm:sqref>
        </x14:dataValidation>
        <x14:dataValidation type="list" allowBlank="1" showInputMessage="1" showErrorMessage="1">
          <x14:formula1>
            <xm:f>支援計画①!$D$72:$D$73</xm:f>
          </x14:formula1>
          <xm:sqref>F33 F35:F36</xm:sqref>
        </x14:dataValidation>
        <x14:dataValidation type="list" allowBlank="1" showInputMessage="1" showErrorMessage="1">
          <x14:formula1>
            <xm:f>支援計画①!$D$75:$D$76</xm:f>
          </x14:formula1>
          <xm:sqref>F34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D89"/>
  <sheetViews>
    <sheetView showRowColHeaders="0" tabSelected="1" topLeftCell="B1" zoomScaleNormal="100" workbookViewId="0">
      <selection activeCell="D3" sqref="D3:O4"/>
    </sheetView>
  </sheetViews>
  <sheetFormatPr defaultRowHeight="13.5" x14ac:dyDescent="0.15"/>
  <cols>
    <col min="1" max="1" width="2.625" style="28" hidden="1" customWidth="1"/>
    <col min="2" max="2" width="9.875" style="13" customWidth="1"/>
    <col min="3" max="3" width="9.75" style="13" customWidth="1"/>
    <col min="4" max="14" width="9.875" style="13" customWidth="1"/>
    <col min="15" max="16" width="9" style="13"/>
    <col min="17" max="28" width="9" style="29"/>
    <col min="29" max="29" width="24.25" style="28" customWidth="1"/>
    <col min="30" max="16384" width="9" style="28"/>
  </cols>
  <sheetData>
    <row r="1" spans="1:30" ht="18.75" customHeight="1" x14ac:dyDescent="0.15">
      <c r="A1" s="94"/>
      <c r="B1" s="34"/>
      <c r="C1" s="34"/>
      <c r="D1" s="34"/>
      <c r="E1" s="34"/>
      <c r="F1" s="282" t="s">
        <v>413</v>
      </c>
      <c r="G1" s="282"/>
      <c r="H1" s="282"/>
      <c r="I1" s="282"/>
      <c r="J1" s="282"/>
      <c r="K1" s="282"/>
      <c r="L1" s="437" t="str">
        <f>+支援計画①!C5&amp;"    様"</f>
        <v xml:space="preserve">    様</v>
      </c>
      <c r="M1" s="437"/>
      <c r="N1" s="437"/>
      <c r="O1" s="437"/>
    </row>
    <row r="2" spans="1:30" ht="18.75" customHeight="1" thickBot="1" x14ac:dyDescent="0.2">
      <c r="A2" s="94">
        <v>0</v>
      </c>
      <c r="B2" s="394" t="s">
        <v>2</v>
      </c>
      <c r="C2" s="395"/>
      <c r="D2" s="395"/>
      <c r="E2" s="395"/>
      <c r="F2" s="395"/>
      <c r="G2" s="395"/>
      <c r="H2" s="395"/>
      <c r="I2" s="395"/>
      <c r="K2" s="33"/>
      <c r="L2" s="97"/>
      <c r="M2" s="34"/>
      <c r="N2" s="34"/>
    </row>
    <row r="3" spans="1:30" ht="18.75" customHeight="1" x14ac:dyDescent="0.15">
      <c r="A3" s="94" t="b">
        <v>0</v>
      </c>
      <c r="B3" s="417" t="s">
        <v>180</v>
      </c>
      <c r="C3" s="418"/>
      <c r="D3" s="396"/>
      <c r="E3" s="397"/>
      <c r="F3" s="397"/>
      <c r="G3" s="397"/>
      <c r="H3" s="397"/>
      <c r="I3" s="397"/>
      <c r="J3" s="397"/>
      <c r="K3" s="397"/>
      <c r="L3" s="397"/>
      <c r="M3" s="397"/>
      <c r="N3" s="397"/>
      <c r="O3" s="398"/>
    </row>
    <row r="4" spans="1:30" ht="18.75" customHeight="1" x14ac:dyDescent="0.15">
      <c r="A4" s="94" t="b">
        <v>0</v>
      </c>
      <c r="B4" s="419"/>
      <c r="C4" s="420"/>
      <c r="D4" s="399"/>
      <c r="E4" s="399"/>
      <c r="F4" s="399"/>
      <c r="G4" s="399"/>
      <c r="H4" s="399"/>
      <c r="I4" s="399"/>
      <c r="J4" s="399"/>
      <c r="K4" s="399"/>
      <c r="L4" s="399"/>
      <c r="M4" s="399"/>
      <c r="N4" s="399"/>
      <c r="O4" s="400"/>
    </row>
    <row r="5" spans="1:30" ht="18.75" customHeight="1" x14ac:dyDescent="0.15">
      <c r="A5" s="94"/>
      <c r="B5" s="419" t="s">
        <v>181</v>
      </c>
      <c r="C5" s="420"/>
      <c r="D5" s="414"/>
      <c r="E5" s="399"/>
      <c r="F5" s="399"/>
      <c r="G5" s="399"/>
      <c r="H5" s="399"/>
      <c r="I5" s="399"/>
      <c r="J5" s="399"/>
      <c r="K5" s="399"/>
      <c r="L5" s="399"/>
      <c r="M5" s="399"/>
      <c r="N5" s="399"/>
      <c r="O5" s="400"/>
    </row>
    <row r="6" spans="1:30" ht="18.75" customHeight="1" thickBot="1" x14ac:dyDescent="0.2">
      <c r="B6" s="430"/>
      <c r="C6" s="431"/>
      <c r="D6" s="415"/>
      <c r="E6" s="415"/>
      <c r="F6" s="415"/>
      <c r="G6" s="415"/>
      <c r="H6" s="415"/>
      <c r="I6" s="415"/>
      <c r="J6" s="415"/>
      <c r="K6" s="415"/>
      <c r="L6" s="415"/>
      <c r="M6" s="415"/>
      <c r="N6" s="415"/>
      <c r="O6" s="416"/>
    </row>
    <row r="7" spans="1:30" ht="18.75" customHeight="1" x14ac:dyDescent="0.15">
      <c r="C7" s="50"/>
      <c r="D7" s="37"/>
      <c r="E7" s="32"/>
      <c r="F7" s="97"/>
      <c r="G7" s="97"/>
      <c r="H7" s="32"/>
      <c r="I7" s="32"/>
      <c r="J7" s="34"/>
      <c r="K7" s="34"/>
      <c r="L7" s="97"/>
      <c r="M7" s="34"/>
      <c r="N7" s="34"/>
    </row>
    <row r="8" spans="1:30" ht="18.75" customHeight="1" x14ac:dyDescent="0.15">
      <c r="B8" s="421" t="s">
        <v>14</v>
      </c>
      <c r="C8" s="422"/>
      <c r="D8" s="427" t="s">
        <v>25</v>
      </c>
      <c r="E8" s="428"/>
      <c r="F8" s="428"/>
      <c r="G8" s="428"/>
      <c r="H8" s="428"/>
      <c r="I8" s="428"/>
      <c r="J8" s="428"/>
      <c r="K8" s="428"/>
      <c r="L8" s="428"/>
      <c r="M8" s="428"/>
      <c r="N8" s="428"/>
      <c r="O8" s="429"/>
      <c r="AD8" s="53"/>
    </row>
    <row r="9" spans="1:30" ht="18.75" customHeight="1" x14ac:dyDescent="0.15">
      <c r="B9" s="423"/>
      <c r="C9" s="424"/>
      <c r="D9" s="432" t="s">
        <v>208</v>
      </c>
      <c r="E9" s="433"/>
      <c r="F9" s="421" t="s">
        <v>209</v>
      </c>
      <c r="G9" s="434"/>
      <c r="H9" s="421" t="s">
        <v>30</v>
      </c>
      <c r="I9" s="434"/>
      <c r="J9" s="421" t="s">
        <v>210</v>
      </c>
      <c r="K9" s="434"/>
      <c r="L9" s="421" t="s">
        <v>211</v>
      </c>
      <c r="M9" s="449"/>
      <c r="N9" s="432" t="s">
        <v>212</v>
      </c>
      <c r="O9" s="433"/>
      <c r="P9" s="28"/>
      <c r="Q9" s="28"/>
      <c r="R9" s="28"/>
      <c r="S9" s="28"/>
      <c r="T9" s="28"/>
      <c r="U9" s="28"/>
      <c r="V9" s="28"/>
      <c r="W9" s="28"/>
      <c r="X9" s="28"/>
      <c r="AD9" s="53"/>
    </row>
    <row r="10" spans="1:30" ht="18.75" customHeight="1" x14ac:dyDescent="0.15">
      <c r="B10" s="425"/>
      <c r="C10" s="426"/>
      <c r="D10" s="433"/>
      <c r="E10" s="433"/>
      <c r="F10" s="435"/>
      <c r="G10" s="436"/>
      <c r="H10" s="435"/>
      <c r="I10" s="436"/>
      <c r="J10" s="435"/>
      <c r="K10" s="436"/>
      <c r="L10" s="450"/>
      <c r="M10" s="451"/>
      <c r="N10" s="433"/>
      <c r="O10" s="433"/>
      <c r="P10" s="28"/>
      <c r="Q10" s="28"/>
      <c r="R10" s="28"/>
      <c r="S10" s="28"/>
      <c r="T10" s="28"/>
      <c r="U10" s="28"/>
      <c r="V10" s="28"/>
      <c r="W10" s="28"/>
      <c r="X10" s="28"/>
      <c r="AD10" s="53"/>
    </row>
    <row r="11" spans="1:30" ht="18.75" customHeight="1" x14ac:dyDescent="0.15">
      <c r="B11" s="358" t="s">
        <v>274</v>
      </c>
      <c r="C11" s="359"/>
      <c r="D11" s="367"/>
      <c r="E11" s="366"/>
      <c r="F11" s="365"/>
      <c r="G11" s="366"/>
      <c r="H11" s="367"/>
      <c r="I11" s="366"/>
      <c r="J11" s="367"/>
      <c r="K11" s="366"/>
      <c r="L11" s="368"/>
      <c r="M11" s="369"/>
      <c r="N11" s="365"/>
      <c r="O11" s="365"/>
      <c r="P11" s="28"/>
      <c r="Q11" s="28"/>
      <c r="R11" s="28"/>
      <c r="S11" s="28"/>
      <c r="T11" s="28"/>
      <c r="U11" s="28"/>
      <c r="V11" s="28"/>
      <c r="W11" s="28"/>
      <c r="X11" s="28"/>
    </row>
    <row r="12" spans="1:30" ht="18.75" customHeight="1" x14ac:dyDescent="0.15">
      <c r="B12" s="360"/>
      <c r="C12" s="361"/>
      <c r="D12" s="366"/>
      <c r="E12" s="366"/>
      <c r="F12" s="366"/>
      <c r="G12" s="366"/>
      <c r="H12" s="366"/>
      <c r="I12" s="366"/>
      <c r="J12" s="366"/>
      <c r="K12" s="366"/>
      <c r="L12" s="368"/>
      <c r="M12" s="369"/>
      <c r="N12" s="365"/>
      <c r="O12" s="365"/>
      <c r="P12" s="28"/>
      <c r="Q12" s="28"/>
      <c r="R12" s="28"/>
      <c r="S12" s="28"/>
      <c r="T12" s="28"/>
      <c r="U12" s="28"/>
      <c r="V12" s="28"/>
      <c r="W12" s="28"/>
      <c r="X12" s="28"/>
    </row>
    <row r="13" spans="1:30" ht="28.5" customHeight="1" x14ac:dyDescent="0.15">
      <c r="B13" s="362"/>
      <c r="C13" s="361"/>
      <c r="D13" s="366"/>
      <c r="E13" s="366"/>
      <c r="F13" s="366"/>
      <c r="G13" s="366"/>
      <c r="H13" s="366"/>
      <c r="I13" s="366"/>
      <c r="J13" s="366"/>
      <c r="K13" s="366"/>
      <c r="L13" s="368"/>
      <c r="M13" s="369"/>
      <c r="N13" s="365"/>
      <c r="O13" s="365"/>
      <c r="P13" s="28"/>
      <c r="Q13" s="28"/>
      <c r="R13" s="28"/>
      <c r="S13" s="28"/>
      <c r="T13" s="28"/>
      <c r="U13" s="28"/>
      <c r="V13" s="28"/>
      <c r="W13" s="28"/>
      <c r="X13" s="28"/>
    </row>
    <row r="14" spans="1:30" ht="18.75" customHeight="1" x14ac:dyDescent="0.15">
      <c r="B14" s="362"/>
      <c r="C14" s="361"/>
      <c r="D14" s="366"/>
      <c r="E14" s="366"/>
      <c r="F14" s="366"/>
      <c r="G14" s="366"/>
      <c r="H14" s="366"/>
      <c r="I14" s="366"/>
      <c r="J14" s="366"/>
      <c r="K14" s="366"/>
      <c r="L14" s="368"/>
      <c r="M14" s="369"/>
      <c r="N14" s="365"/>
      <c r="O14" s="365"/>
      <c r="P14" s="28"/>
      <c r="Q14" s="28"/>
      <c r="R14" s="28"/>
      <c r="S14" s="28"/>
      <c r="T14" s="28"/>
      <c r="U14" s="28"/>
      <c r="V14" s="28"/>
      <c r="W14" s="28"/>
      <c r="X14" s="28"/>
    </row>
    <row r="15" spans="1:30" ht="18.75" customHeight="1" x14ac:dyDescent="0.15">
      <c r="B15" s="362"/>
      <c r="C15" s="361"/>
      <c r="D15" s="366"/>
      <c r="E15" s="366"/>
      <c r="F15" s="366"/>
      <c r="G15" s="366"/>
      <c r="H15" s="366"/>
      <c r="I15" s="366"/>
      <c r="J15" s="366"/>
      <c r="K15" s="366"/>
      <c r="L15" s="368"/>
      <c r="M15" s="369"/>
      <c r="N15" s="365"/>
      <c r="O15" s="365"/>
      <c r="P15" s="28"/>
      <c r="Q15" s="28"/>
      <c r="R15" s="28"/>
      <c r="S15" s="28"/>
      <c r="T15" s="28"/>
      <c r="U15" s="28"/>
      <c r="V15" s="28"/>
      <c r="W15" s="28"/>
      <c r="X15" s="28"/>
    </row>
    <row r="16" spans="1:30" ht="18.75" customHeight="1" x14ac:dyDescent="0.15">
      <c r="A16" s="34"/>
      <c r="B16" s="362"/>
      <c r="C16" s="361"/>
      <c r="D16" s="366"/>
      <c r="E16" s="366"/>
      <c r="F16" s="366"/>
      <c r="G16" s="366"/>
      <c r="H16" s="366"/>
      <c r="I16" s="366"/>
      <c r="J16" s="366"/>
      <c r="K16" s="366"/>
      <c r="L16" s="368"/>
      <c r="M16" s="369"/>
      <c r="N16" s="365"/>
      <c r="O16" s="365"/>
      <c r="P16" s="28"/>
      <c r="Q16" s="28"/>
      <c r="R16" s="28"/>
      <c r="S16" s="28"/>
      <c r="T16" s="28"/>
      <c r="U16" s="28"/>
      <c r="V16" s="28"/>
      <c r="W16" s="28"/>
      <c r="X16" s="28"/>
    </row>
    <row r="17" spans="1:24" ht="18.75" customHeight="1" x14ac:dyDescent="0.15">
      <c r="A17" s="34"/>
      <c r="B17" s="362"/>
      <c r="C17" s="361"/>
      <c r="D17" s="366"/>
      <c r="E17" s="366"/>
      <c r="F17" s="366"/>
      <c r="G17" s="366"/>
      <c r="H17" s="366"/>
      <c r="I17" s="366"/>
      <c r="J17" s="366"/>
      <c r="K17" s="366"/>
      <c r="L17" s="368"/>
      <c r="M17" s="369"/>
      <c r="N17" s="365"/>
      <c r="O17" s="365"/>
      <c r="P17" s="28"/>
      <c r="Q17" s="28"/>
      <c r="R17" s="28"/>
      <c r="S17" s="28"/>
      <c r="T17" s="28"/>
      <c r="U17" s="28"/>
      <c r="V17" s="28"/>
      <c r="W17" s="28"/>
      <c r="X17" s="28"/>
    </row>
    <row r="18" spans="1:24" ht="18.75" customHeight="1" x14ac:dyDescent="0.15">
      <c r="A18" s="34"/>
      <c r="B18" s="362"/>
      <c r="C18" s="361"/>
      <c r="D18" s="366"/>
      <c r="E18" s="366"/>
      <c r="F18" s="366"/>
      <c r="G18" s="366"/>
      <c r="H18" s="366"/>
      <c r="I18" s="366"/>
      <c r="J18" s="366"/>
      <c r="K18" s="366"/>
      <c r="L18" s="368"/>
      <c r="M18" s="369"/>
      <c r="N18" s="365"/>
      <c r="O18" s="365"/>
      <c r="P18" s="28"/>
      <c r="Q18" s="28"/>
      <c r="R18" s="28"/>
      <c r="S18" s="28"/>
      <c r="T18" s="28"/>
      <c r="U18" s="28"/>
      <c r="V18" s="28"/>
      <c r="W18" s="28"/>
      <c r="X18" s="28"/>
    </row>
    <row r="19" spans="1:24" ht="18.75" customHeight="1" x14ac:dyDescent="0.15">
      <c r="A19" s="34"/>
      <c r="B19" s="362"/>
      <c r="C19" s="361"/>
      <c r="D19" s="366"/>
      <c r="E19" s="366"/>
      <c r="F19" s="366"/>
      <c r="G19" s="366"/>
      <c r="H19" s="366"/>
      <c r="I19" s="366"/>
      <c r="J19" s="366"/>
      <c r="K19" s="366"/>
      <c r="L19" s="368"/>
      <c r="M19" s="369"/>
      <c r="N19" s="365"/>
      <c r="O19" s="365"/>
      <c r="P19" s="28"/>
      <c r="Q19" s="28"/>
      <c r="R19" s="28"/>
      <c r="S19" s="28"/>
      <c r="T19" s="28"/>
      <c r="U19" s="28"/>
      <c r="V19" s="28"/>
      <c r="W19" s="28"/>
      <c r="X19" s="28"/>
    </row>
    <row r="20" spans="1:24" ht="18.75" customHeight="1" x14ac:dyDescent="0.15">
      <c r="A20" s="34"/>
      <c r="B20" s="363"/>
      <c r="C20" s="364"/>
      <c r="D20" s="366"/>
      <c r="E20" s="366"/>
      <c r="F20" s="366"/>
      <c r="G20" s="366"/>
      <c r="H20" s="366"/>
      <c r="I20" s="366"/>
      <c r="J20" s="366"/>
      <c r="K20" s="366"/>
      <c r="L20" s="368"/>
      <c r="M20" s="369"/>
      <c r="N20" s="365"/>
      <c r="O20" s="365"/>
      <c r="P20" s="28"/>
      <c r="Q20" s="28"/>
      <c r="R20" s="28"/>
      <c r="S20" s="28"/>
      <c r="T20" s="28"/>
      <c r="U20" s="28"/>
      <c r="V20" s="28"/>
      <c r="W20" s="28"/>
      <c r="X20" s="28"/>
    </row>
    <row r="21" spans="1:24" ht="18.75" customHeight="1" x14ac:dyDescent="0.15">
      <c r="A21" s="34"/>
      <c r="B21" s="358" t="s">
        <v>275</v>
      </c>
      <c r="C21" s="359"/>
      <c r="D21" s="367"/>
      <c r="E21" s="366"/>
      <c r="F21" s="365"/>
      <c r="G21" s="366"/>
      <c r="H21" s="367"/>
      <c r="I21" s="366"/>
      <c r="J21" s="367"/>
      <c r="K21" s="366"/>
      <c r="L21" s="368"/>
      <c r="M21" s="369"/>
      <c r="N21" s="365"/>
      <c r="O21" s="365"/>
      <c r="P21" s="28"/>
      <c r="Q21" s="28"/>
      <c r="R21" s="28"/>
      <c r="S21" s="28"/>
      <c r="T21" s="28"/>
      <c r="U21" s="28"/>
      <c r="V21" s="28"/>
      <c r="W21" s="28"/>
      <c r="X21" s="28"/>
    </row>
    <row r="22" spans="1:24" ht="18.75" customHeight="1" x14ac:dyDescent="0.15">
      <c r="A22" s="34"/>
      <c r="B22" s="360"/>
      <c r="C22" s="361"/>
      <c r="D22" s="366"/>
      <c r="E22" s="366"/>
      <c r="F22" s="366"/>
      <c r="G22" s="366"/>
      <c r="H22" s="366"/>
      <c r="I22" s="366"/>
      <c r="J22" s="366"/>
      <c r="K22" s="366"/>
      <c r="L22" s="368"/>
      <c r="M22" s="369"/>
      <c r="N22" s="365"/>
      <c r="O22" s="365"/>
      <c r="P22" s="28"/>
      <c r="Q22" s="28"/>
      <c r="R22" s="28"/>
      <c r="S22" s="28"/>
      <c r="T22" s="28"/>
      <c r="U22" s="28"/>
      <c r="V22" s="28"/>
      <c r="W22" s="28"/>
      <c r="X22" s="28"/>
    </row>
    <row r="23" spans="1:24" ht="18.75" customHeight="1" x14ac:dyDescent="0.15">
      <c r="A23" s="34"/>
      <c r="B23" s="362"/>
      <c r="C23" s="361"/>
      <c r="D23" s="366"/>
      <c r="E23" s="366"/>
      <c r="F23" s="366"/>
      <c r="G23" s="366"/>
      <c r="H23" s="366"/>
      <c r="I23" s="366"/>
      <c r="J23" s="366"/>
      <c r="K23" s="366"/>
      <c r="L23" s="368"/>
      <c r="M23" s="369"/>
      <c r="N23" s="365"/>
      <c r="O23" s="365"/>
      <c r="P23" s="28"/>
      <c r="Q23" s="28"/>
      <c r="R23" s="28"/>
      <c r="S23" s="28"/>
      <c r="T23" s="28"/>
      <c r="U23" s="28"/>
      <c r="V23" s="28"/>
      <c r="W23" s="28"/>
      <c r="X23" s="28"/>
    </row>
    <row r="24" spans="1:24" ht="18.75" customHeight="1" x14ac:dyDescent="0.15">
      <c r="A24" s="13"/>
      <c r="B24" s="362"/>
      <c r="C24" s="361"/>
      <c r="D24" s="366"/>
      <c r="E24" s="366"/>
      <c r="F24" s="366"/>
      <c r="G24" s="366"/>
      <c r="H24" s="366"/>
      <c r="I24" s="366"/>
      <c r="J24" s="366"/>
      <c r="K24" s="366"/>
      <c r="L24" s="368"/>
      <c r="M24" s="369"/>
      <c r="N24" s="365"/>
      <c r="O24" s="365"/>
      <c r="P24" s="28"/>
      <c r="Q24" s="28"/>
      <c r="R24" s="28"/>
      <c r="S24" s="28"/>
      <c r="T24" s="28"/>
      <c r="U24" s="28"/>
      <c r="V24" s="28"/>
      <c r="W24" s="28"/>
      <c r="X24" s="28"/>
    </row>
    <row r="25" spans="1:24" ht="18.75" customHeight="1" x14ac:dyDescent="0.15">
      <c r="A25" s="13"/>
      <c r="B25" s="362"/>
      <c r="C25" s="361"/>
      <c r="D25" s="366"/>
      <c r="E25" s="366"/>
      <c r="F25" s="366"/>
      <c r="G25" s="366"/>
      <c r="H25" s="366"/>
      <c r="I25" s="366"/>
      <c r="J25" s="366"/>
      <c r="K25" s="366"/>
      <c r="L25" s="368"/>
      <c r="M25" s="369"/>
      <c r="N25" s="365"/>
      <c r="O25" s="365"/>
      <c r="P25" s="28"/>
      <c r="Q25" s="28"/>
      <c r="R25" s="28"/>
      <c r="S25" s="28"/>
      <c r="T25" s="28"/>
      <c r="U25" s="28"/>
      <c r="V25" s="28"/>
      <c r="W25" s="28"/>
      <c r="X25" s="28"/>
    </row>
    <row r="26" spans="1:24" ht="18.75" customHeight="1" x14ac:dyDescent="0.15">
      <c r="A26" s="34"/>
      <c r="B26" s="362"/>
      <c r="C26" s="361"/>
      <c r="D26" s="366"/>
      <c r="E26" s="366"/>
      <c r="F26" s="366"/>
      <c r="G26" s="366"/>
      <c r="H26" s="366"/>
      <c r="I26" s="366"/>
      <c r="J26" s="366"/>
      <c r="K26" s="366"/>
      <c r="L26" s="368"/>
      <c r="M26" s="369"/>
      <c r="N26" s="365"/>
      <c r="O26" s="365"/>
      <c r="P26" s="28"/>
      <c r="Q26" s="28"/>
      <c r="R26" s="28"/>
      <c r="S26" s="28"/>
      <c r="T26" s="28"/>
      <c r="U26" s="28"/>
      <c r="V26" s="28"/>
      <c r="W26" s="28"/>
      <c r="X26" s="28"/>
    </row>
    <row r="27" spans="1:24" ht="18.75" customHeight="1" x14ac:dyDescent="0.15">
      <c r="A27" s="34"/>
      <c r="B27" s="362"/>
      <c r="C27" s="361"/>
      <c r="D27" s="366"/>
      <c r="E27" s="366"/>
      <c r="F27" s="366"/>
      <c r="G27" s="366"/>
      <c r="H27" s="366"/>
      <c r="I27" s="366"/>
      <c r="J27" s="366"/>
      <c r="K27" s="366"/>
      <c r="L27" s="368"/>
      <c r="M27" s="369"/>
      <c r="N27" s="365"/>
      <c r="O27" s="365"/>
      <c r="P27" s="28"/>
      <c r="Q27" s="28"/>
      <c r="R27" s="28"/>
      <c r="S27" s="28"/>
      <c r="T27" s="28"/>
      <c r="U27" s="28"/>
      <c r="V27" s="28"/>
      <c r="W27" s="28"/>
      <c r="X27" s="28"/>
    </row>
    <row r="28" spans="1:24" ht="27" customHeight="1" x14ac:dyDescent="0.15">
      <c r="A28" s="34"/>
      <c r="B28" s="362"/>
      <c r="C28" s="361"/>
      <c r="D28" s="366"/>
      <c r="E28" s="366"/>
      <c r="F28" s="366"/>
      <c r="G28" s="366"/>
      <c r="H28" s="366"/>
      <c r="I28" s="366"/>
      <c r="J28" s="366"/>
      <c r="K28" s="366"/>
      <c r="L28" s="368"/>
      <c r="M28" s="369"/>
      <c r="N28" s="365"/>
      <c r="O28" s="365"/>
      <c r="P28" s="28"/>
      <c r="Q28" s="28"/>
      <c r="R28" s="28"/>
      <c r="S28" s="28"/>
      <c r="T28" s="28"/>
      <c r="U28" s="28"/>
      <c r="V28" s="28"/>
      <c r="W28" s="28"/>
      <c r="X28" s="28"/>
    </row>
    <row r="29" spans="1:24" ht="18.75" customHeight="1" x14ac:dyDescent="0.15">
      <c r="A29" s="34"/>
      <c r="B29" s="362"/>
      <c r="C29" s="361"/>
      <c r="D29" s="366"/>
      <c r="E29" s="366"/>
      <c r="F29" s="366"/>
      <c r="G29" s="366"/>
      <c r="H29" s="366"/>
      <c r="I29" s="366"/>
      <c r="J29" s="366"/>
      <c r="K29" s="366"/>
      <c r="L29" s="368"/>
      <c r="M29" s="369"/>
      <c r="N29" s="365"/>
      <c r="O29" s="365"/>
      <c r="P29" s="28"/>
      <c r="Q29" s="28"/>
      <c r="R29" s="28"/>
      <c r="S29" s="28"/>
      <c r="T29" s="28"/>
      <c r="U29" s="28"/>
      <c r="V29" s="28"/>
      <c r="W29" s="28"/>
      <c r="X29" s="28"/>
    </row>
    <row r="30" spans="1:24" ht="18.75" customHeight="1" x14ac:dyDescent="0.15">
      <c r="A30" s="34"/>
      <c r="B30" s="363"/>
      <c r="C30" s="364"/>
      <c r="D30" s="366"/>
      <c r="E30" s="366"/>
      <c r="F30" s="366"/>
      <c r="G30" s="366"/>
      <c r="H30" s="366"/>
      <c r="I30" s="366"/>
      <c r="J30" s="366"/>
      <c r="K30" s="366"/>
      <c r="L30" s="368"/>
      <c r="M30" s="369"/>
      <c r="N30" s="365"/>
      <c r="O30" s="365"/>
      <c r="P30" s="28"/>
      <c r="Q30" s="28"/>
      <c r="R30" s="28"/>
      <c r="S30" s="28"/>
      <c r="T30" s="28"/>
      <c r="U30" s="28"/>
      <c r="V30" s="28"/>
      <c r="W30" s="28"/>
      <c r="X30" s="28"/>
    </row>
    <row r="31" spans="1:24" ht="18.75" customHeight="1" x14ac:dyDescent="0.15">
      <c r="A31" s="34"/>
      <c r="B31" s="358" t="s">
        <v>276</v>
      </c>
      <c r="C31" s="359"/>
      <c r="D31" s="367"/>
      <c r="E31" s="366"/>
      <c r="F31" s="365"/>
      <c r="G31" s="366"/>
      <c r="H31" s="367"/>
      <c r="I31" s="366"/>
      <c r="J31" s="367"/>
      <c r="K31" s="366"/>
      <c r="L31" s="368"/>
      <c r="M31" s="369"/>
      <c r="N31" s="365"/>
      <c r="O31" s="365"/>
      <c r="P31" s="28"/>
      <c r="Q31" s="28"/>
      <c r="R31" s="28"/>
      <c r="S31" s="28"/>
      <c r="T31" s="28"/>
      <c r="U31" s="28"/>
      <c r="V31" s="28"/>
      <c r="W31" s="28"/>
      <c r="X31" s="28"/>
    </row>
    <row r="32" spans="1:24" ht="18.75" customHeight="1" x14ac:dyDescent="0.15">
      <c r="A32" s="34"/>
      <c r="B32" s="360"/>
      <c r="C32" s="361"/>
      <c r="D32" s="366"/>
      <c r="E32" s="366"/>
      <c r="F32" s="366"/>
      <c r="G32" s="366"/>
      <c r="H32" s="366"/>
      <c r="I32" s="366"/>
      <c r="J32" s="366"/>
      <c r="K32" s="366"/>
      <c r="L32" s="368"/>
      <c r="M32" s="369"/>
      <c r="N32" s="365"/>
      <c r="O32" s="365"/>
      <c r="P32" s="28"/>
      <c r="Q32" s="28"/>
      <c r="R32" s="28"/>
      <c r="S32" s="28"/>
      <c r="T32" s="28"/>
      <c r="U32" s="28"/>
      <c r="V32" s="28"/>
      <c r="W32" s="28"/>
      <c r="X32" s="28"/>
    </row>
    <row r="33" spans="1:29" ht="18.75" customHeight="1" x14ac:dyDescent="0.15">
      <c r="A33" s="34"/>
      <c r="B33" s="362"/>
      <c r="C33" s="361"/>
      <c r="D33" s="366"/>
      <c r="E33" s="366"/>
      <c r="F33" s="366"/>
      <c r="G33" s="366"/>
      <c r="H33" s="366"/>
      <c r="I33" s="366"/>
      <c r="J33" s="366"/>
      <c r="K33" s="366"/>
      <c r="L33" s="368"/>
      <c r="M33" s="369"/>
      <c r="N33" s="365"/>
      <c r="O33" s="365"/>
      <c r="P33" s="28"/>
      <c r="Q33" s="28"/>
      <c r="R33" s="28"/>
      <c r="S33" s="28"/>
      <c r="T33" s="28"/>
      <c r="U33" s="28"/>
      <c r="V33" s="28"/>
      <c r="W33" s="28"/>
      <c r="X33" s="28"/>
    </row>
    <row r="34" spans="1:29" ht="18.75" customHeight="1" x14ac:dyDescent="0.15">
      <c r="A34" s="64"/>
      <c r="B34" s="362"/>
      <c r="C34" s="361"/>
      <c r="D34" s="366"/>
      <c r="E34" s="366"/>
      <c r="F34" s="366"/>
      <c r="G34" s="366"/>
      <c r="H34" s="366"/>
      <c r="I34" s="366"/>
      <c r="J34" s="366"/>
      <c r="K34" s="366"/>
      <c r="L34" s="368"/>
      <c r="M34" s="369"/>
      <c r="N34" s="365"/>
      <c r="O34" s="365"/>
      <c r="P34" s="28"/>
      <c r="Q34" s="28"/>
      <c r="R34" s="28"/>
      <c r="S34" s="28"/>
      <c r="T34" s="28"/>
      <c r="U34" s="28"/>
      <c r="V34" s="28"/>
      <c r="W34" s="28"/>
      <c r="X34" s="28"/>
    </row>
    <row r="35" spans="1:29" ht="18.75" customHeight="1" x14ac:dyDescent="0.15">
      <c r="A35" s="13"/>
      <c r="B35" s="362"/>
      <c r="C35" s="361"/>
      <c r="D35" s="366"/>
      <c r="E35" s="366"/>
      <c r="F35" s="366"/>
      <c r="G35" s="366"/>
      <c r="H35" s="366"/>
      <c r="I35" s="366"/>
      <c r="J35" s="366"/>
      <c r="K35" s="366"/>
      <c r="L35" s="368"/>
      <c r="M35" s="369"/>
      <c r="N35" s="365"/>
      <c r="O35" s="365"/>
      <c r="P35" s="28"/>
      <c r="Q35" s="28"/>
      <c r="R35" s="28"/>
      <c r="S35" s="28"/>
      <c r="T35" s="28"/>
      <c r="U35" s="28"/>
      <c r="V35" s="28"/>
      <c r="W35" s="28"/>
      <c r="X35" s="28"/>
    </row>
    <row r="36" spans="1:29" ht="18.75" customHeight="1" x14ac:dyDescent="0.15">
      <c r="A36" s="13"/>
      <c r="B36" s="362"/>
      <c r="C36" s="361"/>
      <c r="D36" s="366"/>
      <c r="E36" s="366"/>
      <c r="F36" s="366"/>
      <c r="G36" s="366"/>
      <c r="H36" s="366"/>
      <c r="I36" s="366"/>
      <c r="J36" s="366"/>
      <c r="K36" s="366"/>
      <c r="L36" s="368"/>
      <c r="M36" s="369"/>
      <c r="N36" s="365"/>
      <c r="O36" s="365"/>
      <c r="P36" s="28"/>
      <c r="Q36" s="28"/>
      <c r="R36" s="28"/>
      <c r="S36" s="28"/>
      <c r="T36" s="28"/>
      <c r="U36" s="28"/>
      <c r="V36" s="28"/>
      <c r="W36" s="28"/>
      <c r="X36" s="28"/>
    </row>
    <row r="37" spans="1:29" ht="18.75" customHeight="1" x14ac:dyDescent="0.15">
      <c r="A37" s="34"/>
      <c r="B37" s="362"/>
      <c r="C37" s="361"/>
      <c r="D37" s="366"/>
      <c r="E37" s="366"/>
      <c r="F37" s="366"/>
      <c r="G37" s="366"/>
      <c r="H37" s="366"/>
      <c r="I37" s="366"/>
      <c r="J37" s="366"/>
      <c r="K37" s="366"/>
      <c r="L37" s="368"/>
      <c r="M37" s="369"/>
      <c r="N37" s="365"/>
      <c r="O37" s="365"/>
      <c r="P37" s="28"/>
      <c r="Q37" s="28"/>
      <c r="R37" s="28"/>
      <c r="S37" s="28"/>
      <c r="T37" s="28"/>
      <c r="U37" s="28"/>
      <c r="V37" s="28"/>
      <c r="W37" s="28"/>
      <c r="X37" s="28"/>
    </row>
    <row r="38" spans="1:29" ht="18.75" customHeight="1" x14ac:dyDescent="0.15">
      <c r="A38" s="34"/>
      <c r="B38" s="362"/>
      <c r="C38" s="361"/>
      <c r="D38" s="366"/>
      <c r="E38" s="366"/>
      <c r="F38" s="366"/>
      <c r="G38" s="366"/>
      <c r="H38" s="366"/>
      <c r="I38" s="366"/>
      <c r="J38" s="366"/>
      <c r="K38" s="366"/>
      <c r="L38" s="368"/>
      <c r="M38" s="369"/>
      <c r="N38" s="365"/>
      <c r="O38" s="365"/>
      <c r="P38" s="28"/>
      <c r="Q38" s="28"/>
      <c r="R38" s="28"/>
      <c r="S38" s="28"/>
      <c r="T38" s="28"/>
      <c r="U38" s="28"/>
      <c r="V38" s="28"/>
      <c r="W38" s="28"/>
      <c r="X38" s="28"/>
    </row>
    <row r="39" spans="1:29" ht="18.75" customHeight="1" x14ac:dyDescent="0.15">
      <c r="A39" s="34"/>
      <c r="B39" s="362"/>
      <c r="C39" s="361"/>
      <c r="D39" s="366"/>
      <c r="E39" s="366"/>
      <c r="F39" s="366"/>
      <c r="G39" s="366"/>
      <c r="H39" s="366"/>
      <c r="I39" s="366"/>
      <c r="J39" s="366"/>
      <c r="K39" s="366"/>
      <c r="L39" s="368"/>
      <c r="M39" s="369"/>
      <c r="N39" s="365"/>
      <c r="O39" s="365"/>
      <c r="P39" s="28"/>
      <c r="Q39" s="28"/>
      <c r="R39" s="28"/>
      <c r="S39" s="28"/>
      <c r="T39" s="28"/>
      <c r="U39" s="28"/>
      <c r="V39" s="28"/>
      <c r="W39" s="28"/>
      <c r="X39" s="28"/>
    </row>
    <row r="40" spans="1:29" ht="25.5" customHeight="1" x14ac:dyDescent="0.15">
      <c r="A40" s="34"/>
      <c r="B40" s="363"/>
      <c r="C40" s="364"/>
      <c r="D40" s="366"/>
      <c r="E40" s="366"/>
      <c r="F40" s="366"/>
      <c r="G40" s="366"/>
      <c r="H40" s="366"/>
      <c r="I40" s="366"/>
      <c r="J40" s="366"/>
      <c r="K40" s="366"/>
      <c r="L40" s="368"/>
      <c r="M40" s="369"/>
      <c r="N40" s="365"/>
      <c r="O40" s="365"/>
      <c r="P40" s="28"/>
      <c r="Q40" s="28"/>
      <c r="R40" s="28"/>
      <c r="S40" s="28"/>
      <c r="T40" s="28"/>
      <c r="U40" s="28"/>
      <c r="V40" s="28"/>
      <c r="W40" s="28"/>
      <c r="X40" s="28"/>
    </row>
    <row r="41" spans="1:29" ht="25.5" customHeight="1" x14ac:dyDescent="0.15">
      <c r="A41" s="34"/>
      <c r="C41" s="65"/>
      <c r="D41" s="66"/>
      <c r="E41" s="66"/>
      <c r="F41" s="37"/>
      <c r="G41" s="37"/>
      <c r="H41" s="37"/>
      <c r="I41" s="37"/>
      <c r="J41" s="37"/>
      <c r="K41" s="37"/>
      <c r="L41" s="67"/>
      <c r="M41" s="67"/>
      <c r="N41" s="67"/>
    </row>
    <row r="42" spans="1:29" ht="18.75" customHeight="1" x14ac:dyDescent="0.15">
      <c r="A42" s="34"/>
      <c r="B42" s="438" t="s">
        <v>131</v>
      </c>
      <c r="C42" s="438"/>
      <c r="D42" s="438"/>
      <c r="E42" s="438"/>
      <c r="F42" s="438"/>
      <c r="G42" s="438"/>
      <c r="H42" s="68"/>
      <c r="I42" s="68"/>
      <c r="J42" s="5"/>
      <c r="K42" s="5"/>
      <c r="L42" s="5"/>
      <c r="M42" s="5"/>
      <c r="N42" s="6"/>
    </row>
    <row r="43" spans="1:29" ht="18.75" customHeight="1" x14ac:dyDescent="0.15">
      <c r="A43" s="34"/>
      <c r="B43" s="439"/>
      <c r="C43" s="439"/>
      <c r="D43" s="439"/>
      <c r="E43" s="439"/>
      <c r="F43" s="439"/>
      <c r="G43" s="439"/>
      <c r="H43" s="68" t="s">
        <v>213</v>
      </c>
      <c r="I43" s="68"/>
      <c r="J43" s="5"/>
      <c r="K43" s="5"/>
      <c r="L43" s="5"/>
      <c r="M43" s="5"/>
      <c r="N43" s="7"/>
      <c r="AC43" s="69"/>
    </row>
    <row r="44" spans="1:29" ht="18.75" customHeight="1" x14ac:dyDescent="0.15">
      <c r="A44" s="13"/>
      <c r="B44" s="443"/>
      <c r="C44" s="444"/>
      <c r="D44" s="444"/>
      <c r="E44" s="444"/>
      <c r="F44" s="444"/>
      <c r="G44" s="445"/>
      <c r="H44" s="370"/>
      <c r="I44" s="371"/>
      <c r="J44" s="371"/>
      <c r="K44" s="371"/>
      <c r="L44" s="371"/>
      <c r="M44" s="371"/>
      <c r="N44" s="371"/>
      <c r="O44" s="372"/>
    </row>
    <row r="45" spans="1:29" ht="18.75" customHeight="1" x14ac:dyDescent="0.15">
      <c r="A45" s="13"/>
      <c r="B45" s="386"/>
      <c r="C45" s="446"/>
      <c r="D45" s="446"/>
      <c r="E45" s="446"/>
      <c r="F45" s="446"/>
      <c r="G45" s="447"/>
      <c r="H45" s="373"/>
      <c r="I45" s="374"/>
      <c r="J45" s="374"/>
      <c r="K45" s="374"/>
      <c r="L45" s="374"/>
      <c r="M45" s="374"/>
      <c r="N45" s="374"/>
      <c r="O45" s="375"/>
    </row>
    <row r="46" spans="1:29" ht="18.75" customHeight="1" x14ac:dyDescent="0.15">
      <c r="A46" s="64"/>
      <c r="C46" s="46"/>
      <c r="D46" s="46"/>
      <c r="E46" s="46"/>
      <c r="F46" s="37"/>
      <c r="G46" s="37"/>
      <c r="H46" s="5"/>
      <c r="I46" s="5"/>
      <c r="J46" s="5"/>
      <c r="K46" s="5"/>
      <c r="L46" s="5"/>
      <c r="M46" s="5"/>
      <c r="N46" s="7"/>
    </row>
    <row r="47" spans="1:29" ht="18.75" customHeight="1" x14ac:dyDescent="0.15">
      <c r="A47" s="34"/>
      <c r="B47" s="180"/>
      <c r="C47" s="180"/>
      <c r="D47" s="180"/>
      <c r="E47" s="180"/>
      <c r="F47" s="180"/>
      <c r="G47" s="28"/>
      <c r="H47" s="46"/>
      <c r="I47" s="46"/>
      <c r="J47" s="28"/>
      <c r="K47" s="28"/>
      <c r="L47" s="28"/>
      <c r="M47" s="28"/>
      <c r="N47" s="28"/>
    </row>
    <row r="48" spans="1:29" ht="18.75" customHeight="1" x14ac:dyDescent="0.15">
      <c r="B48" s="427" t="s">
        <v>182</v>
      </c>
      <c r="C48" s="440"/>
      <c r="D48" s="448" t="s">
        <v>193</v>
      </c>
      <c r="E48" s="376"/>
      <c r="F48" s="376" t="s">
        <v>194</v>
      </c>
      <c r="G48" s="376"/>
      <c r="H48" s="376" t="s">
        <v>195</v>
      </c>
      <c r="I48" s="376"/>
      <c r="J48" s="376" t="s">
        <v>196</v>
      </c>
      <c r="K48" s="376"/>
      <c r="L48" s="376" t="s">
        <v>197</v>
      </c>
      <c r="M48" s="376"/>
      <c r="N48" s="376" t="s">
        <v>198</v>
      </c>
      <c r="O48" s="376"/>
    </row>
    <row r="49" spans="2:28" ht="18.75" customHeight="1" x14ac:dyDescent="0.15">
      <c r="B49" s="441" t="s">
        <v>183</v>
      </c>
      <c r="C49" s="442"/>
      <c r="D49" s="407" t="str">
        <f>+支援計画①!J81&amp;"/5項目"</f>
        <v>0/5項目</v>
      </c>
      <c r="E49" s="390"/>
      <c r="F49" s="390" t="str">
        <f>+支援計画①!J82&amp;"/2項目"</f>
        <v>0/2項目</v>
      </c>
      <c r="G49" s="390"/>
      <c r="H49" s="390" t="str">
        <f>+支援計画①!J83&amp;"/3項目"</f>
        <v>0/3項目</v>
      </c>
      <c r="I49" s="390"/>
      <c r="J49" s="390" t="str">
        <f>+支援計画①!J88&amp;"/2項目"</f>
        <v>0/2項目</v>
      </c>
      <c r="K49" s="390"/>
      <c r="L49" s="390" t="str">
        <f>+支援計画①!J89&amp;"/3項目"</f>
        <v>0/3項目</v>
      </c>
      <c r="M49" s="390"/>
      <c r="N49" s="390" t="str">
        <f>+支援計画①!J90&amp;"/5項目"</f>
        <v>0/5項目</v>
      </c>
      <c r="O49" s="390"/>
    </row>
    <row r="50" spans="2:28" ht="18.75" customHeight="1" x14ac:dyDescent="0.15">
      <c r="B50" s="441"/>
      <c r="C50" s="442"/>
      <c r="D50" s="405" t="s">
        <v>205</v>
      </c>
      <c r="E50" s="406"/>
      <c r="F50" s="389" t="s">
        <v>205</v>
      </c>
      <c r="G50" s="389"/>
      <c r="H50" s="391" t="s">
        <v>147</v>
      </c>
      <c r="I50" s="391"/>
      <c r="J50" s="393" t="str">
        <f>IF(支援計画③!E84=2,"◎",IF(支援計画③!E84=1,"○",""))</f>
        <v/>
      </c>
      <c r="K50" s="393"/>
      <c r="L50" s="392" t="str">
        <f>IF(支援計画③!E85=1,"○","")</f>
        <v/>
      </c>
      <c r="M50" s="392"/>
      <c r="N50" s="392" t="str">
        <f>IF(支援計画③!E86=1,"○","")</f>
        <v/>
      </c>
      <c r="O50" s="392"/>
    </row>
    <row r="51" spans="2:28" s="8" customFormat="1" ht="29.25" customHeight="1" x14ac:dyDescent="0.15">
      <c r="B51" s="10"/>
      <c r="C51" s="9"/>
      <c r="D51" s="9"/>
      <c r="E51" s="9"/>
      <c r="F51" s="9"/>
      <c r="G51" s="9"/>
      <c r="H51" s="9"/>
      <c r="I51" s="9"/>
      <c r="J51" s="9"/>
      <c r="K51" s="9"/>
      <c r="L51" s="9"/>
      <c r="M51" s="9"/>
      <c r="N51" s="9"/>
    </row>
    <row r="52" spans="2:28" ht="19.5" customHeight="1" x14ac:dyDescent="0.15">
      <c r="B52" s="401" t="s">
        <v>156</v>
      </c>
      <c r="C52" s="402"/>
      <c r="D52" s="383" t="s">
        <v>168</v>
      </c>
      <c r="E52" s="384"/>
      <c r="F52" s="384"/>
      <c r="G52" s="384"/>
      <c r="H52" s="384"/>
      <c r="I52" s="384"/>
      <c r="J52" s="384"/>
      <c r="K52" s="385"/>
      <c r="L52" s="408" t="s">
        <v>157</v>
      </c>
      <c r="M52" s="409"/>
      <c r="N52" s="409"/>
      <c r="O52" s="410"/>
    </row>
    <row r="53" spans="2:28" ht="32.25" customHeight="1" x14ac:dyDescent="0.15">
      <c r="B53" s="403"/>
      <c r="C53" s="404"/>
      <c r="D53" s="386"/>
      <c r="E53" s="387"/>
      <c r="F53" s="387"/>
      <c r="G53" s="387"/>
      <c r="H53" s="387"/>
      <c r="I53" s="387"/>
      <c r="J53" s="387"/>
      <c r="K53" s="388"/>
      <c r="L53" s="411"/>
      <c r="M53" s="412"/>
      <c r="N53" s="412"/>
      <c r="O53" s="413"/>
    </row>
    <row r="54" spans="2:28" ht="19.5" customHeight="1" x14ac:dyDescent="0.15">
      <c r="B54" s="174" t="s">
        <v>404</v>
      </c>
      <c r="F54" s="180"/>
      <c r="G54" s="180"/>
      <c r="H54" s="180"/>
      <c r="I54" s="180"/>
      <c r="J54" s="181"/>
      <c r="K54" s="181"/>
      <c r="L54" s="181"/>
      <c r="M54" s="181"/>
      <c r="N54" s="181"/>
    </row>
    <row r="55" spans="2:28" ht="16.5" customHeight="1" x14ac:dyDescent="0.15">
      <c r="B55" s="377" t="s">
        <v>415</v>
      </c>
      <c r="C55" s="378"/>
      <c r="D55" s="378"/>
      <c r="E55" s="378"/>
      <c r="F55" s="378"/>
      <c r="G55" s="378"/>
      <c r="H55" s="378"/>
      <c r="I55" s="378"/>
      <c r="J55" s="378"/>
      <c r="K55" s="378"/>
      <c r="L55" s="378"/>
      <c r="M55" s="378"/>
      <c r="N55" s="378"/>
      <c r="O55" s="379"/>
    </row>
    <row r="56" spans="2:28" ht="73.5" customHeight="1" x14ac:dyDescent="0.15">
      <c r="B56" s="380"/>
      <c r="C56" s="381"/>
      <c r="D56" s="381"/>
      <c r="E56" s="381"/>
      <c r="F56" s="381"/>
      <c r="G56" s="381"/>
      <c r="H56" s="381"/>
      <c r="I56" s="381"/>
      <c r="J56" s="381"/>
      <c r="K56" s="381"/>
      <c r="L56" s="381"/>
      <c r="M56" s="381"/>
      <c r="N56" s="381"/>
      <c r="O56" s="382"/>
    </row>
    <row r="61" spans="2:28" ht="12" hidden="1" x14ac:dyDescent="0.15">
      <c r="Q61" s="28"/>
      <c r="R61" s="28"/>
      <c r="S61" s="28"/>
      <c r="T61" s="28"/>
      <c r="U61" s="28"/>
      <c r="V61" s="28"/>
      <c r="W61" s="28"/>
      <c r="X61" s="28"/>
      <c r="Y61" s="28"/>
      <c r="Z61" s="28"/>
      <c r="AA61" s="28"/>
      <c r="AB61" s="28"/>
    </row>
    <row r="62" spans="2:28" ht="12" hidden="1" x14ac:dyDescent="0.15">
      <c r="Q62" s="28"/>
      <c r="R62" s="28"/>
      <c r="S62" s="28"/>
      <c r="T62" s="28"/>
      <c r="U62" s="28"/>
      <c r="V62" s="28"/>
      <c r="W62" s="28"/>
      <c r="X62" s="28"/>
      <c r="Y62" s="28"/>
      <c r="Z62" s="28"/>
      <c r="AA62" s="28"/>
      <c r="AB62" s="28"/>
    </row>
    <row r="63" spans="2:28" ht="12" hidden="1" x14ac:dyDescent="0.15">
      <c r="Q63" s="28"/>
      <c r="R63" s="28"/>
      <c r="S63" s="28"/>
      <c r="T63" s="28"/>
      <c r="U63" s="28"/>
      <c r="V63" s="28"/>
      <c r="W63" s="28"/>
      <c r="X63" s="28"/>
      <c r="Y63" s="28"/>
      <c r="Z63" s="28"/>
      <c r="AA63" s="28"/>
      <c r="AB63" s="28"/>
    </row>
    <row r="64" spans="2:28" ht="12" hidden="1" x14ac:dyDescent="0.15">
      <c r="Q64" s="28"/>
      <c r="R64" s="28"/>
      <c r="S64" s="28"/>
      <c r="T64" s="28"/>
      <c r="U64" s="28"/>
      <c r="V64" s="28"/>
      <c r="W64" s="28"/>
      <c r="X64" s="28"/>
      <c r="Y64" s="28"/>
      <c r="Z64" s="28"/>
      <c r="AA64" s="28"/>
      <c r="AB64" s="28"/>
    </row>
    <row r="65" spans="3:28" ht="12" hidden="1" x14ac:dyDescent="0.15">
      <c r="C65" s="90" t="b">
        <v>0</v>
      </c>
      <c r="D65" s="13">
        <f>IF(C65=TRUE,2,0)</f>
        <v>0</v>
      </c>
      <c r="E65" s="85">
        <f>IF(支援計画①!J69&gt;=1,1,0)</f>
        <v>0</v>
      </c>
      <c r="Q65" s="28"/>
      <c r="R65" s="28"/>
      <c r="S65" s="28"/>
      <c r="T65" s="28"/>
      <c r="U65" s="28"/>
      <c r="V65" s="28"/>
      <c r="W65" s="28"/>
      <c r="X65" s="28"/>
      <c r="Y65" s="28"/>
      <c r="Z65" s="28"/>
      <c r="AA65" s="28"/>
      <c r="AB65" s="28"/>
    </row>
    <row r="66" spans="3:28" ht="12" hidden="1" x14ac:dyDescent="0.15">
      <c r="C66" s="90" t="b">
        <v>0</v>
      </c>
      <c r="D66" s="13">
        <f>IF(C66=TRUE,2,0)</f>
        <v>0</v>
      </c>
      <c r="E66" s="85">
        <f>IF(支援計画①!J70&gt;=1,1,0)</f>
        <v>0</v>
      </c>
      <c r="Q66" s="28"/>
      <c r="R66" s="28"/>
      <c r="S66" s="28"/>
      <c r="T66" s="28"/>
      <c r="U66" s="28"/>
      <c r="V66" s="28"/>
      <c r="W66" s="28"/>
      <c r="X66" s="28"/>
      <c r="Y66" s="28"/>
      <c r="Z66" s="28"/>
      <c r="AA66" s="28"/>
      <c r="AB66" s="28"/>
    </row>
    <row r="67" spans="3:28" ht="12" hidden="1" x14ac:dyDescent="0.15">
      <c r="C67" s="90" t="b">
        <v>0</v>
      </c>
      <c r="D67" s="13">
        <f>IF(C67=TRUE,3,0)</f>
        <v>0</v>
      </c>
      <c r="E67" s="85">
        <f>IF(支援計画①!J71&gt;=1,1,0)</f>
        <v>0</v>
      </c>
      <c r="Q67" s="28"/>
      <c r="R67" s="28"/>
      <c r="S67" s="28"/>
      <c r="T67" s="28"/>
      <c r="U67" s="28"/>
      <c r="V67" s="28"/>
      <c r="W67" s="28"/>
      <c r="X67" s="28"/>
      <c r="Y67" s="28"/>
      <c r="Z67" s="28"/>
      <c r="AA67" s="28"/>
      <c r="AB67" s="28"/>
    </row>
    <row r="68" spans="3:28" ht="12" hidden="1" x14ac:dyDescent="0.15">
      <c r="D68" s="13">
        <f>SUM(D65:D67)</f>
        <v>0</v>
      </c>
      <c r="E68" s="85"/>
      <c r="Q68" s="28"/>
      <c r="R68" s="28"/>
      <c r="S68" s="28"/>
      <c r="T68" s="28"/>
      <c r="U68" s="28"/>
      <c r="V68" s="28"/>
      <c r="W68" s="28"/>
      <c r="X68" s="28"/>
      <c r="Y68" s="28"/>
      <c r="Z68" s="28"/>
      <c r="AA68" s="28"/>
      <c r="AB68" s="28"/>
    </row>
    <row r="69" spans="3:28" ht="12" hidden="1" x14ac:dyDescent="0.15">
      <c r="C69" s="93"/>
      <c r="D69" s="93"/>
      <c r="E69" s="85"/>
      <c r="F69" s="93"/>
      <c r="G69" s="93"/>
      <c r="H69" s="93"/>
      <c r="I69" s="93"/>
      <c r="J69" s="93"/>
      <c r="K69" s="93"/>
      <c r="L69" s="93"/>
      <c r="M69" s="93"/>
      <c r="N69" s="93"/>
      <c r="Q69" s="28"/>
      <c r="R69" s="28"/>
      <c r="S69" s="28"/>
      <c r="T69" s="28"/>
      <c r="U69" s="28"/>
      <c r="V69" s="28"/>
      <c r="W69" s="28"/>
      <c r="X69" s="28"/>
      <c r="Y69" s="28"/>
      <c r="Z69" s="28"/>
      <c r="AA69" s="28"/>
      <c r="AB69" s="28"/>
    </row>
    <row r="70" spans="3:28" ht="12" hidden="1" x14ac:dyDescent="0.15">
      <c r="C70" s="11"/>
      <c r="D70" s="12"/>
      <c r="E70" s="85">
        <f>IF(支援計画①!J74&gt;=1,1,0)</f>
        <v>0</v>
      </c>
      <c r="Q70" s="28"/>
      <c r="R70" s="28"/>
      <c r="S70" s="28"/>
      <c r="T70" s="28"/>
      <c r="U70" s="28"/>
      <c r="V70" s="28"/>
      <c r="W70" s="28"/>
      <c r="X70" s="28"/>
      <c r="Y70" s="28"/>
      <c r="Z70" s="28"/>
      <c r="AA70" s="28"/>
      <c r="AB70" s="28"/>
    </row>
    <row r="71" spans="3:28" ht="12" hidden="1" x14ac:dyDescent="0.15">
      <c r="C71" s="93"/>
      <c r="D71" s="95"/>
      <c r="E71" s="85">
        <f>IF(支援計画①!J75&gt;=1,1,0)</f>
        <v>0</v>
      </c>
      <c r="Q71" s="28"/>
      <c r="R71" s="28"/>
      <c r="S71" s="28"/>
      <c r="T71" s="28"/>
      <c r="U71" s="28"/>
      <c r="V71" s="28"/>
      <c r="W71" s="28"/>
      <c r="X71" s="28"/>
      <c r="Y71" s="28"/>
      <c r="Z71" s="28"/>
      <c r="AA71" s="28"/>
      <c r="AB71" s="28"/>
    </row>
    <row r="72" spans="3:28" ht="12" hidden="1" x14ac:dyDescent="0.15">
      <c r="C72" s="93"/>
      <c r="E72" s="85">
        <f>IF(支援計画①!J76&gt;=1,1,0)</f>
        <v>0</v>
      </c>
      <c r="Q72" s="28"/>
      <c r="R72" s="28"/>
      <c r="S72" s="28"/>
      <c r="T72" s="28"/>
      <c r="U72" s="28"/>
      <c r="V72" s="28"/>
      <c r="W72" s="28"/>
      <c r="X72" s="28"/>
      <c r="Y72" s="28"/>
      <c r="Z72" s="28"/>
      <c r="AA72" s="28"/>
      <c r="AB72" s="28"/>
    </row>
    <row r="73" spans="3:28" ht="12" hidden="1" x14ac:dyDescent="0.15">
      <c r="E73" s="28"/>
      <c r="Q73" s="28"/>
      <c r="R73" s="28"/>
      <c r="S73" s="28"/>
      <c r="T73" s="28"/>
      <c r="U73" s="28"/>
      <c r="V73" s="28"/>
      <c r="W73" s="28"/>
      <c r="X73" s="28"/>
      <c r="Y73" s="28"/>
      <c r="Z73" s="28"/>
      <c r="AA73" s="28"/>
      <c r="AB73" s="28"/>
    </row>
    <row r="74" spans="3:28" ht="12" hidden="1" x14ac:dyDescent="0.15">
      <c r="E74" s="88"/>
      <c r="Q74" s="28"/>
      <c r="R74" s="28"/>
      <c r="S74" s="28"/>
      <c r="T74" s="28"/>
      <c r="U74" s="28"/>
      <c r="V74" s="28"/>
      <c r="W74" s="28"/>
      <c r="X74" s="28"/>
      <c r="Y74" s="28"/>
      <c r="Z74" s="28"/>
      <c r="AA74" s="28"/>
      <c r="AB74" s="28"/>
    </row>
    <row r="75" spans="3:28" ht="12" hidden="1" x14ac:dyDescent="0.15">
      <c r="E75" s="85">
        <f>SUM(E76:E79)</f>
        <v>0</v>
      </c>
      <c r="Q75" s="28"/>
      <c r="R75" s="28"/>
      <c r="S75" s="28"/>
      <c r="T75" s="28"/>
      <c r="U75" s="28"/>
      <c r="V75" s="28"/>
      <c r="W75" s="28"/>
      <c r="X75" s="28"/>
      <c r="Y75" s="28"/>
      <c r="Z75" s="28"/>
      <c r="AA75" s="28"/>
      <c r="AB75" s="28"/>
    </row>
    <row r="76" spans="3:28" ht="12" hidden="1" x14ac:dyDescent="0.15">
      <c r="E76" s="85">
        <f>IF(支援計画①!J80&gt;=10,1,0)</f>
        <v>0</v>
      </c>
      <c r="Q76" s="28"/>
      <c r="R76" s="28"/>
      <c r="S76" s="28"/>
      <c r="T76" s="28"/>
      <c r="U76" s="28"/>
      <c r="V76" s="28"/>
      <c r="W76" s="28"/>
      <c r="X76" s="28"/>
      <c r="Y76" s="28"/>
      <c r="Z76" s="28"/>
      <c r="AA76" s="28"/>
      <c r="AB76" s="28"/>
    </row>
    <row r="77" spans="3:28" ht="12" hidden="1" x14ac:dyDescent="0.15">
      <c r="E77" s="85">
        <f>IF(支援計画①!J81&gt;=3,1,0)</f>
        <v>0</v>
      </c>
      <c r="Q77" s="28"/>
      <c r="R77" s="28"/>
      <c r="S77" s="28"/>
      <c r="T77" s="28"/>
      <c r="U77" s="28"/>
      <c r="V77" s="28"/>
      <c r="W77" s="28"/>
      <c r="X77" s="28"/>
      <c r="Y77" s="28"/>
      <c r="Z77" s="28"/>
      <c r="AA77" s="28"/>
      <c r="AB77" s="28"/>
    </row>
    <row r="78" spans="3:28" ht="12" hidden="1" x14ac:dyDescent="0.15">
      <c r="E78" s="85">
        <f>IF(支援計画①!J82=2,1,0)</f>
        <v>0</v>
      </c>
      <c r="Q78" s="28"/>
      <c r="R78" s="28"/>
      <c r="S78" s="28"/>
      <c r="T78" s="28"/>
      <c r="U78" s="28"/>
      <c r="V78" s="28"/>
      <c r="W78" s="28"/>
      <c r="X78" s="28"/>
      <c r="Y78" s="28"/>
      <c r="Z78" s="28"/>
      <c r="AA78" s="28"/>
      <c r="AB78" s="28"/>
    </row>
    <row r="79" spans="3:28" ht="12" hidden="1" x14ac:dyDescent="0.15">
      <c r="E79" s="85">
        <f>IF(支援計画①!J83&gt;=2,1,0)</f>
        <v>0</v>
      </c>
      <c r="Q79" s="28"/>
      <c r="R79" s="28"/>
      <c r="S79" s="28"/>
      <c r="T79" s="28"/>
      <c r="U79" s="28"/>
      <c r="V79" s="28"/>
      <c r="W79" s="28"/>
      <c r="X79" s="28"/>
      <c r="Y79" s="28"/>
      <c r="Z79" s="28"/>
      <c r="AA79" s="28"/>
      <c r="AB79" s="28"/>
    </row>
    <row r="80" spans="3:28" ht="12" hidden="1" x14ac:dyDescent="0.15">
      <c r="E80" s="28"/>
      <c r="Q80" s="28"/>
      <c r="R80" s="28"/>
      <c r="S80" s="28"/>
      <c r="T80" s="28"/>
      <c r="U80" s="28"/>
      <c r="V80" s="28"/>
      <c r="W80" s="28"/>
      <c r="X80" s="28"/>
      <c r="Y80" s="28"/>
      <c r="Z80" s="28"/>
      <c r="AA80" s="28"/>
      <c r="AB80" s="28"/>
    </row>
    <row r="81" spans="5:28" ht="12" hidden="1" x14ac:dyDescent="0.15">
      <c r="E81" s="85">
        <f>+E77</f>
        <v>0</v>
      </c>
      <c r="Q81" s="28"/>
      <c r="R81" s="28"/>
      <c r="S81" s="28"/>
      <c r="T81" s="28"/>
      <c r="U81" s="28"/>
      <c r="V81" s="28"/>
      <c r="W81" s="28"/>
      <c r="X81" s="28"/>
      <c r="Y81" s="28"/>
      <c r="Z81" s="28"/>
      <c r="AA81" s="28"/>
      <c r="AB81" s="28"/>
    </row>
    <row r="82" spans="5:28" ht="12" hidden="1" x14ac:dyDescent="0.15">
      <c r="E82" s="85">
        <f>+E78</f>
        <v>0</v>
      </c>
      <c r="Q82" s="28"/>
      <c r="R82" s="28"/>
      <c r="S82" s="28"/>
      <c r="T82" s="28"/>
      <c r="U82" s="28"/>
      <c r="V82" s="28"/>
      <c r="W82" s="28"/>
      <c r="X82" s="28"/>
      <c r="Y82" s="28"/>
      <c r="Z82" s="28"/>
      <c r="AA82" s="28"/>
      <c r="AB82" s="28"/>
    </row>
    <row r="83" spans="5:28" ht="12" hidden="1" x14ac:dyDescent="0.15">
      <c r="E83" s="85">
        <f>+E79</f>
        <v>0</v>
      </c>
      <c r="Q83" s="28"/>
      <c r="R83" s="28"/>
      <c r="S83" s="28"/>
      <c r="T83" s="28"/>
      <c r="U83" s="28"/>
      <c r="V83" s="28"/>
      <c r="W83" s="28"/>
      <c r="X83" s="28"/>
      <c r="Y83" s="28"/>
      <c r="Z83" s="28"/>
      <c r="AA83" s="28"/>
      <c r="AB83" s="28"/>
    </row>
    <row r="84" spans="5:28" hidden="1" x14ac:dyDescent="0.15">
      <c r="E84" s="85">
        <f>IF(AND(支援計画①!N23=1,支援計画①!N24=1),2,IF(支援計画①!N23=1,1,0))</f>
        <v>0</v>
      </c>
    </row>
    <row r="85" spans="5:28" hidden="1" x14ac:dyDescent="0.15">
      <c r="E85" s="85">
        <f>IF(支援計画①!J89&gt;0,1,0)</f>
        <v>0</v>
      </c>
    </row>
    <row r="86" spans="5:28" hidden="1" x14ac:dyDescent="0.15">
      <c r="E86" s="85">
        <f>IF(支援計画①!J90&gt;=2,1,0)</f>
        <v>0</v>
      </c>
    </row>
    <row r="87" spans="5:28" hidden="1" x14ac:dyDescent="0.15"/>
    <row r="88" spans="5:28" hidden="1" x14ac:dyDescent="0.15"/>
    <row r="89" spans="5:28" hidden="1" x14ac:dyDescent="0.15"/>
  </sheetData>
  <sheetProtection selectLockedCells="1"/>
  <mergeCells count="68">
    <mergeCell ref="F1:K1"/>
    <mergeCell ref="L1:O1"/>
    <mergeCell ref="B42:G43"/>
    <mergeCell ref="B48:C48"/>
    <mergeCell ref="B49:C50"/>
    <mergeCell ref="B44:G45"/>
    <mergeCell ref="D48:E48"/>
    <mergeCell ref="B11:C11"/>
    <mergeCell ref="B12:C20"/>
    <mergeCell ref="B21:C21"/>
    <mergeCell ref="N11:O20"/>
    <mergeCell ref="D11:E20"/>
    <mergeCell ref="L11:M20"/>
    <mergeCell ref="F11:G20"/>
    <mergeCell ref="H11:I20"/>
    <mergeCell ref="L9:M10"/>
    <mergeCell ref="N9:O10"/>
    <mergeCell ref="D9:E10"/>
    <mergeCell ref="F9:G10"/>
    <mergeCell ref="H9:I10"/>
    <mergeCell ref="J9:K10"/>
    <mergeCell ref="B2:I2"/>
    <mergeCell ref="D3:O4"/>
    <mergeCell ref="B52:C53"/>
    <mergeCell ref="D50:E50"/>
    <mergeCell ref="J49:K49"/>
    <mergeCell ref="L49:M49"/>
    <mergeCell ref="H49:I49"/>
    <mergeCell ref="D49:E49"/>
    <mergeCell ref="J11:K20"/>
    <mergeCell ref="L52:O52"/>
    <mergeCell ref="L53:O53"/>
    <mergeCell ref="D5:O6"/>
    <mergeCell ref="B3:C4"/>
    <mergeCell ref="B8:C10"/>
    <mergeCell ref="D8:O8"/>
    <mergeCell ref="B5:C6"/>
    <mergeCell ref="B55:O56"/>
    <mergeCell ref="D52:K52"/>
    <mergeCell ref="D53:K53"/>
    <mergeCell ref="F48:G48"/>
    <mergeCell ref="H48:I48"/>
    <mergeCell ref="F50:G50"/>
    <mergeCell ref="F49:G49"/>
    <mergeCell ref="H50:I50"/>
    <mergeCell ref="N50:O50"/>
    <mergeCell ref="N49:O49"/>
    <mergeCell ref="J50:K50"/>
    <mergeCell ref="L50:M50"/>
    <mergeCell ref="H44:O45"/>
    <mergeCell ref="L31:M40"/>
    <mergeCell ref="N48:O48"/>
    <mergeCell ref="J48:K48"/>
    <mergeCell ref="L48:M48"/>
    <mergeCell ref="B31:C31"/>
    <mergeCell ref="B32:C40"/>
    <mergeCell ref="N31:O40"/>
    <mergeCell ref="F21:G30"/>
    <mergeCell ref="N21:O30"/>
    <mergeCell ref="B22:C30"/>
    <mergeCell ref="F31:G40"/>
    <mergeCell ref="H31:I40"/>
    <mergeCell ref="J31:K40"/>
    <mergeCell ref="D31:E40"/>
    <mergeCell ref="D21:E30"/>
    <mergeCell ref="J21:K30"/>
    <mergeCell ref="H21:I30"/>
    <mergeCell ref="L21:M30"/>
  </mergeCells>
  <phoneticPr fontId="1"/>
  <conditionalFormatting sqref="B21:B22 D52:D53 D3 D5 N11:O40 B31:B32 B44:N45 D11:L40 B11:B12 L52:L53">
    <cfRule type="expression" dxfId="13" priority="14" stopIfTrue="1">
      <formula>$A$4=TRUE</formula>
    </cfRule>
  </conditionalFormatting>
  <conditionalFormatting sqref="J50:O50">
    <cfRule type="expression" dxfId="12" priority="43" stopIfTrue="1">
      <formula>$E$81=1</formula>
    </cfRule>
  </conditionalFormatting>
  <conditionalFormatting sqref="F50:G50">
    <cfRule type="expression" dxfId="11" priority="46" stopIfTrue="1">
      <formula>$E$82=1</formula>
    </cfRule>
  </conditionalFormatting>
  <conditionalFormatting sqref="D50:E50">
    <cfRule type="expression" dxfId="10" priority="2" stopIfTrue="1">
      <formula>$E$81=1</formula>
    </cfRule>
  </conditionalFormatting>
  <conditionalFormatting sqref="H50:I50">
    <cfRule type="expression" dxfId="9" priority="1">
      <formula>$E$83=1</formula>
    </cfRule>
  </conditionalFormatting>
  <printOptions horizontalCentered="1"/>
  <pageMargins left="0.59055118110236227" right="0.39370078740157483" top="0.74803149606299213" bottom="0.6692913385826772" header="0.51181102362204722" footer="0.5118110236220472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defaultSize="0" print="0" autoFill="0" autoLine="0" autoPict="0">
                <anchor moveWithCells="1">
                  <from>
                    <xdr:col>1</xdr:col>
                    <xdr:colOff>66675</xdr:colOff>
                    <xdr:row>0</xdr:row>
                    <xdr:rowOff>19050</xdr:rowOff>
                  </from>
                  <to>
                    <xdr:col>5</xdr:col>
                    <xdr:colOff>238125</xdr:colOff>
                    <xdr:row>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90"/>
  <sheetViews>
    <sheetView showRowColHeaders="0" topLeftCell="B1" zoomScaleNormal="100" workbookViewId="0">
      <selection activeCell="B12" sqref="B12:B20"/>
    </sheetView>
  </sheetViews>
  <sheetFormatPr defaultRowHeight="13.5" x14ac:dyDescent="0.15"/>
  <cols>
    <col min="1" max="1" width="2.625" style="28" hidden="1" customWidth="1"/>
    <col min="2" max="2" width="18" style="28" customWidth="1"/>
    <col min="3" max="3" width="17.625" style="28" customWidth="1"/>
    <col min="4" max="4" width="25.5" style="28" customWidth="1"/>
    <col min="5" max="5" width="14.875" style="28" customWidth="1"/>
    <col min="6" max="7" width="21.125" style="28" customWidth="1"/>
    <col min="8" max="8" width="30.75" style="28" customWidth="1"/>
    <col min="9" max="11" width="9" style="29"/>
    <col min="12" max="12" width="24.25" style="28" customWidth="1"/>
    <col min="13" max="16384" width="9" style="28"/>
  </cols>
  <sheetData>
    <row r="1" spans="1:13" ht="18.75" customHeight="1" x14ac:dyDescent="0.15">
      <c r="A1" s="94"/>
    </row>
    <row r="2" spans="1:13" ht="18.75" customHeight="1" x14ac:dyDescent="0.15">
      <c r="A2" s="94">
        <v>0</v>
      </c>
      <c r="B2" s="452" t="s">
        <v>412</v>
      </c>
      <c r="C2" s="452"/>
      <c r="D2" s="452"/>
      <c r="E2" s="452"/>
      <c r="F2" s="452"/>
      <c r="G2" s="452"/>
      <c r="H2" s="452"/>
    </row>
    <row r="3" spans="1:13" ht="18.75" customHeight="1" x14ac:dyDescent="0.15">
      <c r="A3" s="94">
        <v>0</v>
      </c>
    </row>
    <row r="4" spans="1:13" ht="18.75" customHeight="1" x14ac:dyDescent="0.15">
      <c r="A4" s="94"/>
    </row>
    <row r="5" spans="1:13" ht="18.75" customHeight="1" x14ac:dyDescent="0.15">
      <c r="A5" s="94" t="b">
        <v>0</v>
      </c>
      <c r="B5" s="38" t="s">
        <v>4</v>
      </c>
      <c r="C5" s="453" t="str">
        <f>+支援計画①!C5&amp;"    様"</f>
        <v xml:space="preserve">    様</v>
      </c>
      <c r="D5" s="453"/>
      <c r="E5" s="39"/>
      <c r="G5" s="40" t="s">
        <v>5</v>
      </c>
      <c r="H5" s="182">
        <f>+支援計画①!E9</f>
        <v>0</v>
      </c>
      <c r="L5" s="43"/>
      <c r="M5" s="43"/>
    </row>
    <row r="6" spans="1:13" ht="18.75" customHeight="1" x14ac:dyDescent="0.15"/>
    <row r="7" spans="1:13" ht="18.75" customHeight="1" x14ac:dyDescent="0.15"/>
    <row r="8" spans="1:13" ht="18.75" customHeight="1" x14ac:dyDescent="0.15">
      <c r="B8" s="460" t="s">
        <v>14</v>
      </c>
      <c r="C8" s="460" t="s">
        <v>15</v>
      </c>
      <c r="D8" s="462" t="s">
        <v>16</v>
      </c>
      <c r="E8" s="462" t="s">
        <v>17</v>
      </c>
      <c r="F8" s="459" t="s">
        <v>18</v>
      </c>
      <c r="G8" s="459"/>
      <c r="H8" s="456" t="s">
        <v>19</v>
      </c>
      <c r="M8" s="53"/>
    </row>
    <row r="9" spans="1:13" ht="18.75" customHeight="1" x14ac:dyDescent="0.15">
      <c r="B9" s="460"/>
      <c r="C9" s="460"/>
      <c r="D9" s="463"/>
      <c r="E9" s="463"/>
      <c r="F9" s="459" t="s">
        <v>26</v>
      </c>
      <c r="G9" s="459" t="s">
        <v>27</v>
      </c>
      <c r="H9" s="457"/>
      <c r="M9" s="53"/>
    </row>
    <row r="10" spans="1:13" ht="18.75" customHeight="1" x14ac:dyDescent="0.15">
      <c r="B10" s="461"/>
      <c r="C10" s="461"/>
      <c r="D10" s="464"/>
      <c r="E10" s="464"/>
      <c r="F10" s="459"/>
      <c r="G10" s="459"/>
      <c r="H10" s="458"/>
      <c r="M10" s="53"/>
    </row>
    <row r="11" spans="1:13" ht="18.75" customHeight="1" x14ac:dyDescent="0.15">
      <c r="B11" s="179" t="s">
        <v>407</v>
      </c>
      <c r="C11" s="466"/>
      <c r="D11" s="466"/>
      <c r="E11" s="467"/>
      <c r="F11" s="466"/>
      <c r="G11" s="466"/>
      <c r="H11" s="466"/>
    </row>
    <row r="12" spans="1:13" ht="18.75" customHeight="1" x14ac:dyDescent="0.15">
      <c r="B12" s="454"/>
      <c r="C12" s="465"/>
      <c r="D12" s="465"/>
      <c r="E12" s="468"/>
      <c r="F12" s="465"/>
      <c r="G12" s="465"/>
      <c r="H12" s="465"/>
    </row>
    <row r="13" spans="1:13" ht="28.5" customHeight="1" x14ac:dyDescent="0.15">
      <c r="B13" s="454"/>
      <c r="C13" s="465"/>
      <c r="D13" s="465"/>
      <c r="E13" s="468"/>
      <c r="F13" s="465"/>
      <c r="G13" s="465"/>
      <c r="H13" s="465"/>
    </row>
    <row r="14" spans="1:13" ht="18.75" customHeight="1" x14ac:dyDescent="0.15">
      <c r="B14" s="454"/>
      <c r="C14" s="465"/>
      <c r="D14" s="465"/>
      <c r="E14" s="468"/>
      <c r="F14" s="465"/>
      <c r="G14" s="465"/>
      <c r="H14" s="465"/>
    </row>
    <row r="15" spans="1:13" ht="18.75" customHeight="1" x14ac:dyDescent="0.15">
      <c r="B15" s="454"/>
      <c r="C15" s="465"/>
      <c r="D15" s="465"/>
      <c r="E15" s="468"/>
      <c r="F15" s="465"/>
      <c r="G15" s="465"/>
      <c r="H15" s="465"/>
    </row>
    <row r="16" spans="1:13" ht="18.75" customHeight="1" x14ac:dyDescent="0.15">
      <c r="A16" s="34"/>
      <c r="B16" s="454"/>
      <c r="C16" s="465"/>
      <c r="D16" s="465"/>
      <c r="E16" s="468"/>
      <c r="F16" s="465"/>
      <c r="G16" s="465"/>
      <c r="H16" s="465"/>
    </row>
    <row r="17" spans="1:8" ht="18.75" customHeight="1" x14ac:dyDescent="0.15">
      <c r="A17" s="34"/>
      <c r="B17" s="454"/>
      <c r="C17" s="465"/>
      <c r="D17" s="465"/>
      <c r="E17" s="468"/>
      <c r="F17" s="465"/>
      <c r="G17" s="465"/>
      <c r="H17" s="465"/>
    </row>
    <row r="18" spans="1:8" ht="18.75" customHeight="1" x14ac:dyDescent="0.15">
      <c r="A18" s="34"/>
      <c r="B18" s="454"/>
      <c r="C18" s="465"/>
      <c r="D18" s="465"/>
      <c r="E18" s="468"/>
      <c r="F18" s="465"/>
      <c r="G18" s="465"/>
      <c r="H18" s="465"/>
    </row>
    <row r="19" spans="1:8" ht="18.75" customHeight="1" x14ac:dyDescent="0.15">
      <c r="A19" s="34"/>
      <c r="B19" s="454"/>
      <c r="C19" s="465"/>
      <c r="D19" s="465"/>
      <c r="E19" s="468"/>
      <c r="F19" s="465"/>
      <c r="G19" s="465"/>
      <c r="H19" s="465"/>
    </row>
    <row r="20" spans="1:8" ht="18.75" customHeight="1" x14ac:dyDescent="0.15">
      <c r="A20" s="34"/>
      <c r="B20" s="455"/>
      <c r="C20" s="465"/>
      <c r="D20" s="465"/>
      <c r="E20" s="468"/>
      <c r="F20" s="465"/>
      <c r="G20" s="465"/>
      <c r="H20" s="465"/>
    </row>
    <row r="21" spans="1:8" ht="18.75" customHeight="1" x14ac:dyDescent="0.15">
      <c r="A21" s="34"/>
      <c r="B21" s="178" t="s">
        <v>408</v>
      </c>
      <c r="C21" s="465"/>
      <c r="D21" s="465"/>
      <c r="E21" s="468"/>
      <c r="F21" s="465"/>
      <c r="G21" s="465"/>
      <c r="H21" s="465"/>
    </row>
    <row r="22" spans="1:8" ht="18.75" customHeight="1" x14ac:dyDescent="0.15">
      <c r="A22" s="34"/>
      <c r="B22" s="454"/>
      <c r="C22" s="465"/>
      <c r="D22" s="465"/>
      <c r="E22" s="468"/>
      <c r="F22" s="465"/>
      <c r="G22" s="465"/>
      <c r="H22" s="465"/>
    </row>
    <row r="23" spans="1:8" ht="18.75" customHeight="1" x14ac:dyDescent="0.15">
      <c r="A23" s="34"/>
      <c r="B23" s="454"/>
      <c r="C23" s="465"/>
      <c r="D23" s="465"/>
      <c r="E23" s="468"/>
      <c r="F23" s="465"/>
      <c r="G23" s="465"/>
      <c r="H23" s="465"/>
    </row>
    <row r="24" spans="1:8" ht="18.75" customHeight="1" x14ac:dyDescent="0.15">
      <c r="A24" s="13"/>
      <c r="B24" s="454"/>
      <c r="C24" s="465"/>
      <c r="D24" s="465"/>
      <c r="E24" s="468"/>
      <c r="F24" s="465"/>
      <c r="G24" s="465"/>
      <c r="H24" s="465"/>
    </row>
    <row r="25" spans="1:8" ht="18.75" customHeight="1" x14ac:dyDescent="0.15">
      <c r="A25" s="13"/>
      <c r="B25" s="454"/>
      <c r="C25" s="465"/>
      <c r="D25" s="465"/>
      <c r="E25" s="468"/>
      <c r="F25" s="465"/>
      <c r="G25" s="465"/>
      <c r="H25" s="465"/>
    </row>
    <row r="26" spans="1:8" ht="18.75" customHeight="1" x14ac:dyDescent="0.15">
      <c r="A26" s="34"/>
      <c r="B26" s="454"/>
      <c r="C26" s="465"/>
      <c r="D26" s="465"/>
      <c r="E26" s="468"/>
      <c r="F26" s="465"/>
      <c r="G26" s="465"/>
      <c r="H26" s="465"/>
    </row>
    <row r="27" spans="1:8" ht="18.75" customHeight="1" x14ac:dyDescent="0.15">
      <c r="A27" s="34"/>
      <c r="B27" s="454"/>
      <c r="C27" s="465"/>
      <c r="D27" s="465"/>
      <c r="E27" s="468"/>
      <c r="F27" s="465"/>
      <c r="G27" s="465"/>
      <c r="H27" s="465"/>
    </row>
    <row r="28" spans="1:8" ht="27" customHeight="1" x14ac:dyDescent="0.15">
      <c r="A28" s="34"/>
      <c r="B28" s="454"/>
      <c r="C28" s="465"/>
      <c r="D28" s="465"/>
      <c r="E28" s="468"/>
      <c r="F28" s="465"/>
      <c r="G28" s="465"/>
      <c r="H28" s="465"/>
    </row>
    <row r="29" spans="1:8" ht="18.75" customHeight="1" x14ac:dyDescent="0.15">
      <c r="A29" s="34"/>
      <c r="B29" s="454"/>
      <c r="C29" s="465"/>
      <c r="D29" s="465"/>
      <c r="E29" s="468"/>
      <c r="F29" s="465"/>
      <c r="G29" s="465"/>
      <c r="H29" s="465"/>
    </row>
    <row r="30" spans="1:8" ht="18.75" customHeight="1" x14ac:dyDescent="0.15">
      <c r="A30" s="34"/>
      <c r="B30" s="455"/>
      <c r="C30" s="465"/>
      <c r="D30" s="465"/>
      <c r="E30" s="468"/>
      <c r="F30" s="465"/>
      <c r="G30" s="465"/>
      <c r="H30" s="465"/>
    </row>
    <row r="31" spans="1:8" ht="18.75" customHeight="1" x14ac:dyDescent="0.15">
      <c r="A31" s="34"/>
      <c r="B31" s="178" t="s">
        <v>409</v>
      </c>
      <c r="C31" s="465"/>
      <c r="D31" s="465"/>
      <c r="E31" s="468"/>
      <c r="F31" s="465"/>
      <c r="G31" s="465"/>
      <c r="H31" s="465"/>
    </row>
    <row r="32" spans="1:8" ht="18.75" customHeight="1" x14ac:dyDescent="0.15">
      <c r="A32" s="34"/>
      <c r="B32" s="454"/>
      <c r="C32" s="465"/>
      <c r="D32" s="465"/>
      <c r="E32" s="468"/>
      <c r="F32" s="465"/>
      <c r="G32" s="465"/>
      <c r="H32" s="465"/>
    </row>
    <row r="33" spans="1:12" ht="18.75" customHeight="1" x14ac:dyDescent="0.15">
      <c r="A33" s="34"/>
      <c r="B33" s="454"/>
      <c r="C33" s="465"/>
      <c r="D33" s="465"/>
      <c r="E33" s="468"/>
      <c r="F33" s="465"/>
      <c r="G33" s="465"/>
      <c r="H33" s="465"/>
    </row>
    <row r="34" spans="1:12" ht="18.75" customHeight="1" x14ac:dyDescent="0.15">
      <c r="A34" s="64"/>
      <c r="B34" s="454"/>
      <c r="C34" s="465"/>
      <c r="D34" s="465"/>
      <c r="E34" s="468"/>
      <c r="F34" s="465"/>
      <c r="G34" s="465"/>
      <c r="H34" s="465"/>
    </row>
    <row r="35" spans="1:12" ht="18.75" customHeight="1" x14ac:dyDescent="0.15">
      <c r="A35" s="13"/>
      <c r="B35" s="454"/>
      <c r="C35" s="465"/>
      <c r="D35" s="465"/>
      <c r="E35" s="468"/>
      <c r="F35" s="465"/>
      <c r="G35" s="465"/>
      <c r="H35" s="465"/>
    </row>
    <row r="36" spans="1:12" ht="18.75" customHeight="1" x14ac:dyDescent="0.15">
      <c r="A36" s="13"/>
      <c r="B36" s="454"/>
      <c r="C36" s="465"/>
      <c r="D36" s="465"/>
      <c r="E36" s="468"/>
      <c r="F36" s="465"/>
      <c r="G36" s="465"/>
      <c r="H36" s="465"/>
    </row>
    <row r="37" spans="1:12" ht="18.75" customHeight="1" x14ac:dyDescent="0.15">
      <c r="A37" s="34"/>
      <c r="B37" s="454"/>
      <c r="C37" s="465"/>
      <c r="D37" s="465"/>
      <c r="E37" s="468"/>
      <c r="F37" s="465"/>
      <c r="G37" s="465"/>
      <c r="H37" s="465"/>
    </row>
    <row r="38" spans="1:12" ht="18.75" customHeight="1" x14ac:dyDescent="0.15">
      <c r="A38" s="34"/>
      <c r="B38" s="454"/>
      <c r="C38" s="465"/>
      <c r="D38" s="465"/>
      <c r="E38" s="468"/>
      <c r="F38" s="465"/>
      <c r="G38" s="465"/>
      <c r="H38" s="465"/>
    </row>
    <row r="39" spans="1:12" ht="18.75" customHeight="1" x14ac:dyDescent="0.15">
      <c r="A39" s="34"/>
      <c r="B39" s="454"/>
      <c r="C39" s="465"/>
      <c r="D39" s="465"/>
      <c r="E39" s="468"/>
      <c r="F39" s="465"/>
      <c r="G39" s="465"/>
      <c r="H39" s="465"/>
    </row>
    <row r="40" spans="1:12" ht="25.5" customHeight="1" x14ac:dyDescent="0.15">
      <c r="A40" s="34"/>
      <c r="B40" s="486"/>
      <c r="C40" s="484"/>
      <c r="D40" s="484"/>
      <c r="E40" s="485"/>
      <c r="F40" s="484"/>
      <c r="G40" s="484"/>
      <c r="H40" s="484"/>
    </row>
    <row r="41" spans="1:12" ht="25.5" customHeight="1" x14ac:dyDescent="0.15">
      <c r="A41" s="34"/>
    </row>
    <row r="42" spans="1:12" ht="18.75" customHeight="1" x14ac:dyDescent="0.15">
      <c r="A42" s="34"/>
    </row>
    <row r="43" spans="1:12" ht="18.75" customHeight="1" x14ac:dyDescent="0.15">
      <c r="A43" s="34"/>
      <c r="B43" s="478" t="s">
        <v>132</v>
      </c>
      <c r="C43" s="479"/>
      <c r="D43" s="480"/>
      <c r="E43" s="481" t="s">
        <v>229</v>
      </c>
      <c r="F43" s="482"/>
      <c r="G43" s="308"/>
      <c r="H43" s="483"/>
      <c r="L43" s="69"/>
    </row>
    <row r="44" spans="1:12" ht="18.75" customHeight="1" x14ac:dyDescent="0.15">
      <c r="A44" s="13"/>
      <c r="B44" s="469"/>
      <c r="C44" s="198"/>
      <c r="D44" s="470"/>
      <c r="E44" s="472"/>
      <c r="F44" s="473"/>
      <c r="G44" s="70"/>
      <c r="H44" s="71"/>
    </row>
    <row r="45" spans="1:12" ht="18.75" customHeight="1" x14ac:dyDescent="0.15">
      <c r="A45" s="13"/>
      <c r="B45" s="469"/>
      <c r="C45" s="198"/>
      <c r="D45" s="470"/>
      <c r="E45" s="474"/>
      <c r="F45" s="475"/>
      <c r="G45" s="72"/>
      <c r="H45" s="73"/>
    </row>
    <row r="46" spans="1:12" ht="18.75" customHeight="1" x14ac:dyDescent="0.15">
      <c r="A46" s="64"/>
      <c r="B46" s="469"/>
      <c r="C46" s="198"/>
      <c r="D46" s="470"/>
      <c r="E46" s="474"/>
      <c r="F46" s="475"/>
      <c r="G46" s="72"/>
      <c r="H46" s="73"/>
    </row>
    <row r="47" spans="1:12" ht="18.75" customHeight="1" x14ac:dyDescent="0.15">
      <c r="A47" s="34"/>
      <c r="B47" s="469"/>
      <c r="C47" s="198"/>
      <c r="D47" s="470"/>
      <c r="E47" s="474"/>
      <c r="F47" s="475"/>
      <c r="G47" s="72"/>
      <c r="H47" s="73"/>
    </row>
    <row r="48" spans="1:12" ht="18.75" customHeight="1" x14ac:dyDescent="0.15">
      <c r="A48" s="34"/>
      <c r="B48" s="373"/>
      <c r="C48" s="374"/>
      <c r="D48" s="471"/>
      <c r="E48" s="476"/>
      <c r="F48" s="477"/>
      <c r="G48" s="74"/>
      <c r="H48" s="75"/>
    </row>
    <row r="55" spans="1:1" x14ac:dyDescent="0.15">
      <c r="A55" s="8"/>
    </row>
    <row r="56" spans="1:1" s="8" customFormat="1" ht="12" x14ac:dyDescent="0.15"/>
    <row r="57" spans="1:1" s="8" customFormat="1" ht="12" x14ac:dyDescent="0.15"/>
    <row r="58" spans="1:1" s="8" customFormat="1" ht="12" x14ac:dyDescent="0.15"/>
    <row r="61" spans="1:1" hidden="1" x14ac:dyDescent="0.15"/>
    <row r="62" spans="1:1" hidden="1" x14ac:dyDescent="0.15"/>
    <row r="63" spans="1:1" hidden="1" x14ac:dyDescent="0.15"/>
    <row r="64" spans="1:1" hidden="1" x14ac:dyDescent="0.15"/>
    <row r="65" spans="3:11" hidden="1" x14ac:dyDescent="0.15"/>
    <row r="66" spans="3:11" hidden="1" x14ac:dyDescent="0.15"/>
    <row r="67" spans="3:11" hidden="1" x14ac:dyDescent="0.15"/>
    <row r="68" spans="3:11" ht="12" hidden="1" x14ac:dyDescent="0.15">
      <c r="C68" s="185">
        <v>0</v>
      </c>
      <c r="D68" s="94" t="str">
        <f>IF(支援計画③!B12="","",支援計画③!B12)</f>
        <v/>
      </c>
      <c r="E68" s="83" t="s">
        <v>405</v>
      </c>
      <c r="I68" s="28"/>
      <c r="J68" s="28"/>
      <c r="K68" s="28"/>
    </row>
    <row r="69" spans="3:11" ht="12" hidden="1" x14ac:dyDescent="0.15">
      <c r="C69" s="185">
        <v>0</v>
      </c>
      <c r="D69" s="94" t="str">
        <f>IF(支援計画③!B22="","",支援計画③!B22)</f>
        <v/>
      </c>
      <c r="E69" s="86" t="s">
        <v>406</v>
      </c>
      <c r="I69" s="28"/>
      <c r="J69" s="28"/>
      <c r="K69" s="28"/>
    </row>
    <row r="70" spans="3:11" ht="12" hidden="1" x14ac:dyDescent="0.15">
      <c r="D70" s="94" t="str">
        <f>IF(支援計画③!B32="","",支援計画③!B32)</f>
        <v/>
      </c>
      <c r="I70" s="28"/>
      <c r="J70" s="28"/>
      <c r="K70" s="28"/>
    </row>
    <row r="71" spans="3:11" ht="12" hidden="1" x14ac:dyDescent="0.15">
      <c r="I71" s="28"/>
      <c r="J71" s="28"/>
      <c r="K71" s="28"/>
    </row>
    <row r="72" spans="3:11" ht="12" hidden="1" x14ac:dyDescent="0.15">
      <c r="I72" s="28"/>
      <c r="J72" s="28"/>
      <c r="K72" s="28"/>
    </row>
    <row r="73" spans="3:11" ht="12" hidden="1" x14ac:dyDescent="0.15">
      <c r="I73" s="28"/>
      <c r="J73" s="28"/>
      <c r="K73" s="28"/>
    </row>
    <row r="74" spans="3:11" ht="12" hidden="1" x14ac:dyDescent="0.15">
      <c r="I74" s="28"/>
      <c r="J74" s="28"/>
      <c r="K74" s="28"/>
    </row>
    <row r="75" spans="3:11" ht="12" hidden="1" x14ac:dyDescent="0.15">
      <c r="I75" s="28"/>
      <c r="J75" s="28"/>
      <c r="K75" s="28"/>
    </row>
    <row r="76" spans="3:11" ht="12" hidden="1" x14ac:dyDescent="0.15">
      <c r="I76" s="28"/>
      <c r="J76" s="28"/>
      <c r="K76" s="28"/>
    </row>
    <row r="77" spans="3:11" ht="12" hidden="1" x14ac:dyDescent="0.15">
      <c r="I77" s="28"/>
      <c r="J77" s="28"/>
      <c r="K77" s="28"/>
    </row>
    <row r="78" spans="3:11" ht="12" hidden="1" x14ac:dyDescent="0.15">
      <c r="I78" s="28"/>
      <c r="J78" s="28"/>
      <c r="K78" s="28"/>
    </row>
    <row r="79" spans="3:11" ht="12" hidden="1" x14ac:dyDescent="0.15">
      <c r="I79" s="28"/>
      <c r="J79" s="28"/>
      <c r="K79" s="28"/>
    </row>
    <row r="80" spans="3:11" ht="12" hidden="1" x14ac:dyDescent="0.15">
      <c r="I80" s="28"/>
      <c r="J80" s="28"/>
      <c r="K80" s="28"/>
    </row>
    <row r="81" spans="9:11" ht="12" x14ac:dyDescent="0.15">
      <c r="I81" s="28"/>
      <c r="J81" s="28"/>
      <c r="K81" s="28"/>
    </row>
    <row r="82" spans="9:11" ht="12" x14ac:dyDescent="0.15">
      <c r="I82" s="28"/>
      <c r="J82" s="28"/>
      <c r="K82" s="28"/>
    </row>
    <row r="83" spans="9:11" ht="12" x14ac:dyDescent="0.15">
      <c r="I83" s="28"/>
      <c r="J83" s="28"/>
      <c r="K83" s="28"/>
    </row>
    <row r="84" spans="9:11" ht="12" x14ac:dyDescent="0.15">
      <c r="I84" s="28"/>
      <c r="J84" s="28"/>
      <c r="K84" s="28"/>
    </row>
    <row r="85" spans="9:11" ht="12" x14ac:dyDescent="0.15">
      <c r="I85" s="28"/>
      <c r="J85" s="28"/>
      <c r="K85" s="28"/>
    </row>
    <row r="86" spans="9:11" ht="12" x14ac:dyDescent="0.15">
      <c r="I86" s="28"/>
      <c r="J86" s="28"/>
      <c r="K86" s="28"/>
    </row>
    <row r="87" spans="9:11" ht="12" x14ac:dyDescent="0.15">
      <c r="I87" s="28"/>
      <c r="J87" s="28"/>
      <c r="K87" s="28"/>
    </row>
    <row r="88" spans="9:11" ht="12" x14ac:dyDescent="0.15">
      <c r="I88" s="28"/>
      <c r="J88" s="28"/>
      <c r="K88" s="28"/>
    </row>
    <row r="89" spans="9:11" ht="12" x14ac:dyDescent="0.15">
      <c r="I89" s="28"/>
      <c r="J89" s="28"/>
      <c r="K89" s="28"/>
    </row>
    <row r="90" spans="9:11" ht="12" x14ac:dyDescent="0.15">
      <c r="I90" s="28"/>
      <c r="J90" s="28"/>
      <c r="K90" s="28"/>
    </row>
  </sheetData>
  <sheetProtection sheet="1" objects="1" scenarios="1" selectLockedCells="1"/>
  <mergeCells count="35">
    <mergeCell ref="B44:D48"/>
    <mergeCell ref="E44:F48"/>
    <mergeCell ref="B43:D43"/>
    <mergeCell ref="E43:H43"/>
    <mergeCell ref="C31:C40"/>
    <mergeCell ref="D31:D40"/>
    <mergeCell ref="E31:E40"/>
    <mergeCell ref="F31:F40"/>
    <mergeCell ref="G31:G40"/>
    <mergeCell ref="H31:H40"/>
    <mergeCell ref="B32:B40"/>
    <mergeCell ref="E11:E20"/>
    <mergeCell ref="F11:F20"/>
    <mergeCell ref="G11:G20"/>
    <mergeCell ref="H11:H20"/>
    <mergeCell ref="C21:C30"/>
    <mergeCell ref="D21:D30"/>
    <mergeCell ref="E21:E30"/>
    <mergeCell ref="F21:F30"/>
    <mergeCell ref="B2:H2"/>
    <mergeCell ref="C5:D5"/>
    <mergeCell ref="B12:B20"/>
    <mergeCell ref="B22:B30"/>
    <mergeCell ref="H8:H10"/>
    <mergeCell ref="F9:F10"/>
    <mergeCell ref="G9:G10"/>
    <mergeCell ref="B8:B10"/>
    <mergeCell ref="C8:C10"/>
    <mergeCell ref="D8:D10"/>
    <mergeCell ref="E8:E10"/>
    <mergeCell ref="F8:G8"/>
    <mergeCell ref="G21:G30"/>
    <mergeCell ref="H21:H30"/>
    <mergeCell ref="C11:C20"/>
    <mergeCell ref="D11:D20"/>
  </mergeCells>
  <phoneticPr fontId="1"/>
  <conditionalFormatting sqref="C11:H40 B44:H48 H5 B12 B22 B32">
    <cfRule type="expression" dxfId="8" priority="39" stopIfTrue="1">
      <formula>$A$5=TRUE</formula>
    </cfRule>
  </conditionalFormatting>
  <dataValidations disablePrompts="1" count="1">
    <dataValidation type="list" allowBlank="1" showInputMessage="1" showErrorMessage="1" sqref="E11:E40">
      <formula1>$E$68:$E$69</formula1>
    </dataValidation>
  </dataValidations>
  <printOptions horizontalCentered="1"/>
  <pageMargins left="0.59055118110236227" right="0.39370078740157483" top="0.74803149606299213" bottom="0.6692913385826772" header="0.51181102362204722" footer="0.5118110236220472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093" r:id="rId3" name="Option Button 21">
              <controlPr defaultSize="0" autoFill="0" autoLine="0" autoPict="0">
                <anchor moveWithCells="1">
                  <from>
                    <xdr:col>6</xdr:col>
                    <xdr:colOff>142875</xdr:colOff>
                    <xdr:row>43</xdr:row>
                    <xdr:rowOff>38100</xdr:rowOff>
                  </from>
                  <to>
                    <xdr:col>6</xdr:col>
                    <xdr:colOff>1447800</xdr:colOff>
                    <xdr:row>44</xdr:row>
                    <xdr:rowOff>19050</xdr:rowOff>
                  </to>
                </anchor>
              </controlPr>
            </control>
          </mc:Choice>
        </mc:AlternateContent>
        <mc:AlternateContent xmlns:mc="http://schemas.openxmlformats.org/markup-compatibility/2006">
          <mc:Choice Requires="x14">
            <control shapeId="3094" r:id="rId4" name="Option Button 22">
              <controlPr defaultSize="0" autoFill="0" autoLine="0" autoPict="0">
                <anchor moveWithCells="1">
                  <from>
                    <xdr:col>6</xdr:col>
                    <xdr:colOff>142875</xdr:colOff>
                    <xdr:row>44</xdr:row>
                    <xdr:rowOff>38100</xdr:rowOff>
                  </from>
                  <to>
                    <xdr:col>6</xdr:col>
                    <xdr:colOff>1447800</xdr:colOff>
                    <xdr:row>45</xdr:row>
                    <xdr:rowOff>19050</xdr:rowOff>
                  </to>
                </anchor>
              </controlPr>
            </control>
          </mc:Choice>
        </mc:AlternateContent>
        <mc:AlternateContent xmlns:mc="http://schemas.openxmlformats.org/markup-compatibility/2006">
          <mc:Choice Requires="x14">
            <control shapeId="3095" r:id="rId5" name="Option Button 23">
              <controlPr defaultSize="0" autoFill="0" autoLine="0" autoPict="0">
                <anchor moveWithCells="1">
                  <from>
                    <xdr:col>6</xdr:col>
                    <xdr:colOff>142875</xdr:colOff>
                    <xdr:row>45</xdr:row>
                    <xdr:rowOff>38100</xdr:rowOff>
                  </from>
                  <to>
                    <xdr:col>6</xdr:col>
                    <xdr:colOff>1447800</xdr:colOff>
                    <xdr:row>46</xdr:row>
                    <xdr:rowOff>19050</xdr:rowOff>
                  </to>
                </anchor>
              </controlPr>
            </control>
          </mc:Choice>
        </mc:AlternateContent>
        <mc:AlternateContent xmlns:mc="http://schemas.openxmlformats.org/markup-compatibility/2006">
          <mc:Choice Requires="x14">
            <control shapeId="3097" r:id="rId6" name="Group Box 25">
              <controlPr defaultSize="0" print="0" autoFill="0" autoPict="0">
                <anchor moveWithCells="1">
                  <from>
                    <xdr:col>6</xdr:col>
                    <xdr:colOff>0</xdr:colOff>
                    <xdr:row>43</xdr:row>
                    <xdr:rowOff>0</xdr:rowOff>
                  </from>
                  <to>
                    <xdr:col>7</xdr:col>
                    <xdr:colOff>0</xdr:colOff>
                    <xdr:row>48</xdr:row>
                    <xdr:rowOff>0</xdr:rowOff>
                  </to>
                </anchor>
              </controlPr>
            </control>
          </mc:Choice>
        </mc:AlternateContent>
        <mc:AlternateContent xmlns:mc="http://schemas.openxmlformats.org/markup-compatibility/2006">
          <mc:Choice Requires="x14">
            <control shapeId="3223" r:id="rId7" name="Option Button 151">
              <controlPr defaultSize="0" autoFill="0" autoLine="0" autoPict="0">
                <anchor moveWithCells="1">
                  <from>
                    <xdr:col>7</xdr:col>
                    <xdr:colOff>142875</xdr:colOff>
                    <xdr:row>45</xdr:row>
                    <xdr:rowOff>38100</xdr:rowOff>
                  </from>
                  <to>
                    <xdr:col>7</xdr:col>
                    <xdr:colOff>1447800</xdr:colOff>
                    <xdr:row>46</xdr:row>
                    <xdr:rowOff>19050</xdr:rowOff>
                  </to>
                </anchor>
              </controlPr>
            </control>
          </mc:Choice>
        </mc:AlternateContent>
        <mc:AlternateContent xmlns:mc="http://schemas.openxmlformats.org/markup-compatibility/2006">
          <mc:Choice Requires="x14">
            <control shapeId="3224" r:id="rId8" name="Option Button 152">
              <controlPr defaultSize="0" autoFill="0" autoLine="0" autoPict="0">
                <anchor moveWithCells="1">
                  <from>
                    <xdr:col>7</xdr:col>
                    <xdr:colOff>142875</xdr:colOff>
                    <xdr:row>44</xdr:row>
                    <xdr:rowOff>38100</xdr:rowOff>
                  </from>
                  <to>
                    <xdr:col>7</xdr:col>
                    <xdr:colOff>1447800</xdr:colOff>
                    <xdr:row>45</xdr:row>
                    <xdr:rowOff>19050</xdr:rowOff>
                  </to>
                </anchor>
              </controlPr>
            </control>
          </mc:Choice>
        </mc:AlternateContent>
        <mc:AlternateContent xmlns:mc="http://schemas.openxmlformats.org/markup-compatibility/2006">
          <mc:Choice Requires="x14">
            <control shapeId="3225" r:id="rId9" name="Option Button 153">
              <controlPr defaultSize="0" autoFill="0" autoLine="0" autoPict="0">
                <anchor moveWithCells="1">
                  <from>
                    <xdr:col>7</xdr:col>
                    <xdr:colOff>142875</xdr:colOff>
                    <xdr:row>43</xdr:row>
                    <xdr:rowOff>38100</xdr:rowOff>
                  </from>
                  <to>
                    <xdr:col>7</xdr:col>
                    <xdr:colOff>1447800</xdr:colOff>
                    <xdr:row>44</xdr:row>
                    <xdr:rowOff>19050</xdr:rowOff>
                  </to>
                </anchor>
              </controlPr>
            </control>
          </mc:Choice>
        </mc:AlternateContent>
        <mc:AlternateContent xmlns:mc="http://schemas.openxmlformats.org/markup-compatibility/2006">
          <mc:Choice Requires="x14">
            <control shapeId="3227" r:id="rId10" name="Option Button 155">
              <controlPr defaultSize="0" autoFill="0" autoLine="0" autoPict="0">
                <anchor moveWithCells="1">
                  <from>
                    <xdr:col>7</xdr:col>
                    <xdr:colOff>142875</xdr:colOff>
                    <xdr:row>46</xdr:row>
                    <xdr:rowOff>38100</xdr:rowOff>
                  </from>
                  <to>
                    <xdr:col>7</xdr:col>
                    <xdr:colOff>1447800</xdr:colOff>
                    <xdr:row>47</xdr:row>
                    <xdr:rowOff>19050</xdr:rowOff>
                  </to>
                </anchor>
              </controlPr>
            </control>
          </mc:Choice>
        </mc:AlternateContent>
        <mc:AlternateContent xmlns:mc="http://schemas.openxmlformats.org/markup-compatibility/2006">
          <mc:Choice Requires="x14">
            <control shapeId="3228" r:id="rId11" name="Check Box 156">
              <controlPr defaultSize="0" print="0" autoFill="0" autoLine="0" autoPict="0">
                <anchor moveWithCells="1">
                  <from>
                    <xdr:col>1</xdr:col>
                    <xdr:colOff>66675</xdr:colOff>
                    <xdr:row>2</xdr:row>
                    <xdr:rowOff>19050</xdr:rowOff>
                  </from>
                  <to>
                    <xdr:col>3</xdr:col>
                    <xdr:colOff>523875</xdr:colOff>
                    <xdr:row>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showRowColHeaders="0" workbookViewId="0">
      <selection activeCell="G29" sqref="G29"/>
    </sheetView>
  </sheetViews>
  <sheetFormatPr defaultRowHeight="13.5" x14ac:dyDescent="0.15"/>
  <cols>
    <col min="1" max="16384" width="9" style="186"/>
  </cols>
  <sheetData/>
  <sheetProtection sheet="1" objects="1" scenarios="1" selectLockedCells="1" selectUnlockedCells="1"/>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69"/>
  <sheetViews>
    <sheetView topLeftCell="A148" workbookViewId="0">
      <selection activeCell="E167" sqref="E167:E168"/>
    </sheetView>
  </sheetViews>
  <sheetFormatPr defaultRowHeight="11.25" x14ac:dyDescent="0.15"/>
  <cols>
    <col min="1" max="1" width="2.75" style="103" customWidth="1"/>
    <col min="2" max="2" width="3.75" style="103" customWidth="1"/>
    <col min="3" max="3" width="6.375" style="103" bestFit="1" customWidth="1"/>
    <col min="4" max="4" width="24.25" style="103" customWidth="1"/>
    <col min="5" max="16384" width="9" style="103"/>
  </cols>
  <sheetData>
    <row r="1" spans="1:15" x14ac:dyDescent="0.15">
      <c r="A1" s="109" t="s">
        <v>260</v>
      </c>
    </row>
    <row r="2" spans="1:15" s="102" customFormat="1" x14ac:dyDescent="0.15">
      <c r="C2" s="104"/>
      <c r="D2" s="105"/>
      <c r="E2" s="106"/>
      <c r="F2" s="103"/>
      <c r="G2" s="103"/>
      <c r="H2" s="103"/>
      <c r="I2" s="103"/>
      <c r="J2" s="103"/>
      <c r="K2" s="103"/>
      <c r="L2" s="103"/>
      <c r="M2" s="103"/>
      <c r="N2" s="103"/>
      <c r="O2" s="103"/>
    </row>
    <row r="3" spans="1:15" x14ac:dyDescent="0.15">
      <c r="A3" s="109" t="s">
        <v>321</v>
      </c>
      <c r="C3" s="109"/>
      <c r="D3" s="107"/>
      <c r="E3" s="108"/>
    </row>
    <row r="4" spans="1:15" x14ac:dyDescent="0.15">
      <c r="B4" s="111" t="s">
        <v>280</v>
      </c>
      <c r="C4" s="112"/>
      <c r="D4" s="113"/>
      <c r="E4" s="103">
        <f>+支援計画①!D7</f>
        <v>0</v>
      </c>
    </row>
    <row r="5" spans="1:15" x14ac:dyDescent="0.15">
      <c r="B5" s="114" t="s">
        <v>281</v>
      </c>
      <c r="C5" s="115"/>
      <c r="D5" s="116"/>
      <c r="E5" s="103">
        <f>+支援計画①!J7</f>
        <v>0</v>
      </c>
    </row>
    <row r="6" spans="1:15" x14ac:dyDescent="0.15">
      <c r="B6" s="111" t="s">
        <v>320</v>
      </c>
      <c r="C6" s="112"/>
      <c r="D6" s="113"/>
      <c r="E6" s="103">
        <f>+支援計画①!E9</f>
        <v>0</v>
      </c>
    </row>
    <row r="7" spans="1:15" x14ac:dyDescent="0.15">
      <c r="B7" s="114" t="s">
        <v>277</v>
      </c>
      <c r="C7" s="115"/>
      <c r="D7" s="116"/>
      <c r="E7" s="103">
        <f>+支援計画①!H10</f>
        <v>0</v>
      </c>
    </row>
    <row r="8" spans="1:15" x14ac:dyDescent="0.15">
      <c r="B8" s="111" t="s">
        <v>278</v>
      </c>
      <c r="C8" s="112"/>
      <c r="D8" s="113"/>
      <c r="E8" s="103">
        <f>+支援計画①!E11</f>
        <v>0</v>
      </c>
    </row>
    <row r="9" spans="1:15" x14ac:dyDescent="0.15">
      <c r="B9" s="127" t="s">
        <v>279</v>
      </c>
      <c r="C9" s="128"/>
      <c r="D9" s="129"/>
      <c r="E9" s="103">
        <f>+支援計画①!E12</f>
        <v>0</v>
      </c>
    </row>
    <row r="10" spans="1:15" x14ac:dyDescent="0.15">
      <c r="A10" s="489" t="s">
        <v>309</v>
      </c>
      <c r="B10" s="133">
        <v>6</v>
      </c>
      <c r="C10" s="133">
        <v>1</v>
      </c>
      <c r="D10" s="134" t="s">
        <v>235</v>
      </c>
      <c r="E10" s="103">
        <f>+支援計画①!H22</f>
        <v>0</v>
      </c>
    </row>
    <row r="11" spans="1:15" x14ac:dyDescent="0.15">
      <c r="A11" s="490"/>
      <c r="B11" s="135">
        <v>9</v>
      </c>
      <c r="C11" s="135">
        <v>2</v>
      </c>
      <c r="D11" s="136" t="s">
        <v>238</v>
      </c>
      <c r="E11" s="103">
        <f>+支援計画①!H27</f>
        <v>0</v>
      </c>
    </row>
    <row r="12" spans="1:15" x14ac:dyDescent="0.15">
      <c r="A12" s="490"/>
      <c r="B12" s="135">
        <v>10</v>
      </c>
      <c r="C12" s="135">
        <v>3</v>
      </c>
      <c r="D12" s="136" t="s">
        <v>239</v>
      </c>
      <c r="E12" s="103">
        <f>+支援計画①!H28</f>
        <v>0</v>
      </c>
    </row>
    <row r="13" spans="1:15" x14ac:dyDescent="0.15">
      <c r="A13" s="490"/>
      <c r="B13" s="135">
        <v>18</v>
      </c>
      <c r="C13" s="135">
        <v>4</v>
      </c>
      <c r="D13" s="137" t="s">
        <v>247</v>
      </c>
      <c r="E13" s="103">
        <f>+支援計画①!H38</f>
        <v>0</v>
      </c>
    </row>
    <row r="14" spans="1:15" x14ac:dyDescent="0.15">
      <c r="A14" s="490"/>
      <c r="B14" s="135">
        <v>19</v>
      </c>
      <c r="C14" s="135">
        <v>5</v>
      </c>
      <c r="D14" s="136" t="s">
        <v>248</v>
      </c>
      <c r="E14" s="103">
        <f>+支援計画①!H39</f>
        <v>0</v>
      </c>
    </row>
    <row r="15" spans="1:15" x14ac:dyDescent="0.15">
      <c r="A15" s="490"/>
      <c r="B15" s="135">
        <v>1</v>
      </c>
      <c r="C15" s="135">
        <v>6</v>
      </c>
      <c r="D15" s="137" t="s">
        <v>231</v>
      </c>
      <c r="E15" s="103">
        <f>+支援計画①!H17</f>
        <v>0</v>
      </c>
    </row>
    <row r="16" spans="1:15" x14ac:dyDescent="0.15">
      <c r="A16" s="490"/>
      <c r="B16" s="135">
        <v>2</v>
      </c>
      <c r="C16" s="135">
        <v>7</v>
      </c>
      <c r="D16" s="136" t="s">
        <v>242</v>
      </c>
      <c r="E16" s="103">
        <f>+支援計画①!H18</f>
        <v>0</v>
      </c>
    </row>
    <row r="17" spans="1:5" x14ac:dyDescent="0.15">
      <c r="A17" s="490"/>
      <c r="B17" s="135">
        <v>3</v>
      </c>
      <c r="C17" s="135">
        <v>8</v>
      </c>
      <c r="D17" s="136" t="s">
        <v>232</v>
      </c>
      <c r="E17" s="103">
        <f>+支援計画①!H19</f>
        <v>0</v>
      </c>
    </row>
    <row r="18" spans="1:5" x14ac:dyDescent="0.15">
      <c r="A18" s="490"/>
      <c r="B18" s="135">
        <v>4</v>
      </c>
      <c r="C18" s="135">
        <v>9</v>
      </c>
      <c r="D18" s="136" t="s">
        <v>233</v>
      </c>
      <c r="E18" s="103">
        <f>+支援計画①!H20</f>
        <v>0</v>
      </c>
    </row>
    <row r="19" spans="1:5" x14ac:dyDescent="0.15">
      <c r="A19" s="490"/>
      <c r="B19" s="135">
        <v>5</v>
      </c>
      <c r="C19" s="135">
        <v>10</v>
      </c>
      <c r="D19" s="136" t="s">
        <v>234</v>
      </c>
      <c r="E19" s="103">
        <f>+支援計画①!H21</f>
        <v>0</v>
      </c>
    </row>
    <row r="20" spans="1:5" x14ac:dyDescent="0.15">
      <c r="A20" s="490"/>
      <c r="B20" s="135">
        <v>26</v>
      </c>
      <c r="C20" s="135">
        <v>11</v>
      </c>
      <c r="D20" s="136" t="s">
        <v>255</v>
      </c>
      <c r="E20" s="103">
        <f>+支援計画①!H48</f>
        <v>0</v>
      </c>
    </row>
    <row r="21" spans="1:5" x14ac:dyDescent="0.15">
      <c r="A21" s="490"/>
      <c r="B21" s="135">
        <v>27</v>
      </c>
      <c r="C21" s="138" t="s">
        <v>322</v>
      </c>
      <c r="D21" s="136" t="s">
        <v>207</v>
      </c>
      <c r="E21" s="103">
        <f>+支援計画①!C49</f>
        <v>0</v>
      </c>
    </row>
    <row r="22" spans="1:5" x14ac:dyDescent="0.15">
      <c r="A22" s="490"/>
      <c r="B22" s="139"/>
      <c r="C22" s="138" t="s">
        <v>323</v>
      </c>
      <c r="D22" s="136" t="s">
        <v>214</v>
      </c>
      <c r="E22" s="103">
        <f>+支援計画①!E49</f>
        <v>0</v>
      </c>
    </row>
    <row r="23" spans="1:5" x14ac:dyDescent="0.15">
      <c r="A23" s="490"/>
      <c r="B23" s="139"/>
      <c r="C23" s="138" t="s">
        <v>324</v>
      </c>
      <c r="D23" s="136" t="s">
        <v>215</v>
      </c>
      <c r="E23" s="103" t="str">
        <f>+支援計画①!G49</f>
        <v/>
      </c>
    </row>
    <row r="24" spans="1:5" x14ac:dyDescent="0.15">
      <c r="A24" s="490"/>
      <c r="B24" s="135">
        <v>14</v>
      </c>
      <c r="C24" s="135">
        <v>13</v>
      </c>
      <c r="D24" s="136" t="s">
        <v>244</v>
      </c>
      <c r="E24" s="103">
        <f>+支援計画①!H32</f>
        <v>0</v>
      </c>
    </row>
    <row r="25" spans="1:5" x14ac:dyDescent="0.15">
      <c r="A25" s="490"/>
      <c r="B25" s="135">
        <v>15</v>
      </c>
      <c r="C25" s="135">
        <v>14</v>
      </c>
      <c r="D25" s="136" t="s">
        <v>261</v>
      </c>
      <c r="E25" s="103">
        <f>+支援計画①!H33</f>
        <v>0</v>
      </c>
    </row>
    <row r="26" spans="1:5" x14ac:dyDescent="0.15">
      <c r="A26" s="490"/>
      <c r="B26" s="135">
        <v>16</v>
      </c>
      <c r="C26" s="135">
        <v>15</v>
      </c>
      <c r="D26" s="136" t="s">
        <v>245</v>
      </c>
      <c r="E26" s="103">
        <f>+支援計画①!H34</f>
        <v>0</v>
      </c>
    </row>
    <row r="27" spans="1:5" x14ac:dyDescent="0.15">
      <c r="A27" s="490"/>
      <c r="B27" s="135">
        <v>7</v>
      </c>
      <c r="C27" s="135">
        <v>16</v>
      </c>
      <c r="D27" s="137" t="s">
        <v>236</v>
      </c>
      <c r="E27" s="103">
        <f>+支援計画①!H23</f>
        <v>0</v>
      </c>
    </row>
    <row r="28" spans="1:5" x14ac:dyDescent="0.15">
      <c r="A28" s="490"/>
      <c r="B28" s="135">
        <v>8</v>
      </c>
      <c r="C28" s="135">
        <v>17</v>
      </c>
      <c r="D28" s="137" t="s">
        <v>237</v>
      </c>
      <c r="E28" s="103">
        <f>+支援計画①!H24</f>
        <v>0</v>
      </c>
    </row>
    <row r="29" spans="1:5" x14ac:dyDescent="0.15">
      <c r="A29" s="490"/>
      <c r="B29" s="135">
        <v>11</v>
      </c>
      <c r="C29" s="135">
        <v>18</v>
      </c>
      <c r="D29" s="136" t="s">
        <v>240</v>
      </c>
      <c r="E29" s="103">
        <f>+支援計画①!H29</f>
        <v>0</v>
      </c>
    </row>
    <row r="30" spans="1:5" x14ac:dyDescent="0.15">
      <c r="A30" s="490"/>
      <c r="B30" s="135">
        <v>12</v>
      </c>
      <c r="C30" s="135">
        <v>19</v>
      </c>
      <c r="D30" s="136" t="s">
        <v>241</v>
      </c>
      <c r="E30" s="103">
        <f>+支援計画①!H30</f>
        <v>0</v>
      </c>
    </row>
    <row r="31" spans="1:5" x14ac:dyDescent="0.15">
      <c r="A31" s="490"/>
      <c r="B31" s="135">
        <v>13</v>
      </c>
      <c r="C31" s="135">
        <v>20</v>
      </c>
      <c r="D31" s="136" t="s">
        <v>243</v>
      </c>
      <c r="E31" s="103">
        <f>+支援計画①!H31</f>
        <v>0</v>
      </c>
    </row>
    <row r="32" spans="1:5" x14ac:dyDescent="0.15">
      <c r="A32" s="490"/>
      <c r="B32" s="135">
        <v>20</v>
      </c>
      <c r="C32" s="135">
        <v>21</v>
      </c>
      <c r="D32" s="136" t="s">
        <v>249</v>
      </c>
      <c r="E32" s="103">
        <f>+支援計画①!H40</f>
        <v>0</v>
      </c>
    </row>
    <row r="33" spans="1:5" x14ac:dyDescent="0.15">
      <c r="A33" s="490"/>
      <c r="B33" s="135">
        <v>21</v>
      </c>
      <c r="C33" s="135">
        <v>22</v>
      </c>
      <c r="D33" s="136" t="s">
        <v>250</v>
      </c>
      <c r="E33" s="103">
        <f>+支援計画①!H41</f>
        <v>0</v>
      </c>
    </row>
    <row r="34" spans="1:5" x14ac:dyDescent="0.15">
      <c r="A34" s="490"/>
      <c r="B34" s="135">
        <v>22</v>
      </c>
      <c r="C34" s="135">
        <v>23</v>
      </c>
      <c r="D34" s="136" t="s">
        <v>251</v>
      </c>
      <c r="E34" s="103">
        <f>+支援計画①!H42</f>
        <v>0</v>
      </c>
    </row>
    <row r="35" spans="1:5" x14ac:dyDescent="0.15">
      <c r="A35" s="490"/>
      <c r="B35" s="135">
        <v>23</v>
      </c>
      <c r="C35" s="135">
        <v>24</v>
      </c>
      <c r="D35" s="136" t="s">
        <v>252</v>
      </c>
      <c r="E35" s="103">
        <f>+支援計画①!H43</f>
        <v>0</v>
      </c>
    </row>
    <row r="36" spans="1:5" x14ac:dyDescent="0.15">
      <c r="A36" s="491"/>
      <c r="B36" s="140">
        <v>24</v>
      </c>
      <c r="C36" s="140">
        <v>25</v>
      </c>
      <c r="D36" s="141" t="s">
        <v>253</v>
      </c>
      <c r="E36" s="103">
        <f>+支援計画①!H44</f>
        <v>0</v>
      </c>
    </row>
    <row r="37" spans="1:5" x14ac:dyDescent="0.15">
      <c r="B37" s="130" t="s">
        <v>310</v>
      </c>
      <c r="C37" s="131"/>
      <c r="D37" s="132"/>
    </row>
    <row r="38" spans="1:5" x14ac:dyDescent="0.15">
      <c r="B38" s="117">
        <v>17</v>
      </c>
      <c r="C38" s="118" t="s">
        <v>325</v>
      </c>
      <c r="D38" s="120" t="s">
        <v>246</v>
      </c>
      <c r="E38" s="103">
        <f>+支援計画①!H35</f>
        <v>0</v>
      </c>
    </row>
    <row r="39" spans="1:5" x14ac:dyDescent="0.15">
      <c r="B39" s="117">
        <v>25</v>
      </c>
      <c r="C39" s="118" t="s">
        <v>326</v>
      </c>
      <c r="D39" s="120" t="s">
        <v>254</v>
      </c>
      <c r="E39" s="103">
        <f>+支援計画①!H47</f>
        <v>0</v>
      </c>
    </row>
    <row r="40" spans="1:5" x14ac:dyDescent="0.15">
      <c r="B40" s="121">
        <v>28</v>
      </c>
      <c r="C40" s="118" t="s">
        <v>327</v>
      </c>
      <c r="D40" s="120" t="s">
        <v>256</v>
      </c>
      <c r="E40" s="103" t="str">
        <f>+支援計画①!F50&amp;支援計画①!B51</f>
        <v/>
      </c>
    </row>
    <row r="41" spans="1:5" x14ac:dyDescent="0.15">
      <c r="B41" s="487" t="s">
        <v>79</v>
      </c>
      <c r="C41" s="488"/>
      <c r="D41" s="119" t="s">
        <v>230</v>
      </c>
      <c r="E41" s="103">
        <f>+支援計画①!D25</f>
        <v>0</v>
      </c>
    </row>
    <row r="42" spans="1:5" x14ac:dyDescent="0.15">
      <c r="B42" s="487"/>
      <c r="C42" s="488"/>
      <c r="D42" s="113" t="s">
        <v>328</v>
      </c>
      <c r="E42" s="103">
        <f>+支援計画①!D36</f>
        <v>0</v>
      </c>
    </row>
    <row r="43" spans="1:5" x14ac:dyDescent="0.15">
      <c r="B43" s="487"/>
      <c r="C43" s="488"/>
      <c r="D43" s="113" t="s">
        <v>329</v>
      </c>
      <c r="E43" s="103">
        <f>+支援計画①!D45</f>
        <v>0</v>
      </c>
    </row>
    <row r="44" spans="1:5" x14ac:dyDescent="0.15">
      <c r="B44" s="487"/>
      <c r="C44" s="488"/>
      <c r="D44" s="113" t="s">
        <v>330</v>
      </c>
      <c r="E44" s="103">
        <f>+支援計画①!D52</f>
        <v>0</v>
      </c>
    </row>
    <row r="45" spans="1:5" x14ac:dyDescent="0.15">
      <c r="B45" s="122" t="s">
        <v>257</v>
      </c>
      <c r="C45" s="123"/>
      <c r="D45" s="116"/>
      <c r="E45" s="103">
        <f>+支援計画①!J26</f>
        <v>0</v>
      </c>
    </row>
    <row r="46" spans="1:5" x14ac:dyDescent="0.15">
      <c r="B46" s="122" t="s">
        <v>258</v>
      </c>
      <c r="C46" s="123"/>
      <c r="D46" s="116"/>
      <c r="E46" s="103">
        <f>+支援計画①!J37</f>
        <v>0</v>
      </c>
    </row>
    <row r="47" spans="1:5" x14ac:dyDescent="0.15">
      <c r="B47" s="122" t="s">
        <v>259</v>
      </c>
      <c r="C47" s="123"/>
      <c r="D47" s="116"/>
      <c r="E47" s="103">
        <f>+支援計画①!J46</f>
        <v>0</v>
      </c>
    </row>
    <row r="48" spans="1:5" x14ac:dyDescent="0.15">
      <c r="B48" s="124" t="s">
        <v>262</v>
      </c>
      <c r="C48" s="125"/>
      <c r="D48" s="126"/>
      <c r="E48" s="103">
        <f>+支援計画①!B55</f>
        <v>0</v>
      </c>
    </row>
    <row r="49" spans="1:5" x14ac:dyDescent="0.15">
      <c r="A49" s="110" t="s">
        <v>304</v>
      </c>
      <c r="C49" s="110"/>
      <c r="D49" s="107"/>
    </row>
    <row r="50" spans="1:5" x14ac:dyDescent="0.15">
      <c r="B50" s="144" t="s">
        <v>13</v>
      </c>
      <c r="C50" s="145"/>
      <c r="D50" s="146"/>
      <c r="E50" s="103" t="b">
        <f>+支援計画②!D71</f>
        <v>0</v>
      </c>
    </row>
    <row r="51" spans="1:5" x14ac:dyDescent="0.15">
      <c r="B51" s="147"/>
      <c r="C51" s="151" t="s">
        <v>263</v>
      </c>
      <c r="D51" s="152"/>
      <c r="E51" s="103">
        <f>+支援計画②!F8</f>
        <v>0</v>
      </c>
    </row>
    <row r="52" spans="1:5" x14ac:dyDescent="0.15">
      <c r="B52" s="148"/>
      <c r="C52" s="153" t="s">
        <v>29</v>
      </c>
      <c r="D52" s="154"/>
      <c r="E52" s="103">
        <f>+支援計画②!E9</f>
        <v>0</v>
      </c>
    </row>
    <row r="53" spans="1:5" x14ac:dyDescent="0.15">
      <c r="B53" s="162" t="s">
        <v>331</v>
      </c>
      <c r="C53" s="164"/>
      <c r="D53" s="146"/>
    </row>
    <row r="54" spans="1:5" x14ac:dyDescent="0.15">
      <c r="B54" s="147"/>
      <c r="C54" s="155" t="s">
        <v>332</v>
      </c>
      <c r="D54" s="152"/>
      <c r="E54" s="103">
        <f>+支援計画②!F11</f>
        <v>0</v>
      </c>
    </row>
    <row r="55" spans="1:5" x14ac:dyDescent="0.15">
      <c r="B55" s="147"/>
      <c r="C55" s="156" t="s">
        <v>264</v>
      </c>
      <c r="D55" s="157"/>
      <c r="E55" s="103">
        <f>+支援計画②!F12</f>
        <v>0</v>
      </c>
    </row>
    <row r="56" spans="1:5" x14ac:dyDescent="0.15">
      <c r="B56" s="147"/>
      <c r="C56" s="156" t="s">
        <v>265</v>
      </c>
      <c r="D56" s="157"/>
      <c r="E56" s="103">
        <f>+支援計画②!F13</f>
        <v>0</v>
      </c>
    </row>
    <row r="57" spans="1:5" x14ac:dyDescent="0.15">
      <c r="B57" s="148"/>
      <c r="C57" s="153" t="s">
        <v>48</v>
      </c>
      <c r="D57" s="154"/>
      <c r="E57" s="103">
        <f>+支援計画②!E14</f>
        <v>0</v>
      </c>
    </row>
    <row r="58" spans="1:5" x14ac:dyDescent="0.15">
      <c r="B58" s="162" t="s">
        <v>50</v>
      </c>
      <c r="C58" s="145"/>
      <c r="D58" s="146"/>
      <c r="E58" s="103" t="b">
        <f>+支援計画②!D72</f>
        <v>0</v>
      </c>
    </row>
    <row r="59" spans="1:5" x14ac:dyDescent="0.15">
      <c r="B59" s="147"/>
      <c r="C59" s="155" t="s">
        <v>266</v>
      </c>
      <c r="D59" s="152"/>
      <c r="E59" s="103">
        <f>+支援計画②!F17</f>
        <v>0</v>
      </c>
    </row>
    <row r="60" spans="1:5" x14ac:dyDescent="0.15">
      <c r="B60" s="147"/>
      <c r="C60" s="156" t="s">
        <v>267</v>
      </c>
      <c r="D60" s="157"/>
      <c r="E60" s="103">
        <f>+支援計画②!F18</f>
        <v>0</v>
      </c>
    </row>
    <row r="61" spans="1:5" x14ac:dyDescent="0.15">
      <c r="B61" s="147"/>
      <c r="C61" s="156" t="s">
        <v>333</v>
      </c>
      <c r="D61" s="157"/>
      <c r="E61" s="103">
        <f>+支援計画②!F19</f>
        <v>0</v>
      </c>
    </row>
    <row r="62" spans="1:5" x14ac:dyDescent="0.15">
      <c r="B62" s="147"/>
      <c r="C62" s="156" t="s">
        <v>268</v>
      </c>
      <c r="D62" s="157"/>
      <c r="E62" s="103">
        <f>+支援計画②!F20</f>
        <v>0</v>
      </c>
    </row>
    <row r="63" spans="1:5" x14ac:dyDescent="0.15">
      <c r="B63" s="147"/>
      <c r="C63" s="156" t="s">
        <v>334</v>
      </c>
      <c r="D63" s="157"/>
      <c r="E63" s="103">
        <f>+支援計画②!F21</f>
        <v>0</v>
      </c>
    </row>
    <row r="64" spans="1:5" x14ac:dyDescent="0.15">
      <c r="B64" s="147"/>
      <c r="C64" s="156" t="s">
        <v>335</v>
      </c>
      <c r="D64" s="157"/>
      <c r="E64" s="103">
        <f>+支援計画②!F22</f>
        <v>0</v>
      </c>
    </row>
    <row r="65" spans="2:5" x14ac:dyDescent="0.15">
      <c r="B65" s="147"/>
      <c r="C65" s="156" t="s">
        <v>336</v>
      </c>
      <c r="D65" s="157"/>
      <c r="E65" s="103">
        <f>+支援計画②!F23</f>
        <v>0</v>
      </c>
    </row>
    <row r="66" spans="2:5" x14ac:dyDescent="0.15">
      <c r="B66" s="148"/>
      <c r="C66" s="153" t="s">
        <v>48</v>
      </c>
      <c r="D66" s="154"/>
      <c r="E66" s="103">
        <f>+支援計画②!E24</f>
        <v>0</v>
      </c>
    </row>
    <row r="67" spans="2:5" x14ac:dyDescent="0.15">
      <c r="B67" s="162" t="s">
        <v>81</v>
      </c>
      <c r="C67" s="163"/>
      <c r="D67" s="146"/>
      <c r="E67" s="103" t="b">
        <f>+支援計画②!D73</f>
        <v>0</v>
      </c>
    </row>
    <row r="68" spans="2:5" x14ac:dyDescent="0.15">
      <c r="B68" s="147"/>
      <c r="C68" s="162" t="s">
        <v>86</v>
      </c>
      <c r="D68" s="146"/>
      <c r="E68" s="103">
        <f>+支援計画②!F27</f>
        <v>0</v>
      </c>
    </row>
    <row r="69" spans="2:5" x14ac:dyDescent="0.15">
      <c r="B69" s="147"/>
      <c r="C69" s="147"/>
      <c r="D69" s="158" t="s">
        <v>337</v>
      </c>
      <c r="E69" s="103">
        <f>+支援計画②!F27</f>
        <v>0</v>
      </c>
    </row>
    <row r="70" spans="2:5" x14ac:dyDescent="0.15">
      <c r="B70" s="147"/>
      <c r="C70" s="147"/>
      <c r="D70" s="159" t="s">
        <v>338</v>
      </c>
      <c r="E70" s="103">
        <f>+支援計画②!F28</f>
        <v>0</v>
      </c>
    </row>
    <row r="71" spans="2:5" x14ac:dyDescent="0.15">
      <c r="B71" s="147"/>
      <c r="C71" s="147"/>
      <c r="D71" s="159" t="s">
        <v>339</v>
      </c>
      <c r="E71" s="103">
        <f>+支援計画②!F29</f>
        <v>0</v>
      </c>
    </row>
    <row r="72" spans="2:5" x14ac:dyDescent="0.15">
      <c r="B72" s="147"/>
      <c r="C72" s="148"/>
      <c r="D72" s="160" t="s">
        <v>340</v>
      </c>
      <c r="E72" s="103">
        <f>+支援計画②!F30</f>
        <v>0</v>
      </c>
    </row>
    <row r="73" spans="2:5" x14ac:dyDescent="0.15">
      <c r="B73" s="147"/>
      <c r="C73" s="162" t="s">
        <v>341</v>
      </c>
      <c r="D73" s="165"/>
      <c r="E73" s="103">
        <f>+支援計画②!F32</f>
        <v>0</v>
      </c>
    </row>
    <row r="74" spans="2:5" x14ac:dyDescent="0.15">
      <c r="B74" s="147"/>
      <c r="C74" s="147"/>
      <c r="D74" s="158" t="s">
        <v>342</v>
      </c>
      <c r="E74" s="103">
        <f>+支援計画②!F33</f>
        <v>0</v>
      </c>
    </row>
    <row r="75" spans="2:5" x14ac:dyDescent="0.15">
      <c r="B75" s="147"/>
      <c r="C75" s="147"/>
      <c r="D75" s="159" t="s">
        <v>343</v>
      </c>
      <c r="E75" s="103">
        <f>+支援計画②!F34</f>
        <v>0</v>
      </c>
    </row>
    <row r="76" spans="2:5" x14ac:dyDescent="0.15">
      <c r="B76" s="147"/>
      <c r="C76" s="147"/>
      <c r="D76" s="159" t="s">
        <v>269</v>
      </c>
      <c r="E76" s="103">
        <f>+支援計画②!F35</f>
        <v>0</v>
      </c>
    </row>
    <row r="77" spans="2:5" x14ac:dyDescent="0.15">
      <c r="B77" s="147"/>
      <c r="C77" s="148"/>
      <c r="D77" s="160" t="s">
        <v>344</v>
      </c>
      <c r="E77" s="103">
        <f>+支援計画②!F36</f>
        <v>0</v>
      </c>
    </row>
    <row r="78" spans="2:5" x14ac:dyDescent="0.15">
      <c r="B78" s="148"/>
      <c r="C78" s="143" t="s">
        <v>48</v>
      </c>
      <c r="D78" s="142"/>
      <c r="E78" s="103">
        <f>+支援計画②!E37</f>
        <v>0</v>
      </c>
    </row>
    <row r="79" spans="2:5" x14ac:dyDescent="0.15">
      <c r="B79" s="162" t="s">
        <v>120</v>
      </c>
      <c r="C79" s="145"/>
      <c r="D79" s="146"/>
      <c r="E79" s="103" t="b">
        <f>+支援計画②!D76</f>
        <v>0</v>
      </c>
    </row>
    <row r="80" spans="2:5" x14ac:dyDescent="0.15">
      <c r="B80" s="147"/>
      <c r="C80" s="155" t="s">
        <v>345</v>
      </c>
      <c r="D80" s="152"/>
      <c r="E80" s="103">
        <f>+支援計画②!F40</f>
        <v>0</v>
      </c>
    </row>
    <row r="81" spans="2:5" x14ac:dyDescent="0.15">
      <c r="B81" s="147"/>
      <c r="C81" s="156" t="s">
        <v>270</v>
      </c>
      <c r="D81" s="157"/>
      <c r="E81" s="103">
        <f>+支援計画②!F41</f>
        <v>0</v>
      </c>
    </row>
    <row r="82" spans="2:5" x14ac:dyDescent="0.15">
      <c r="B82" s="147"/>
      <c r="C82" s="156" t="s">
        <v>346</v>
      </c>
      <c r="D82" s="157"/>
      <c r="E82" s="103">
        <f>+支援計画②!F42</f>
        <v>0</v>
      </c>
    </row>
    <row r="83" spans="2:5" x14ac:dyDescent="0.15">
      <c r="B83" s="147"/>
      <c r="C83" s="156" t="s">
        <v>271</v>
      </c>
      <c r="D83" s="157"/>
      <c r="E83" s="103">
        <f>+支援計画②!F43</f>
        <v>0</v>
      </c>
    </row>
    <row r="84" spans="2:5" x14ac:dyDescent="0.15">
      <c r="B84" s="147"/>
      <c r="C84" s="156" t="s">
        <v>347</v>
      </c>
      <c r="D84" s="157"/>
      <c r="E84" s="103">
        <f>+支援計画②!F45</f>
        <v>0</v>
      </c>
    </row>
    <row r="85" spans="2:5" x14ac:dyDescent="0.15">
      <c r="B85" s="147"/>
      <c r="C85" s="156" t="s">
        <v>348</v>
      </c>
      <c r="D85" s="157"/>
      <c r="E85" s="103">
        <f>+支援計画②!F46</f>
        <v>0</v>
      </c>
    </row>
    <row r="86" spans="2:5" x14ac:dyDescent="0.15">
      <c r="B86" s="147"/>
      <c r="C86" s="156" t="s">
        <v>349</v>
      </c>
      <c r="D86" s="157"/>
      <c r="E86" s="103">
        <f>+支援計画②!F47</f>
        <v>0</v>
      </c>
    </row>
    <row r="87" spans="2:5" x14ac:dyDescent="0.15">
      <c r="B87" s="148"/>
      <c r="C87" s="153" t="s">
        <v>48</v>
      </c>
      <c r="D87" s="154"/>
      <c r="E87" s="103">
        <f>+支援計画②!E48</f>
        <v>0</v>
      </c>
    </row>
    <row r="88" spans="2:5" x14ac:dyDescent="0.15">
      <c r="B88" s="162" t="s">
        <v>144</v>
      </c>
      <c r="C88" s="145"/>
      <c r="D88" s="146"/>
      <c r="E88" s="103" t="b">
        <f>+支援計画②!D77</f>
        <v>0</v>
      </c>
    </row>
    <row r="89" spans="2:5" x14ac:dyDescent="0.15">
      <c r="B89" s="147"/>
      <c r="C89" s="155" t="s">
        <v>350</v>
      </c>
      <c r="D89" s="152"/>
      <c r="E89" s="103">
        <f>+支援計画②!F51</f>
        <v>0</v>
      </c>
    </row>
    <row r="90" spans="2:5" x14ac:dyDescent="0.15">
      <c r="B90" s="147"/>
      <c r="C90" s="156" t="s">
        <v>351</v>
      </c>
      <c r="D90" s="157"/>
      <c r="E90" s="103">
        <f>+支援計画②!F52</f>
        <v>0</v>
      </c>
    </row>
    <row r="91" spans="2:5" x14ac:dyDescent="0.15">
      <c r="B91" s="148"/>
      <c r="C91" s="153" t="s">
        <v>48</v>
      </c>
      <c r="D91" s="154"/>
      <c r="E91" s="103">
        <f>+支援計画②!E53</f>
        <v>0</v>
      </c>
    </row>
    <row r="92" spans="2:5" x14ac:dyDescent="0.15">
      <c r="B92" s="162" t="s">
        <v>150</v>
      </c>
      <c r="C92" s="145"/>
      <c r="D92" s="146"/>
      <c r="E92" s="103" t="b">
        <f>+支援計画②!D78</f>
        <v>0</v>
      </c>
    </row>
    <row r="93" spans="2:5" x14ac:dyDescent="0.15">
      <c r="B93" s="147"/>
      <c r="C93" s="155" t="s">
        <v>352</v>
      </c>
      <c r="D93" s="152"/>
      <c r="E93" s="103">
        <f>+支援計画②!F56</f>
        <v>0</v>
      </c>
    </row>
    <row r="94" spans="2:5" x14ac:dyDescent="0.15">
      <c r="B94" s="147"/>
      <c r="C94" s="156" t="s">
        <v>272</v>
      </c>
      <c r="D94" s="157"/>
      <c r="E94" s="103">
        <f>+支援計画②!F57</f>
        <v>0</v>
      </c>
    </row>
    <row r="95" spans="2:5" x14ac:dyDescent="0.15">
      <c r="B95" s="147"/>
      <c r="C95" s="156" t="s">
        <v>273</v>
      </c>
      <c r="D95" s="157"/>
      <c r="E95" s="103">
        <f>+支援計画②!F58</f>
        <v>0</v>
      </c>
    </row>
    <row r="96" spans="2:5" x14ac:dyDescent="0.15">
      <c r="B96" s="147"/>
      <c r="C96" s="156" t="s">
        <v>353</v>
      </c>
      <c r="D96" s="157"/>
      <c r="E96" s="103">
        <f>+支援計画②!F59</f>
        <v>0</v>
      </c>
    </row>
    <row r="97" spans="1:5" x14ac:dyDescent="0.15">
      <c r="B97" s="147"/>
      <c r="C97" s="156" t="s">
        <v>354</v>
      </c>
      <c r="D97" s="157"/>
      <c r="E97" s="103">
        <f>+支援計画②!F60</f>
        <v>0</v>
      </c>
    </row>
    <row r="98" spans="1:5" x14ac:dyDescent="0.15">
      <c r="B98" s="148"/>
      <c r="C98" s="153" t="s">
        <v>48</v>
      </c>
      <c r="D98" s="154"/>
      <c r="E98" s="103">
        <f>+支援計画②!E61</f>
        <v>0</v>
      </c>
    </row>
    <row r="99" spans="1:5" x14ac:dyDescent="0.15">
      <c r="B99" s="161" t="s">
        <v>355</v>
      </c>
      <c r="C99" s="149"/>
      <c r="D99" s="150"/>
      <c r="E99" s="103">
        <f>+支援計画②!H8</f>
        <v>0</v>
      </c>
    </row>
    <row r="100" spans="1:5" x14ac:dyDescent="0.15">
      <c r="B100" s="124" t="s">
        <v>282</v>
      </c>
      <c r="C100" s="125"/>
      <c r="D100" s="126"/>
      <c r="E100" s="103">
        <f>+支援計画②!H26</f>
        <v>0</v>
      </c>
    </row>
    <row r="101" spans="1:5" x14ac:dyDescent="0.15">
      <c r="B101" s="124" t="s">
        <v>283</v>
      </c>
      <c r="C101" s="125"/>
      <c r="D101" s="126"/>
      <c r="E101" s="103">
        <f>+支援計画②!H44</f>
        <v>0</v>
      </c>
    </row>
    <row r="102" spans="1:5" x14ac:dyDescent="0.15">
      <c r="B102" s="124" t="s">
        <v>356</v>
      </c>
      <c r="C102" s="125"/>
      <c r="D102" s="126"/>
      <c r="E102" s="103">
        <f>+支援計画②!I8</f>
        <v>0</v>
      </c>
    </row>
    <row r="103" spans="1:5" x14ac:dyDescent="0.15">
      <c r="B103" s="124" t="s">
        <v>284</v>
      </c>
      <c r="C103" s="125"/>
      <c r="D103" s="126"/>
      <c r="E103" s="103">
        <f>+支援計画②!I26</f>
        <v>0</v>
      </c>
    </row>
    <row r="104" spans="1:5" x14ac:dyDescent="0.15">
      <c r="B104" s="124" t="s">
        <v>285</v>
      </c>
      <c r="C104" s="125"/>
      <c r="D104" s="126"/>
      <c r="E104" s="103">
        <f>+支援計画②!I44</f>
        <v>0</v>
      </c>
    </row>
    <row r="105" spans="1:5" x14ac:dyDescent="0.15">
      <c r="B105" s="107"/>
      <c r="C105" s="107"/>
      <c r="D105" s="107"/>
    </row>
    <row r="106" spans="1:5" x14ac:dyDescent="0.15">
      <c r="A106" s="110" t="s">
        <v>305</v>
      </c>
      <c r="C106" s="110"/>
      <c r="D106" s="107"/>
    </row>
    <row r="107" spans="1:5" x14ac:dyDescent="0.15">
      <c r="B107" s="124" t="s">
        <v>286</v>
      </c>
      <c r="C107" s="125"/>
      <c r="D107" s="126"/>
      <c r="E107" s="103">
        <f>+支援計画③!D3</f>
        <v>0</v>
      </c>
    </row>
    <row r="108" spans="1:5" x14ac:dyDescent="0.15">
      <c r="B108" s="124" t="s">
        <v>287</v>
      </c>
      <c r="C108" s="125"/>
      <c r="D108" s="126"/>
      <c r="E108" s="103">
        <f>+支援計画③!D5</f>
        <v>0</v>
      </c>
    </row>
    <row r="109" spans="1:5" x14ac:dyDescent="0.15">
      <c r="B109" s="124" t="s">
        <v>288</v>
      </c>
      <c r="C109" s="125"/>
      <c r="D109" s="126"/>
      <c r="E109" s="103">
        <f>+支援計画③!B12</f>
        <v>0</v>
      </c>
    </row>
    <row r="110" spans="1:5" x14ac:dyDescent="0.15">
      <c r="B110" s="124" t="s">
        <v>289</v>
      </c>
      <c r="C110" s="125"/>
      <c r="D110" s="126"/>
      <c r="E110" s="103">
        <f>+支援計画③!B22</f>
        <v>0</v>
      </c>
    </row>
    <row r="111" spans="1:5" x14ac:dyDescent="0.15">
      <c r="B111" s="124" t="s">
        <v>290</v>
      </c>
      <c r="C111" s="125"/>
      <c r="D111" s="126"/>
      <c r="E111" s="103">
        <f>+支援計画③!B32</f>
        <v>0</v>
      </c>
    </row>
    <row r="112" spans="1:5" x14ac:dyDescent="0.15">
      <c r="B112" s="124" t="s">
        <v>357</v>
      </c>
      <c r="C112" s="125"/>
      <c r="D112" s="126"/>
      <c r="E112" s="103">
        <f>+支援計画③!D11</f>
        <v>0</v>
      </c>
    </row>
    <row r="113" spans="2:5" x14ac:dyDescent="0.15">
      <c r="B113" s="124" t="s">
        <v>291</v>
      </c>
      <c r="C113" s="125"/>
      <c r="D113" s="126"/>
      <c r="E113" s="103">
        <f>+支援計画③!D21</f>
        <v>0</v>
      </c>
    </row>
    <row r="114" spans="2:5" x14ac:dyDescent="0.15">
      <c r="B114" s="124" t="s">
        <v>292</v>
      </c>
      <c r="C114" s="125"/>
      <c r="D114" s="126"/>
      <c r="E114" s="103">
        <f>+支援計画③!D31</f>
        <v>0</v>
      </c>
    </row>
    <row r="115" spans="2:5" x14ac:dyDescent="0.15">
      <c r="B115" s="124" t="s">
        <v>358</v>
      </c>
      <c r="C115" s="125"/>
      <c r="D115" s="126"/>
      <c r="E115" s="103">
        <f>+支援計画③!F11</f>
        <v>0</v>
      </c>
    </row>
    <row r="116" spans="2:5" x14ac:dyDescent="0.15">
      <c r="B116" s="124" t="s">
        <v>293</v>
      </c>
      <c r="C116" s="125"/>
      <c r="D116" s="126"/>
      <c r="E116" s="103">
        <f>+支援計画③!F21</f>
        <v>0</v>
      </c>
    </row>
    <row r="117" spans="2:5" x14ac:dyDescent="0.15">
      <c r="B117" s="124" t="s">
        <v>294</v>
      </c>
      <c r="C117" s="125"/>
      <c r="D117" s="126"/>
      <c r="E117" s="103">
        <f>+支援計画③!F31</f>
        <v>0</v>
      </c>
    </row>
    <row r="118" spans="2:5" x14ac:dyDescent="0.15">
      <c r="B118" s="124" t="s">
        <v>359</v>
      </c>
      <c r="C118" s="125"/>
      <c r="D118" s="126"/>
      <c r="E118" s="103">
        <f>+支援計画③!H11</f>
        <v>0</v>
      </c>
    </row>
    <row r="119" spans="2:5" x14ac:dyDescent="0.15">
      <c r="B119" s="124" t="s">
        <v>295</v>
      </c>
      <c r="C119" s="125"/>
      <c r="D119" s="126"/>
      <c r="E119" s="103">
        <f>+支援計画③!H21</f>
        <v>0</v>
      </c>
    </row>
    <row r="120" spans="2:5" x14ac:dyDescent="0.15">
      <c r="B120" s="124" t="s">
        <v>296</v>
      </c>
      <c r="C120" s="125"/>
      <c r="D120" s="126"/>
      <c r="E120" s="103">
        <f>+支援計画③!H31</f>
        <v>0</v>
      </c>
    </row>
    <row r="121" spans="2:5" x14ac:dyDescent="0.15">
      <c r="B121" s="124" t="s">
        <v>360</v>
      </c>
      <c r="C121" s="125"/>
      <c r="D121" s="126"/>
      <c r="E121" s="103">
        <f>+支援計画③!J11</f>
        <v>0</v>
      </c>
    </row>
    <row r="122" spans="2:5" x14ac:dyDescent="0.15">
      <c r="B122" s="124" t="s">
        <v>297</v>
      </c>
      <c r="C122" s="125"/>
      <c r="D122" s="126"/>
      <c r="E122" s="103">
        <f>+支援計画③!J21</f>
        <v>0</v>
      </c>
    </row>
    <row r="123" spans="2:5" x14ac:dyDescent="0.15">
      <c r="B123" s="124" t="s">
        <v>298</v>
      </c>
      <c r="C123" s="125"/>
      <c r="D123" s="126"/>
      <c r="E123" s="103">
        <f>+支援計画③!J31</f>
        <v>0</v>
      </c>
    </row>
    <row r="124" spans="2:5" x14ac:dyDescent="0.15">
      <c r="B124" s="124" t="s">
        <v>361</v>
      </c>
      <c r="C124" s="125"/>
      <c r="D124" s="126"/>
      <c r="E124" s="103">
        <f>+支援計画③!L11</f>
        <v>0</v>
      </c>
    </row>
    <row r="125" spans="2:5" x14ac:dyDescent="0.15">
      <c r="B125" s="124" t="s">
        <v>299</v>
      </c>
      <c r="C125" s="125"/>
      <c r="D125" s="126"/>
      <c r="E125" s="103">
        <f>+支援計画③!L21</f>
        <v>0</v>
      </c>
    </row>
    <row r="126" spans="2:5" x14ac:dyDescent="0.15">
      <c r="B126" s="124" t="s">
        <v>300</v>
      </c>
      <c r="C126" s="125"/>
      <c r="D126" s="126"/>
      <c r="E126" s="103">
        <f>+支援計画③!L31</f>
        <v>0</v>
      </c>
    </row>
    <row r="127" spans="2:5" x14ac:dyDescent="0.15">
      <c r="B127" s="124" t="s">
        <v>362</v>
      </c>
      <c r="C127" s="125"/>
      <c r="D127" s="126"/>
      <c r="E127" s="103">
        <f>+支援計画③!N11</f>
        <v>0</v>
      </c>
    </row>
    <row r="128" spans="2:5" x14ac:dyDescent="0.15">
      <c r="B128" s="124" t="s">
        <v>301</v>
      </c>
      <c r="C128" s="125"/>
      <c r="D128" s="126"/>
      <c r="E128" s="103">
        <f>+支援計画③!N21</f>
        <v>0</v>
      </c>
    </row>
    <row r="129" spans="2:5" x14ac:dyDescent="0.15">
      <c r="B129" s="124" t="s">
        <v>302</v>
      </c>
      <c r="C129" s="125"/>
      <c r="D129" s="126"/>
      <c r="E129" s="103">
        <f>+支援計画③!N31</f>
        <v>0</v>
      </c>
    </row>
    <row r="130" spans="2:5" x14ac:dyDescent="0.15">
      <c r="B130" s="124" t="s">
        <v>363</v>
      </c>
      <c r="C130" s="125"/>
      <c r="D130" s="126"/>
      <c r="E130" s="103">
        <f>+支援計画③!B44</f>
        <v>0</v>
      </c>
    </row>
    <row r="131" spans="2:5" x14ac:dyDescent="0.15">
      <c r="B131" s="124" t="s">
        <v>364</v>
      </c>
      <c r="C131" s="168"/>
      <c r="D131" s="169"/>
      <c r="E131" s="103">
        <f>+支援計画③!H44</f>
        <v>0</v>
      </c>
    </row>
    <row r="132" spans="2:5" x14ac:dyDescent="0.15">
      <c r="B132" s="492" t="s">
        <v>303</v>
      </c>
      <c r="C132" s="127" t="s">
        <v>365</v>
      </c>
      <c r="D132" s="170"/>
      <c r="E132" s="103" t="e">
        <f>+支援計画③!#REF!</f>
        <v>#REF!</v>
      </c>
    </row>
    <row r="133" spans="2:5" x14ac:dyDescent="0.15">
      <c r="B133" s="493"/>
      <c r="C133" s="147"/>
      <c r="D133" s="166" t="s">
        <v>366</v>
      </c>
      <c r="E133" s="103" t="b">
        <f>+支援計画③!C65</f>
        <v>0</v>
      </c>
    </row>
    <row r="134" spans="2:5" x14ac:dyDescent="0.15">
      <c r="B134" s="493"/>
      <c r="C134" s="147"/>
      <c r="D134" s="167" t="s">
        <v>367</v>
      </c>
      <c r="E134" s="103" t="b">
        <f>+支援計画③!C66</f>
        <v>0</v>
      </c>
    </row>
    <row r="135" spans="2:5" x14ac:dyDescent="0.15">
      <c r="B135" s="493"/>
      <c r="C135" s="148"/>
      <c r="D135" s="166" t="s">
        <v>368</v>
      </c>
      <c r="E135" s="103" t="b">
        <f>+支援計画③!C67</f>
        <v>0</v>
      </c>
    </row>
    <row r="136" spans="2:5" x14ac:dyDescent="0.15">
      <c r="B136" s="493"/>
      <c r="C136" s="127" t="s">
        <v>369</v>
      </c>
      <c r="D136" s="170"/>
      <c r="E136" s="103" t="e">
        <f>+支援計画③!#REF!</f>
        <v>#REF!</v>
      </c>
    </row>
    <row r="137" spans="2:5" x14ac:dyDescent="0.15">
      <c r="B137" s="493"/>
      <c r="C137" s="148"/>
      <c r="D137" s="167" t="s">
        <v>370</v>
      </c>
      <c r="E137" s="103" t="e">
        <f>+支援計画③!#REF!</f>
        <v>#REF!</v>
      </c>
    </row>
    <row r="138" spans="2:5" x14ac:dyDescent="0.15">
      <c r="B138" s="493"/>
      <c r="C138" s="127" t="s">
        <v>371</v>
      </c>
      <c r="D138" s="170"/>
      <c r="E138" s="103" t="e">
        <f>+支援計画③!#REF!</f>
        <v>#REF!</v>
      </c>
    </row>
    <row r="139" spans="2:5" x14ac:dyDescent="0.15">
      <c r="B139" s="493"/>
      <c r="C139" s="147"/>
      <c r="D139" s="166" t="s">
        <v>372</v>
      </c>
      <c r="E139" s="103" t="e">
        <f>+支援計画③!#REF!</f>
        <v>#REF!</v>
      </c>
    </row>
    <row r="140" spans="2:5" x14ac:dyDescent="0.15">
      <c r="B140" s="493"/>
      <c r="C140" s="148"/>
      <c r="D140" s="166" t="s">
        <v>373</v>
      </c>
      <c r="E140" s="103" t="e">
        <f>+支援計画③!#REF!</f>
        <v>#REF!</v>
      </c>
    </row>
    <row r="141" spans="2:5" x14ac:dyDescent="0.15">
      <c r="B141" s="493"/>
      <c r="C141" s="114" t="s">
        <v>374</v>
      </c>
      <c r="D141" s="120"/>
      <c r="E141" s="103" t="e">
        <f>+支援計画③!#REF!</f>
        <v>#REF!</v>
      </c>
    </row>
    <row r="142" spans="2:5" x14ac:dyDescent="0.15">
      <c r="B142" s="493"/>
      <c r="C142" s="114" t="s">
        <v>375</v>
      </c>
      <c r="D142" s="120"/>
      <c r="E142" s="103" t="e">
        <f>+支援計画③!#REF!</f>
        <v>#REF!</v>
      </c>
    </row>
    <row r="143" spans="2:5" x14ac:dyDescent="0.15">
      <c r="B143" s="494"/>
      <c r="C143" s="114" t="s">
        <v>376</v>
      </c>
      <c r="D143" s="120"/>
      <c r="E143" s="103" t="e">
        <f>+支援計画③!#REF!</f>
        <v>#REF!</v>
      </c>
    </row>
    <row r="144" spans="2:5" x14ac:dyDescent="0.15">
      <c r="B144" s="124" t="s">
        <v>216</v>
      </c>
      <c r="C144" s="125"/>
      <c r="D144" s="126"/>
      <c r="E144" s="103">
        <f>+支援計画③!D53</f>
        <v>0</v>
      </c>
    </row>
    <row r="145" spans="1:5" x14ac:dyDescent="0.15">
      <c r="B145" s="107"/>
      <c r="C145" s="107"/>
      <c r="D145" s="107"/>
    </row>
    <row r="146" spans="1:5" x14ac:dyDescent="0.15">
      <c r="A146" s="110" t="s">
        <v>306</v>
      </c>
      <c r="C146" s="110"/>
      <c r="D146" s="107"/>
    </row>
    <row r="147" spans="1:5" x14ac:dyDescent="0.15">
      <c r="B147" s="124" t="s">
        <v>377</v>
      </c>
      <c r="C147" s="125"/>
      <c r="D147" s="126"/>
      <c r="E147" s="103">
        <f>+サービス評価表!C11</f>
        <v>0</v>
      </c>
    </row>
    <row r="148" spans="1:5" x14ac:dyDescent="0.15">
      <c r="B148" s="124" t="s">
        <v>217</v>
      </c>
      <c r="C148" s="125"/>
      <c r="D148" s="126"/>
      <c r="E148" s="103">
        <f>+サービス評価表!C21</f>
        <v>0</v>
      </c>
    </row>
    <row r="149" spans="1:5" x14ac:dyDescent="0.15">
      <c r="B149" s="124" t="s">
        <v>218</v>
      </c>
      <c r="C149" s="125"/>
      <c r="D149" s="126"/>
      <c r="E149" s="103">
        <f>+サービス評価表!C31</f>
        <v>0</v>
      </c>
    </row>
    <row r="150" spans="1:5" x14ac:dyDescent="0.15">
      <c r="B150" s="124" t="s">
        <v>378</v>
      </c>
      <c r="C150" s="125"/>
      <c r="D150" s="126"/>
      <c r="E150" s="103">
        <f>+サービス評価表!D11</f>
        <v>0</v>
      </c>
    </row>
    <row r="151" spans="1:5" x14ac:dyDescent="0.15">
      <c r="B151" s="124" t="s">
        <v>219</v>
      </c>
      <c r="C151" s="125"/>
      <c r="D151" s="126"/>
      <c r="E151" s="103">
        <f>+サービス評価表!D21</f>
        <v>0</v>
      </c>
    </row>
    <row r="152" spans="1:5" x14ac:dyDescent="0.15">
      <c r="B152" s="124" t="s">
        <v>220</v>
      </c>
      <c r="C152" s="125"/>
      <c r="D152" s="126"/>
      <c r="E152" s="103">
        <f>+サービス評価表!D31</f>
        <v>0</v>
      </c>
    </row>
    <row r="153" spans="1:5" x14ac:dyDescent="0.15">
      <c r="B153" s="124" t="s">
        <v>379</v>
      </c>
      <c r="C153" s="125"/>
      <c r="D153" s="126"/>
      <c r="E153" s="103">
        <f>+サービス評価表!E11</f>
        <v>0</v>
      </c>
    </row>
    <row r="154" spans="1:5" x14ac:dyDescent="0.15">
      <c r="B154" s="124" t="s">
        <v>221</v>
      </c>
      <c r="C154" s="125"/>
      <c r="D154" s="126"/>
      <c r="E154" s="103">
        <f>+サービス評価表!E21</f>
        <v>0</v>
      </c>
    </row>
    <row r="155" spans="1:5" x14ac:dyDescent="0.15">
      <c r="B155" s="124" t="s">
        <v>222</v>
      </c>
      <c r="C155" s="125"/>
      <c r="D155" s="126"/>
      <c r="E155" s="103">
        <f>+サービス評価表!E31</f>
        <v>0</v>
      </c>
    </row>
    <row r="156" spans="1:5" x14ac:dyDescent="0.15">
      <c r="B156" s="124" t="s">
        <v>380</v>
      </c>
      <c r="C156" s="125"/>
      <c r="D156" s="126"/>
      <c r="E156" s="103">
        <f>+サービス評価表!F11</f>
        <v>0</v>
      </c>
    </row>
    <row r="157" spans="1:5" x14ac:dyDescent="0.15">
      <c r="B157" s="124" t="s">
        <v>223</v>
      </c>
      <c r="C157" s="125"/>
      <c r="D157" s="126"/>
      <c r="E157" s="103">
        <f>+サービス評価表!F21</f>
        <v>0</v>
      </c>
    </row>
    <row r="158" spans="1:5" x14ac:dyDescent="0.15">
      <c r="B158" s="124" t="s">
        <v>224</v>
      </c>
      <c r="C158" s="125"/>
      <c r="D158" s="126"/>
      <c r="E158" s="103">
        <f>+サービス評価表!F31</f>
        <v>0</v>
      </c>
    </row>
    <row r="159" spans="1:5" x14ac:dyDescent="0.15">
      <c r="B159" s="124" t="s">
        <v>381</v>
      </c>
      <c r="C159" s="125"/>
      <c r="D159" s="126"/>
      <c r="E159" s="103">
        <f>+サービス評価表!G11</f>
        <v>0</v>
      </c>
    </row>
    <row r="160" spans="1:5" x14ac:dyDescent="0.15">
      <c r="B160" s="124" t="s">
        <v>225</v>
      </c>
      <c r="C160" s="125"/>
      <c r="D160" s="126"/>
      <c r="E160" s="103">
        <f>+サービス評価表!G21</f>
        <v>0</v>
      </c>
    </row>
    <row r="161" spans="2:5" x14ac:dyDescent="0.15">
      <c r="B161" s="124" t="s">
        <v>226</v>
      </c>
      <c r="C161" s="125"/>
      <c r="D161" s="126"/>
      <c r="E161" s="103">
        <f>+サービス評価表!G31</f>
        <v>0</v>
      </c>
    </row>
    <row r="162" spans="2:5" x14ac:dyDescent="0.15">
      <c r="B162" s="124" t="s">
        <v>382</v>
      </c>
      <c r="C162" s="125"/>
      <c r="D162" s="126"/>
      <c r="E162" s="103">
        <f>+サービス評価表!H11</f>
        <v>0</v>
      </c>
    </row>
    <row r="163" spans="2:5" x14ac:dyDescent="0.15">
      <c r="B163" s="124" t="s">
        <v>227</v>
      </c>
      <c r="C163" s="125"/>
      <c r="D163" s="126"/>
      <c r="E163" s="103">
        <f>+サービス評価表!H21</f>
        <v>0</v>
      </c>
    </row>
    <row r="164" spans="2:5" x14ac:dyDescent="0.15">
      <c r="B164" s="124" t="s">
        <v>228</v>
      </c>
      <c r="C164" s="125"/>
      <c r="D164" s="126"/>
      <c r="E164" s="103">
        <f>+サービス評価表!H31</f>
        <v>0</v>
      </c>
    </row>
    <row r="165" spans="2:5" x14ac:dyDescent="0.15">
      <c r="B165" s="124" t="s">
        <v>383</v>
      </c>
      <c r="C165" s="125"/>
      <c r="D165" s="126"/>
      <c r="E165" s="103">
        <f>+サービス評価表!B44</f>
        <v>0</v>
      </c>
    </row>
    <row r="166" spans="2:5" x14ac:dyDescent="0.15">
      <c r="B166" s="124" t="s">
        <v>384</v>
      </c>
      <c r="C166" s="125"/>
      <c r="D166" s="126"/>
      <c r="E166" s="103">
        <f>+サービス評価表!$E$44</f>
        <v>0</v>
      </c>
    </row>
    <row r="167" spans="2:5" x14ac:dyDescent="0.15">
      <c r="B167" s="124" t="s">
        <v>385</v>
      </c>
      <c r="C167" s="125"/>
      <c r="D167" s="126"/>
    </row>
    <row r="168" spans="2:5" x14ac:dyDescent="0.15">
      <c r="B168" s="124" t="s">
        <v>386</v>
      </c>
      <c r="C168" s="125"/>
      <c r="D168" s="126"/>
    </row>
    <row r="169" spans="2:5" x14ac:dyDescent="0.15">
      <c r="B169" s="107"/>
      <c r="C169" s="107"/>
      <c r="D169" s="107"/>
    </row>
  </sheetData>
  <mergeCells count="3">
    <mergeCell ref="B41:C44"/>
    <mergeCell ref="A10:A36"/>
    <mergeCell ref="B132:B143"/>
  </mergeCells>
  <phoneticPr fontId="1"/>
  <conditionalFormatting sqref="C78 C73:D73 C68">
    <cfRule type="expression" dxfId="7" priority="1" stopIfTrue="1">
      <formula>OR(#REF!=TRUE,#REF!=1)</formula>
    </cfRule>
  </conditionalFormatting>
  <conditionalFormatting sqref="D74:D77">
    <cfRule type="expression" dxfId="6" priority="2" stopIfTrue="1">
      <formula>AND(OR(#REF!=TRUE,#REF!=1),#REF!=1)</formula>
    </cfRule>
  </conditionalFormatting>
  <conditionalFormatting sqref="D69:D72">
    <cfRule type="expression" dxfId="5" priority="3" stopIfTrue="1">
      <formula>AND(OR(#REF!=1,#REF!=TRUE),#REF!=1)</formula>
    </cfRule>
  </conditionalFormatting>
  <conditionalFormatting sqref="C80:C87">
    <cfRule type="expression" dxfId="4" priority="4" stopIfTrue="1">
      <formula>OR(#REF!=TRUE,#REF!=1)</formula>
    </cfRule>
  </conditionalFormatting>
  <conditionalFormatting sqref="C93:C98">
    <cfRule type="expression" dxfId="3" priority="5" stopIfTrue="1">
      <formula>OR(#REF!=TRUE,#REF!=1)</formula>
    </cfRule>
  </conditionalFormatting>
  <conditionalFormatting sqref="C89:C91">
    <cfRule type="expression" dxfId="2" priority="6" stopIfTrue="1">
      <formula>OR(#REF!=TRUE,#REF!=1)</formula>
    </cfRule>
  </conditionalFormatting>
  <conditionalFormatting sqref="C59:C66">
    <cfRule type="expression" dxfId="1" priority="7" stopIfTrue="1">
      <formula>OR(#REF!=TRUE,#REF!=1)</formula>
    </cfRule>
  </conditionalFormatting>
  <conditionalFormatting sqref="C51:C57 B53">
    <cfRule type="expression" dxfId="0" priority="8" stopIfTrue="1">
      <formula>OR(#REF!=TRUE,#REF!=1)</formula>
    </cfRule>
  </conditionalFormatting>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支援計画①</vt:lpstr>
      <vt:lpstr>支援計画②</vt:lpstr>
      <vt:lpstr>支援計画③</vt:lpstr>
      <vt:lpstr>サービス評価表</vt:lpstr>
      <vt:lpstr>Proc_Disp</vt:lpstr>
      <vt:lpstr>DB</vt:lpstr>
      <vt:lpstr>サービス評価表!Print_Area</vt:lpstr>
      <vt:lpstr>支援計画①!Print_Area</vt:lpstr>
      <vt:lpstr>支援計画③!Print_Area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渕上 真侑</dc:creator>
  <cp:lastModifiedBy>北九州市</cp:lastModifiedBy>
  <cp:lastPrinted>2021-05-14T04:28:17Z</cp:lastPrinted>
  <dcterms:created xsi:type="dcterms:W3CDTF">2021-05-14T03:29:32Z</dcterms:created>
  <dcterms:modified xsi:type="dcterms:W3CDTF">2021-05-14T04:28:50Z</dcterms:modified>
</cp:coreProperties>
</file>