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８年度\【2.3期限】公営企業に係る「経営比較分析表」の分析等について\北九州市上下水道局回答\法適水道\"/>
    </mc:Choice>
  </mc:AlternateContent>
  <workbookProtection workbookAlgorithmName="SHA-512" workbookHashValue="1Hva0Y4HewLVhIpA0KGngef3k99lSbFREZH7mjff3bDtPLqTThVa8cylnwTibdiwI4MBjp2OieEWKVdCEwrDEw==" workbookSaltValue="IC9tIttJOXLhrtrSjY6QTg==" workbookSpinCount="100000" lockStructure="1"/>
  <bookViews>
    <workbookView xWindow="0" yWindow="0" windowWidth="23040" windowHeight="9405"/>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R10" i="4" s="1"/>
  <c r="N6" i="5"/>
  <c r="J10" i="4" s="1"/>
  <c r="M6" i="5"/>
  <c r="L6" i="5"/>
  <c r="Z8" i="4" s="1"/>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B10"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<sst xmlns="http://schemas.openxmlformats.org/spreadsheetml/2006/main" count="217" uniqueCount="107">
  <si>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</si>
  <si>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</si>
  <si>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</si>
  <si>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</si>
  <si>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</si>
  <si>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</si>
  <si>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</si>
  <si>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</si>
  <si>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</si>
  <si>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</si>
  <si>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</si>
  <si>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</si>
  <si>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</si>
  <si>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</si>
  <si>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</si>
  <si>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</si>
  <si>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</si>
  <si>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</si>
  <si>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</si>
  <si>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</si>
  <si>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</si>
  <si>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</si>
  <si>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</si>
  <si>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</si>
  <si>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</si>
  <si>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</si>
  <si>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</si>
  <si>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</si>
  <si>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</si>
  <si>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</si>
  <si>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</si>
  <si>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</si>
  <si>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</si>
  <si>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</si>
  <si>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</si>
  <si>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</si>
  <si>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</si>
  <si>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</si>
  <si>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</si>
  <si>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</si>
  <si>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</si>
  <si>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</si>
  <si>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</si>
  <si>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</si>
  <si>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</si>
  <si>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</si>
  <si>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</si>
  <si>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</si>
  <si>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</si>
  <si>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</si>
  <si>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</si>
  <si>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</si>
  <si>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</si>
  <si>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</si>
  <si>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</si>
  <si>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</si>
  <si>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</si>
  <si>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</si>
  <si>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</si>
  <si>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</si>
  <si>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</si>
  <si>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</si>
  <si>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</si>
  <si>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</si>
  <si>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</si>
  <si>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</si>
  <si>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</si>
  <si>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</si>
  <si>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</si>
  <si>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</si>
  <si>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</si>
  <si>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</si>
  <si>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</si>
  <si>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</si>
  <si>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</si>
  <si>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</si>
  <si>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</si>
  <si>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</si>
  <si>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</si>
  <si>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</si>
  <si>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</si>
  <si>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</si>
  <si>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</si>
  <si>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</si>
  <si>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</si>
  <si>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</si>
  <si>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</si>
  <si>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</si>
  <si>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</si>
  <si>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</si>
  <si>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</si>
  <si>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</si>
  <si>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</si>
  <si>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</si>
  <si>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</si>
  <si>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</si>
  <si>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</si>
  <si>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</si>
  <si>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</si>
  <si>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</si>
  <si>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</si>
  <si>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</si>
  <si>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</si>
  <si>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</si>
  <si>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用水供給事業は、北部福岡緊急連絡管と共同整備した施設により、H23.4から、宗像地区事務組合と新宮町に一日最大1万3千㎥の水道用水の供給を開始しました。しかし、現在は受水者の一部が受水を開始している状況であるため、維持管理費や支払利息等の経常経費を賄えるだけの十分な料金収入を得ていない状況です。
　そのため、経常収支比率や料金回収率は事業開始以来100％を下回る状況が続き、累積欠損金も年々増加しています。　
　また、供用開始から5年と年数が浅く、事業が初期投資段階にあるため企業債残高も多く、企業債残高対給水収益比率は、類似団体平均値と比較して高い状況にあります。
　このような状況ですが、H28年度から供給量を増量していることから、経営の健全性も改善される見込みです。
　</t>
    <rPh sb="1" eb="2">
      <t>ホン</t>
    </rPh>
    <rPh sb="2" eb="3">
      <t>シ</t>
    </rPh>
    <rPh sb="4" eb="6">
      <t>ヨウスイ</t>
    </rPh>
    <rPh sb="6" eb="8">
      <t>キョウキュウ</t>
    </rPh>
    <rPh sb="8" eb="10">
      <t>ジギョウ</t>
    </rPh>
    <rPh sb="44" eb="46">
      <t>チク</t>
    </rPh>
    <rPh sb="46" eb="48">
      <t>ジム</t>
    </rPh>
    <rPh sb="48" eb="50">
      <t>クミアイ</t>
    </rPh>
    <rPh sb="94" eb="95">
      <t>ジュ</t>
    </rPh>
    <rPh sb="95" eb="96">
      <t>スイ</t>
    </rPh>
    <rPh sb="97" eb="99">
      <t>カイシ</t>
    </rPh>
    <rPh sb="111" eb="113">
      <t>イジ</t>
    </rPh>
    <rPh sb="113" eb="115">
      <t>カンリ</t>
    </rPh>
    <rPh sb="115" eb="116">
      <t>ヒ</t>
    </rPh>
    <rPh sb="117" eb="119">
      <t>シハライ</t>
    </rPh>
    <rPh sb="119" eb="121">
      <t>リソク</t>
    </rPh>
    <rPh sb="121" eb="122">
      <t>トウ</t>
    </rPh>
    <rPh sb="123" eb="125">
      <t>ケイジョウ</t>
    </rPh>
    <rPh sb="125" eb="127">
      <t>ケイヒ</t>
    </rPh>
    <rPh sb="128" eb="129">
      <t>マカナ</t>
    </rPh>
    <rPh sb="134" eb="136">
      <t>ジュウブン</t>
    </rPh>
    <rPh sb="137" eb="139">
      <t>リョウキン</t>
    </rPh>
    <rPh sb="139" eb="141">
      <t>シュウニュウ</t>
    </rPh>
    <rPh sb="142" eb="143">
      <t>エ</t>
    </rPh>
    <rPh sb="147" eb="149">
      <t>ジョウキョウ</t>
    </rPh>
    <rPh sb="166" eb="168">
      <t>リョウキン</t>
    </rPh>
    <rPh sb="168" eb="170">
      <t>カイシュウ</t>
    </rPh>
    <rPh sb="170" eb="171">
      <t>リツ</t>
    </rPh>
    <rPh sb="243" eb="245">
      <t>キギョウ</t>
    </rPh>
    <rPh sb="245" eb="246">
      <t>サイ</t>
    </rPh>
    <rPh sb="246" eb="248">
      <t>ザンダカ</t>
    </rPh>
    <rPh sb="249" eb="250">
      <t>オオ</t>
    </rPh>
    <rPh sb="295" eb="297">
      <t>ジョウキョウ</t>
    </rPh>
    <rPh sb="304" eb="306">
      <t>ネンド</t>
    </rPh>
    <rPh sb="308" eb="310">
      <t>キョウキュウ</t>
    </rPh>
    <rPh sb="310" eb="311">
      <t>リョウ</t>
    </rPh>
    <rPh sb="323" eb="325">
      <t>ケイエイ</t>
    </rPh>
    <rPh sb="326" eb="329">
      <t>ケンゼンセイ</t>
    </rPh>
    <rPh sb="330" eb="332">
      <t>カイゼン</t>
    </rPh>
    <rPh sb="335" eb="337">
      <t>ミコミ</t>
    </rPh>
    <phoneticPr fontId="4"/>
  </si>
  <si>
    <t>　用水供給事業は、H23.4.1より供用開始したことから、資産が新しく、現時点で、老朽化等の問題は生じていません。</t>
    <phoneticPr fontId="4"/>
  </si>
  <si>
    <t>　現時点での指標として、類似団体よりも低い指標もありますが、供用開始から年数が浅いこと、また、今後、供給量の増加が予定されていることから、全体的に経営状況は改善されていくと見込んでいます。
　国の「新水道ビジョン」では、地域の中核都市の役割として、中小規模の水道事業者の支援を挙げています。
　今後、水道事業の持続の観点から、本市と周辺自治体の双方にメリットのある方法で、用水供給等の広域連携の協議を進めていきます。　</t>
    <rPh sb="110" eb="112">
      <t>チイキ</t>
    </rPh>
    <rPh sb="115" eb="117">
      <t>トシ</t>
    </rPh>
    <rPh sb="150" eb="152">
      <t>スイドウ</t>
    </rPh>
    <rPh sb="152" eb="154">
      <t>ジギョウ</t>
    </rPh>
    <rPh sb="155" eb="157">
      <t>ジゾク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</si>
</sst>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AF-4A7F-8AD5-D9FBF7EBFC9B}"/>
            </c:ext>
          </c:extLst>
        </c:ser>
        <c:dLbls>
          <c:showLegendKey val="0"/>
          <c:showVal val="0"/>
          <c:showCatName val="0"/>
          <c:showSerName val="0"/>
          <c:showPercent val="0"/>
          <c:showBubbleSize val="0"/>
        </c:dLbls>
        <c:gapWidth val="150"/>
        <c:axId val="434934536"/>
        <c:axId val="43493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extLst>
            <c:ext xmlns:c16="http://schemas.microsoft.com/office/drawing/2014/chart" uri="{C3380CC4-5D6E-409C-BE32-E72D297353CC}">
              <c16:uniqueId val="{00000001-93AF-4A7F-8AD5-D9FBF7EBFC9B}"/>
            </c:ext>
          </c:extLst>
        </c:ser>
        <c:dLbls>
          <c:showLegendKey val="0"/>
          <c:showVal val="0"/>
          <c:showCatName val="0"/>
          <c:showSerName val="0"/>
          <c:showPercent val="0"/>
          <c:showBubbleSize val="0"/>
        </c:dLbls>
        <c:marker val="1"/>
        <c:smooth val="0"/>
        <c:axId val="434934536"/>
        <c:axId val="434936104"/>
      </c:lineChart>
      <c:dateAx>
        <c:axId val="434934536"/>
        <c:scaling>
          <c:orientation val="minMax"/>
        </c:scaling>
        <c:delete val="1"/>
        <c:axPos val="b"/>
        <c:numFmt formatCode="ge" sourceLinked="1"/>
        <c:majorTickMark val="none"/>
        <c:minorTickMark val="none"/>
        <c:tickLblPos val="none"/>
        <c:crossAx val="434936104"/>
        <c:crosses val="autoZero"/>
        <c:auto val="1"/>
        <c:lblOffset val="100"/>
        <c:baseTimeUnit val="years"/>
      </c:dateAx>
      <c:valAx>
        <c:axId val="43493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3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59.1</c:v>
                </c:pt>
                <c:pt idx="1">
                  <c:v>59.28</c:v>
                </c:pt>
                <c:pt idx="2">
                  <c:v>59.63</c:v>
                </c:pt>
                <c:pt idx="3">
                  <c:v>59.46</c:v>
                </c:pt>
                <c:pt idx="4">
                  <c:v>57.25</c:v>
                </c:pt>
              </c:numCache>
            </c:numRef>
          </c:val>
          <c:extLst>
            <c:ext xmlns:c16="http://schemas.microsoft.com/office/drawing/2014/chart" uri="{C3380CC4-5D6E-409C-BE32-E72D297353CC}">
              <c16:uniqueId val="{00000000-9217-4590-96F2-78E226E26318}"/>
            </c:ext>
          </c:extLst>
        </c:ser>
        <c:dLbls>
          <c:showLegendKey val="0"/>
          <c:showVal val="0"/>
          <c:showCatName val="0"/>
          <c:showSerName val="0"/>
          <c:showPercent val="0"/>
          <c:showBubbleSize val="0"/>
        </c:dLbls>
        <c:gapWidth val="150"/>
        <c:axId val="98523120"/>
        <c:axId val="9852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extLst>
            <c:ext xmlns:c16="http://schemas.microsoft.com/office/drawing/2014/chart" uri="{C3380CC4-5D6E-409C-BE32-E72D297353CC}">
              <c16:uniqueId val="{00000001-9217-4590-96F2-78E226E26318}"/>
            </c:ext>
          </c:extLst>
        </c:ser>
        <c:dLbls>
          <c:showLegendKey val="0"/>
          <c:showVal val="0"/>
          <c:showCatName val="0"/>
          <c:showSerName val="0"/>
          <c:showPercent val="0"/>
          <c:showBubbleSize val="0"/>
        </c:dLbls>
        <c:marker val="1"/>
        <c:smooth val="0"/>
        <c:axId val="98523120"/>
        <c:axId val="98527432"/>
      </c:lineChart>
      <c:dateAx>
        <c:axId val="98523120"/>
        <c:scaling>
          <c:orientation val="minMax"/>
        </c:scaling>
        <c:delete val="1"/>
        <c:axPos val="b"/>
        <c:numFmt formatCode="ge" sourceLinked="1"/>
        <c:majorTickMark val="none"/>
        <c:minorTickMark val="none"/>
        <c:tickLblPos val="none"/>
        <c:crossAx val="98527432"/>
        <c:crosses val="autoZero"/>
        <c:auto val="1"/>
        <c:lblOffset val="100"/>
        <c:baseTimeUnit val="years"/>
      </c:dateAx>
      <c:valAx>
        <c:axId val="9852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99.71</c:v>
                </c:pt>
                <c:pt idx="1">
                  <c:v>99.94</c:v>
                </c:pt>
                <c:pt idx="2">
                  <c:v>99.79</c:v>
                </c:pt>
                <c:pt idx="3">
                  <c:v>99.99</c:v>
                </c:pt>
                <c:pt idx="4">
                  <c:v>99.97</c:v>
                </c:pt>
              </c:numCache>
            </c:numRef>
          </c:val>
          <c:extLst>
            <c:ext xmlns:c16="http://schemas.microsoft.com/office/drawing/2014/chart" uri="{C3380CC4-5D6E-409C-BE32-E72D297353CC}">
              <c16:uniqueId val="{00000000-BA3D-4600-9640-BBBD5883E9AF}"/>
            </c:ext>
          </c:extLst>
        </c:ser>
        <c:dLbls>
          <c:showLegendKey val="0"/>
          <c:showVal val="0"/>
          <c:showCatName val="0"/>
          <c:showSerName val="0"/>
          <c:showPercent val="0"/>
          <c:showBubbleSize val="0"/>
        </c:dLbls>
        <c:gapWidth val="150"/>
        <c:axId val="274959872"/>
        <c:axId val="2749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extLst>
            <c:ext xmlns:c16="http://schemas.microsoft.com/office/drawing/2014/chart" uri="{C3380CC4-5D6E-409C-BE32-E72D297353CC}">
              <c16:uniqueId val="{00000001-BA3D-4600-9640-BBBD5883E9AF}"/>
            </c:ext>
          </c:extLst>
        </c:ser>
        <c:dLbls>
          <c:showLegendKey val="0"/>
          <c:showVal val="0"/>
          <c:showCatName val="0"/>
          <c:showSerName val="0"/>
          <c:showPercent val="0"/>
          <c:showBubbleSize val="0"/>
        </c:dLbls>
        <c:marker val="1"/>
        <c:smooth val="0"/>
        <c:axId val="274959872"/>
        <c:axId val="274961440"/>
      </c:lineChart>
      <c:dateAx>
        <c:axId val="274959872"/>
        <c:scaling>
          <c:orientation val="minMax"/>
        </c:scaling>
        <c:delete val="1"/>
        <c:axPos val="b"/>
        <c:numFmt formatCode="ge" sourceLinked="1"/>
        <c:majorTickMark val="none"/>
        <c:minorTickMark val="none"/>
        <c:tickLblPos val="none"/>
        <c:crossAx val="274961440"/>
        <c:crosses val="autoZero"/>
        <c:auto val="1"/>
        <c:lblOffset val="100"/>
        <c:baseTimeUnit val="years"/>
      </c:dateAx>
      <c:valAx>
        <c:axId val="2749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9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56.72</c:v>
                </c:pt>
                <c:pt idx="1">
                  <c:v>55.71</c:v>
                </c:pt>
                <c:pt idx="2">
                  <c:v>54.99</c:v>
                </c:pt>
                <c:pt idx="3">
                  <c:v>62.84</c:v>
                </c:pt>
                <c:pt idx="4">
                  <c:v>69.52</c:v>
                </c:pt>
              </c:numCache>
            </c:numRef>
          </c:val>
          <c:extLst>
            <c:ext xmlns:c16="http://schemas.microsoft.com/office/drawing/2014/chart" uri="{C3380CC4-5D6E-409C-BE32-E72D297353CC}">
              <c16:uniqueId val="{00000000-98E0-497C-8D75-3E93AAEFE78A}"/>
            </c:ext>
          </c:extLst>
        </c:ser>
        <c:dLbls>
          <c:showLegendKey val="0"/>
          <c:showVal val="0"/>
          <c:showCatName val="0"/>
          <c:showSerName val="0"/>
          <c:showPercent val="0"/>
          <c:showBubbleSize val="0"/>
        </c:dLbls>
        <c:gapWidth val="150"/>
        <c:axId val="434935320"/>
        <c:axId val="43493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extLst>
            <c:ext xmlns:c16="http://schemas.microsoft.com/office/drawing/2014/chart" uri="{C3380CC4-5D6E-409C-BE32-E72D297353CC}">
              <c16:uniqueId val="{00000001-98E0-497C-8D75-3E93AAEFE78A}"/>
            </c:ext>
          </c:extLst>
        </c:ser>
        <c:dLbls>
          <c:showLegendKey val="0"/>
          <c:showVal val="0"/>
          <c:showCatName val="0"/>
          <c:showSerName val="0"/>
          <c:showPercent val="0"/>
          <c:showBubbleSize val="0"/>
        </c:dLbls>
        <c:marker val="1"/>
        <c:smooth val="0"/>
        <c:axId val="434935320"/>
        <c:axId val="434933752"/>
      </c:lineChart>
      <c:dateAx>
        <c:axId val="434935320"/>
        <c:scaling>
          <c:orientation val="minMax"/>
        </c:scaling>
        <c:delete val="1"/>
        <c:axPos val="b"/>
        <c:numFmt formatCode="ge" sourceLinked="1"/>
        <c:majorTickMark val="none"/>
        <c:minorTickMark val="none"/>
        <c:tickLblPos val="none"/>
        <c:crossAx val="434933752"/>
        <c:crosses val="autoZero"/>
        <c:auto val="1"/>
        <c:lblOffset val="100"/>
        <c:baseTimeUnit val="years"/>
      </c:dateAx>
      <c:valAx>
        <c:axId val="434933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93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2.11</c:v>
                </c:pt>
                <c:pt idx="1">
                  <c:v>4.26</c:v>
                </c:pt>
                <c:pt idx="2">
                  <c:v>6.4</c:v>
                </c:pt>
                <c:pt idx="3">
                  <c:v>11.73</c:v>
                </c:pt>
                <c:pt idx="4">
                  <c:v>14.44</c:v>
                </c:pt>
              </c:numCache>
            </c:numRef>
          </c:val>
          <c:extLst>
            <c:ext xmlns:c16="http://schemas.microsoft.com/office/drawing/2014/chart" uri="{C3380CC4-5D6E-409C-BE32-E72D297353CC}">
              <c16:uniqueId val="{00000000-6124-45E4-9A5D-D9FD356AEB09}"/>
            </c:ext>
          </c:extLst>
        </c:ser>
        <c:dLbls>
          <c:showLegendKey val="0"/>
          <c:showVal val="0"/>
          <c:showCatName val="0"/>
          <c:showSerName val="0"/>
          <c:showPercent val="0"/>
          <c:showBubbleSize val="0"/>
        </c:dLbls>
        <c:gapWidth val="150"/>
        <c:axId val="277896224"/>
        <c:axId val="27789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extLst>
            <c:ext xmlns:c16="http://schemas.microsoft.com/office/drawing/2014/chart" uri="{C3380CC4-5D6E-409C-BE32-E72D297353CC}">
              <c16:uniqueId val="{00000001-6124-45E4-9A5D-D9FD356AEB09}"/>
            </c:ext>
          </c:extLst>
        </c:ser>
        <c:dLbls>
          <c:showLegendKey val="0"/>
          <c:showVal val="0"/>
          <c:showCatName val="0"/>
          <c:showSerName val="0"/>
          <c:showPercent val="0"/>
          <c:showBubbleSize val="0"/>
        </c:dLbls>
        <c:marker val="1"/>
        <c:smooth val="0"/>
        <c:axId val="277896224"/>
        <c:axId val="277897008"/>
      </c:lineChart>
      <c:dateAx>
        <c:axId val="277896224"/>
        <c:scaling>
          <c:orientation val="minMax"/>
        </c:scaling>
        <c:delete val="1"/>
        <c:axPos val="b"/>
        <c:numFmt formatCode="ge" sourceLinked="1"/>
        <c:majorTickMark val="none"/>
        <c:minorTickMark val="none"/>
        <c:tickLblPos val="none"/>
        <c:crossAx val="277897008"/>
        <c:crosses val="autoZero"/>
        <c:auto val="1"/>
        <c:lblOffset val="100"/>
        <c:baseTimeUnit val="years"/>
      </c:dateAx>
      <c:valAx>
        <c:axId val="27789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8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DE-4C68-995E-2ED9889F1791}"/>
            </c:ext>
          </c:extLst>
        </c:ser>
        <c:dLbls>
          <c:showLegendKey val="0"/>
          <c:showVal val="0"/>
          <c:showCatName val="0"/>
          <c:showSerName val="0"/>
          <c:showPercent val="0"/>
          <c:showBubbleSize val="0"/>
        </c:dLbls>
        <c:gapWidth val="150"/>
        <c:axId val="277896616"/>
        <c:axId val="27789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extLst>
            <c:ext xmlns:c16="http://schemas.microsoft.com/office/drawing/2014/chart" uri="{C3380CC4-5D6E-409C-BE32-E72D297353CC}">
              <c16:uniqueId val="{00000001-75DE-4C68-995E-2ED9889F1791}"/>
            </c:ext>
          </c:extLst>
        </c:ser>
        <c:dLbls>
          <c:showLegendKey val="0"/>
          <c:showVal val="0"/>
          <c:showCatName val="0"/>
          <c:showSerName val="0"/>
          <c:showPercent val="0"/>
          <c:showBubbleSize val="0"/>
        </c:dLbls>
        <c:marker val="1"/>
        <c:smooth val="0"/>
        <c:axId val="277896616"/>
        <c:axId val="277894264"/>
      </c:lineChart>
      <c:dateAx>
        <c:axId val="277896616"/>
        <c:scaling>
          <c:orientation val="minMax"/>
        </c:scaling>
        <c:delete val="1"/>
        <c:axPos val="b"/>
        <c:numFmt formatCode="ge" sourceLinked="1"/>
        <c:majorTickMark val="none"/>
        <c:minorTickMark val="none"/>
        <c:tickLblPos val="none"/>
        <c:crossAx val="277894264"/>
        <c:crosses val="autoZero"/>
        <c:auto val="1"/>
        <c:lblOffset val="100"/>
        <c:baseTimeUnit val="years"/>
      </c:dateAx>
      <c:valAx>
        <c:axId val="27789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89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76.55</c:v>
                </c:pt>
                <c:pt idx="1">
                  <c:v>156.1</c:v>
                </c:pt>
                <c:pt idx="2">
                  <c:v>237.55</c:v>
                </c:pt>
                <c:pt idx="3">
                  <c:v>329.41</c:v>
                </c:pt>
                <c:pt idx="4">
                  <c:v>334.96</c:v>
                </c:pt>
              </c:numCache>
            </c:numRef>
          </c:val>
          <c:extLst>
            <c:ext xmlns:c16="http://schemas.microsoft.com/office/drawing/2014/chart" uri="{C3380CC4-5D6E-409C-BE32-E72D297353CC}">
              <c16:uniqueId val="{00000000-181E-4846-84BA-DE1446B43CEC}"/>
            </c:ext>
          </c:extLst>
        </c:ser>
        <c:dLbls>
          <c:showLegendKey val="0"/>
          <c:showVal val="0"/>
          <c:showCatName val="0"/>
          <c:showSerName val="0"/>
          <c:showPercent val="0"/>
          <c:showBubbleSize val="0"/>
        </c:dLbls>
        <c:gapWidth val="150"/>
        <c:axId val="280351136"/>
        <c:axId val="28035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extLst>
            <c:ext xmlns:c16="http://schemas.microsoft.com/office/drawing/2014/chart" uri="{C3380CC4-5D6E-409C-BE32-E72D297353CC}">
              <c16:uniqueId val="{00000001-181E-4846-84BA-DE1446B43CEC}"/>
            </c:ext>
          </c:extLst>
        </c:ser>
        <c:dLbls>
          <c:showLegendKey val="0"/>
          <c:showVal val="0"/>
          <c:showCatName val="0"/>
          <c:showSerName val="0"/>
          <c:showPercent val="0"/>
          <c:showBubbleSize val="0"/>
        </c:dLbls>
        <c:marker val="1"/>
        <c:smooth val="0"/>
        <c:axId val="280351136"/>
        <c:axId val="280352312"/>
      </c:lineChart>
      <c:dateAx>
        <c:axId val="280351136"/>
        <c:scaling>
          <c:orientation val="minMax"/>
        </c:scaling>
        <c:delete val="1"/>
        <c:axPos val="b"/>
        <c:numFmt formatCode="ge" sourceLinked="1"/>
        <c:majorTickMark val="none"/>
        <c:minorTickMark val="none"/>
        <c:tickLblPos val="none"/>
        <c:crossAx val="280352312"/>
        <c:crosses val="autoZero"/>
        <c:auto val="1"/>
        <c:lblOffset val="100"/>
        <c:baseTimeUnit val="years"/>
      </c:dateAx>
      <c:valAx>
        <c:axId val="280352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3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-4.8499999999999996</c:v>
                </c:pt>
                <c:pt idx="1">
                  <c:v>-5.15</c:v>
                </c:pt>
                <c:pt idx="2">
                  <c:v>-61.23</c:v>
                </c:pt>
                <c:pt idx="3">
                  <c:v>-41.36</c:v>
                </c:pt>
                <c:pt idx="4">
                  <c:v>-92.56</c:v>
                </c:pt>
              </c:numCache>
            </c:numRef>
          </c:val>
          <c:extLst>
            <c:ext xmlns:c16="http://schemas.microsoft.com/office/drawing/2014/chart" uri="{C3380CC4-5D6E-409C-BE32-E72D297353CC}">
              <c16:uniqueId val="{00000000-BDD8-4FAF-96E2-1D730C19FC85}"/>
            </c:ext>
          </c:extLst>
        </c:ser>
        <c:dLbls>
          <c:showLegendKey val="0"/>
          <c:showVal val="0"/>
          <c:showCatName val="0"/>
          <c:showSerName val="0"/>
          <c:showPercent val="0"/>
          <c:showBubbleSize val="0"/>
        </c:dLbls>
        <c:gapWidth val="150"/>
        <c:axId val="280350744"/>
        <c:axId val="28035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extLst>
            <c:ext xmlns:c16="http://schemas.microsoft.com/office/drawing/2014/chart" uri="{C3380CC4-5D6E-409C-BE32-E72D297353CC}">
              <c16:uniqueId val="{00000001-BDD8-4FAF-96E2-1D730C19FC85}"/>
            </c:ext>
          </c:extLst>
        </c:ser>
        <c:dLbls>
          <c:showLegendKey val="0"/>
          <c:showVal val="0"/>
          <c:showCatName val="0"/>
          <c:showSerName val="0"/>
          <c:showPercent val="0"/>
          <c:showBubbleSize val="0"/>
        </c:dLbls>
        <c:marker val="1"/>
        <c:smooth val="0"/>
        <c:axId val="280350744"/>
        <c:axId val="280350352"/>
      </c:lineChart>
      <c:dateAx>
        <c:axId val="280350744"/>
        <c:scaling>
          <c:orientation val="minMax"/>
        </c:scaling>
        <c:delete val="1"/>
        <c:axPos val="b"/>
        <c:numFmt formatCode="ge" sourceLinked="1"/>
        <c:majorTickMark val="none"/>
        <c:minorTickMark val="none"/>
        <c:tickLblPos val="none"/>
        <c:crossAx val="280350352"/>
        <c:crosses val="autoZero"/>
        <c:auto val="1"/>
        <c:lblOffset val="100"/>
        <c:baseTimeUnit val="years"/>
      </c:dateAx>
      <c:valAx>
        <c:axId val="28035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35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1427.28</c:v>
                </c:pt>
                <c:pt idx="1">
                  <c:v>1423.17</c:v>
                </c:pt>
                <c:pt idx="2">
                  <c:v>1425.15</c:v>
                </c:pt>
                <c:pt idx="3">
                  <c:v>1408.7</c:v>
                </c:pt>
                <c:pt idx="4">
                  <c:v>1160</c:v>
                </c:pt>
              </c:numCache>
            </c:numRef>
          </c:val>
          <c:extLst>
            <c:ext xmlns:c16="http://schemas.microsoft.com/office/drawing/2014/chart" uri="{C3380CC4-5D6E-409C-BE32-E72D297353CC}">
              <c16:uniqueId val="{00000000-8ED5-4016-BF49-CF70FA41BFFA}"/>
            </c:ext>
          </c:extLst>
        </c:ser>
        <c:dLbls>
          <c:showLegendKey val="0"/>
          <c:showVal val="0"/>
          <c:showCatName val="0"/>
          <c:showSerName val="0"/>
          <c:showPercent val="0"/>
          <c:showBubbleSize val="0"/>
        </c:dLbls>
        <c:gapWidth val="150"/>
        <c:axId val="274366288"/>
        <c:axId val="27436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extLst>
            <c:ext xmlns:c16="http://schemas.microsoft.com/office/drawing/2014/chart" uri="{C3380CC4-5D6E-409C-BE32-E72D297353CC}">
              <c16:uniqueId val="{00000001-8ED5-4016-BF49-CF70FA41BFFA}"/>
            </c:ext>
          </c:extLst>
        </c:ser>
        <c:dLbls>
          <c:showLegendKey val="0"/>
          <c:showVal val="0"/>
          <c:showCatName val="0"/>
          <c:showSerName val="0"/>
          <c:showPercent val="0"/>
          <c:showBubbleSize val="0"/>
        </c:dLbls>
        <c:marker val="1"/>
        <c:smooth val="0"/>
        <c:axId val="274366288"/>
        <c:axId val="274365896"/>
      </c:lineChart>
      <c:dateAx>
        <c:axId val="274366288"/>
        <c:scaling>
          <c:orientation val="minMax"/>
        </c:scaling>
        <c:delete val="1"/>
        <c:axPos val="b"/>
        <c:numFmt formatCode="ge" sourceLinked="1"/>
        <c:majorTickMark val="none"/>
        <c:minorTickMark val="none"/>
        <c:tickLblPos val="none"/>
        <c:crossAx val="274365896"/>
        <c:crosses val="autoZero"/>
        <c:auto val="1"/>
        <c:lblOffset val="100"/>
        <c:baseTimeUnit val="years"/>
      </c:dateAx>
      <c:valAx>
        <c:axId val="274365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436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56.53</c:v>
                </c:pt>
                <c:pt idx="1">
                  <c:v>55.53</c:v>
                </c:pt>
                <c:pt idx="2">
                  <c:v>54.82</c:v>
                </c:pt>
                <c:pt idx="3">
                  <c:v>55.94</c:v>
                </c:pt>
                <c:pt idx="4">
                  <c:v>64</c:v>
                </c:pt>
              </c:numCache>
            </c:numRef>
          </c:val>
          <c:extLst>
            <c:ext xmlns:c16="http://schemas.microsoft.com/office/drawing/2014/chart" uri="{C3380CC4-5D6E-409C-BE32-E72D297353CC}">
              <c16:uniqueId val="{00000000-051D-4E7E-9A5D-80DDBD8F07AB}"/>
            </c:ext>
          </c:extLst>
        </c:ser>
        <c:dLbls>
          <c:showLegendKey val="0"/>
          <c:showVal val="0"/>
          <c:showCatName val="0"/>
          <c:showSerName val="0"/>
          <c:showPercent val="0"/>
          <c:showBubbleSize val="0"/>
        </c:dLbls>
        <c:gapWidth val="150"/>
        <c:axId val="274364328"/>
        <c:axId val="27717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extLst>
            <c:ext xmlns:c16="http://schemas.microsoft.com/office/drawing/2014/chart" uri="{C3380CC4-5D6E-409C-BE32-E72D297353CC}">
              <c16:uniqueId val="{00000001-051D-4E7E-9A5D-80DDBD8F07AB}"/>
            </c:ext>
          </c:extLst>
        </c:ser>
        <c:dLbls>
          <c:showLegendKey val="0"/>
          <c:showVal val="0"/>
          <c:showCatName val="0"/>
          <c:showSerName val="0"/>
          <c:showPercent val="0"/>
          <c:showBubbleSize val="0"/>
        </c:dLbls>
        <c:marker val="1"/>
        <c:smooth val="0"/>
        <c:axId val="274364328"/>
        <c:axId val="277175368"/>
      </c:lineChart>
      <c:dateAx>
        <c:axId val="274364328"/>
        <c:scaling>
          <c:orientation val="minMax"/>
        </c:scaling>
        <c:delete val="1"/>
        <c:axPos val="b"/>
        <c:numFmt formatCode="ge" sourceLinked="1"/>
        <c:majorTickMark val="none"/>
        <c:minorTickMark val="none"/>
        <c:tickLblPos val="none"/>
        <c:crossAx val="277175368"/>
        <c:crosses val="autoZero"/>
        <c:auto val="1"/>
        <c:lblOffset val="100"/>
        <c:baseTimeUnit val="years"/>
      </c:dateAx>
      <c:valAx>
        <c:axId val="27717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36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134.78</c:v>
                </c:pt>
                <c:pt idx="1">
                  <c:v>137.21</c:v>
                </c:pt>
                <c:pt idx="2">
                  <c:v>138.97</c:v>
                </c:pt>
                <c:pt idx="3">
                  <c:v>136.22999999999999</c:v>
                </c:pt>
                <c:pt idx="4">
                  <c:v>126.52</c:v>
                </c:pt>
              </c:numCache>
            </c:numRef>
          </c:val>
          <c:extLst>
            <c:ext xmlns:c16="http://schemas.microsoft.com/office/drawing/2014/chart" uri="{C3380CC4-5D6E-409C-BE32-E72D297353CC}">
              <c16:uniqueId val="{00000000-4C0E-4A74-AF50-E70F396C2607}"/>
            </c:ext>
          </c:extLst>
        </c:ser>
        <c:dLbls>
          <c:showLegendKey val="0"/>
          <c:showVal val="0"/>
          <c:showCatName val="0"/>
          <c:showSerName val="0"/>
          <c:showPercent val="0"/>
          <c:showBubbleSize val="0"/>
        </c:dLbls>
        <c:gapWidth val="150"/>
        <c:axId val="277176544"/>
        <c:axId val="27717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extLst>
            <c:ext xmlns:c16="http://schemas.microsoft.com/office/drawing/2014/chart" uri="{C3380CC4-5D6E-409C-BE32-E72D297353CC}">
              <c16:uniqueId val="{00000001-4C0E-4A74-AF50-E70F396C2607}"/>
            </c:ext>
          </c:extLst>
        </c:ser>
        <c:dLbls>
          <c:showLegendKey val="0"/>
          <c:showVal val="0"/>
          <c:showCatName val="0"/>
          <c:showSerName val="0"/>
          <c:showPercent val="0"/>
          <c:showBubbleSize val="0"/>
        </c:dLbls>
        <c:marker val="1"/>
        <c:smooth val="0"/>
        <c:axId val="277176544"/>
        <c:axId val="277175760"/>
      </c:lineChart>
      <c:dateAx>
        <c:axId val="277176544"/>
        <c:scaling>
          <c:orientation val="minMax"/>
        </c:scaling>
        <c:delete val="1"/>
        <c:axPos val="b"/>
        <c:numFmt formatCode="ge" sourceLinked="1"/>
        <c:majorTickMark val="none"/>
        <c:minorTickMark val="none"/>
        <c:tickLblPos val="none"/>
        <c:crossAx val="277175760"/>
        <c:crosses val="autoZero"/>
        <c:auto val="1"/>
        <c:lblOffset val="100"/>
        <c:baseTimeUnit val="years"/>
      </c:dateAx>
      <c:valAx>
        <c:axId val="2771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1" zoomScaleNormal="100" workbookViewId="0">
      <selection activeCell="AE87" sqref="AE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福岡県　北九州市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971608</v>
      </c>
      <c r="AJ8" s="75"/>
      <c r="AK8" s="75"/>
      <c r="AL8" s="75"/>
      <c r="AM8" s="75"/>
      <c r="AN8" s="75"/>
      <c r="AO8" s="75"/>
      <c r="AP8" s="76"/>
      <c r="AQ8" s="57">
        <f>データ!R6</f>
        <v>491.95</v>
      </c>
      <c r="AR8" s="57"/>
      <c r="AS8" s="57"/>
      <c r="AT8" s="57"/>
      <c r="AU8" s="57"/>
      <c r="AV8" s="57"/>
      <c r="AW8" s="57"/>
      <c r="AX8" s="57"/>
      <c r="AY8" s="57">
        <f>データ!S6</f>
        <v>1975.01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49.56</v>
      </c>
      <c r="K10" s="57"/>
      <c r="L10" s="57"/>
      <c r="M10" s="57"/>
      <c r="N10" s="57"/>
      <c r="O10" s="57"/>
      <c r="P10" s="57"/>
      <c r="Q10" s="57"/>
      <c r="R10" s="57">
        <f>データ!O6</f>
        <v>69.930000000000007</v>
      </c>
      <c r="S10" s="57"/>
      <c r="T10" s="57"/>
      <c r="U10" s="57"/>
      <c r="V10" s="57"/>
      <c r="W10" s="57"/>
      <c r="X10" s="57"/>
      <c r="Y10" s="57"/>
      <c r="Z10" s="65">
        <f>データ!P6</f>
        <v>0</v>
      </c>
      <c r="AA10" s="65"/>
      <c r="AB10" s="65"/>
      <c r="AC10" s="65"/>
      <c r="AD10" s="65"/>
      <c r="AE10" s="65"/>
      <c r="AF10" s="65"/>
      <c r="AG10" s="65"/>
      <c r="AH10" s="2"/>
      <c r="AI10" s="65">
        <f>データ!T6</f>
        <v>195213</v>
      </c>
      <c r="AJ10" s="65"/>
      <c r="AK10" s="65"/>
      <c r="AL10" s="65"/>
      <c r="AM10" s="65"/>
      <c r="AN10" s="65"/>
      <c r="AO10" s="65"/>
      <c r="AP10" s="65"/>
      <c r="AQ10" s="57">
        <f>データ!U6</f>
        <v>100.28</v>
      </c>
      <c r="AR10" s="57"/>
      <c r="AS10" s="57"/>
      <c r="AT10" s="57"/>
      <c r="AU10" s="57"/>
      <c r="AV10" s="57"/>
      <c r="AW10" s="57"/>
      <c r="AX10" s="57"/>
      <c r="AY10" s="57">
        <f>データ!V6</f>
        <v>1946.68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401005</v>
      </c>
      <c r="D6" s="31">
        <f t="shared" si="3"/>
        <v>46</v>
      </c>
      <c r="E6" s="31">
        <f t="shared" si="3"/>
        <v>1</v>
      </c>
      <c r="F6" s="31">
        <f t="shared" si="3"/>
        <v>0</v>
      </c>
      <c r="G6" s="31">
        <f t="shared" si="3"/>
        <v>2</v>
      </c>
      <c r="H6" s="31" t="str">
        <f t="shared" si="3"/>
        <v>福岡県　北九州市</v>
      </c>
      <c r="I6" s="31" t="str">
        <f t="shared" si="3"/>
        <v>法適用</v>
      </c>
      <c r="J6" s="31" t="str">
        <f t="shared" si="3"/>
        <v>水道事業</v>
      </c>
      <c r="K6" s="31" t="str">
        <f t="shared" si="3"/>
        <v>用水供給事業</v>
      </c>
      <c r="L6" s="31" t="str">
        <f t="shared" si="3"/>
        <v>B</v>
      </c>
      <c r="M6" s="32" t="str">
        <f t="shared" si="3"/>
        <v>-</v>
      </c>
      <c r="N6" s="32">
        <f t="shared" si="3"/>
        <v>49.56</v>
      </c>
      <c r="O6" s="32">
        <f t="shared" si="3"/>
        <v>69.930000000000007</v>
      </c>
      <c r="P6" s="32">
        <f t="shared" si="3"/>
        <v>0</v>
      </c>
      <c r="Q6" s="32">
        <f t="shared" si="3"/>
        <v>971608</v>
      </c>
      <c r="R6" s="32">
        <f t="shared" si="3"/>
        <v>491.95</v>
      </c>
      <c r="S6" s="32">
        <f t="shared" si="3"/>
        <v>1975.01</v>
      </c>
      <c r="T6" s="32">
        <f t="shared" si="3"/>
        <v>195213</v>
      </c>
      <c r="U6" s="32">
        <f t="shared" si="3"/>
        <v>100.28</v>
      </c>
      <c r="V6" s="32">
        <f t="shared" si="3"/>
        <v>1946.68</v>
      </c>
      <c r="W6" s="33">
        <f>IF(W7="",NA(),W7)</f>
        <v>56.72</v>
      </c>
      <c r="X6" s="33">
        <f t="shared" ref="X6:AF6" si="4">IF(X7="",NA(),X7)</f>
        <v>55.71</v>
      </c>
      <c r="Y6" s="33">
        <f t="shared" si="4"/>
        <v>54.99</v>
      </c>
      <c r="Z6" s="33">
        <f t="shared" si="4"/>
        <v>62.84</v>
      </c>
      <c r="AA6" s="33">
        <f t="shared" si="4"/>
        <v>69.52</v>
      </c>
      <c r="AB6" s="33">
        <f t="shared" si="4"/>
        <v>111.78</v>
      </c>
      <c r="AC6" s="33">
        <f t="shared" si="4"/>
        <v>113.16</v>
      </c>
      <c r="AD6" s="33">
        <f t="shared" si="4"/>
        <v>113.88</v>
      </c>
      <c r="AE6" s="33">
        <f t="shared" si="4"/>
        <v>113.47</v>
      </c>
      <c r="AF6" s="33">
        <f t="shared" si="4"/>
        <v>113.33</v>
      </c>
      <c r="AG6" s="32" t="str">
        <f>IF(AG7="","",IF(AG7="-","【-】","【"&amp;SUBSTITUTE(TEXT(AG7,"#,##0.00"),"-","△")&amp;"】"))</f>
        <v>【113.33】</v>
      </c>
      <c r="AH6" s="33">
        <f>IF(AH7="",NA(),AH7)</f>
        <v>76.55</v>
      </c>
      <c r="AI6" s="33">
        <f t="shared" ref="AI6:AQ6" si="5">IF(AI7="",NA(),AI7)</f>
        <v>156.1</v>
      </c>
      <c r="AJ6" s="33">
        <f t="shared" si="5"/>
        <v>237.55</v>
      </c>
      <c r="AK6" s="33">
        <f t="shared" si="5"/>
        <v>329.41</v>
      </c>
      <c r="AL6" s="33">
        <f t="shared" si="5"/>
        <v>334.96</v>
      </c>
      <c r="AM6" s="33">
        <f t="shared" si="5"/>
        <v>25.8</v>
      </c>
      <c r="AN6" s="33">
        <f t="shared" si="5"/>
        <v>23.57</v>
      </c>
      <c r="AO6" s="33">
        <f t="shared" si="5"/>
        <v>21.34</v>
      </c>
      <c r="AP6" s="33">
        <f t="shared" si="5"/>
        <v>16.89</v>
      </c>
      <c r="AQ6" s="33">
        <f t="shared" si="5"/>
        <v>17.39</v>
      </c>
      <c r="AR6" s="32" t="str">
        <f>IF(AR7="","",IF(AR7="-","【-】","【"&amp;SUBSTITUTE(TEXT(AR7,"#,##0.00"),"-","△")&amp;"】"))</f>
        <v>【17.39】</v>
      </c>
      <c r="AS6" s="33">
        <f>IF(AS7="",NA(),AS7)</f>
        <v>-4.8499999999999996</v>
      </c>
      <c r="AT6" s="33">
        <f t="shared" ref="AT6:BB6" si="6">IF(AT7="",NA(),AT7)</f>
        <v>-5.15</v>
      </c>
      <c r="AU6" s="33">
        <f t="shared" si="6"/>
        <v>-61.23</v>
      </c>
      <c r="AV6" s="33">
        <f t="shared" si="6"/>
        <v>-41.36</v>
      </c>
      <c r="AW6" s="33">
        <f t="shared" si="6"/>
        <v>-92.56</v>
      </c>
      <c r="AX6" s="33">
        <f t="shared" si="6"/>
        <v>720.62</v>
      </c>
      <c r="AY6" s="33">
        <f t="shared" si="6"/>
        <v>654.97</v>
      </c>
      <c r="AZ6" s="33">
        <f t="shared" si="6"/>
        <v>634.53</v>
      </c>
      <c r="BA6" s="33">
        <f t="shared" si="6"/>
        <v>200.22</v>
      </c>
      <c r="BB6" s="33">
        <f t="shared" si="6"/>
        <v>212.95</v>
      </c>
      <c r="BC6" s="32" t="str">
        <f>IF(BC7="","",IF(BC7="-","【-】","【"&amp;SUBSTITUTE(TEXT(BC7,"#,##0.00"),"-","△")&amp;"】"))</f>
        <v>【212.95】</v>
      </c>
      <c r="BD6" s="33">
        <f>IF(BD7="",NA(),BD7)</f>
        <v>1427.28</v>
      </c>
      <c r="BE6" s="33">
        <f t="shared" ref="BE6:BM6" si="7">IF(BE7="",NA(),BE7)</f>
        <v>1423.17</v>
      </c>
      <c r="BF6" s="33">
        <f t="shared" si="7"/>
        <v>1425.15</v>
      </c>
      <c r="BG6" s="33">
        <f t="shared" si="7"/>
        <v>1408.7</v>
      </c>
      <c r="BH6" s="33">
        <f t="shared" si="7"/>
        <v>1160</v>
      </c>
      <c r="BI6" s="33">
        <f t="shared" si="7"/>
        <v>415.99</v>
      </c>
      <c r="BJ6" s="33">
        <f t="shared" si="7"/>
        <v>383.75</v>
      </c>
      <c r="BK6" s="33">
        <f t="shared" si="7"/>
        <v>368.94</v>
      </c>
      <c r="BL6" s="33">
        <f t="shared" si="7"/>
        <v>351.06</v>
      </c>
      <c r="BM6" s="33">
        <f t="shared" si="7"/>
        <v>333.48</v>
      </c>
      <c r="BN6" s="32" t="str">
        <f>IF(BN7="","",IF(BN7="-","【-】","【"&amp;SUBSTITUTE(TEXT(BN7,"#,##0.00"),"-","△")&amp;"】"))</f>
        <v>【333.48】</v>
      </c>
      <c r="BO6" s="33">
        <f>IF(BO7="",NA(),BO7)</f>
        <v>56.53</v>
      </c>
      <c r="BP6" s="33">
        <f t="shared" ref="BP6:BX6" si="8">IF(BP7="",NA(),BP7)</f>
        <v>55.53</v>
      </c>
      <c r="BQ6" s="33">
        <f t="shared" si="8"/>
        <v>54.82</v>
      </c>
      <c r="BR6" s="33">
        <f t="shared" si="8"/>
        <v>55.94</v>
      </c>
      <c r="BS6" s="33">
        <f t="shared" si="8"/>
        <v>64</v>
      </c>
      <c r="BT6" s="33">
        <f t="shared" si="8"/>
        <v>108.61</v>
      </c>
      <c r="BU6" s="33">
        <f t="shared" si="8"/>
        <v>110.39</v>
      </c>
      <c r="BV6" s="33">
        <f t="shared" si="8"/>
        <v>111.12</v>
      </c>
      <c r="BW6" s="33">
        <f t="shared" si="8"/>
        <v>112.92</v>
      </c>
      <c r="BX6" s="33">
        <f t="shared" si="8"/>
        <v>112.81</v>
      </c>
      <c r="BY6" s="32" t="str">
        <f>IF(BY7="","",IF(BY7="-","【-】","【"&amp;SUBSTITUTE(TEXT(BY7,"#,##0.00"),"-","△")&amp;"】"))</f>
        <v>【112.81】</v>
      </c>
      <c r="BZ6" s="33">
        <f>IF(BZ7="",NA(),BZ7)</f>
        <v>134.78</v>
      </c>
      <c r="CA6" s="33">
        <f t="shared" ref="CA6:CI6" si="9">IF(CA7="",NA(),CA7)</f>
        <v>137.21</v>
      </c>
      <c r="CB6" s="33">
        <f t="shared" si="9"/>
        <v>138.97</v>
      </c>
      <c r="CC6" s="33">
        <f t="shared" si="9"/>
        <v>136.22999999999999</v>
      </c>
      <c r="CD6" s="33">
        <f t="shared" si="9"/>
        <v>126.52</v>
      </c>
      <c r="CE6" s="33">
        <f t="shared" si="9"/>
        <v>78.760000000000005</v>
      </c>
      <c r="CF6" s="33">
        <f t="shared" si="9"/>
        <v>76.81</v>
      </c>
      <c r="CG6" s="33">
        <f t="shared" si="9"/>
        <v>75.75</v>
      </c>
      <c r="CH6" s="33">
        <f t="shared" si="9"/>
        <v>75.3</v>
      </c>
      <c r="CI6" s="33">
        <f t="shared" si="9"/>
        <v>75.3</v>
      </c>
      <c r="CJ6" s="32" t="str">
        <f>IF(CJ7="","",IF(CJ7="-","【-】","【"&amp;SUBSTITUTE(TEXT(CJ7,"#,##0.00"),"-","△")&amp;"】"))</f>
        <v>【75.30】</v>
      </c>
      <c r="CK6" s="33">
        <f>IF(CK7="",NA(),CK7)</f>
        <v>59.1</v>
      </c>
      <c r="CL6" s="33">
        <f t="shared" ref="CL6:CT6" si="10">IF(CL7="",NA(),CL7)</f>
        <v>59.28</v>
      </c>
      <c r="CM6" s="33">
        <f t="shared" si="10"/>
        <v>59.63</v>
      </c>
      <c r="CN6" s="33">
        <f t="shared" si="10"/>
        <v>59.46</v>
      </c>
      <c r="CO6" s="33">
        <f t="shared" si="10"/>
        <v>57.25</v>
      </c>
      <c r="CP6" s="33">
        <f t="shared" si="10"/>
        <v>63.73</v>
      </c>
      <c r="CQ6" s="33">
        <f t="shared" si="10"/>
        <v>64.55</v>
      </c>
      <c r="CR6" s="33">
        <f t="shared" si="10"/>
        <v>64.12</v>
      </c>
      <c r="CS6" s="33">
        <f t="shared" si="10"/>
        <v>62.69</v>
      </c>
      <c r="CT6" s="33">
        <f t="shared" si="10"/>
        <v>61.82</v>
      </c>
      <c r="CU6" s="32" t="str">
        <f>IF(CU7="","",IF(CU7="-","【-】","【"&amp;SUBSTITUTE(TEXT(CU7,"#,##0.00"),"-","△")&amp;"】"))</f>
        <v>【61.82】</v>
      </c>
      <c r="CV6" s="33">
        <f>IF(CV7="",NA(),CV7)</f>
        <v>99.71</v>
      </c>
      <c r="CW6" s="33">
        <f t="shared" ref="CW6:DE6" si="11">IF(CW7="",NA(),CW7)</f>
        <v>99.94</v>
      </c>
      <c r="CX6" s="33">
        <f t="shared" si="11"/>
        <v>99.79</v>
      </c>
      <c r="CY6" s="33">
        <f t="shared" si="11"/>
        <v>99.99</v>
      </c>
      <c r="CZ6" s="33">
        <f t="shared" si="11"/>
        <v>99.97</v>
      </c>
      <c r="DA6" s="33">
        <f t="shared" si="11"/>
        <v>99.96</v>
      </c>
      <c r="DB6" s="33">
        <f t="shared" si="11"/>
        <v>99.93</v>
      </c>
      <c r="DC6" s="33">
        <f t="shared" si="11"/>
        <v>100.12</v>
      </c>
      <c r="DD6" s="33">
        <f t="shared" si="11"/>
        <v>100.12</v>
      </c>
      <c r="DE6" s="33">
        <f t="shared" si="11"/>
        <v>100.03</v>
      </c>
      <c r="DF6" s="32" t="str">
        <f>IF(DF7="","",IF(DF7="-","【-】","【"&amp;SUBSTITUTE(TEXT(DF7,"#,##0.00"),"-","△")&amp;"】"))</f>
        <v>【100.03】</v>
      </c>
      <c r="DG6" s="33">
        <f>IF(DG7="",NA(),DG7)</f>
        <v>2.11</v>
      </c>
      <c r="DH6" s="33">
        <f t="shared" ref="DH6:DP6" si="12">IF(DH7="",NA(),DH7)</f>
        <v>4.26</v>
      </c>
      <c r="DI6" s="33">
        <f t="shared" si="12"/>
        <v>6.4</v>
      </c>
      <c r="DJ6" s="33">
        <f t="shared" si="12"/>
        <v>11.73</v>
      </c>
      <c r="DK6" s="33">
        <f t="shared" si="12"/>
        <v>14.44</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401005</v>
      </c>
      <c r="D7" s="35">
        <v>46</v>
      </c>
      <c r="E7" s="35">
        <v>1</v>
      </c>
      <c r="F7" s="35">
        <v>0</v>
      </c>
      <c r="G7" s="35">
        <v>2</v>
      </c>
      <c r="H7" s="35" t="s">
        <v>93</v>
      </c>
      <c r="I7" s="35" t="s">
        <v>94</v>
      </c>
      <c r="J7" s="35" t="s">
        <v>95</v>
      </c>
      <c r="K7" s="35" t="s">
        <v>96</v>
      </c>
      <c r="L7" s="35" t="s">
        <v>97</v>
      </c>
      <c r="M7" s="36" t="s">
        <v>98</v>
      </c>
      <c r="N7" s="36">
        <v>49.56</v>
      </c>
      <c r="O7" s="36">
        <v>69.930000000000007</v>
      </c>
      <c r="P7" s="36">
        <v>0</v>
      </c>
      <c r="Q7" s="36">
        <v>971608</v>
      </c>
      <c r="R7" s="36">
        <v>491.95</v>
      </c>
      <c r="S7" s="36">
        <v>1975.01</v>
      </c>
      <c r="T7" s="36">
        <v>195213</v>
      </c>
      <c r="U7" s="36">
        <v>100.28</v>
      </c>
      <c r="V7" s="36">
        <v>1946.68</v>
      </c>
      <c r="W7" s="36">
        <v>56.72</v>
      </c>
      <c r="X7" s="36">
        <v>55.71</v>
      </c>
      <c r="Y7" s="36">
        <v>54.99</v>
      </c>
      <c r="Z7" s="36">
        <v>62.84</v>
      </c>
      <c r="AA7" s="36">
        <v>69.52</v>
      </c>
      <c r="AB7" s="36">
        <v>111.78</v>
      </c>
      <c r="AC7" s="36">
        <v>113.16</v>
      </c>
      <c r="AD7" s="36">
        <v>113.88</v>
      </c>
      <c r="AE7" s="36">
        <v>113.47</v>
      </c>
      <c r="AF7" s="36">
        <v>113.33</v>
      </c>
      <c r="AG7" s="36">
        <v>113.33</v>
      </c>
      <c r="AH7" s="36">
        <v>76.55</v>
      </c>
      <c r="AI7" s="36">
        <v>156.1</v>
      </c>
      <c r="AJ7" s="36">
        <v>237.55</v>
      </c>
      <c r="AK7" s="36">
        <v>329.41</v>
      </c>
      <c r="AL7" s="36">
        <v>334.96</v>
      </c>
      <c r="AM7" s="36">
        <v>25.8</v>
      </c>
      <c r="AN7" s="36">
        <v>23.57</v>
      </c>
      <c r="AO7" s="36">
        <v>21.34</v>
      </c>
      <c r="AP7" s="36">
        <v>16.89</v>
      </c>
      <c r="AQ7" s="36">
        <v>17.39</v>
      </c>
      <c r="AR7" s="36">
        <v>17.39</v>
      </c>
      <c r="AS7" s="36">
        <v>-4.8499999999999996</v>
      </c>
      <c r="AT7" s="36">
        <v>-5.15</v>
      </c>
      <c r="AU7" s="36">
        <v>-61.23</v>
      </c>
      <c r="AV7" s="36">
        <v>-41.36</v>
      </c>
      <c r="AW7" s="36">
        <v>-92.56</v>
      </c>
      <c r="AX7" s="36">
        <v>720.62</v>
      </c>
      <c r="AY7" s="36">
        <v>654.97</v>
      </c>
      <c r="AZ7" s="36">
        <v>634.53</v>
      </c>
      <c r="BA7" s="36">
        <v>200.22</v>
      </c>
      <c r="BB7" s="36">
        <v>212.95</v>
      </c>
      <c r="BC7" s="36">
        <v>212.95</v>
      </c>
      <c r="BD7" s="36">
        <v>1427.28</v>
      </c>
      <c r="BE7" s="36">
        <v>1423.17</v>
      </c>
      <c r="BF7" s="36">
        <v>1425.15</v>
      </c>
      <c r="BG7" s="36">
        <v>1408.7</v>
      </c>
      <c r="BH7" s="36">
        <v>1160</v>
      </c>
      <c r="BI7" s="36">
        <v>415.99</v>
      </c>
      <c r="BJ7" s="36">
        <v>383.75</v>
      </c>
      <c r="BK7" s="36">
        <v>368.94</v>
      </c>
      <c r="BL7" s="36">
        <v>351.06</v>
      </c>
      <c r="BM7" s="36">
        <v>333.48</v>
      </c>
      <c r="BN7" s="36">
        <v>333.48</v>
      </c>
      <c r="BO7" s="36">
        <v>56.53</v>
      </c>
      <c r="BP7" s="36">
        <v>55.53</v>
      </c>
      <c r="BQ7" s="36">
        <v>54.82</v>
      </c>
      <c r="BR7" s="36">
        <v>55.94</v>
      </c>
      <c r="BS7" s="36">
        <v>64</v>
      </c>
      <c r="BT7" s="36">
        <v>108.61</v>
      </c>
      <c r="BU7" s="36">
        <v>110.39</v>
      </c>
      <c r="BV7" s="36">
        <v>111.12</v>
      </c>
      <c r="BW7" s="36">
        <v>112.92</v>
      </c>
      <c r="BX7" s="36">
        <v>112.81</v>
      </c>
      <c r="BY7" s="36">
        <v>112.81</v>
      </c>
      <c r="BZ7" s="36">
        <v>134.78</v>
      </c>
      <c r="CA7" s="36">
        <v>137.21</v>
      </c>
      <c r="CB7" s="36">
        <v>138.97</v>
      </c>
      <c r="CC7" s="36">
        <v>136.22999999999999</v>
      </c>
      <c r="CD7" s="36">
        <v>126.52</v>
      </c>
      <c r="CE7" s="36">
        <v>78.760000000000005</v>
      </c>
      <c r="CF7" s="36">
        <v>76.81</v>
      </c>
      <c r="CG7" s="36">
        <v>75.75</v>
      </c>
      <c r="CH7" s="36">
        <v>75.3</v>
      </c>
      <c r="CI7" s="36">
        <v>75.3</v>
      </c>
      <c r="CJ7" s="36">
        <v>75.3</v>
      </c>
      <c r="CK7" s="36">
        <v>59.1</v>
      </c>
      <c r="CL7" s="36">
        <v>59.28</v>
      </c>
      <c r="CM7" s="36">
        <v>59.63</v>
      </c>
      <c r="CN7" s="36">
        <v>59.46</v>
      </c>
      <c r="CO7" s="36">
        <v>57.25</v>
      </c>
      <c r="CP7" s="36">
        <v>63.73</v>
      </c>
      <c r="CQ7" s="36">
        <v>64.55</v>
      </c>
      <c r="CR7" s="36">
        <v>64.12</v>
      </c>
      <c r="CS7" s="36">
        <v>62.69</v>
      </c>
      <c r="CT7" s="36">
        <v>61.82</v>
      </c>
      <c r="CU7" s="36">
        <v>61.82</v>
      </c>
      <c r="CV7" s="36">
        <v>99.71</v>
      </c>
      <c r="CW7" s="36">
        <v>99.94</v>
      </c>
      <c r="CX7" s="36">
        <v>99.79</v>
      </c>
      <c r="CY7" s="36">
        <v>99.99</v>
      </c>
      <c r="CZ7" s="36">
        <v>99.97</v>
      </c>
      <c r="DA7" s="36">
        <v>99.96</v>
      </c>
      <c r="DB7" s="36">
        <v>99.93</v>
      </c>
      <c r="DC7" s="36">
        <v>100.12</v>
      </c>
      <c r="DD7" s="36">
        <v>100.12</v>
      </c>
      <c r="DE7" s="36">
        <v>100.03</v>
      </c>
      <c r="DF7" s="36">
        <v>100.03</v>
      </c>
      <c r="DG7" s="36">
        <v>2.11</v>
      </c>
      <c r="DH7" s="36">
        <v>4.26</v>
      </c>
      <c r="DI7" s="36">
        <v>6.4</v>
      </c>
      <c r="DJ7" s="36">
        <v>11.73</v>
      </c>
      <c r="DK7" s="36">
        <v>14.44</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2017-02-14T23:49:35Z</cp:lastPrinted>
  <dcterms:created xsi:type="dcterms:W3CDTF">2017-02-01T08:48:55Z</dcterms:created>
  <dcterms:modified xsi:type="dcterms:W3CDTF">2017-02-14T23:49:37Z</dcterms:modified>
  <cp:category/>
</cp:coreProperties>
</file>