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wnas01\上下水道局\10総務経営部\20経営企画課\◎庶務\★照会・回答\＠平成３０年度\【1.25期限】公営企業に係る経営比較分析表（平成29年度決算）の分析等について\★★★取り纏め\"/>
    </mc:Choice>
  </mc:AlternateContent>
  <workbookProtection workbookAlgorithmName="SHA-512" workbookHashValue="CF45kqaCsnBFsu3Vg23zKl4MQKggHuQ/SzPB05K++TBwFx8db9jDOOJjq5qd1mKQ31wkz1b8ePf+7wuqTxjVjw==" workbookSaltValue="IoH6OcxgJFU+dFGXp5o26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P10" i="4" s="1"/>
  <c r="O6" i="5"/>
  <c r="N6" i="5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G85" i="4"/>
  <c r="F85" i="4"/>
  <c r="BB10" i="4"/>
  <c r="AT10" i="4"/>
  <c r="AL10" i="4"/>
  <c r="W10" i="4"/>
  <c r="I10" i="4"/>
  <c r="B10" i="4"/>
  <c r="AD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<sst xmlns="http://schemas.openxmlformats.org/spreadsheetml/2006/main" count="232" uniqueCount="120">
  <si>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</si>
  <si>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</si>
  <si>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</si>
  <si>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</si>
  <si>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</si>
  <si>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</si>
  <si>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</si>
  <si>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</si>
  <si>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</si>
  <si>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</si>
  <si>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</si>
  <si>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</si>
  <si>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</si>
  <si>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</si>
  <si>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</si>
  <si>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</si>
  <si>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</si>
  <si>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</si>
  <si>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</si>
  <si>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</si>
  <si>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</si>
  <si>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</si>
  <si>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</si>
  <si>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</si>
  <si>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</si>
  <si>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</si>
  <si>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</si>
  <si>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</si>
  <si>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</si>
  <si>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</si>
  <si>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</si>
  <si>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</si>
  <si>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</si>
  <si>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</si>
  <si>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</si>
  <si>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</si>
  <si>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</si>
  <si>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</si>
  <si>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</si>
  <si>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</si>
  <si>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</si>
  <si>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</si>
  <si>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</si>
  <si>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</si>
  <si>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</si>
  <si>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</si>
  <si>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</si>
  <si>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</si>
  <si>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</si>
  <si>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</si>
  <si>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</si>
  <si>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</si>
  <si>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</si>
  <si>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</si>
  <si>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</si>
  <si>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</si>
  <si>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</si>
  <si>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</si>
  <si>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</si>
  <si>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</si>
  <si>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</si>
  <si>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</si>
  <si>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</si>
  <si>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</si>
  <si>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</si>
  <si>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</si>
  <si>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</si>
  <si>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</si>
  <si>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</si>
  <si>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</si>
  <si>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</si>
  <si>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</si>
  <si>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</si>
  <si>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</si>
  <si>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</si>
  <si>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</si>
  <si>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</si>
  <si>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</si>
  <si>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</si>
  <si>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</si>
  <si>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</si>
  <si>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</si>
  <si>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</si>
  <si>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</si>
  <si>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</si>
  <si>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</si>
  <si>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</si>
  <si>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</si>
  <si>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</si>
  <si>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</si>
  <si>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</si>
  <si>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</si>
  <si>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</si>
  <si>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</si>
  <si>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</si>
  <si>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</si>
  <si>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</si>
  <si>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</si>
  <si>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</si>
  <si>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</si>
  <si>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</si>
  <si>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</si>
  <si>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</si>
  <si>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</si>
  <si>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</si>
  <si>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北九州市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</si>
  <si>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</si>
  <si>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</si>
  <si>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</si>
  <si>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</si>
  <si>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</si>
  <si>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</si>
  <si>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</si>
  <si>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</si>
  <si>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</si>
  <si>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</si>
  <si>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</si>
  <si>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用水供給事業は、平成23年4月より供用開始したことから、資産が新しく、現時点で、老朽化等の問題は生じていません。</t>
    <phoneticPr fontId="4"/>
  </si>
  <si>
    <t xml:space="preserve">  本市の用水供給事業は、北部福岡緊急連絡管と共同整備した施設により、平成23年4月から宗像地区事務組合と新宮町、平成27年度から岡垣町、さらに平成28年度から古賀市、平成29年度から香春町への供給を開始し、供給先は計5事業者になりました。
　その結果、料金収入が増えたため、経常収支比率は事業開始以来初めて100％を超え、料金回収率もほぼ100％に迫る水準となっています。また、累積欠損金比率、流動比率、企業債残高給水収益比率も順調に改善されてきています。
　今後も新規の供給先の確保など、供給量の増加に努め、更なる経営の健全化をめざします。</t>
    <rPh sb="44" eb="46">
      <t>ムナカタ</t>
    </rPh>
    <rPh sb="46" eb="48">
      <t>チク</t>
    </rPh>
    <rPh sb="48" eb="50">
      <t>ジム</t>
    </rPh>
    <rPh sb="50" eb="52">
      <t>クミアイ</t>
    </rPh>
    <rPh sb="53" eb="56">
      <t>シングウマチ</t>
    </rPh>
    <rPh sb="57" eb="59">
      <t>ヘイセイ</t>
    </rPh>
    <rPh sb="61" eb="63">
      <t>ネンド</t>
    </rPh>
    <rPh sb="65" eb="68">
      <t>オカガキマチ</t>
    </rPh>
    <rPh sb="72" eb="74">
      <t>ヘイセイ</t>
    </rPh>
    <rPh sb="76" eb="78">
      <t>ネンド</t>
    </rPh>
    <rPh sb="80" eb="83">
      <t>コガシ</t>
    </rPh>
    <rPh sb="84" eb="86">
      <t>ヘイセイ</t>
    </rPh>
    <rPh sb="88" eb="90">
      <t>ネンド</t>
    </rPh>
    <rPh sb="92" eb="95">
      <t>カワラマチ</t>
    </rPh>
    <rPh sb="97" eb="99">
      <t>キョウキュウ</t>
    </rPh>
    <rPh sb="100" eb="102">
      <t>カイシ</t>
    </rPh>
    <rPh sb="104" eb="106">
      <t>キョウキュウ</t>
    </rPh>
    <rPh sb="106" eb="107">
      <t>サキ</t>
    </rPh>
    <rPh sb="108" eb="109">
      <t>ケイ</t>
    </rPh>
    <rPh sb="110" eb="113">
      <t>ジギョウシャ</t>
    </rPh>
    <phoneticPr fontId="4"/>
  </si>
  <si>
    <t>　現時点での指標として、類似団体よりも低い指標もありますが、供用開始から年数が浅いこと、また、今後、供給量の増加が予定されていることから、全体的に経営状況は改善されていくと見込んでいます。
　国の「新水道ビジョン」では、地域の中核となる水道事業者の役割として、近隣の中小規模の水道事業者の支援が挙げられています。また、平成30年12月に成立した改正水道法により、国や県の役割が明確化され、さらに広域連携の推進が期待できる環境が整ってきています。
　今後、水道事業の持続の観点から、本市と周辺自治体の双方にメリットのある方法で、用水供給等の広域連携の検討・協議を進めてまいります。</t>
    <rPh sb="159" eb="161">
      <t>ヘイセイ</t>
    </rPh>
    <rPh sb="163" eb="164">
      <t>ネン</t>
    </rPh>
    <rPh sb="166" eb="167">
      <t>ガツ</t>
    </rPh>
    <rPh sb="168" eb="170">
      <t>セイリツ</t>
    </rPh>
    <rPh sb="172" eb="174">
      <t>カイセイ</t>
    </rPh>
    <rPh sb="174" eb="176">
      <t>スイドウ</t>
    </rPh>
    <rPh sb="176" eb="177">
      <t>ホウ</t>
    </rPh>
    <rPh sb="181" eb="182">
      <t>クニ</t>
    </rPh>
    <rPh sb="183" eb="184">
      <t>ケン</t>
    </rPh>
    <rPh sb="185" eb="187">
      <t>ヤクワリ</t>
    </rPh>
    <rPh sb="188" eb="191">
      <t>メイカクカ</t>
    </rPh>
    <rPh sb="197" eb="199">
      <t>コウイキ</t>
    </rPh>
    <rPh sb="199" eb="201">
      <t>レンケイ</t>
    </rPh>
    <rPh sb="202" eb="204">
      <t>スイシン</t>
    </rPh>
    <rPh sb="205" eb="207">
      <t>キタイ</t>
    </rPh>
    <rPh sb="210" eb="212">
      <t>カンキョウ</t>
    </rPh>
    <rPh sb="213" eb="214">
      <t>トトノ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</si>
</sst>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F-4F7D-90FA-F10EA7BEB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0.13</c:v>
                </c:pt>
                <c:pt idx="2">
                  <c:v>0.26</c:v>
                </c:pt>
                <c:pt idx="3">
                  <c:v>0.24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F-4F7D-90FA-F10EA7BEB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59.63</c:v>
                </c:pt>
                <c:pt idx="1">
                  <c:v>59.46</c:v>
                </c:pt>
                <c:pt idx="2">
                  <c:v>57.25</c:v>
                </c:pt>
                <c:pt idx="3">
                  <c:v>77.7</c:v>
                </c:pt>
                <c:pt idx="4">
                  <c:v>82.72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7-4A0E-97BF-C626B8F99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62.69</c:v>
                </c:pt>
                <c:pt idx="2">
                  <c:v>61.82</c:v>
                </c:pt>
                <c:pt idx="3">
                  <c:v>61.66</c:v>
                </c:pt>
                <c:pt idx="4">
                  <c:v>62.19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37-4A0E-97BF-C626B8F99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99.79</c:v>
                </c:pt>
                <c:pt idx="1">
                  <c:v>99.99</c:v>
                </c:pt>
                <c:pt idx="2">
                  <c:v>99.97</c:v>
                </c:pt>
                <c:pt idx="3">
                  <c:v>99.99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A-4155-A619-2A35F1258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100.12</c:v>
                </c:pt>
                <c:pt idx="2">
                  <c:v>100.03</c:v>
                </c:pt>
                <c:pt idx="3">
                  <c:v>100.05</c:v>
                </c:pt>
                <c:pt idx="4">
                  <c:v>100.05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A-4155-A619-2A35F1258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54.99</c:v>
                </c:pt>
                <c:pt idx="1">
                  <c:v>62.84</c:v>
                </c:pt>
                <c:pt idx="2">
                  <c:v>69.52</c:v>
                </c:pt>
                <c:pt idx="3">
                  <c:v>96.17</c:v>
                </c:pt>
                <c:pt idx="4">
                  <c:v>104.38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7-4CF0-8742-759C4D236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113.47</c:v>
                </c:pt>
                <c:pt idx="2">
                  <c:v>113.33</c:v>
                </c:pt>
                <c:pt idx="3">
                  <c:v>114.05</c:v>
                </c:pt>
                <c:pt idx="4">
                  <c:v>114.26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7-4CF0-8742-759C4D236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6.4</c:v>
                </c:pt>
                <c:pt idx="1">
                  <c:v>11.73</c:v>
                </c:pt>
                <c:pt idx="2">
                  <c:v>14.44</c:v>
                </c:pt>
                <c:pt idx="3">
                  <c:v>17.329999999999998</c:v>
                </c:pt>
                <c:pt idx="4">
                  <c:v>19.54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6-40D8-A0E0-C77E7AF8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39.81</c:v>
                </c:pt>
                <c:pt idx="1">
                  <c:v>51.44</c:v>
                </c:pt>
                <c:pt idx="2">
                  <c:v>52.4</c:v>
                </c:pt>
                <c:pt idx="3">
                  <c:v>53.56</c:v>
                </c:pt>
                <c:pt idx="4">
                  <c:v>54.73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6-40D8-A0E0-C77E7AF8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9-4F63-BA5C-28B59A3EB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13.72</c:v>
                </c:pt>
                <c:pt idx="1">
                  <c:v>16.77</c:v>
                </c:pt>
                <c:pt idx="2">
                  <c:v>18.05</c:v>
                </c:pt>
                <c:pt idx="3">
                  <c:v>19.440000000000001</c:v>
                </c:pt>
                <c:pt idx="4">
                  <c:v>22.46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9-4F63-BA5C-28B59A3EB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237.55</c:v>
                </c:pt>
                <c:pt idx="1">
                  <c:v>329.41</c:v>
                </c:pt>
                <c:pt idx="2">
                  <c:v>334.96</c:v>
                </c:pt>
                <c:pt idx="3">
                  <c:v>230.51</c:v>
                </c:pt>
                <c:pt idx="4">
                  <c:v>210.32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8-4907-9BC6-4DF6F206F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21.34</c:v>
                </c:pt>
                <c:pt idx="1">
                  <c:v>16.89</c:v>
                </c:pt>
                <c:pt idx="2">
                  <c:v>17.39</c:v>
                </c:pt>
                <c:pt idx="3">
                  <c:v>12.65</c:v>
                </c:pt>
                <c:pt idx="4">
                  <c:v>10.58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8-4907-9BC6-4DF6F206F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-61.23</c:v>
                </c:pt>
                <c:pt idx="1">
                  <c:v>-41.36</c:v>
                </c:pt>
                <c:pt idx="2">
                  <c:v>-92.56</c:v>
                </c:pt>
                <c:pt idx="3">
                  <c:v>-73.52</c:v>
                </c:pt>
                <c:pt idx="4">
                  <c:v>-53.12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7-495C-9107-B2063CADC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634.53</c:v>
                </c:pt>
                <c:pt idx="1">
                  <c:v>200.22</c:v>
                </c:pt>
                <c:pt idx="2">
                  <c:v>212.95</c:v>
                </c:pt>
                <c:pt idx="3">
                  <c:v>224.41</c:v>
                </c:pt>
                <c:pt idx="4">
                  <c:v>243.44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7-495C-9107-B2063CADC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1425.15</c:v>
                </c:pt>
                <c:pt idx="1">
                  <c:v>1408.7</c:v>
                </c:pt>
                <c:pt idx="2">
                  <c:v>1160</c:v>
                </c:pt>
                <c:pt idx="3">
                  <c:v>754.46</c:v>
                </c:pt>
                <c:pt idx="4">
                  <c:v>678.89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A-4E25-9176-CFEC46E1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368.94</c:v>
                </c:pt>
                <c:pt idx="1">
                  <c:v>351.06</c:v>
                </c:pt>
                <c:pt idx="2">
                  <c:v>333.48</c:v>
                </c:pt>
                <c:pt idx="3">
                  <c:v>320.31</c:v>
                </c:pt>
                <c:pt idx="4">
                  <c:v>303.26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A-4E25-9176-CFEC46E1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54.82</c:v>
                </c:pt>
                <c:pt idx="1">
                  <c:v>55.94</c:v>
                </c:pt>
                <c:pt idx="2">
                  <c:v>64</c:v>
                </c:pt>
                <c:pt idx="3">
                  <c:v>95.21</c:v>
                </c:pt>
                <c:pt idx="4">
                  <c:v>99.03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B-487F-B0A4-E3A8B227B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111.12</c:v>
                </c:pt>
                <c:pt idx="1">
                  <c:v>112.92</c:v>
                </c:pt>
                <c:pt idx="2">
                  <c:v>112.81</c:v>
                </c:pt>
                <c:pt idx="3">
                  <c:v>113.88</c:v>
                </c:pt>
                <c:pt idx="4">
                  <c:v>114.14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DB-487F-B0A4-E3A8B227B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138.97</c:v>
                </c:pt>
                <c:pt idx="1">
                  <c:v>136.22999999999999</c:v>
                </c:pt>
                <c:pt idx="2">
                  <c:v>126.52</c:v>
                </c:pt>
                <c:pt idx="3">
                  <c:v>93.19</c:v>
                </c:pt>
                <c:pt idx="4">
                  <c:v>90.01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1-4352-A384-4D2B21AB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75.75</c:v>
                </c:pt>
                <c:pt idx="1">
                  <c:v>75.3</c:v>
                </c:pt>
                <c:pt idx="2">
                  <c:v>75.3</c:v>
                </c:pt>
                <c:pt idx="3">
                  <c:v>74.02</c:v>
                </c:pt>
                <c:pt idx="4">
                  <c:v>73.03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1-4352-A384-4D2B21AB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福岡県　北九州市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用水供給事業</v>
      </c>
      <c r="Q8" s="58"/>
      <c r="R8" s="58"/>
      <c r="S8" s="58"/>
      <c r="T8" s="58"/>
      <c r="U8" s="58"/>
      <c r="V8" s="58"/>
      <c r="W8" s="58" t="str">
        <f>データ!$L$6</f>
        <v>B</v>
      </c>
      <c r="X8" s="58"/>
      <c r="Y8" s="58"/>
      <c r="Z8" s="58"/>
      <c r="AA8" s="58"/>
      <c r="AB8" s="58"/>
      <c r="AC8" s="58"/>
      <c r="AD8" s="58" t="str">
        <f>データ!$M$6</f>
        <v>自治体職員</v>
      </c>
      <c r="AE8" s="58"/>
      <c r="AF8" s="58"/>
      <c r="AG8" s="58"/>
      <c r="AH8" s="58"/>
      <c r="AI8" s="58"/>
      <c r="AJ8" s="58"/>
      <c r="AK8" s="4"/>
      <c r="AL8" s="59">
        <f>データ!$R$6</f>
        <v>961024</v>
      </c>
      <c r="AM8" s="59"/>
      <c r="AN8" s="59"/>
      <c r="AO8" s="59"/>
      <c r="AP8" s="59"/>
      <c r="AQ8" s="59"/>
      <c r="AR8" s="59"/>
      <c r="AS8" s="59"/>
      <c r="AT8" s="50">
        <f>データ!$S$6</f>
        <v>491.95</v>
      </c>
      <c r="AU8" s="51"/>
      <c r="AV8" s="51"/>
      <c r="AW8" s="51"/>
      <c r="AX8" s="51"/>
      <c r="AY8" s="51"/>
      <c r="AZ8" s="51"/>
      <c r="BA8" s="51"/>
      <c r="BB8" s="52">
        <f>データ!$T$6</f>
        <v>1953.5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50.42</v>
      </c>
      <c r="J10" s="51"/>
      <c r="K10" s="51"/>
      <c r="L10" s="51"/>
      <c r="M10" s="51"/>
      <c r="N10" s="51"/>
      <c r="O10" s="62"/>
      <c r="P10" s="52">
        <f>データ!$P$6</f>
        <v>85.87</v>
      </c>
      <c r="Q10" s="52"/>
      <c r="R10" s="52"/>
      <c r="S10" s="52"/>
      <c r="T10" s="52"/>
      <c r="U10" s="52"/>
      <c r="V10" s="52"/>
      <c r="W10" s="59">
        <f>データ!$Q$6</f>
        <v>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253205</v>
      </c>
      <c r="AM10" s="59"/>
      <c r="AN10" s="59"/>
      <c r="AO10" s="59"/>
      <c r="AP10" s="59"/>
      <c r="AQ10" s="59"/>
      <c r="AR10" s="59"/>
      <c r="AS10" s="59"/>
      <c r="AT10" s="50">
        <f>データ!$V$6</f>
        <v>135.51</v>
      </c>
      <c r="AU10" s="51"/>
      <c r="AV10" s="51"/>
      <c r="AW10" s="51"/>
      <c r="AX10" s="51"/>
      <c r="AY10" s="51"/>
      <c r="AZ10" s="51"/>
      <c r="BA10" s="51"/>
      <c r="BB10" s="52">
        <f>データ!$W$6</f>
        <v>1868.53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118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119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【114.26】</v>
      </c>
      <c r="F85" s="26" t="str">
        <f>データ!AS6</f>
        <v>【10.58】</v>
      </c>
      <c r="G85" s="26" t="str">
        <f>データ!BD6</f>
        <v>【243.44】</v>
      </c>
      <c r="H85" s="26" t="str">
        <f>データ!BO6</f>
        <v>【303.26】</v>
      </c>
      <c r="I85" s="26" t="str">
        <f>データ!BZ6</f>
        <v>【114.14】</v>
      </c>
      <c r="J85" s="26" t="str">
        <f>データ!CK6</f>
        <v>【73.03】</v>
      </c>
      <c r="K85" s="26" t="str">
        <f>データ!CV6</f>
        <v>【62.19】</v>
      </c>
      <c r="L85" s="26" t="str">
        <f>データ!DG6</f>
        <v>【100.05】</v>
      </c>
      <c r="M85" s="26" t="str">
        <f>データ!DR6</f>
        <v>【54.73】</v>
      </c>
      <c r="N85" s="26" t="str">
        <f>データ!EC6</f>
        <v>【22.46】</v>
      </c>
      <c r="O85" s="26" t="str">
        <f>データ!EN6</f>
        <v>【0.27】</v>
      </c>
    </row>
  </sheetData>
  <sheetProtection algorithmName="SHA-512" hashValue="JrZ/UlcDXnLYTFWCRLc2QmSxTsEbwyLpQib6+hHY6oGY+u2Hy1cBqDO5FLoZ1dGFcFHGC/eEgYhFHso99MgdKQ==" saltValue="4LrDc2klgrGr+Akhf7fAg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401005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2</v>
      </c>
      <c r="H6" s="33" t="str">
        <f t="shared" si="3"/>
        <v>福岡県　北九州市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用水供給事業</v>
      </c>
      <c r="L6" s="33" t="str">
        <f t="shared" si="3"/>
        <v>B</v>
      </c>
      <c r="M6" s="33" t="str">
        <f t="shared" si="3"/>
        <v>自治体職員</v>
      </c>
      <c r="N6" s="34" t="str">
        <f t="shared" si="3"/>
        <v>-</v>
      </c>
      <c r="O6" s="34">
        <f t="shared" si="3"/>
        <v>50.42</v>
      </c>
      <c r="P6" s="34">
        <f t="shared" si="3"/>
        <v>85.87</v>
      </c>
      <c r="Q6" s="34">
        <f t="shared" si="3"/>
        <v>0</v>
      </c>
      <c r="R6" s="34">
        <f t="shared" si="3"/>
        <v>961024</v>
      </c>
      <c r="S6" s="34">
        <f t="shared" si="3"/>
        <v>491.95</v>
      </c>
      <c r="T6" s="34">
        <f t="shared" si="3"/>
        <v>1953.5</v>
      </c>
      <c r="U6" s="34">
        <f t="shared" si="3"/>
        <v>253205</v>
      </c>
      <c r="V6" s="34">
        <f t="shared" si="3"/>
        <v>135.51</v>
      </c>
      <c r="W6" s="34">
        <f t="shared" si="3"/>
        <v>1868.53</v>
      </c>
      <c r="X6" s="35">
        <f>IF(X7="",NA(),X7)</f>
        <v>54.99</v>
      </c>
      <c r="Y6" s="35">
        <f t="shared" ref="Y6:AG6" si="4">IF(Y7="",NA(),Y7)</f>
        <v>62.84</v>
      </c>
      <c r="Z6" s="35">
        <f t="shared" si="4"/>
        <v>69.52</v>
      </c>
      <c r="AA6" s="35">
        <f t="shared" si="4"/>
        <v>96.17</v>
      </c>
      <c r="AB6" s="35">
        <f t="shared" si="4"/>
        <v>104.38</v>
      </c>
      <c r="AC6" s="35">
        <f t="shared" si="4"/>
        <v>113.88</v>
      </c>
      <c r="AD6" s="35">
        <f t="shared" si="4"/>
        <v>113.47</v>
      </c>
      <c r="AE6" s="35">
        <f t="shared" si="4"/>
        <v>113.33</v>
      </c>
      <c r="AF6" s="35">
        <f t="shared" si="4"/>
        <v>114.05</v>
      </c>
      <c r="AG6" s="35">
        <f t="shared" si="4"/>
        <v>114.26</v>
      </c>
      <c r="AH6" s="34" t="str">
        <f>IF(AH7="","",IF(AH7="-","【-】","【"&amp;SUBSTITUTE(TEXT(AH7,"#,##0.00"),"-","△")&amp;"】"))</f>
        <v>【114.26】</v>
      </c>
      <c r="AI6" s="35">
        <f>IF(AI7="",NA(),AI7)</f>
        <v>237.55</v>
      </c>
      <c r="AJ6" s="35">
        <f t="shared" ref="AJ6:AR6" si="5">IF(AJ7="",NA(),AJ7)</f>
        <v>329.41</v>
      </c>
      <c r="AK6" s="35">
        <f t="shared" si="5"/>
        <v>334.96</v>
      </c>
      <c r="AL6" s="35">
        <f t="shared" si="5"/>
        <v>230.51</v>
      </c>
      <c r="AM6" s="35">
        <f t="shared" si="5"/>
        <v>210.32</v>
      </c>
      <c r="AN6" s="35">
        <f t="shared" si="5"/>
        <v>21.34</v>
      </c>
      <c r="AO6" s="35">
        <f t="shared" si="5"/>
        <v>16.89</v>
      </c>
      <c r="AP6" s="35">
        <f t="shared" si="5"/>
        <v>17.39</v>
      </c>
      <c r="AQ6" s="35">
        <f t="shared" si="5"/>
        <v>12.65</v>
      </c>
      <c r="AR6" s="35">
        <f t="shared" si="5"/>
        <v>10.58</v>
      </c>
      <c r="AS6" s="34" t="str">
        <f>IF(AS7="","",IF(AS7="-","【-】","【"&amp;SUBSTITUTE(TEXT(AS7,"#,##0.00"),"-","△")&amp;"】"))</f>
        <v>【10.58】</v>
      </c>
      <c r="AT6" s="35">
        <f>IF(AT7="",NA(),AT7)</f>
        <v>-61.23</v>
      </c>
      <c r="AU6" s="35">
        <f t="shared" ref="AU6:BC6" si="6">IF(AU7="",NA(),AU7)</f>
        <v>-41.36</v>
      </c>
      <c r="AV6" s="35">
        <f t="shared" si="6"/>
        <v>-92.56</v>
      </c>
      <c r="AW6" s="35">
        <f t="shared" si="6"/>
        <v>-73.52</v>
      </c>
      <c r="AX6" s="35">
        <f t="shared" si="6"/>
        <v>-53.12</v>
      </c>
      <c r="AY6" s="35">
        <f t="shared" si="6"/>
        <v>634.53</v>
      </c>
      <c r="AZ6" s="35">
        <f t="shared" si="6"/>
        <v>200.22</v>
      </c>
      <c r="BA6" s="35">
        <f t="shared" si="6"/>
        <v>212.95</v>
      </c>
      <c r="BB6" s="35">
        <f t="shared" si="6"/>
        <v>224.41</v>
      </c>
      <c r="BC6" s="35">
        <f t="shared" si="6"/>
        <v>243.44</v>
      </c>
      <c r="BD6" s="34" t="str">
        <f>IF(BD7="","",IF(BD7="-","【-】","【"&amp;SUBSTITUTE(TEXT(BD7,"#,##0.00"),"-","△")&amp;"】"))</f>
        <v>【243.44】</v>
      </c>
      <c r="BE6" s="35">
        <f>IF(BE7="",NA(),BE7)</f>
        <v>1425.15</v>
      </c>
      <c r="BF6" s="35">
        <f t="shared" ref="BF6:BN6" si="7">IF(BF7="",NA(),BF7)</f>
        <v>1408.7</v>
      </c>
      <c r="BG6" s="35">
        <f t="shared" si="7"/>
        <v>1160</v>
      </c>
      <c r="BH6" s="35">
        <f t="shared" si="7"/>
        <v>754.46</v>
      </c>
      <c r="BI6" s="35">
        <f t="shared" si="7"/>
        <v>678.89</v>
      </c>
      <c r="BJ6" s="35">
        <f t="shared" si="7"/>
        <v>368.94</v>
      </c>
      <c r="BK6" s="35">
        <f t="shared" si="7"/>
        <v>351.06</v>
      </c>
      <c r="BL6" s="35">
        <f t="shared" si="7"/>
        <v>333.48</v>
      </c>
      <c r="BM6" s="35">
        <f t="shared" si="7"/>
        <v>320.31</v>
      </c>
      <c r="BN6" s="35">
        <f t="shared" si="7"/>
        <v>303.26</v>
      </c>
      <c r="BO6" s="34" t="str">
        <f>IF(BO7="","",IF(BO7="-","【-】","【"&amp;SUBSTITUTE(TEXT(BO7,"#,##0.00"),"-","△")&amp;"】"))</f>
        <v>【303.26】</v>
      </c>
      <c r="BP6" s="35">
        <f>IF(BP7="",NA(),BP7)</f>
        <v>54.82</v>
      </c>
      <c r="BQ6" s="35">
        <f t="shared" ref="BQ6:BY6" si="8">IF(BQ7="",NA(),BQ7)</f>
        <v>55.94</v>
      </c>
      <c r="BR6" s="35">
        <f t="shared" si="8"/>
        <v>64</v>
      </c>
      <c r="BS6" s="35">
        <f t="shared" si="8"/>
        <v>95.21</v>
      </c>
      <c r="BT6" s="35">
        <f t="shared" si="8"/>
        <v>99.03</v>
      </c>
      <c r="BU6" s="35">
        <f t="shared" si="8"/>
        <v>111.12</v>
      </c>
      <c r="BV6" s="35">
        <f t="shared" si="8"/>
        <v>112.92</v>
      </c>
      <c r="BW6" s="35">
        <f t="shared" si="8"/>
        <v>112.81</v>
      </c>
      <c r="BX6" s="35">
        <f t="shared" si="8"/>
        <v>113.88</v>
      </c>
      <c r="BY6" s="35">
        <f t="shared" si="8"/>
        <v>114.14</v>
      </c>
      <c r="BZ6" s="34" t="str">
        <f>IF(BZ7="","",IF(BZ7="-","【-】","【"&amp;SUBSTITUTE(TEXT(BZ7,"#,##0.00"),"-","△")&amp;"】"))</f>
        <v>【114.14】</v>
      </c>
      <c r="CA6" s="35">
        <f>IF(CA7="",NA(),CA7)</f>
        <v>138.97</v>
      </c>
      <c r="CB6" s="35">
        <f t="shared" ref="CB6:CJ6" si="9">IF(CB7="",NA(),CB7)</f>
        <v>136.22999999999999</v>
      </c>
      <c r="CC6" s="35">
        <f t="shared" si="9"/>
        <v>126.52</v>
      </c>
      <c r="CD6" s="35">
        <f t="shared" si="9"/>
        <v>93.19</v>
      </c>
      <c r="CE6" s="35">
        <f t="shared" si="9"/>
        <v>90.01</v>
      </c>
      <c r="CF6" s="35">
        <f t="shared" si="9"/>
        <v>75.75</v>
      </c>
      <c r="CG6" s="35">
        <f t="shared" si="9"/>
        <v>75.3</v>
      </c>
      <c r="CH6" s="35">
        <f t="shared" si="9"/>
        <v>75.3</v>
      </c>
      <c r="CI6" s="35">
        <f t="shared" si="9"/>
        <v>74.02</v>
      </c>
      <c r="CJ6" s="35">
        <f t="shared" si="9"/>
        <v>73.03</v>
      </c>
      <c r="CK6" s="34" t="str">
        <f>IF(CK7="","",IF(CK7="-","【-】","【"&amp;SUBSTITUTE(TEXT(CK7,"#,##0.00"),"-","△")&amp;"】"))</f>
        <v>【73.03】</v>
      </c>
      <c r="CL6" s="35">
        <f>IF(CL7="",NA(),CL7)</f>
        <v>59.63</v>
      </c>
      <c r="CM6" s="35">
        <f t="shared" ref="CM6:CU6" si="10">IF(CM7="",NA(),CM7)</f>
        <v>59.46</v>
      </c>
      <c r="CN6" s="35">
        <f t="shared" si="10"/>
        <v>57.25</v>
      </c>
      <c r="CO6" s="35">
        <f t="shared" si="10"/>
        <v>77.7</v>
      </c>
      <c r="CP6" s="35">
        <f t="shared" si="10"/>
        <v>82.72</v>
      </c>
      <c r="CQ6" s="35">
        <f t="shared" si="10"/>
        <v>64.12</v>
      </c>
      <c r="CR6" s="35">
        <f t="shared" si="10"/>
        <v>62.69</v>
      </c>
      <c r="CS6" s="35">
        <f t="shared" si="10"/>
        <v>61.82</v>
      </c>
      <c r="CT6" s="35">
        <f t="shared" si="10"/>
        <v>61.66</v>
      </c>
      <c r="CU6" s="35">
        <f t="shared" si="10"/>
        <v>62.19</v>
      </c>
      <c r="CV6" s="34" t="str">
        <f>IF(CV7="","",IF(CV7="-","【-】","【"&amp;SUBSTITUTE(TEXT(CV7,"#,##0.00"),"-","△")&amp;"】"))</f>
        <v>【62.19】</v>
      </c>
      <c r="CW6" s="35">
        <f>IF(CW7="",NA(),CW7)</f>
        <v>99.79</v>
      </c>
      <c r="CX6" s="35">
        <f t="shared" ref="CX6:DF6" si="11">IF(CX7="",NA(),CX7)</f>
        <v>99.99</v>
      </c>
      <c r="CY6" s="35">
        <f t="shared" si="11"/>
        <v>99.97</v>
      </c>
      <c r="CZ6" s="35">
        <f t="shared" si="11"/>
        <v>99.99</v>
      </c>
      <c r="DA6" s="35">
        <f t="shared" si="11"/>
        <v>100</v>
      </c>
      <c r="DB6" s="35">
        <f t="shared" si="11"/>
        <v>100.12</v>
      </c>
      <c r="DC6" s="35">
        <f t="shared" si="11"/>
        <v>100.12</v>
      </c>
      <c r="DD6" s="35">
        <f t="shared" si="11"/>
        <v>100.03</v>
      </c>
      <c r="DE6" s="35">
        <f t="shared" si="11"/>
        <v>100.05</v>
      </c>
      <c r="DF6" s="35">
        <f t="shared" si="11"/>
        <v>100.05</v>
      </c>
      <c r="DG6" s="34" t="str">
        <f>IF(DG7="","",IF(DG7="-","【-】","【"&amp;SUBSTITUTE(TEXT(DG7,"#,##0.00"),"-","△")&amp;"】"))</f>
        <v>【100.05】</v>
      </c>
      <c r="DH6" s="35">
        <f>IF(DH7="",NA(),DH7)</f>
        <v>6.4</v>
      </c>
      <c r="DI6" s="35">
        <f t="shared" ref="DI6:DQ6" si="12">IF(DI7="",NA(),DI7)</f>
        <v>11.73</v>
      </c>
      <c r="DJ6" s="35">
        <f t="shared" si="12"/>
        <v>14.44</v>
      </c>
      <c r="DK6" s="35">
        <f t="shared" si="12"/>
        <v>17.329999999999998</v>
      </c>
      <c r="DL6" s="35">
        <f t="shared" si="12"/>
        <v>19.54</v>
      </c>
      <c r="DM6" s="35">
        <f t="shared" si="12"/>
        <v>39.81</v>
      </c>
      <c r="DN6" s="35">
        <f t="shared" si="12"/>
        <v>51.44</v>
      </c>
      <c r="DO6" s="35">
        <f t="shared" si="12"/>
        <v>52.4</v>
      </c>
      <c r="DP6" s="35">
        <f t="shared" si="12"/>
        <v>53.56</v>
      </c>
      <c r="DQ6" s="35">
        <f t="shared" si="12"/>
        <v>54.73</v>
      </c>
      <c r="DR6" s="34" t="str">
        <f>IF(DR7="","",IF(DR7="-","【-】","【"&amp;SUBSTITUTE(TEXT(DR7,"#,##0.00"),"-","△")&amp;"】"))</f>
        <v>【54.73】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13.72</v>
      </c>
      <c r="DY6" s="35">
        <f t="shared" si="13"/>
        <v>16.77</v>
      </c>
      <c r="DZ6" s="35">
        <f t="shared" si="13"/>
        <v>18.05</v>
      </c>
      <c r="EA6" s="35">
        <f t="shared" si="13"/>
        <v>19.440000000000001</v>
      </c>
      <c r="EB6" s="35">
        <f t="shared" si="13"/>
        <v>22.46</v>
      </c>
      <c r="EC6" s="34" t="str">
        <f>IF(EC7="","",IF(EC7="-","【-】","【"&amp;SUBSTITUTE(TEXT(EC7,"#,##0.00"),"-","△")&amp;"】"))</f>
        <v>【22.46】</v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0.25</v>
      </c>
      <c r="EJ6" s="35">
        <f t="shared" si="14"/>
        <v>0.13</v>
      </c>
      <c r="EK6" s="35">
        <f t="shared" si="14"/>
        <v>0.26</v>
      </c>
      <c r="EL6" s="35">
        <f t="shared" si="14"/>
        <v>0.24</v>
      </c>
      <c r="EM6" s="35">
        <f t="shared" si="14"/>
        <v>0.27</v>
      </c>
      <c r="EN6" s="34" t="str">
        <f>IF(EN7="","",IF(EN7="-","【-】","【"&amp;SUBSTITUTE(TEXT(EN7,"#,##0.00"),"-","△")&amp;"】"))</f>
        <v>【0.27】</v>
      </c>
    </row>
    <row r="7" spans="1:144" s="36" customFormat="1" x14ac:dyDescent="0.15">
      <c r="A7" s="28"/>
      <c r="B7" s="37">
        <v>2017</v>
      </c>
      <c r="C7" s="37">
        <v>401005</v>
      </c>
      <c r="D7" s="37">
        <v>46</v>
      </c>
      <c r="E7" s="37">
        <v>1</v>
      </c>
      <c r="F7" s="37">
        <v>0</v>
      </c>
      <c r="G7" s="37">
        <v>2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50.42</v>
      </c>
      <c r="P7" s="38">
        <v>85.87</v>
      </c>
      <c r="Q7" s="38">
        <v>0</v>
      </c>
      <c r="R7" s="38">
        <v>961024</v>
      </c>
      <c r="S7" s="38">
        <v>491.95</v>
      </c>
      <c r="T7" s="38">
        <v>1953.5</v>
      </c>
      <c r="U7" s="38">
        <v>253205</v>
      </c>
      <c r="V7" s="38">
        <v>135.51</v>
      </c>
      <c r="W7" s="38">
        <v>1868.53</v>
      </c>
      <c r="X7" s="38">
        <v>54.99</v>
      </c>
      <c r="Y7" s="38">
        <v>62.84</v>
      </c>
      <c r="Z7" s="38">
        <v>69.52</v>
      </c>
      <c r="AA7" s="38">
        <v>96.17</v>
      </c>
      <c r="AB7" s="38">
        <v>104.38</v>
      </c>
      <c r="AC7" s="38">
        <v>113.88</v>
      </c>
      <c r="AD7" s="38">
        <v>113.47</v>
      </c>
      <c r="AE7" s="38">
        <v>113.33</v>
      </c>
      <c r="AF7" s="38">
        <v>114.05</v>
      </c>
      <c r="AG7" s="38">
        <v>114.26</v>
      </c>
      <c r="AH7" s="38">
        <v>114.26</v>
      </c>
      <c r="AI7" s="38">
        <v>237.55</v>
      </c>
      <c r="AJ7" s="38">
        <v>329.41</v>
      </c>
      <c r="AK7" s="38">
        <v>334.96</v>
      </c>
      <c r="AL7" s="38">
        <v>230.51</v>
      </c>
      <c r="AM7" s="38">
        <v>210.32</v>
      </c>
      <c r="AN7" s="38">
        <v>21.34</v>
      </c>
      <c r="AO7" s="38">
        <v>16.89</v>
      </c>
      <c r="AP7" s="38">
        <v>17.39</v>
      </c>
      <c r="AQ7" s="38">
        <v>12.65</v>
      </c>
      <c r="AR7" s="38">
        <v>10.58</v>
      </c>
      <c r="AS7" s="38">
        <v>10.58</v>
      </c>
      <c r="AT7" s="38">
        <v>-61.23</v>
      </c>
      <c r="AU7" s="38">
        <v>-41.36</v>
      </c>
      <c r="AV7" s="38">
        <v>-92.56</v>
      </c>
      <c r="AW7" s="38">
        <v>-73.52</v>
      </c>
      <c r="AX7" s="38">
        <v>-53.12</v>
      </c>
      <c r="AY7" s="38">
        <v>634.53</v>
      </c>
      <c r="AZ7" s="38">
        <v>200.22</v>
      </c>
      <c r="BA7" s="38">
        <v>212.95</v>
      </c>
      <c r="BB7" s="38">
        <v>224.41</v>
      </c>
      <c r="BC7" s="38">
        <v>243.44</v>
      </c>
      <c r="BD7" s="38">
        <v>243.44</v>
      </c>
      <c r="BE7" s="38">
        <v>1425.15</v>
      </c>
      <c r="BF7" s="38">
        <v>1408.7</v>
      </c>
      <c r="BG7" s="38">
        <v>1160</v>
      </c>
      <c r="BH7" s="38">
        <v>754.46</v>
      </c>
      <c r="BI7" s="38">
        <v>678.89</v>
      </c>
      <c r="BJ7" s="38">
        <v>368.94</v>
      </c>
      <c r="BK7" s="38">
        <v>351.06</v>
      </c>
      <c r="BL7" s="38">
        <v>333.48</v>
      </c>
      <c r="BM7" s="38">
        <v>320.31</v>
      </c>
      <c r="BN7" s="38">
        <v>303.26</v>
      </c>
      <c r="BO7" s="38">
        <v>303.26</v>
      </c>
      <c r="BP7" s="38">
        <v>54.82</v>
      </c>
      <c r="BQ7" s="38">
        <v>55.94</v>
      </c>
      <c r="BR7" s="38">
        <v>64</v>
      </c>
      <c r="BS7" s="38">
        <v>95.21</v>
      </c>
      <c r="BT7" s="38">
        <v>99.03</v>
      </c>
      <c r="BU7" s="38">
        <v>111.12</v>
      </c>
      <c r="BV7" s="38">
        <v>112.92</v>
      </c>
      <c r="BW7" s="38">
        <v>112.81</v>
      </c>
      <c r="BX7" s="38">
        <v>113.88</v>
      </c>
      <c r="BY7" s="38">
        <v>114.14</v>
      </c>
      <c r="BZ7" s="38">
        <v>114.14</v>
      </c>
      <c r="CA7" s="38">
        <v>138.97</v>
      </c>
      <c r="CB7" s="38">
        <v>136.22999999999999</v>
      </c>
      <c r="CC7" s="38">
        <v>126.52</v>
      </c>
      <c r="CD7" s="38">
        <v>93.19</v>
      </c>
      <c r="CE7" s="38">
        <v>90.01</v>
      </c>
      <c r="CF7" s="38">
        <v>75.75</v>
      </c>
      <c r="CG7" s="38">
        <v>75.3</v>
      </c>
      <c r="CH7" s="38">
        <v>75.3</v>
      </c>
      <c r="CI7" s="38">
        <v>74.02</v>
      </c>
      <c r="CJ7" s="38">
        <v>73.03</v>
      </c>
      <c r="CK7" s="38">
        <v>73.03</v>
      </c>
      <c r="CL7" s="38">
        <v>59.63</v>
      </c>
      <c r="CM7" s="38">
        <v>59.46</v>
      </c>
      <c r="CN7" s="38">
        <v>57.25</v>
      </c>
      <c r="CO7" s="38">
        <v>77.7</v>
      </c>
      <c r="CP7" s="38">
        <v>82.72</v>
      </c>
      <c r="CQ7" s="38">
        <v>64.12</v>
      </c>
      <c r="CR7" s="38">
        <v>62.69</v>
      </c>
      <c r="CS7" s="38">
        <v>61.82</v>
      </c>
      <c r="CT7" s="38">
        <v>61.66</v>
      </c>
      <c r="CU7" s="38">
        <v>62.19</v>
      </c>
      <c r="CV7" s="38">
        <v>62.19</v>
      </c>
      <c r="CW7" s="38">
        <v>99.79</v>
      </c>
      <c r="CX7" s="38">
        <v>99.99</v>
      </c>
      <c r="CY7" s="38">
        <v>99.97</v>
      </c>
      <c r="CZ7" s="38">
        <v>99.99</v>
      </c>
      <c r="DA7" s="38">
        <v>100</v>
      </c>
      <c r="DB7" s="38">
        <v>100.12</v>
      </c>
      <c r="DC7" s="38">
        <v>100.12</v>
      </c>
      <c r="DD7" s="38">
        <v>100.03</v>
      </c>
      <c r="DE7" s="38">
        <v>100.05</v>
      </c>
      <c r="DF7" s="38">
        <v>100.05</v>
      </c>
      <c r="DG7" s="38">
        <v>100.05</v>
      </c>
      <c r="DH7" s="38">
        <v>6.4</v>
      </c>
      <c r="DI7" s="38">
        <v>11.73</v>
      </c>
      <c r="DJ7" s="38">
        <v>14.44</v>
      </c>
      <c r="DK7" s="38">
        <v>17.329999999999998</v>
      </c>
      <c r="DL7" s="38">
        <v>19.54</v>
      </c>
      <c r="DM7" s="38">
        <v>39.81</v>
      </c>
      <c r="DN7" s="38">
        <v>51.44</v>
      </c>
      <c r="DO7" s="38">
        <v>52.4</v>
      </c>
      <c r="DP7" s="38">
        <v>53.56</v>
      </c>
      <c r="DQ7" s="38">
        <v>54.73</v>
      </c>
      <c r="DR7" s="38">
        <v>54.73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13.72</v>
      </c>
      <c r="DY7" s="38">
        <v>16.77</v>
      </c>
      <c r="DZ7" s="38">
        <v>18.05</v>
      </c>
      <c r="EA7" s="38">
        <v>19.440000000000001</v>
      </c>
      <c r="EB7" s="38">
        <v>22.46</v>
      </c>
      <c r="EC7" s="38">
        <v>22.46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0.25</v>
      </c>
      <c r="EJ7" s="38">
        <v>0.13</v>
      </c>
      <c r="EK7" s="38">
        <v>0.26</v>
      </c>
      <c r="EL7" s="38">
        <v>0.24</v>
      </c>
      <c r="EM7" s="38">
        <v>0.27</v>
      </c>
      <c r="EN7" s="38">
        <v>0.27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2019-01-21T09:33:28Z</cp:lastPrinted>
  <dcterms:created xsi:type="dcterms:W3CDTF">2018-12-03T08:37:39Z</dcterms:created>
  <dcterms:modified xsi:type="dcterms:W3CDTF">2019-01-21T09:33:30Z</dcterms:modified>
  <cp:category/>
</cp:coreProperties>
</file>