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wnas01\上下水道局\10総務経営部\20経営企画課\◎庶務\★照会・回答\＠平成３０年度\【1.25期限】公営企業に係る経営比較分析表（平成29年度決算）の分析等について\★★★取り纏め\"/>
    </mc:Choice>
  </mc:AlternateContent>
  <workbookProtection workbookAlgorithmName="SHA-512" workbookHashValue="3PzywO9ckAqSjjxoJEQf15ZKsE8d2fJnwD5j3fx/MYs1axhGL1OY1CY/KZS/3u6PYP1ygFxMEn5j0bGUzVMPDg==" workbookSaltValue="lfdVtDKeBiueExQL0199ww=="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AT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<sst xmlns="http://schemas.openxmlformats.org/spreadsheetml/2006/main" count="235" uniqueCount="123">
  <si>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</si>
  <si>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</si>
  <si>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</si>
  <si>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</si>
  <si>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</si>
  <si>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</si>
  <si>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</si>
  <si>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</si>
  <si>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</si>
  <si>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</si>
  <si>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</si>
  <si>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</si>
  <si>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</si>
  <si>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</si>
  <si>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</si>
  <si>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</si>
  <si>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</si>
  <si>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</si>
  <si>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</si>
  <si>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</si>
  <si>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</si>
  <si>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</si>
  <si>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</si>
  <si>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</si>
  <si>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</si>
  <si>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</si>
  <si>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</si>
  <si>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</si>
  <si>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</si>
  <si>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</si>
  <si>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</si>
  <si>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</si>
  <si>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</si>
  <si>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</si>
  <si>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</si>
  <si>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</si>
  <si>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</si>
  <si>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</si>
  <si>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</si>
  <si>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</si>
  <si>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</si>
  <si>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</si>
  <si>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</si>
  <si>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</si>
  <si>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</si>
  <si>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</si>
  <si>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</si>
  <si>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</si>
  <si>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</si>
  <si>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</si>
  <si>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</si>
  <si>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</si>
  <si>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</si>
  <si>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</si>
  <si>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</si>
  <si>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</si>
  <si>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</si>
  <si>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</si>
  <si>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</si>
  <si>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</si>
  <si>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</si>
  <si>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</si>
  <si>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</si>
  <si>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</si>
  <si>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</si>
  <si>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</si>
  <si>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</si>
  <si>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</si>
  <si>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</si>
  <si>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</si>
  <si>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</si>
  <si>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</si>
  <si>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</si>
  <si>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</si>
  <si>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</si>
  <si>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</si>
  <si>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</si>
  <si>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</si>
  <si>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</si>
  <si>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</si>
  <si>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</si>
  <si>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</si>
  <si>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</si>
  <si>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</si>
  <si>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</si>
  <si>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</si>
  <si>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</si>
  <si>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</si>
  <si>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</si>
  <si>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</si>
  <si>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</si>
  <si>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</si>
  <si>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</si>
  <si>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</si>
  <si>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</si>
  <si>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</si>
  <si>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</si>
  <si>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</si>
  <si>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</si>
  <si>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</si>
  <si>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</si>
  <si>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</si>
  <si>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</si>
  <si>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</si>
  <si>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</si>
  <si>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</si>
  <si>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</si>
  <si>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</si>
  <si>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</si>
  <si>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</si>
  <si>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</si>
  <si>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</si>
  <si>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</si>
  <si>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</si>
  <si>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</si>
  <si>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</si>
  <si>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</si>
  <si>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</si>
  <si>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</si>
  <si>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</si>
  <si>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また、類似団体平均値と比較して、管渠老朽化率は低く、管渠改善率はほぼ同程度であることから、他都市よりも法定耐用年数を経過した管渠は少ないが、更新率は、ほぼ同程度であることが分かります。</t>
    <phoneticPr fontId="4"/>
  </si>
  <si>
    <t xml:space="preserve">  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いるものの、経常収支比率は何れの年もほぼ100％以上の数値で推移しており、累積欠損比率も0％のため、経営の健全性は維持されています。これは経営戦略に基づく資産の有効活用による収入などがあるためで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企業債残高対事業規模比率は、経営戦略に基づき企業債残高を減少させていったことから、減少傾向にあります。
　汚水処理原価はH25～29年度はほぼ横ばいであるため、今後も、より一層の経費節減が必要です。
　施設利用率、水洗化率はいずれも類似団体平均値を上回っています。引続き水洗勧奨を進めており、H29年度の水洗化率は99.71％となっております。</t>
    <rPh sb="196" eb="198">
      <t>ケイエイ</t>
    </rPh>
    <rPh sb="198" eb="200">
      <t>センリャク</t>
    </rPh>
    <rPh sb="348" eb="350">
      <t>ケイエイ</t>
    </rPh>
    <rPh sb="350" eb="352">
      <t>センリャク</t>
    </rPh>
    <phoneticPr fontId="4"/>
  </si>
  <si>
    <t xml:space="preserve">　現在、平成28～32年度までの経営戦略に基づき、事業を実施しています。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</si>
</sst>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0.38</c:v>
                </c:pt>
                <c:pt idx="1">
                  <c:v>0.37</c:v>
                </c:pt>
                <c:pt idx="2">
                  <c:v>0.35</c:v>
                </c:pt>
                <c:pt idx="3">
                  <c:v>0.35</c:v>
                </c:pt>
                <c:pt idx="4">
                  <c:v>0.44</c:v>
                </c:pt>
              </c:numCache>
            </c:numRef>
          </c:val>
          <c:extLst>
            <c:ext xmlns:c16="http://schemas.microsoft.com/office/drawing/2014/chart" uri="{C3380CC4-5D6E-409C-BE32-E72D297353CC}">
              <c16:uniqueId val="{00000000-0F9C-4CD9-B3D6-AD991D6DF7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c:ext xmlns:c16="http://schemas.microsoft.com/office/drawing/2014/chart" uri="{C3380CC4-5D6E-409C-BE32-E72D297353CC}">
              <c16:uniqueId val="{00000001-0F9C-4CD9-B3D6-AD991D6DF7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69.83</c:v>
                </c:pt>
                <c:pt idx="1">
                  <c:v>74.64</c:v>
                </c:pt>
                <c:pt idx="2">
                  <c:v>59.57</c:v>
                </c:pt>
                <c:pt idx="3">
                  <c:v>72.63</c:v>
                </c:pt>
                <c:pt idx="4">
                  <c:v>78.55</c:v>
                </c:pt>
              </c:numCache>
            </c:numRef>
          </c:val>
          <c:extLst>
            <c:ext xmlns:c16="http://schemas.microsoft.com/office/drawing/2014/chart" uri="{C3380CC4-5D6E-409C-BE32-E72D297353CC}">
              <c16:uniqueId val="{00000000-0276-4F62-B0CF-B9683ADD80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c:ext xmlns:c16="http://schemas.microsoft.com/office/drawing/2014/chart" uri="{C3380CC4-5D6E-409C-BE32-E72D297353CC}">
              <c16:uniqueId val="{00000001-0276-4F62-B0CF-B9683ADD80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99.66</c:v>
                </c:pt>
                <c:pt idx="1">
                  <c:v>99.67</c:v>
                </c:pt>
                <c:pt idx="2">
                  <c:v>99.7</c:v>
                </c:pt>
                <c:pt idx="3">
                  <c:v>99.7</c:v>
                </c:pt>
                <c:pt idx="4">
                  <c:v>99.71</c:v>
                </c:pt>
              </c:numCache>
            </c:numRef>
          </c:val>
          <c:extLst>
            <c:ext xmlns:c16="http://schemas.microsoft.com/office/drawing/2014/chart" uri="{C3380CC4-5D6E-409C-BE32-E72D297353CC}">
              <c16:uniqueId val="{00000000-A12F-4C30-8691-D8749564B7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c:ext xmlns:c16="http://schemas.microsoft.com/office/drawing/2014/chart" uri="{C3380CC4-5D6E-409C-BE32-E72D297353CC}">
              <c16:uniqueId val="{00000001-A12F-4C30-8691-D8749564B7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99.88</c:v>
                </c:pt>
                <c:pt idx="1">
                  <c:v>106.09</c:v>
                </c:pt>
                <c:pt idx="2">
                  <c:v>106.36</c:v>
                </c:pt>
                <c:pt idx="3">
                  <c:v>105.2</c:v>
                </c:pt>
                <c:pt idx="4">
                  <c:v>104.67</c:v>
                </c:pt>
              </c:numCache>
            </c:numRef>
          </c:val>
          <c:extLst>
            <c:ext xmlns:c16="http://schemas.microsoft.com/office/drawing/2014/chart" uri="{C3380CC4-5D6E-409C-BE32-E72D297353CC}">
              <c16:uniqueId val="{00000000-948C-4EEF-9256-1766C6FB13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c:ext xmlns:c16="http://schemas.microsoft.com/office/drawing/2014/chart" uri="{C3380CC4-5D6E-409C-BE32-E72D297353CC}">
              <c16:uniqueId val="{00000001-948C-4EEF-9256-1766C6FB13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31.68</c:v>
                </c:pt>
                <c:pt idx="1">
                  <c:v>43.54</c:v>
                </c:pt>
                <c:pt idx="2">
                  <c:v>44.59</c:v>
                </c:pt>
                <c:pt idx="3">
                  <c:v>45.97</c:v>
                </c:pt>
                <c:pt idx="4">
                  <c:v>47.52</c:v>
                </c:pt>
              </c:numCache>
            </c:numRef>
          </c:val>
          <c:extLst>
            <c:ext xmlns:c16="http://schemas.microsoft.com/office/drawing/2014/chart" uri="{C3380CC4-5D6E-409C-BE32-E72D297353CC}">
              <c16:uniqueId val="{00000000-280D-4FEF-B339-5AF48C5F9B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c:ext xmlns:c16="http://schemas.microsoft.com/office/drawing/2014/chart" uri="{C3380CC4-5D6E-409C-BE32-E72D297353CC}">
              <c16:uniqueId val="{00000001-280D-4FEF-B339-5AF48C5F9B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2.56</c:v>
                </c:pt>
                <c:pt idx="1">
                  <c:v>3.07</c:v>
                </c:pt>
                <c:pt idx="2">
                  <c:v>3.57</c:v>
                </c:pt>
                <c:pt idx="3">
                  <c:v>4.08</c:v>
                </c:pt>
                <c:pt idx="4">
                  <c:v>4.41</c:v>
                </c:pt>
              </c:numCache>
            </c:numRef>
          </c:val>
          <c:extLst>
            <c:ext xmlns:c16="http://schemas.microsoft.com/office/drawing/2014/chart" uri="{C3380CC4-5D6E-409C-BE32-E72D297353CC}">
              <c16:uniqueId val="{00000000-328C-40DA-8DA6-52B7B0BD9C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c:ext xmlns:c16="http://schemas.microsoft.com/office/drawing/2014/chart" uri="{C3380CC4-5D6E-409C-BE32-E72D297353CC}">
              <c16:uniqueId val="{00000001-328C-40DA-8DA6-52B7B0BD9C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16-4521-8CF2-6EE198C039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c:ext xmlns:c16="http://schemas.microsoft.com/office/drawing/2014/chart" uri="{C3380CC4-5D6E-409C-BE32-E72D297353CC}">
              <c16:uniqueId val="{00000001-BB16-4521-8CF2-6EE198C039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152.22999999999999</c:v>
                </c:pt>
                <c:pt idx="1">
                  <c:v>53.97</c:v>
                </c:pt>
                <c:pt idx="2">
                  <c:v>52.17</c:v>
                </c:pt>
                <c:pt idx="3">
                  <c:v>64.56</c:v>
                </c:pt>
                <c:pt idx="4">
                  <c:v>64.55</c:v>
                </c:pt>
              </c:numCache>
            </c:numRef>
          </c:val>
          <c:extLst>
            <c:ext xmlns:c16="http://schemas.microsoft.com/office/drawing/2014/chart" uri="{C3380CC4-5D6E-409C-BE32-E72D297353CC}">
              <c16:uniqueId val="{00000000-8783-40B9-9951-0BD2DCB022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c:ext xmlns:c16="http://schemas.microsoft.com/office/drawing/2014/chart" uri="{C3380CC4-5D6E-409C-BE32-E72D297353CC}">
              <c16:uniqueId val="{00000001-8783-40B9-9951-0BD2DCB022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629.9</c:v>
                </c:pt>
                <c:pt idx="1">
                  <c:v>643.39</c:v>
                </c:pt>
                <c:pt idx="2">
                  <c:v>619.4</c:v>
                </c:pt>
                <c:pt idx="3">
                  <c:v>593.58000000000004</c:v>
                </c:pt>
                <c:pt idx="4">
                  <c:v>579.25</c:v>
                </c:pt>
              </c:numCache>
            </c:numRef>
          </c:val>
          <c:extLst>
            <c:ext xmlns:c16="http://schemas.microsoft.com/office/drawing/2014/chart" uri="{C3380CC4-5D6E-409C-BE32-E72D297353CC}">
              <c16:uniqueId val="{00000000-E559-4590-83CD-4FA97E4AA0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c:ext xmlns:c16="http://schemas.microsoft.com/office/drawing/2014/chart" uri="{C3380CC4-5D6E-409C-BE32-E72D297353CC}">
              <c16:uniqueId val="{00000001-E559-4590-83CD-4FA97E4AA0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99.89</c:v>
                </c:pt>
                <c:pt idx="1">
                  <c:v>97.37</c:v>
                </c:pt>
                <c:pt idx="2">
                  <c:v>96.35</c:v>
                </c:pt>
                <c:pt idx="3">
                  <c:v>97.61</c:v>
                </c:pt>
                <c:pt idx="4">
                  <c:v>97.21</c:v>
                </c:pt>
              </c:numCache>
            </c:numRef>
          </c:val>
          <c:extLst>
            <c:ext xmlns:c16="http://schemas.microsoft.com/office/drawing/2014/chart" uri="{C3380CC4-5D6E-409C-BE32-E72D297353CC}">
              <c16:uniqueId val="{00000000-5210-4C85-A925-CC24ABB73F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c:ext xmlns:c16="http://schemas.microsoft.com/office/drawing/2014/chart" uri="{C3380CC4-5D6E-409C-BE32-E72D297353CC}">
              <c16:uniqueId val="{00000001-5210-4C85-A925-CC24ABB73F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149.19</c:v>
                </c:pt>
                <c:pt idx="1">
                  <c:v>151.91999999999999</c:v>
                </c:pt>
                <c:pt idx="2">
                  <c:v>152.97</c:v>
                </c:pt>
                <c:pt idx="3">
                  <c:v>151.04</c:v>
                </c:pt>
                <c:pt idx="4">
                  <c:v>151.62</c:v>
                </c:pt>
              </c:numCache>
            </c:numRef>
          </c:val>
          <c:extLst>
            <c:ext xmlns:c16="http://schemas.microsoft.com/office/drawing/2014/chart" uri="{C3380CC4-5D6E-409C-BE32-E72D297353CC}">
              <c16:uniqueId val="{00000000-1658-48CB-B949-EF344D58BC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c:ext xmlns:c16="http://schemas.microsoft.com/office/drawing/2014/chart" uri="{C3380CC4-5D6E-409C-BE32-E72D297353CC}">
              <c16:uniqueId val="{00000001-1658-48CB-B949-EF344D58BC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福岡県　北九州市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961024</v>
      </c>
      <c r="AM8" s="50"/>
      <c r="AN8" s="50"/>
      <c r="AO8" s="50"/>
      <c r="AP8" s="50"/>
      <c r="AQ8" s="50"/>
      <c r="AR8" s="50"/>
      <c r="AS8" s="50"/>
      <c r="AT8" s="45">
        <f>データ!T6</f>
        <v>491.95</v>
      </c>
      <c r="AU8" s="45"/>
      <c r="AV8" s="45"/>
      <c r="AW8" s="45"/>
      <c r="AX8" s="45"/>
      <c r="AY8" s="45"/>
      <c r="AZ8" s="45"/>
      <c r="BA8" s="45"/>
      <c r="BB8" s="45">
        <f>データ!U6</f>
        <v>1953.5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64.41</v>
      </c>
      <c r="J10" s="45"/>
      <c r="K10" s="45"/>
      <c r="L10" s="45"/>
      <c r="M10" s="45"/>
      <c r="N10" s="45"/>
      <c r="O10" s="45"/>
      <c r="P10" s="45">
        <f>データ!P6</f>
        <v>98.64</v>
      </c>
      <c r="Q10" s="45"/>
      <c r="R10" s="45"/>
      <c r="S10" s="45"/>
      <c r="T10" s="45"/>
      <c r="U10" s="45"/>
      <c r="V10" s="45"/>
      <c r="W10" s="45">
        <f>データ!Q6</f>
        <v>76.760000000000005</v>
      </c>
      <c r="X10" s="45"/>
      <c r="Y10" s="45"/>
      <c r="Z10" s="45"/>
      <c r="AA10" s="45"/>
      <c r="AB10" s="45"/>
      <c r="AC10" s="45"/>
      <c r="AD10" s="50">
        <f>データ!R6</f>
        <v>2207</v>
      </c>
      <c r="AE10" s="50"/>
      <c r="AF10" s="50"/>
      <c r="AG10" s="50"/>
      <c r="AH10" s="50"/>
      <c r="AI10" s="50"/>
      <c r="AJ10" s="50"/>
      <c r="AK10" s="2"/>
      <c r="AL10" s="50">
        <f>データ!V6</f>
        <v>942974</v>
      </c>
      <c r="AM10" s="50"/>
      <c r="AN10" s="50"/>
      <c r="AO10" s="50"/>
      <c r="AP10" s="50"/>
      <c r="AQ10" s="50"/>
      <c r="AR10" s="50"/>
      <c r="AS10" s="50"/>
      <c r="AT10" s="45">
        <f>データ!W6</f>
        <v>158.88999999999999</v>
      </c>
      <c r="AU10" s="45"/>
      <c r="AV10" s="45"/>
      <c r="AW10" s="45"/>
      <c r="AX10" s="45"/>
      <c r="AY10" s="45"/>
      <c r="AZ10" s="45"/>
      <c r="BA10" s="45"/>
      <c r="BB10" s="45">
        <f>データ!X6</f>
        <v>5934.76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g3CsEGPEINIpHmYViQLKcQxpHXck9mfkslr+NDW/xxQSaDo0KZ/tULG0WYR7THZzwS2oLugDB3BQpNZ4ivKXLQ==" saltValue="NEeO9fgowZA6eHYG0HkT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401005</v>
      </c>
      <c r="D6" s="33">
        <f t="shared" si="3"/>
        <v>46</v>
      </c>
      <c r="E6" s="33">
        <f t="shared" si="3"/>
        <v>17</v>
      </c>
      <c r="F6" s="33">
        <f t="shared" si="3"/>
        <v>1</v>
      </c>
      <c r="G6" s="33">
        <f t="shared" si="3"/>
        <v>0</v>
      </c>
      <c r="H6" s="33" t="str">
        <f t="shared" si="3"/>
        <v>福岡県　北九州市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64.41</v>
      </c>
      <c r="P6" s="34">
        <f t="shared" si="3"/>
        <v>98.64</v>
      </c>
      <c r="Q6" s="34">
        <f t="shared" si="3"/>
        <v>76.760000000000005</v>
      </c>
      <c r="R6" s="34">
        <f t="shared" si="3"/>
        <v>2207</v>
      </c>
      <c r="S6" s="34">
        <f t="shared" si="3"/>
        <v>961024</v>
      </c>
      <c r="T6" s="34">
        <f t="shared" si="3"/>
        <v>491.95</v>
      </c>
      <c r="U6" s="34">
        <f t="shared" si="3"/>
        <v>1953.5</v>
      </c>
      <c r="V6" s="34">
        <f t="shared" si="3"/>
        <v>942974</v>
      </c>
      <c r="W6" s="34">
        <f t="shared" si="3"/>
        <v>158.88999999999999</v>
      </c>
      <c r="X6" s="34">
        <f t="shared" si="3"/>
        <v>5934.76</v>
      </c>
      <c r="Y6" s="35">
        <f>IF(Y7="",NA(),Y7)</f>
        <v>99.88</v>
      </c>
      <c r="Z6" s="35">
        <f t="shared" ref="Z6:AH6" si="4">IF(Z7="",NA(),Z7)</f>
        <v>106.09</v>
      </c>
      <c r="AA6" s="35">
        <f t="shared" si="4"/>
        <v>106.36</v>
      </c>
      <c r="AB6" s="35">
        <f t="shared" si="4"/>
        <v>105.2</v>
      </c>
      <c r="AC6" s="35">
        <f t="shared" si="4"/>
        <v>104.67</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152.22999999999999</v>
      </c>
      <c r="AV6" s="35">
        <f t="shared" ref="AV6:BD6" si="6">IF(AV7="",NA(),AV7)</f>
        <v>53.97</v>
      </c>
      <c r="AW6" s="35">
        <f t="shared" si="6"/>
        <v>52.17</v>
      </c>
      <c r="AX6" s="35">
        <f t="shared" si="6"/>
        <v>64.56</v>
      </c>
      <c r="AY6" s="35">
        <f t="shared" si="6"/>
        <v>64.55</v>
      </c>
      <c r="AZ6" s="35">
        <f t="shared" si="6"/>
        <v>187.05</v>
      </c>
      <c r="BA6" s="35">
        <f t="shared" si="6"/>
        <v>55.68</v>
      </c>
      <c r="BB6" s="35">
        <f t="shared" si="6"/>
        <v>56.18</v>
      </c>
      <c r="BC6" s="35">
        <f t="shared" si="6"/>
        <v>59.45</v>
      </c>
      <c r="BD6" s="35">
        <f t="shared" si="6"/>
        <v>64.94</v>
      </c>
      <c r="BE6" s="34" t="str">
        <f>IF(BE7="","",IF(BE7="-","【-】","【"&amp;SUBSTITUTE(TEXT(BE7,"#,##0.00"),"-","△")&amp;"】"))</f>
        <v>【66.41】</v>
      </c>
      <c r="BF6" s="35">
        <f>IF(BF7="",NA(),BF7)</f>
        <v>629.9</v>
      </c>
      <c r="BG6" s="35">
        <f t="shared" ref="BG6:BO6" si="7">IF(BG7="",NA(),BG7)</f>
        <v>643.39</v>
      </c>
      <c r="BH6" s="35">
        <f t="shared" si="7"/>
        <v>619.4</v>
      </c>
      <c r="BI6" s="35">
        <f t="shared" si="7"/>
        <v>593.58000000000004</v>
      </c>
      <c r="BJ6" s="35">
        <f t="shared" si="7"/>
        <v>579.25</v>
      </c>
      <c r="BK6" s="35">
        <f t="shared" si="7"/>
        <v>644.47</v>
      </c>
      <c r="BL6" s="35">
        <f t="shared" si="7"/>
        <v>627.59</v>
      </c>
      <c r="BM6" s="35">
        <f t="shared" si="7"/>
        <v>594.09</v>
      </c>
      <c r="BN6" s="35">
        <f t="shared" si="7"/>
        <v>576.02</v>
      </c>
      <c r="BO6" s="35">
        <f t="shared" si="7"/>
        <v>549.48</v>
      </c>
      <c r="BP6" s="34" t="str">
        <f>IF(BP7="","",IF(BP7="-","【-】","【"&amp;SUBSTITUTE(TEXT(BP7,"#,##0.00"),"-","△")&amp;"】"))</f>
        <v>【707.33】</v>
      </c>
      <c r="BQ6" s="35">
        <f>IF(BQ7="",NA(),BQ7)</f>
        <v>99.89</v>
      </c>
      <c r="BR6" s="35">
        <f t="shared" ref="BR6:BZ6" si="8">IF(BR7="",NA(),BR7)</f>
        <v>97.37</v>
      </c>
      <c r="BS6" s="35">
        <f t="shared" si="8"/>
        <v>96.35</v>
      </c>
      <c r="BT6" s="35">
        <f t="shared" si="8"/>
        <v>97.61</v>
      </c>
      <c r="BU6" s="35">
        <f t="shared" si="8"/>
        <v>97.21</v>
      </c>
      <c r="BV6" s="35">
        <f t="shared" si="8"/>
        <v>109.25</v>
      </c>
      <c r="BW6" s="35">
        <f t="shared" si="8"/>
        <v>113.93</v>
      </c>
      <c r="BX6" s="35">
        <f t="shared" si="8"/>
        <v>114.03</v>
      </c>
      <c r="BY6" s="35">
        <f t="shared" si="8"/>
        <v>113.34</v>
      </c>
      <c r="BZ6" s="35">
        <f t="shared" si="8"/>
        <v>113.83</v>
      </c>
      <c r="CA6" s="34" t="str">
        <f>IF(CA7="","",IF(CA7="-","【-】","【"&amp;SUBSTITUTE(TEXT(CA7,"#,##0.00"),"-","△")&amp;"】"))</f>
        <v>【101.26】</v>
      </c>
      <c r="CB6" s="35">
        <f>IF(CB7="",NA(),CB7)</f>
        <v>149.19</v>
      </c>
      <c r="CC6" s="35">
        <f t="shared" ref="CC6:CK6" si="9">IF(CC7="",NA(),CC7)</f>
        <v>151.91999999999999</v>
      </c>
      <c r="CD6" s="35">
        <f t="shared" si="9"/>
        <v>152.97</v>
      </c>
      <c r="CE6" s="35">
        <f t="shared" si="9"/>
        <v>151.04</v>
      </c>
      <c r="CF6" s="35">
        <f t="shared" si="9"/>
        <v>151.62</v>
      </c>
      <c r="CG6" s="35">
        <f t="shared" si="9"/>
        <v>121.96</v>
      </c>
      <c r="CH6" s="35">
        <f t="shared" si="9"/>
        <v>116.77</v>
      </c>
      <c r="CI6" s="35">
        <f t="shared" si="9"/>
        <v>116.93</v>
      </c>
      <c r="CJ6" s="35">
        <f t="shared" si="9"/>
        <v>117.4</v>
      </c>
      <c r="CK6" s="35">
        <f t="shared" si="9"/>
        <v>116.87</v>
      </c>
      <c r="CL6" s="34" t="str">
        <f>IF(CL7="","",IF(CL7="-","【-】","【"&amp;SUBSTITUTE(TEXT(CL7,"#,##0.00"),"-","△")&amp;"】"))</f>
        <v>【136.39】</v>
      </c>
      <c r="CM6" s="35">
        <f>IF(CM7="",NA(),CM7)</f>
        <v>69.83</v>
      </c>
      <c r="CN6" s="35">
        <f t="shared" ref="CN6:CV6" si="10">IF(CN7="",NA(),CN7)</f>
        <v>74.64</v>
      </c>
      <c r="CO6" s="35">
        <f t="shared" si="10"/>
        <v>59.57</v>
      </c>
      <c r="CP6" s="35">
        <f t="shared" si="10"/>
        <v>72.63</v>
      </c>
      <c r="CQ6" s="35">
        <f t="shared" si="10"/>
        <v>78.55</v>
      </c>
      <c r="CR6" s="35">
        <f t="shared" si="10"/>
        <v>59.8</v>
      </c>
      <c r="CS6" s="35">
        <f t="shared" si="10"/>
        <v>59.58</v>
      </c>
      <c r="CT6" s="35">
        <f t="shared" si="10"/>
        <v>58.79</v>
      </c>
      <c r="CU6" s="35">
        <f t="shared" si="10"/>
        <v>59.16</v>
      </c>
      <c r="CV6" s="35">
        <f t="shared" si="10"/>
        <v>59.44</v>
      </c>
      <c r="CW6" s="34" t="str">
        <f>IF(CW7="","",IF(CW7="-","【-】","【"&amp;SUBSTITUTE(TEXT(CW7,"#,##0.00"),"-","△")&amp;"】"))</f>
        <v>【60.13】</v>
      </c>
      <c r="CX6" s="35">
        <f>IF(CX7="",NA(),CX7)</f>
        <v>99.66</v>
      </c>
      <c r="CY6" s="35">
        <f t="shared" ref="CY6:DG6" si="11">IF(CY7="",NA(),CY7)</f>
        <v>99.67</v>
      </c>
      <c r="CZ6" s="35">
        <f t="shared" si="11"/>
        <v>99.7</v>
      </c>
      <c r="DA6" s="35">
        <f t="shared" si="11"/>
        <v>99.7</v>
      </c>
      <c r="DB6" s="35">
        <f t="shared" si="11"/>
        <v>99.71</v>
      </c>
      <c r="DC6" s="35">
        <f t="shared" si="11"/>
        <v>98.64</v>
      </c>
      <c r="DD6" s="35">
        <f t="shared" si="11"/>
        <v>98.71</v>
      </c>
      <c r="DE6" s="35">
        <f t="shared" si="11"/>
        <v>98.76</v>
      </c>
      <c r="DF6" s="35">
        <f t="shared" si="11"/>
        <v>98.86</v>
      </c>
      <c r="DG6" s="35">
        <f t="shared" si="11"/>
        <v>98.9</v>
      </c>
      <c r="DH6" s="34" t="str">
        <f>IF(DH7="","",IF(DH7="-","【-】","【"&amp;SUBSTITUTE(TEXT(DH7,"#,##0.00"),"-","△")&amp;"】"))</f>
        <v>【95.06】</v>
      </c>
      <c r="DI6" s="35">
        <f>IF(DI7="",NA(),DI7)</f>
        <v>31.68</v>
      </c>
      <c r="DJ6" s="35">
        <f t="shared" ref="DJ6:DR6" si="12">IF(DJ7="",NA(),DJ7)</f>
        <v>43.54</v>
      </c>
      <c r="DK6" s="35">
        <f t="shared" si="12"/>
        <v>44.59</v>
      </c>
      <c r="DL6" s="35">
        <f t="shared" si="12"/>
        <v>45.97</v>
      </c>
      <c r="DM6" s="35">
        <f t="shared" si="12"/>
        <v>47.52</v>
      </c>
      <c r="DN6" s="35">
        <f t="shared" si="12"/>
        <v>31.06</v>
      </c>
      <c r="DO6" s="35">
        <f t="shared" si="12"/>
        <v>42</v>
      </c>
      <c r="DP6" s="35">
        <f t="shared" si="12"/>
        <v>43.2</v>
      </c>
      <c r="DQ6" s="35">
        <f t="shared" si="12"/>
        <v>44.55</v>
      </c>
      <c r="DR6" s="35">
        <f t="shared" si="12"/>
        <v>45.79</v>
      </c>
      <c r="DS6" s="34" t="str">
        <f>IF(DS7="","",IF(DS7="-","【-】","【"&amp;SUBSTITUTE(TEXT(DS7,"#,##0.00"),"-","△")&amp;"】"))</f>
        <v>【38.13】</v>
      </c>
      <c r="DT6" s="35">
        <f>IF(DT7="",NA(),DT7)</f>
        <v>2.56</v>
      </c>
      <c r="DU6" s="35">
        <f t="shared" ref="DU6:EC6" si="13">IF(DU7="",NA(),DU7)</f>
        <v>3.07</v>
      </c>
      <c r="DV6" s="35">
        <f t="shared" si="13"/>
        <v>3.57</v>
      </c>
      <c r="DW6" s="35">
        <f t="shared" si="13"/>
        <v>4.08</v>
      </c>
      <c r="DX6" s="35">
        <f t="shared" si="13"/>
        <v>4.41</v>
      </c>
      <c r="DY6" s="35">
        <f t="shared" si="13"/>
        <v>6.43</v>
      </c>
      <c r="DZ6" s="35">
        <f t="shared" si="13"/>
        <v>6.95</v>
      </c>
      <c r="EA6" s="35">
        <f t="shared" si="13"/>
        <v>7.39</v>
      </c>
      <c r="EB6" s="35">
        <f t="shared" si="13"/>
        <v>8.25</v>
      </c>
      <c r="EC6" s="35">
        <f t="shared" si="13"/>
        <v>9</v>
      </c>
      <c r="ED6" s="34" t="str">
        <f>IF(ED7="","",IF(ED7="-","【-】","【"&amp;SUBSTITUTE(TEXT(ED7,"#,##0.00"),"-","△")&amp;"】"))</f>
        <v>【5.37】</v>
      </c>
      <c r="EE6" s="35">
        <f>IF(EE7="",NA(),EE7)</f>
        <v>0.38</v>
      </c>
      <c r="EF6" s="35">
        <f t="shared" ref="EF6:EN6" si="14">IF(EF7="",NA(),EF7)</f>
        <v>0.37</v>
      </c>
      <c r="EG6" s="35">
        <f t="shared" si="14"/>
        <v>0.35</v>
      </c>
      <c r="EH6" s="35">
        <f t="shared" si="14"/>
        <v>0.35</v>
      </c>
      <c r="EI6" s="35">
        <f t="shared" si="14"/>
        <v>0.44</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401005</v>
      </c>
      <c r="D7" s="37">
        <v>46</v>
      </c>
      <c r="E7" s="37">
        <v>17</v>
      </c>
      <c r="F7" s="37">
        <v>1</v>
      </c>
      <c r="G7" s="37">
        <v>0</v>
      </c>
      <c r="H7" s="37" t="s">
        <v>108</v>
      </c>
      <c r="I7" s="37" t="s">
        <v>109</v>
      </c>
      <c r="J7" s="37" t="s">
        <v>110</v>
      </c>
      <c r="K7" s="37" t="s">
        <v>111</v>
      </c>
      <c r="L7" s="37" t="s">
        <v>112</v>
      </c>
      <c r="M7" s="37" t="s">
        <v>113</v>
      </c>
      <c r="N7" s="38" t="s">
        <v>114</v>
      </c>
      <c r="O7" s="38">
        <v>64.41</v>
      </c>
      <c r="P7" s="38">
        <v>98.64</v>
      </c>
      <c r="Q7" s="38">
        <v>76.760000000000005</v>
      </c>
      <c r="R7" s="38">
        <v>2207</v>
      </c>
      <c r="S7" s="38">
        <v>961024</v>
      </c>
      <c r="T7" s="38">
        <v>491.95</v>
      </c>
      <c r="U7" s="38">
        <v>1953.5</v>
      </c>
      <c r="V7" s="38">
        <v>942974</v>
      </c>
      <c r="W7" s="38">
        <v>158.88999999999999</v>
      </c>
      <c r="X7" s="38">
        <v>5934.76</v>
      </c>
      <c r="Y7" s="38">
        <v>99.88</v>
      </c>
      <c r="Z7" s="38">
        <v>106.09</v>
      </c>
      <c r="AA7" s="38">
        <v>106.36</v>
      </c>
      <c r="AB7" s="38">
        <v>105.2</v>
      </c>
      <c r="AC7" s="38">
        <v>104.67</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152.22999999999999</v>
      </c>
      <c r="AV7" s="38">
        <v>53.97</v>
      </c>
      <c r="AW7" s="38">
        <v>52.17</v>
      </c>
      <c r="AX7" s="38">
        <v>64.56</v>
      </c>
      <c r="AY7" s="38">
        <v>64.55</v>
      </c>
      <c r="AZ7" s="38">
        <v>187.05</v>
      </c>
      <c r="BA7" s="38">
        <v>55.68</v>
      </c>
      <c r="BB7" s="38">
        <v>56.18</v>
      </c>
      <c r="BC7" s="38">
        <v>59.45</v>
      </c>
      <c r="BD7" s="38">
        <v>64.94</v>
      </c>
      <c r="BE7" s="38">
        <v>66.41</v>
      </c>
      <c r="BF7" s="38">
        <v>629.9</v>
      </c>
      <c r="BG7" s="38">
        <v>643.39</v>
      </c>
      <c r="BH7" s="38">
        <v>619.4</v>
      </c>
      <c r="BI7" s="38">
        <v>593.58000000000004</v>
      </c>
      <c r="BJ7" s="38">
        <v>579.25</v>
      </c>
      <c r="BK7" s="38">
        <v>644.47</v>
      </c>
      <c r="BL7" s="38">
        <v>627.59</v>
      </c>
      <c r="BM7" s="38">
        <v>594.09</v>
      </c>
      <c r="BN7" s="38">
        <v>576.02</v>
      </c>
      <c r="BO7" s="38">
        <v>549.48</v>
      </c>
      <c r="BP7" s="38">
        <v>707.33</v>
      </c>
      <c r="BQ7" s="38">
        <v>99.89</v>
      </c>
      <c r="BR7" s="38">
        <v>97.37</v>
      </c>
      <c r="BS7" s="38">
        <v>96.35</v>
      </c>
      <c r="BT7" s="38">
        <v>97.61</v>
      </c>
      <c r="BU7" s="38">
        <v>97.21</v>
      </c>
      <c r="BV7" s="38">
        <v>109.25</v>
      </c>
      <c r="BW7" s="38">
        <v>113.93</v>
      </c>
      <c r="BX7" s="38">
        <v>114.03</v>
      </c>
      <c r="BY7" s="38">
        <v>113.34</v>
      </c>
      <c r="BZ7" s="38">
        <v>113.83</v>
      </c>
      <c r="CA7" s="38">
        <v>101.26</v>
      </c>
      <c r="CB7" s="38">
        <v>149.19</v>
      </c>
      <c r="CC7" s="38">
        <v>151.91999999999999</v>
      </c>
      <c r="CD7" s="38">
        <v>152.97</v>
      </c>
      <c r="CE7" s="38">
        <v>151.04</v>
      </c>
      <c r="CF7" s="38">
        <v>151.62</v>
      </c>
      <c r="CG7" s="38">
        <v>121.96</v>
      </c>
      <c r="CH7" s="38">
        <v>116.77</v>
      </c>
      <c r="CI7" s="38">
        <v>116.93</v>
      </c>
      <c r="CJ7" s="38">
        <v>117.4</v>
      </c>
      <c r="CK7" s="38">
        <v>116.87</v>
      </c>
      <c r="CL7" s="38">
        <v>136.38999999999999</v>
      </c>
      <c r="CM7" s="38">
        <v>69.83</v>
      </c>
      <c r="CN7" s="38">
        <v>74.64</v>
      </c>
      <c r="CO7" s="38">
        <v>59.57</v>
      </c>
      <c r="CP7" s="38">
        <v>72.63</v>
      </c>
      <c r="CQ7" s="38">
        <v>78.55</v>
      </c>
      <c r="CR7" s="38">
        <v>59.8</v>
      </c>
      <c r="CS7" s="38">
        <v>59.58</v>
      </c>
      <c r="CT7" s="38">
        <v>58.79</v>
      </c>
      <c r="CU7" s="38">
        <v>59.16</v>
      </c>
      <c r="CV7" s="38">
        <v>59.44</v>
      </c>
      <c r="CW7" s="38">
        <v>60.13</v>
      </c>
      <c r="CX7" s="38">
        <v>99.66</v>
      </c>
      <c r="CY7" s="38">
        <v>99.67</v>
      </c>
      <c r="CZ7" s="38">
        <v>99.7</v>
      </c>
      <c r="DA7" s="38">
        <v>99.7</v>
      </c>
      <c r="DB7" s="38">
        <v>99.71</v>
      </c>
      <c r="DC7" s="38">
        <v>98.64</v>
      </c>
      <c r="DD7" s="38">
        <v>98.71</v>
      </c>
      <c r="DE7" s="38">
        <v>98.76</v>
      </c>
      <c r="DF7" s="38">
        <v>98.86</v>
      </c>
      <c r="DG7" s="38">
        <v>98.9</v>
      </c>
      <c r="DH7" s="38">
        <v>95.06</v>
      </c>
      <c r="DI7" s="38">
        <v>31.68</v>
      </c>
      <c r="DJ7" s="38">
        <v>43.54</v>
      </c>
      <c r="DK7" s="38">
        <v>44.59</v>
      </c>
      <c r="DL7" s="38">
        <v>45.97</v>
      </c>
      <c r="DM7" s="38">
        <v>47.52</v>
      </c>
      <c r="DN7" s="38">
        <v>31.06</v>
      </c>
      <c r="DO7" s="38">
        <v>42</v>
      </c>
      <c r="DP7" s="38">
        <v>43.2</v>
      </c>
      <c r="DQ7" s="38">
        <v>44.55</v>
      </c>
      <c r="DR7" s="38">
        <v>45.79</v>
      </c>
      <c r="DS7" s="38">
        <v>38.130000000000003</v>
      </c>
      <c r="DT7" s="38">
        <v>2.56</v>
      </c>
      <c r="DU7" s="38">
        <v>3.07</v>
      </c>
      <c r="DV7" s="38">
        <v>3.57</v>
      </c>
      <c r="DW7" s="38">
        <v>4.08</v>
      </c>
      <c r="DX7" s="38">
        <v>4.41</v>
      </c>
      <c r="DY7" s="38">
        <v>6.43</v>
      </c>
      <c r="DZ7" s="38">
        <v>6.95</v>
      </c>
      <c r="EA7" s="38">
        <v>7.39</v>
      </c>
      <c r="EB7" s="38">
        <v>8.25</v>
      </c>
      <c r="EC7" s="38">
        <v>9</v>
      </c>
      <c r="ED7" s="38">
        <v>5.37</v>
      </c>
      <c r="EE7" s="38">
        <v>0.38</v>
      </c>
      <c r="EF7" s="38">
        <v>0.37</v>
      </c>
      <c r="EG7" s="38">
        <v>0.35</v>
      </c>
      <c r="EH7" s="38">
        <v>0.35</v>
      </c>
      <c r="EI7" s="38">
        <v>0.44</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2019-01-21T09:33:53Z</cp:lastPrinted>
  <dcterms:created xsi:type="dcterms:W3CDTF">2018-12-03T08:51:11Z</dcterms:created>
  <dcterms:modified xsi:type="dcterms:W3CDTF">2019-01-21T09:41:14Z</dcterms:modified>
  <cp:category/>
</cp:coreProperties>
</file>