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平成３１年度\【2.6期限】公営企業に係る経営比較分析表（平成３０年度決算）の分析について（依頼）\□　各課回答とりまとめ\"/>
    </mc:Choice>
  </mc:AlternateContent>
  <xr:revisionPtr revIDLastSave="0" documentId="14_{62D3188B-FD26-4917-9717-17E92E0177CC}" xr6:coauthVersionLast="41" xr6:coauthVersionMax="41" xr10:uidLastSave="{00000000-0000-0000-0000-000000000000}"/>
  <workbookProtection workbookAlgorithmName="SHA-512" workbookHashValue="3lNbVBIEvNS1hZJKkkssS3PFV9RB/D46hh8aF4d6uprFybENayFAyD1PhuccrNt/TTA0my1Z3HU7IIlPabrNbA==" workbookSaltValue="HNtZPcVBtM3gpDEK+kySKw=="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<sst xmlns="http://schemas.openxmlformats.org/spreadsheetml/2006/main" count="220" uniqueCount="108">
  <si>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</si>
  <si>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</si>
  <si>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</si>
  <si>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</si>
  <si>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</si>
  <si>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</si>
  <si>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</si>
  <si>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</si>
  <si>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</si>
  <si>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</si>
  <si>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</si>
  <si>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</si>
  <si>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</si>
  <si>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</si>
  <si>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</si>
  <si>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</si>
  <si>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</si>
  <si>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</si>
  <si>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</si>
  <si>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</si>
  <si>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</si>
  <si>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</si>
  <si>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</si>
  <si>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</si>
  <si>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</si>
  <si>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</si>
  <si>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</si>
  <si>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</si>
  <si>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</si>
  <si>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</si>
  <si>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</si>
  <si>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</si>
  <si>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</si>
  <si>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</si>
  <si>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</si>
  <si>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</si>
  <si>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</si>
  <si>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</si>
  <si>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</si>
  <si>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</si>
  <si>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</si>
  <si>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</si>
  <si>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</si>
  <si>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</si>
  <si>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</si>
  <si>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</si>
  <si>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</si>
  <si>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</si>
  <si>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</si>
  <si>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</si>
  <si>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</si>
  <si>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</si>
  <si>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</si>
  <si>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</si>
  <si>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</si>
  <si>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</si>
  <si>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</si>
  <si>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</si>
  <si>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</si>
  <si>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</si>
  <si>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</si>
  <si>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</si>
  <si>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</si>
  <si>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</si>
  <si>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</si>
  <si>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</si>
  <si>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</si>
  <si>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</si>
  <si>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</si>
  <si>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</si>
  <si>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</si>
  <si>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</si>
  <si>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</si>
  <si>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</si>
  <si>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</si>
  <si>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</si>
  <si>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</si>
  <si>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</si>
  <si>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</si>
  <si>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</si>
  <si>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</si>
  <si>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</si>
  <si>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</si>
  <si>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</si>
  <si>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</si>
  <si>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</si>
  <si>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</si>
  <si>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</si>
  <si>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</si>
  <si>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</si>
  <si>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</si>
  <si>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</si>
  <si>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</si>
  <si>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</si>
  <si>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</si>
  <si>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</si>
  <si>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</si>
  <si>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</si>
  <si>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</si>
  <si>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</si>
  <si>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</si>
  <si>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</si>
  <si>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</si>
  <si>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</si>
  <si>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</si>
  <si>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今後、老朽化した管路等を、いかに効率よく更新していくかが課題となっています。</t>
    <rPh sb="103" eb="104">
      <t>トウ</t>
    </rPh>
    <phoneticPr fontId="4"/>
  </si>
  <si>
    <t>　現在、平成28～令和2年度までの経営戦略に基づき、事業を実施しています。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引き続き、経営戦略に基づき事業を実施し、経営目標の達成を目指してまいります。</t>
    <rPh sb="9" eb="11">
      <t>レイワ</t>
    </rPh>
    <phoneticPr fontId="4"/>
  </si>
  <si>
    <r>
      <t>　人口減少、節水意識の高まりや節水機器の普及などにより水道料金収入の減少傾向が続くなど、今後とも厳しい経営状況が見込まれますが、平成28年4月に策定した経営戦略（H28～R2年度）に基づき、現行料金を維持したうえで、収入増対策や経費節減に取組んだ結果、収益的収支の黒字や一定の資金剰余を確保するなど健全な経営を維持しています。
　料金回収率は100％を下回っていますが</t>
    </r>
    <r>
      <rPr>
        <sz val="11"/>
        <rFont val="ＭＳ ゴシック"/>
        <family val="3"/>
        <charset val="128"/>
      </rPr>
      <t>、これは下水道使用料徴収経費などが、本指標の算定における料金回収対象経費から控除されていないことなどによるものです。経営戦略に基づき収入増対策などに取組んだ結果、経常収支比率も安</t>
    </r>
    <r>
      <rPr>
        <sz val="11"/>
        <color theme="1"/>
        <rFont val="ＭＳ ゴシック"/>
        <family val="3"/>
        <charset val="128"/>
      </rPr>
      <t>定して100％を超え、累積欠損金も発生しておらず、経営状況は健全な水準にあるといえます。
　企業債残高対給水収益比率は微増となりました。類似団体平均値と比較すると高い水準であるため、給水収益の確保と、施設等の効率的な更新をしていく必要があると考えています。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r>
    <rPh sb="346" eb="347">
      <t>ゾウ</t>
    </rPh>
    <rPh sb="377" eb="379">
      <t>キュウスイ</t>
    </rPh>
    <rPh sb="379" eb="381">
      <t>シュウエキ</t>
    </rPh>
    <rPh sb="382" eb="384">
      <t>カクホカイゼンツト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</si>
</sst>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16" fillId="0" borderId="0" xfId="0" applyFont="1" applyBorder="1" applyAlignment="1">
      <alignment horizontal="left"/>
    </xf>
    <xf numFmtId="0" fontId="16"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1.32</c:v>
                </c:pt>
                <c:pt idx="2">
                  <c:v>1.22</c:v>
                </c:pt>
                <c:pt idx="3">
                  <c:v>1.1100000000000001</c:v>
                </c:pt>
                <c:pt idx="4">
                  <c:v>1.07</c:v>
                </c:pt>
              </c:numCache>
            </c:numRef>
          </c:val>
          <c:extLst>
            <c:ext xmlns:c16="http://schemas.microsoft.com/office/drawing/2014/chart" uri="{C3380CC4-5D6E-409C-BE32-E72D297353CC}">
              <c16:uniqueId val="{00000000-E3A0-45AA-939A-FB29F56DE9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E3A0-45AA-939A-FB29F56DE9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39.799999999999997</c:v>
                </c:pt>
                <c:pt idx="1">
                  <c:v>39.65</c:v>
                </c:pt>
                <c:pt idx="2">
                  <c:v>39.53</c:v>
                </c:pt>
                <c:pt idx="3">
                  <c:v>39.29</c:v>
                </c:pt>
                <c:pt idx="4">
                  <c:v>39.159999999999997</c:v>
                </c:pt>
              </c:numCache>
            </c:numRef>
          </c:val>
          <c:extLst>
            <c:ext xmlns:c16="http://schemas.microsoft.com/office/drawing/2014/chart" uri="{C3380CC4-5D6E-409C-BE32-E72D297353CC}">
              <c16:uniqueId val="{00000000-DC23-4140-A361-56CF693998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DC23-4140-A361-56CF693998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90.42</c:v>
                </c:pt>
                <c:pt idx="1">
                  <c:v>89.96</c:v>
                </c:pt>
                <c:pt idx="2">
                  <c:v>90.4</c:v>
                </c:pt>
                <c:pt idx="3">
                  <c:v>90.64</c:v>
                </c:pt>
                <c:pt idx="4">
                  <c:v>90.18</c:v>
                </c:pt>
              </c:numCache>
            </c:numRef>
          </c:val>
          <c:extLst>
            <c:ext xmlns:c16="http://schemas.microsoft.com/office/drawing/2014/chart" uri="{C3380CC4-5D6E-409C-BE32-E72D297353CC}">
              <c16:uniqueId val="{00000000-18C9-400B-B710-8027EF09C3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18C9-400B-B710-8027EF09C3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113.38</c:v>
                </c:pt>
                <c:pt idx="1">
                  <c:v>108.9</c:v>
                </c:pt>
                <c:pt idx="2">
                  <c:v>111.75</c:v>
                </c:pt>
                <c:pt idx="3">
                  <c:v>109.63</c:v>
                </c:pt>
                <c:pt idx="4">
                  <c:v>105.93</c:v>
                </c:pt>
              </c:numCache>
            </c:numRef>
          </c:val>
          <c:extLst>
            <c:ext xmlns:c16="http://schemas.microsoft.com/office/drawing/2014/chart" uri="{C3380CC4-5D6E-409C-BE32-E72D297353CC}">
              <c16:uniqueId val="{00000000-3647-44DD-AFB7-016A311345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3647-44DD-AFB7-016A311345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44.21</c:v>
                </c:pt>
                <c:pt idx="1">
                  <c:v>44.85</c:v>
                </c:pt>
                <c:pt idx="2">
                  <c:v>45.56</c:v>
                </c:pt>
                <c:pt idx="3">
                  <c:v>46.15</c:v>
                </c:pt>
                <c:pt idx="4">
                  <c:v>46.49</c:v>
                </c:pt>
              </c:numCache>
            </c:numRef>
          </c:val>
          <c:extLst>
            <c:ext xmlns:c16="http://schemas.microsoft.com/office/drawing/2014/chart" uri="{C3380CC4-5D6E-409C-BE32-E72D297353CC}">
              <c16:uniqueId val="{00000000-464F-4307-B613-26E1A6331B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464F-4307-B613-26E1A6331B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22.42</c:v>
                </c:pt>
                <c:pt idx="1">
                  <c:v>21.51</c:v>
                </c:pt>
                <c:pt idx="2">
                  <c:v>22.34</c:v>
                </c:pt>
                <c:pt idx="3">
                  <c:v>24.32</c:v>
                </c:pt>
                <c:pt idx="4">
                  <c:v>23.6</c:v>
                </c:pt>
              </c:numCache>
            </c:numRef>
          </c:val>
          <c:extLst>
            <c:ext xmlns:c16="http://schemas.microsoft.com/office/drawing/2014/chart" uri="{C3380CC4-5D6E-409C-BE32-E72D297353CC}">
              <c16:uniqueId val="{00000000-E454-4B10-B502-EB3EDD636A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E454-4B10-B502-EB3EDD636A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0-4421-A03F-713D49BB2A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90-4421-A03F-713D49BB2A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159.27000000000001</c:v>
                </c:pt>
                <c:pt idx="1">
                  <c:v>170.2</c:v>
                </c:pt>
                <c:pt idx="2">
                  <c:v>203.84</c:v>
                </c:pt>
                <c:pt idx="3">
                  <c:v>188.78</c:v>
                </c:pt>
                <c:pt idx="4">
                  <c:v>182.66</c:v>
                </c:pt>
              </c:numCache>
            </c:numRef>
          </c:val>
          <c:extLst>
            <c:ext xmlns:c16="http://schemas.microsoft.com/office/drawing/2014/chart" uri="{C3380CC4-5D6E-409C-BE32-E72D297353CC}">
              <c16:uniqueId val="{00000000-01A2-40D1-8B15-B93BD5DEA1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01A2-40D1-8B15-B93BD5DEA1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403.06</c:v>
                </c:pt>
                <c:pt idx="1">
                  <c:v>409.48</c:v>
                </c:pt>
                <c:pt idx="2">
                  <c:v>406.4</c:v>
                </c:pt>
                <c:pt idx="3">
                  <c:v>398.84</c:v>
                </c:pt>
                <c:pt idx="4">
                  <c:v>400.51</c:v>
                </c:pt>
              </c:numCache>
            </c:numRef>
          </c:val>
          <c:extLst>
            <c:ext xmlns:c16="http://schemas.microsoft.com/office/drawing/2014/chart" uri="{C3380CC4-5D6E-409C-BE32-E72D297353CC}">
              <c16:uniqueId val="{00000000-0E65-44FD-98A4-85CEECB7B1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0E65-44FD-98A4-85CEECB7B1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99.41</c:v>
                </c:pt>
                <c:pt idx="1">
                  <c:v>95.4</c:v>
                </c:pt>
                <c:pt idx="2">
                  <c:v>98.57</c:v>
                </c:pt>
                <c:pt idx="3">
                  <c:v>97.59</c:v>
                </c:pt>
                <c:pt idx="4">
                  <c:v>96.07</c:v>
                </c:pt>
              </c:numCache>
            </c:numRef>
          </c:val>
          <c:extLst>
            <c:ext xmlns:c16="http://schemas.microsoft.com/office/drawing/2014/chart" uri="{C3380CC4-5D6E-409C-BE32-E72D297353CC}">
              <c16:uniqueId val="{00000000-873C-441E-9E28-66BE0D279A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873C-441E-9E28-66BE0D279A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145.51</c:v>
                </c:pt>
                <c:pt idx="1">
                  <c:v>151.66</c:v>
                </c:pt>
                <c:pt idx="2">
                  <c:v>147.38</c:v>
                </c:pt>
                <c:pt idx="3">
                  <c:v>149.02000000000001</c:v>
                </c:pt>
                <c:pt idx="4">
                  <c:v>151.31</c:v>
                </c:pt>
              </c:numCache>
            </c:numRef>
          </c:val>
          <c:extLst>
            <c:ext xmlns:c16="http://schemas.microsoft.com/office/drawing/2014/chart" uri="{C3380CC4-5D6E-409C-BE32-E72D297353CC}">
              <c16:uniqueId val="{00000000-9E3D-4BCB-933A-CB27E968DE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9E3D-4BCB-933A-CB27E968DE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 zoomScaleNormal="100" workbookViewId="0">
      <selection activeCell="BK36" sqref="BK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北九州市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955935</v>
      </c>
      <c r="AM8" s="60"/>
      <c r="AN8" s="60"/>
      <c r="AO8" s="60"/>
      <c r="AP8" s="60"/>
      <c r="AQ8" s="60"/>
      <c r="AR8" s="60"/>
      <c r="AS8" s="60"/>
      <c r="AT8" s="51">
        <f>データ!$S$6</f>
        <v>491.95</v>
      </c>
      <c r="AU8" s="52"/>
      <c r="AV8" s="52"/>
      <c r="AW8" s="52"/>
      <c r="AX8" s="52"/>
      <c r="AY8" s="52"/>
      <c r="AZ8" s="52"/>
      <c r="BA8" s="52"/>
      <c r="BB8" s="53">
        <f>データ!$T$6</f>
        <v>1943.15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70.05</v>
      </c>
      <c r="J10" s="52"/>
      <c r="K10" s="52"/>
      <c r="L10" s="52"/>
      <c r="M10" s="52"/>
      <c r="N10" s="52"/>
      <c r="O10" s="63"/>
      <c r="P10" s="53">
        <f>データ!$P$6</f>
        <v>99.55</v>
      </c>
      <c r="Q10" s="53"/>
      <c r="R10" s="53"/>
      <c r="S10" s="53"/>
      <c r="T10" s="53"/>
      <c r="U10" s="53"/>
      <c r="V10" s="53"/>
      <c r="W10" s="60">
        <f>データ!$Q$6</f>
        <v>2160</v>
      </c>
      <c r="X10" s="60"/>
      <c r="Y10" s="60"/>
      <c r="Z10" s="60"/>
      <c r="AA10" s="60"/>
      <c r="AB10" s="60"/>
      <c r="AC10" s="60"/>
      <c r="AD10" s="2"/>
      <c r="AE10" s="2"/>
      <c r="AF10" s="2"/>
      <c r="AG10" s="2"/>
      <c r="AH10" s="4"/>
      <c r="AI10" s="4"/>
      <c r="AJ10" s="4"/>
      <c r="AK10" s="4"/>
      <c r="AL10" s="60">
        <f>データ!$U$6</f>
        <v>987947</v>
      </c>
      <c r="AM10" s="60"/>
      <c r="AN10" s="60"/>
      <c r="AO10" s="60"/>
      <c r="AP10" s="60"/>
      <c r="AQ10" s="60"/>
      <c r="AR10" s="60"/>
      <c r="AS10" s="60"/>
      <c r="AT10" s="51">
        <f>データ!$V$6</f>
        <v>270.16000000000003</v>
      </c>
      <c r="AU10" s="52"/>
      <c r="AV10" s="52"/>
      <c r="AW10" s="52"/>
      <c r="AX10" s="52"/>
      <c r="AY10" s="52"/>
      <c r="AZ10" s="52"/>
      <c r="BA10" s="52"/>
      <c r="BB10" s="53">
        <f>データ!$W$6</f>
        <v>3656.9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qPpHIicmW6kMAZajD0Dowor8KaXiLKxmgNsG6X4yGIL+7x8p07qLirqpTHupZi8ztOpnsZqesdS3Py80HOyuw==" saltValue="OA27D3GX2eEKb251mSIjK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401005</v>
      </c>
      <c r="D6" s="34">
        <f t="shared" si="3"/>
        <v>46</v>
      </c>
      <c r="E6" s="34">
        <f t="shared" si="3"/>
        <v>1</v>
      </c>
      <c r="F6" s="34">
        <f t="shared" si="3"/>
        <v>0</v>
      </c>
      <c r="G6" s="34">
        <f t="shared" si="3"/>
        <v>1</v>
      </c>
      <c r="H6" s="34" t="str">
        <f t="shared" si="3"/>
        <v>福岡県　北九州市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70.05</v>
      </c>
      <c r="P6" s="35">
        <f t="shared" si="3"/>
        <v>99.55</v>
      </c>
      <c r="Q6" s="35">
        <f t="shared" si="3"/>
        <v>2160</v>
      </c>
      <c r="R6" s="35">
        <f t="shared" si="3"/>
        <v>955935</v>
      </c>
      <c r="S6" s="35">
        <f t="shared" si="3"/>
        <v>491.95</v>
      </c>
      <c r="T6" s="35">
        <f t="shared" si="3"/>
        <v>1943.15</v>
      </c>
      <c r="U6" s="35">
        <f t="shared" si="3"/>
        <v>987947</v>
      </c>
      <c r="V6" s="35">
        <f t="shared" si="3"/>
        <v>270.16000000000003</v>
      </c>
      <c r="W6" s="35">
        <f t="shared" si="3"/>
        <v>3656.9</v>
      </c>
      <c r="X6" s="36">
        <f>IF(X7="",NA(),X7)</f>
        <v>113.38</v>
      </c>
      <c r="Y6" s="36">
        <f t="shared" ref="Y6:AG6" si="4">IF(Y7="",NA(),Y7)</f>
        <v>108.9</v>
      </c>
      <c r="Z6" s="36">
        <f t="shared" si="4"/>
        <v>111.75</v>
      </c>
      <c r="AA6" s="36">
        <f t="shared" si="4"/>
        <v>109.63</v>
      </c>
      <c r="AB6" s="36">
        <f t="shared" si="4"/>
        <v>105.93</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159.27000000000001</v>
      </c>
      <c r="AU6" s="36">
        <f t="shared" ref="AU6:BC6" si="6">IF(AU7="",NA(),AU7)</f>
        <v>170.2</v>
      </c>
      <c r="AV6" s="36">
        <f t="shared" si="6"/>
        <v>203.84</v>
      </c>
      <c r="AW6" s="36">
        <f t="shared" si="6"/>
        <v>188.78</v>
      </c>
      <c r="AX6" s="36">
        <f t="shared" si="6"/>
        <v>182.66</v>
      </c>
      <c r="AY6" s="36">
        <f t="shared" si="6"/>
        <v>178.43</v>
      </c>
      <c r="AZ6" s="36">
        <f t="shared" si="6"/>
        <v>168.99</v>
      </c>
      <c r="BA6" s="36">
        <f t="shared" si="6"/>
        <v>159.12</v>
      </c>
      <c r="BB6" s="36">
        <f t="shared" si="6"/>
        <v>169.68</v>
      </c>
      <c r="BC6" s="36">
        <f t="shared" si="6"/>
        <v>166.51</v>
      </c>
      <c r="BD6" s="35" t="str">
        <f>IF(BD7="","",IF(BD7="-","【-】","【"&amp;SUBSTITUTE(TEXT(BD7,"#,##0.00"),"-","△")&amp;"】"))</f>
        <v>【261.93】</v>
      </c>
      <c r="BE6" s="36">
        <f>IF(BE7="",NA(),BE7)</f>
        <v>403.06</v>
      </c>
      <c r="BF6" s="36">
        <f t="shared" ref="BF6:BN6" si="7">IF(BF7="",NA(),BF7)</f>
        <v>409.48</v>
      </c>
      <c r="BG6" s="36">
        <f t="shared" si="7"/>
        <v>406.4</v>
      </c>
      <c r="BH6" s="36">
        <f t="shared" si="7"/>
        <v>398.84</v>
      </c>
      <c r="BI6" s="36">
        <f t="shared" si="7"/>
        <v>400.51</v>
      </c>
      <c r="BJ6" s="36">
        <f t="shared" si="7"/>
        <v>220.35</v>
      </c>
      <c r="BK6" s="36">
        <f t="shared" si="7"/>
        <v>212.16</v>
      </c>
      <c r="BL6" s="36">
        <f t="shared" si="7"/>
        <v>206.16</v>
      </c>
      <c r="BM6" s="36">
        <f t="shared" si="7"/>
        <v>203.63</v>
      </c>
      <c r="BN6" s="36">
        <f t="shared" si="7"/>
        <v>198.51</v>
      </c>
      <c r="BO6" s="35" t="str">
        <f>IF(BO7="","",IF(BO7="-","【-】","【"&amp;SUBSTITUTE(TEXT(BO7,"#,##0.00"),"-","△")&amp;"】"))</f>
        <v>【270.46】</v>
      </c>
      <c r="BP6" s="36">
        <f>IF(BP7="",NA(),BP7)</f>
        <v>99.41</v>
      </c>
      <c r="BQ6" s="36">
        <f t="shared" ref="BQ6:BY6" si="8">IF(BQ7="",NA(),BQ7)</f>
        <v>95.4</v>
      </c>
      <c r="BR6" s="36">
        <f t="shared" si="8"/>
        <v>98.57</v>
      </c>
      <c r="BS6" s="36">
        <f t="shared" si="8"/>
        <v>97.59</v>
      </c>
      <c r="BT6" s="36">
        <f t="shared" si="8"/>
        <v>96.07</v>
      </c>
      <c r="BU6" s="36">
        <f t="shared" si="8"/>
        <v>104.05</v>
      </c>
      <c r="BV6" s="36">
        <f t="shared" si="8"/>
        <v>104.16</v>
      </c>
      <c r="BW6" s="36">
        <f t="shared" si="8"/>
        <v>104.03</v>
      </c>
      <c r="BX6" s="36">
        <f t="shared" si="8"/>
        <v>103.04</v>
      </c>
      <c r="BY6" s="36">
        <f t="shared" si="8"/>
        <v>103.28</v>
      </c>
      <c r="BZ6" s="35" t="str">
        <f>IF(BZ7="","",IF(BZ7="-","【-】","【"&amp;SUBSTITUTE(TEXT(BZ7,"#,##0.00"),"-","△")&amp;"】"))</f>
        <v>【103.91】</v>
      </c>
      <c r="CA6" s="36">
        <f>IF(CA7="",NA(),CA7)</f>
        <v>145.51</v>
      </c>
      <c r="CB6" s="36">
        <f t="shared" ref="CB6:CJ6" si="9">IF(CB7="",NA(),CB7)</f>
        <v>151.66</v>
      </c>
      <c r="CC6" s="36">
        <f t="shared" si="9"/>
        <v>147.38</v>
      </c>
      <c r="CD6" s="36">
        <f t="shared" si="9"/>
        <v>149.02000000000001</v>
      </c>
      <c r="CE6" s="36">
        <f t="shared" si="9"/>
        <v>151.31</v>
      </c>
      <c r="CF6" s="36">
        <f t="shared" si="9"/>
        <v>171.57</v>
      </c>
      <c r="CG6" s="36">
        <f t="shared" si="9"/>
        <v>171.29</v>
      </c>
      <c r="CH6" s="36">
        <f t="shared" si="9"/>
        <v>171.54</v>
      </c>
      <c r="CI6" s="36">
        <f t="shared" si="9"/>
        <v>173</v>
      </c>
      <c r="CJ6" s="36">
        <f t="shared" si="9"/>
        <v>173.11</v>
      </c>
      <c r="CK6" s="35" t="str">
        <f>IF(CK7="","",IF(CK7="-","【-】","【"&amp;SUBSTITUTE(TEXT(CK7,"#,##0.00"),"-","△")&amp;"】"))</f>
        <v>【167.11】</v>
      </c>
      <c r="CL6" s="36">
        <f>IF(CL7="",NA(),CL7)</f>
        <v>39.799999999999997</v>
      </c>
      <c r="CM6" s="36">
        <f t="shared" ref="CM6:CU6" si="10">IF(CM7="",NA(),CM7)</f>
        <v>39.65</v>
      </c>
      <c r="CN6" s="36">
        <f t="shared" si="10"/>
        <v>39.53</v>
      </c>
      <c r="CO6" s="36">
        <f t="shared" si="10"/>
        <v>39.29</v>
      </c>
      <c r="CP6" s="36">
        <f t="shared" si="10"/>
        <v>39.159999999999997</v>
      </c>
      <c r="CQ6" s="36">
        <f t="shared" si="10"/>
        <v>58.97</v>
      </c>
      <c r="CR6" s="36">
        <f t="shared" si="10"/>
        <v>58.67</v>
      </c>
      <c r="CS6" s="36">
        <f t="shared" si="10"/>
        <v>59</v>
      </c>
      <c r="CT6" s="36">
        <f t="shared" si="10"/>
        <v>59.36</v>
      </c>
      <c r="CU6" s="36">
        <f t="shared" si="10"/>
        <v>59.32</v>
      </c>
      <c r="CV6" s="35" t="str">
        <f>IF(CV7="","",IF(CV7="-","【-】","【"&amp;SUBSTITUTE(TEXT(CV7,"#,##0.00"),"-","△")&amp;"】"))</f>
        <v>【60.27】</v>
      </c>
      <c r="CW6" s="36">
        <f>IF(CW7="",NA(),CW7)</f>
        <v>90.42</v>
      </c>
      <c r="CX6" s="36">
        <f t="shared" ref="CX6:DF6" si="11">IF(CX7="",NA(),CX7)</f>
        <v>89.96</v>
      </c>
      <c r="CY6" s="36">
        <f t="shared" si="11"/>
        <v>90.4</v>
      </c>
      <c r="CZ6" s="36">
        <f t="shared" si="11"/>
        <v>90.64</v>
      </c>
      <c r="DA6" s="36">
        <f t="shared" si="11"/>
        <v>90.18</v>
      </c>
      <c r="DB6" s="36">
        <f t="shared" si="11"/>
        <v>92.91</v>
      </c>
      <c r="DC6" s="36">
        <f t="shared" si="11"/>
        <v>93.36</v>
      </c>
      <c r="DD6" s="36">
        <f t="shared" si="11"/>
        <v>93.69</v>
      </c>
      <c r="DE6" s="36">
        <f t="shared" si="11"/>
        <v>93.82</v>
      </c>
      <c r="DF6" s="36">
        <f t="shared" si="11"/>
        <v>93.74</v>
      </c>
      <c r="DG6" s="35" t="str">
        <f>IF(DG7="","",IF(DG7="-","【-】","【"&amp;SUBSTITUTE(TEXT(DG7,"#,##0.00"),"-","△")&amp;"】"))</f>
        <v>【89.92】</v>
      </c>
      <c r="DH6" s="36">
        <f>IF(DH7="",NA(),DH7)</f>
        <v>44.21</v>
      </c>
      <c r="DI6" s="36">
        <f t="shared" ref="DI6:DQ6" si="12">IF(DI7="",NA(),DI7)</f>
        <v>44.85</v>
      </c>
      <c r="DJ6" s="36">
        <f t="shared" si="12"/>
        <v>45.56</v>
      </c>
      <c r="DK6" s="36">
        <f t="shared" si="12"/>
        <v>46.15</v>
      </c>
      <c r="DL6" s="36">
        <f t="shared" si="12"/>
        <v>46.49</v>
      </c>
      <c r="DM6" s="36">
        <f t="shared" si="12"/>
        <v>46.73</v>
      </c>
      <c r="DN6" s="36">
        <f t="shared" si="12"/>
        <v>47.39</v>
      </c>
      <c r="DO6" s="36">
        <f t="shared" si="12"/>
        <v>48.05</v>
      </c>
      <c r="DP6" s="36">
        <f t="shared" si="12"/>
        <v>48.64</v>
      </c>
      <c r="DQ6" s="36">
        <f t="shared" si="12"/>
        <v>49.23</v>
      </c>
      <c r="DR6" s="35" t="str">
        <f>IF(DR7="","",IF(DR7="-","【-】","【"&amp;SUBSTITUTE(TEXT(DR7,"#,##0.00"),"-","△")&amp;"】"))</f>
        <v>【48.85】</v>
      </c>
      <c r="DS6" s="36">
        <f>IF(DS7="",NA(),DS7)</f>
        <v>22.42</v>
      </c>
      <c r="DT6" s="36">
        <f t="shared" ref="DT6:EB6" si="13">IF(DT7="",NA(),DT7)</f>
        <v>21.51</v>
      </c>
      <c r="DU6" s="36">
        <f t="shared" si="13"/>
        <v>22.34</v>
      </c>
      <c r="DV6" s="36">
        <f t="shared" si="13"/>
        <v>24.32</v>
      </c>
      <c r="DW6" s="36">
        <f t="shared" si="13"/>
        <v>23.6</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1.35</v>
      </c>
      <c r="EE6" s="36">
        <f t="shared" ref="EE6:EM6" si="14">IF(EE7="",NA(),EE7)</f>
        <v>1.32</v>
      </c>
      <c r="EF6" s="36">
        <f t="shared" si="14"/>
        <v>1.22</v>
      </c>
      <c r="EG6" s="36">
        <f t="shared" si="14"/>
        <v>1.1100000000000001</v>
      </c>
      <c r="EH6" s="36">
        <f t="shared" si="14"/>
        <v>1.07</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401005</v>
      </c>
      <c r="D7" s="38">
        <v>46</v>
      </c>
      <c r="E7" s="38">
        <v>1</v>
      </c>
      <c r="F7" s="38">
        <v>0</v>
      </c>
      <c r="G7" s="38">
        <v>1</v>
      </c>
      <c r="H7" s="38" t="s">
        <v>93</v>
      </c>
      <c r="I7" s="38" t="s">
        <v>94</v>
      </c>
      <c r="J7" s="38" t="s">
        <v>95</v>
      </c>
      <c r="K7" s="38" t="s">
        <v>96</v>
      </c>
      <c r="L7" s="38" t="s">
        <v>97</v>
      </c>
      <c r="M7" s="38" t="s">
        <v>98</v>
      </c>
      <c r="N7" s="39" t="s">
        <v>99</v>
      </c>
      <c r="O7" s="39">
        <v>70.05</v>
      </c>
      <c r="P7" s="39">
        <v>99.55</v>
      </c>
      <c r="Q7" s="39">
        <v>2160</v>
      </c>
      <c r="R7" s="39">
        <v>955935</v>
      </c>
      <c r="S7" s="39">
        <v>491.95</v>
      </c>
      <c r="T7" s="39">
        <v>1943.15</v>
      </c>
      <c r="U7" s="39">
        <v>987947</v>
      </c>
      <c r="V7" s="39">
        <v>270.16000000000003</v>
      </c>
      <c r="W7" s="39">
        <v>3656.9</v>
      </c>
      <c r="X7" s="39">
        <v>113.38</v>
      </c>
      <c r="Y7" s="39">
        <v>108.9</v>
      </c>
      <c r="Z7" s="39">
        <v>111.75</v>
      </c>
      <c r="AA7" s="39">
        <v>109.63</v>
      </c>
      <c r="AB7" s="39">
        <v>105.93</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159.27000000000001</v>
      </c>
      <c r="AU7" s="39">
        <v>170.2</v>
      </c>
      <c r="AV7" s="39">
        <v>203.84</v>
      </c>
      <c r="AW7" s="39">
        <v>188.78</v>
      </c>
      <c r="AX7" s="39">
        <v>182.66</v>
      </c>
      <c r="AY7" s="39">
        <v>178.43</v>
      </c>
      <c r="AZ7" s="39">
        <v>168.99</v>
      </c>
      <c r="BA7" s="39">
        <v>159.12</v>
      </c>
      <c r="BB7" s="39">
        <v>169.68</v>
      </c>
      <c r="BC7" s="39">
        <v>166.51</v>
      </c>
      <c r="BD7" s="39">
        <v>261.93</v>
      </c>
      <c r="BE7" s="39">
        <v>403.06</v>
      </c>
      <c r="BF7" s="39">
        <v>409.48</v>
      </c>
      <c r="BG7" s="39">
        <v>406.4</v>
      </c>
      <c r="BH7" s="39">
        <v>398.84</v>
      </c>
      <c r="BI7" s="39">
        <v>400.51</v>
      </c>
      <c r="BJ7" s="39">
        <v>220.35</v>
      </c>
      <c r="BK7" s="39">
        <v>212.16</v>
      </c>
      <c r="BL7" s="39">
        <v>206.16</v>
      </c>
      <c r="BM7" s="39">
        <v>203.63</v>
      </c>
      <c r="BN7" s="39">
        <v>198.51</v>
      </c>
      <c r="BO7" s="39">
        <v>270.45999999999998</v>
      </c>
      <c r="BP7" s="39">
        <v>99.41</v>
      </c>
      <c r="BQ7" s="39">
        <v>95.4</v>
      </c>
      <c r="BR7" s="39">
        <v>98.57</v>
      </c>
      <c r="BS7" s="39">
        <v>97.59</v>
      </c>
      <c r="BT7" s="39">
        <v>96.07</v>
      </c>
      <c r="BU7" s="39">
        <v>104.05</v>
      </c>
      <c r="BV7" s="39">
        <v>104.16</v>
      </c>
      <c r="BW7" s="39">
        <v>104.03</v>
      </c>
      <c r="BX7" s="39">
        <v>103.04</v>
      </c>
      <c r="BY7" s="39">
        <v>103.28</v>
      </c>
      <c r="BZ7" s="39">
        <v>103.91</v>
      </c>
      <c r="CA7" s="39">
        <v>145.51</v>
      </c>
      <c r="CB7" s="39">
        <v>151.66</v>
      </c>
      <c r="CC7" s="39">
        <v>147.38</v>
      </c>
      <c r="CD7" s="39">
        <v>149.02000000000001</v>
      </c>
      <c r="CE7" s="39">
        <v>151.31</v>
      </c>
      <c r="CF7" s="39">
        <v>171.57</v>
      </c>
      <c r="CG7" s="39">
        <v>171.29</v>
      </c>
      <c r="CH7" s="39">
        <v>171.54</v>
      </c>
      <c r="CI7" s="39">
        <v>173</v>
      </c>
      <c r="CJ7" s="39">
        <v>173.11</v>
      </c>
      <c r="CK7" s="39">
        <v>167.11</v>
      </c>
      <c r="CL7" s="39">
        <v>39.799999999999997</v>
      </c>
      <c r="CM7" s="39">
        <v>39.65</v>
      </c>
      <c r="CN7" s="39">
        <v>39.53</v>
      </c>
      <c r="CO7" s="39">
        <v>39.29</v>
      </c>
      <c r="CP7" s="39">
        <v>39.159999999999997</v>
      </c>
      <c r="CQ7" s="39">
        <v>58.97</v>
      </c>
      <c r="CR7" s="39">
        <v>58.67</v>
      </c>
      <c r="CS7" s="39">
        <v>59</v>
      </c>
      <c r="CT7" s="39">
        <v>59.36</v>
      </c>
      <c r="CU7" s="39">
        <v>59.32</v>
      </c>
      <c r="CV7" s="39">
        <v>60.27</v>
      </c>
      <c r="CW7" s="39">
        <v>90.42</v>
      </c>
      <c r="CX7" s="39">
        <v>89.96</v>
      </c>
      <c r="CY7" s="39">
        <v>90.4</v>
      </c>
      <c r="CZ7" s="39">
        <v>90.64</v>
      </c>
      <c r="DA7" s="39">
        <v>90.18</v>
      </c>
      <c r="DB7" s="39">
        <v>92.91</v>
      </c>
      <c r="DC7" s="39">
        <v>93.36</v>
      </c>
      <c r="DD7" s="39">
        <v>93.69</v>
      </c>
      <c r="DE7" s="39">
        <v>93.82</v>
      </c>
      <c r="DF7" s="39">
        <v>93.74</v>
      </c>
      <c r="DG7" s="39">
        <v>89.92</v>
      </c>
      <c r="DH7" s="39">
        <v>44.21</v>
      </c>
      <c r="DI7" s="39">
        <v>44.85</v>
      </c>
      <c r="DJ7" s="39">
        <v>45.56</v>
      </c>
      <c r="DK7" s="39">
        <v>46.15</v>
      </c>
      <c r="DL7" s="39">
        <v>46.49</v>
      </c>
      <c r="DM7" s="39">
        <v>46.73</v>
      </c>
      <c r="DN7" s="39">
        <v>47.39</v>
      </c>
      <c r="DO7" s="39">
        <v>48.05</v>
      </c>
      <c r="DP7" s="39">
        <v>48.64</v>
      </c>
      <c r="DQ7" s="39">
        <v>49.23</v>
      </c>
      <c r="DR7" s="39">
        <v>48.85</v>
      </c>
      <c r="DS7" s="39">
        <v>22.42</v>
      </c>
      <c r="DT7" s="39">
        <v>21.51</v>
      </c>
      <c r="DU7" s="39">
        <v>22.34</v>
      </c>
      <c r="DV7" s="39">
        <v>24.32</v>
      </c>
      <c r="DW7" s="39">
        <v>23.6</v>
      </c>
      <c r="DX7" s="39">
        <v>15.33</v>
      </c>
      <c r="DY7" s="39">
        <v>16.739999999999998</v>
      </c>
      <c r="DZ7" s="39">
        <v>17.97</v>
      </c>
      <c r="EA7" s="39">
        <v>19.95</v>
      </c>
      <c r="EB7" s="39">
        <v>21.62</v>
      </c>
      <c r="EC7" s="39">
        <v>17.8</v>
      </c>
      <c r="ED7" s="39">
        <v>1.35</v>
      </c>
      <c r="EE7" s="39">
        <v>1.32</v>
      </c>
      <c r="EF7" s="39">
        <v>1.22</v>
      </c>
      <c r="EG7" s="39">
        <v>1.1100000000000001</v>
      </c>
      <c r="EH7" s="39">
        <v>1.07</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2020-02-12T04:46:17Z</cp:lastPrinted>
  <dcterms:created xsi:type="dcterms:W3CDTF">2019-12-05T04:27:32Z</dcterms:created>
  <dcterms:modified xsi:type="dcterms:W3CDTF">2020-02-12T04:50:41Z</dcterms:modified>
  <cp:category/>
</cp:coreProperties>
</file>