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wnas01\上下水道局\10総務経営部\20経営企画課\◎庶務\★照会・回答\＠平成３１年度\【2.6期限】公営企業に係る経営比較分析表（平成３０年度決算）の分析について（依頼）\□　各課回答とりまとめ\"/>
    </mc:Choice>
  </mc:AlternateContent>
  <xr:revisionPtr revIDLastSave="0" documentId="13_ncr:1_{94328DB4-8E29-4CCF-BD7E-009C1ADA643C}" xr6:coauthVersionLast="41" xr6:coauthVersionMax="41" xr10:uidLastSave="{00000000-0000-0000-0000-000000000000}"/>
  <workbookProtection workbookAlgorithmName="SHA-512" workbookHashValue="oSEEZhJVdTLFijRSJFnFrXB0c1RV9NHIOHLn+zwKuJL0F44lE3gMCMrtWGB2a8TqmgnGCJ5F2cqgUSGoU/13dg==" workbookSaltValue="68IOmJPPanZP+NS/0g+ZJw==" workbookSpinCount="100000" lockStructure="1"/>
  <bookViews>
    <workbookView xWindow="-120" yWindow="-120" windowWidth="29040" windowHeight="1599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W10" i="4" s="1"/>
  <c r="P6" i="5"/>
  <c r="P10" i="4" s="1"/>
  <c r="O6" i="5"/>
  <c r="I10" i="4" s="1"/>
  <c r="N6" i="5"/>
  <c r="M6" i="5"/>
  <c r="AD8" i="4" s="1"/>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F85" i="4"/>
  <c r="E85" i="4"/>
  <c r="AL10" i="4"/>
  <c r="AD10" i="4"/>
  <c r="B10" i="4"/>
  <c r="BB8" i="4"/>
  <c r="I8" i="4"/>
  <c r="B8" i="4"/>
  <c r="C10" i="5" l="1"/>
  <c r="D10" i="5"/>
  <c r="E10" i="5"/>
  <c r="B10" i="5"/>
</calcChain>
</file>

<file path=xl/sharedStrings.xml><?xml version="1.0" encoding="utf-8"?>
<sst xmlns="http://schemas.openxmlformats.org/spreadsheetml/2006/main" count="228" uniqueCount="111">
  <si>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</si>
  <si>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</si>
  <si>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</si>
  <si>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</si>
  <si>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</si>
  <si>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</si>
  <si>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</si>
  <si>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</si>
  <si>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</si>
  <si>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</si>
  <si>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</si>
  <si>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</si>
  <si>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</si>
  <si>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</si>
  <si>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</si>
  <si>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</si>
  <si>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</si>
  <si>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</si>
  <si>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</si>
  <si>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</si>
  <si>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</si>
  <si>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</si>
  <si>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</si>
  <si>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</si>
  <si>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</si>
  <si>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</si>
  <si>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</si>
  <si>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</si>
  <si>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</si>
  <si>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</si>
  <si>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</si>
  <si>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</si>
  <si>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</si>
  <si>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</si>
  <si>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</si>
  <si>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</si>
  <si>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</si>
  <si>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</si>
  <si>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</si>
  <si>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</si>
  <si>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</si>
  <si>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</si>
  <si>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</si>
  <si>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</si>
  <si>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</si>
  <si>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</si>
  <si>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</si>
  <si>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</si>
  <si>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</si>
  <si>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</si>
  <si>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</si>
  <si>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</si>
  <si>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</si>
  <si>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</si>
  <si>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</si>
  <si>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</si>
  <si>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</si>
  <si>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</si>
  <si>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</si>
  <si>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</si>
  <si>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</si>
  <si>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</si>
  <si>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</si>
  <si>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</si>
  <si>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</si>
  <si>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</si>
  <si>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</si>
  <si>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</si>
  <si>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</si>
  <si>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</si>
  <si>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</si>
  <si>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</si>
  <si>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</si>
  <si>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</si>
  <si>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</si>
  <si>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</si>
  <si>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</si>
  <si>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</si>
  <si>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</si>
  <si>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</si>
  <si>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</si>
  <si>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</si>
  <si>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</si>
  <si>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</si>
  <si>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</si>
  <si>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</si>
  <si>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</si>
  <si>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</si>
  <si>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</si>
  <si>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</si>
  <si>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</si>
  <si>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</si>
  <si>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</si>
  <si>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</si>
  <si>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</si>
  <si>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</si>
  <si>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北九州市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</si>
  <si>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</si>
  <si>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</si>
  <si>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</si>
  <si>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</si>
  <si>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</si>
  <si>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</si>
  <si>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</si>
  <si>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</si>
  <si>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</si>
  <si>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</si>
  <si>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</si>
  <si>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特定環境保全公共下水道は、公共下水道と一体で事業運営を行っており、現在、平成28～令和2年度までの経営戦略に基づき、事業を実施しています。
　経営目標は、「安全・安心で質の高いサービスを提供し、現行料金を維持する」とし、順調に推移しています。
　今後も、人口の減少、節水意識の高まりや節水機器の普及などにより、下水道使用料収入は減少傾向が続くと予想されます。また、処理人口普及率が99.8％と概成しており、今後も普及拡大による大幅な下水道使用料収入の増加は期待できません。一層の経費節減や増収対策に取組む必要があります。
　また、資産については、長寿命化に努めていく必要があります。
　引き続き、経営戦略に基づき事業を実施し、経営目標の達成を目指してまいります。</t>
    <rPh sb="42" eb="44">
      <t>レイワ</t>
    </rPh>
    <phoneticPr fontId="4"/>
  </si>
  <si>
    <t>　本市の下水道事業は人口の減少、節水意識の高まりや節水機器の普及などにより、下水道使用料収入は減少傾向にあります。また、処理人口普及率が99.8％と概成しており、今後も普及拡大による大幅な下水道使用料収入の増加は期待出来ない状況です。
  経費回収率は、100％を下回っており、経常収支比率は何れの年も100％以下の数値で推移しており、累積欠損比率も高い比率となっています。
　企業債残高対事業規模比率は、経営戦略に基づき企業債残高を減少させていったことから、減少傾向にあります。
　水洗化率は横ばい傾向で、引続き水洗勧奨を進めていきます。
　各分析のデータについては、類似団体平均値と乖離はありますが、本市の下水道事業は公共下水道事業と特定環境保全公共下水道事業と一括して行っており、全体として見た場合、特に問題はないと考えています。</t>
    <rPh sb="247" eb="248">
      <t>ヨコ</t>
    </rPh>
    <phoneticPr fontId="4"/>
  </si>
  <si>
    <t>　有形固定資産減価償却率は、類似団体平均値と同程度であるため、他都市と同程度の年数を経過した資産が多いと考えます。
　今後、管渠の老朽化率が上昇していくと予測しており、適切な施設の管理及び計画的な改築更新に努めていきます。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</si>
</sst>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4"/>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5" xfId="0" applyFont="1" applyFill="1" applyBorder="1" applyAlignment="1">
      <alignment horizontal="left" vertical="center"/>
    </xf>
    <xf numFmtId="0" fontId="12" fillId="0" borderId="6" xfId="0" applyFont="1" applyFill="1" applyBorder="1" applyAlignment="1">
      <alignment horizontal="left" vertical="center"/>
    </xf>
    <xf numFmtId="0" fontId="12" fillId="0" borderId="0" xfId="0" applyFont="1" applyFill="1" applyBorder="1" applyAlignment="1">
      <alignment horizontal="left" vertical="center"/>
    </xf>
    <xf numFmtId="0" fontId="12" fillId="0" borderId="7" xfId="0" applyFont="1" applyFill="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5" fillId="0" borderId="0" xfId="0" applyFont="1" applyBorder="1" applyAlignment="1">
      <alignment horizontal="left"/>
    </xf>
    <xf numFmtId="0" fontId="15"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5D-4039-B72B-F45EFD54CEB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1A5D-4039-B72B-F45EFD54CEB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55-49F8-87B8-A946B0EF635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A855-49F8-87B8-A946B0EF635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79.959999999999994</c:v>
                </c:pt>
                <c:pt idx="1">
                  <c:v>79.959999999999994</c:v>
                </c:pt>
                <c:pt idx="2">
                  <c:v>80.87</c:v>
                </c:pt>
                <c:pt idx="3">
                  <c:v>81.819999999999993</c:v>
                </c:pt>
                <c:pt idx="4">
                  <c:v>80.83</c:v>
                </c:pt>
              </c:numCache>
            </c:numRef>
          </c:val>
          <c:extLst>
            <c:ext xmlns:c16="http://schemas.microsoft.com/office/drawing/2014/chart" uri="{C3380CC4-5D6E-409C-BE32-E72D297353CC}">
              <c16:uniqueId val="{00000000-9547-4575-A9F3-DA2A3A9524A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9547-4575-A9F3-DA2A3A9524A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33.4</c:v>
                </c:pt>
                <c:pt idx="1">
                  <c:v>31.69</c:v>
                </c:pt>
                <c:pt idx="2">
                  <c:v>32.049999999999997</c:v>
                </c:pt>
                <c:pt idx="3">
                  <c:v>30.75</c:v>
                </c:pt>
                <c:pt idx="4">
                  <c:v>31.73</c:v>
                </c:pt>
              </c:numCache>
            </c:numRef>
          </c:val>
          <c:extLst>
            <c:ext xmlns:c16="http://schemas.microsoft.com/office/drawing/2014/chart" uri="{C3380CC4-5D6E-409C-BE32-E72D297353CC}">
              <c16:uniqueId val="{00000000-45A1-446D-B539-018A3CB925D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101.24</c:v>
                </c:pt>
                <c:pt idx="1">
                  <c:v>100.94</c:v>
                </c:pt>
                <c:pt idx="2">
                  <c:v>100.85</c:v>
                </c:pt>
                <c:pt idx="3">
                  <c:v>102.13</c:v>
                </c:pt>
                <c:pt idx="4">
                  <c:v>101.72</c:v>
                </c:pt>
              </c:numCache>
            </c:numRef>
          </c:val>
          <c:smooth val="0"/>
          <c:extLst>
            <c:ext xmlns:c16="http://schemas.microsoft.com/office/drawing/2014/chart" uri="{C3380CC4-5D6E-409C-BE32-E72D297353CC}">
              <c16:uniqueId val="{00000001-45A1-446D-B539-018A3CB925D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19.38</c:v>
                </c:pt>
                <c:pt idx="1">
                  <c:v>25.58</c:v>
                </c:pt>
                <c:pt idx="2">
                  <c:v>27.41</c:v>
                </c:pt>
                <c:pt idx="3">
                  <c:v>29.13</c:v>
                </c:pt>
                <c:pt idx="4">
                  <c:v>30.98</c:v>
                </c:pt>
              </c:numCache>
            </c:numRef>
          </c:val>
          <c:extLst>
            <c:ext xmlns:c16="http://schemas.microsoft.com/office/drawing/2014/chart" uri="{C3380CC4-5D6E-409C-BE32-E72D297353CC}">
              <c16:uniqueId val="{00000000-C341-44FD-9E65-0D2EB68FE3D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22.34</c:v>
                </c:pt>
                <c:pt idx="1">
                  <c:v>22.79</c:v>
                </c:pt>
                <c:pt idx="2">
                  <c:v>22.77</c:v>
                </c:pt>
                <c:pt idx="3">
                  <c:v>23.93</c:v>
                </c:pt>
                <c:pt idx="4">
                  <c:v>24.68</c:v>
                </c:pt>
              </c:numCache>
            </c:numRef>
          </c:val>
          <c:smooth val="0"/>
          <c:extLst>
            <c:ext xmlns:c16="http://schemas.microsoft.com/office/drawing/2014/chart" uri="{C3380CC4-5D6E-409C-BE32-E72D297353CC}">
              <c16:uniqueId val="{00000001-C341-44FD-9E65-0D2EB68FE3D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F5-4023-9D71-826F2711F4D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0.04</c:v>
                </c:pt>
                <c:pt idx="2" formatCode="#,##0.00;&quot;△&quot;#,##0.00">
                  <c:v>0</c:v>
                </c:pt>
                <c:pt idx="3" formatCode="#,##0.00;&quot;△&quot;#,##0.00">
                  <c:v>0</c:v>
                </c:pt>
                <c:pt idx="4">
                  <c:v>0.01</c:v>
                </c:pt>
              </c:numCache>
            </c:numRef>
          </c:val>
          <c:smooth val="0"/>
          <c:extLst>
            <c:ext xmlns:c16="http://schemas.microsoft.com/office/drawing/2014/chart" uri="{C3380CC4-5D6E-409C-BE32-E72D297353CC}">
              <c16:uniqueId val="{00000001-D7F5-4023-9D71-826F2711F4D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1918.31</c:v>
                </c:pt>
                <c:pt idx="1">
                  <c:v>1078.27</c:v>
                </c:pt>
                <c:pt idx="2">
                  <c:v>1082.68</c:v>
                </c:pt>
                <c:pt idx="3">
                  <c:v>1150.6099999999999</c:v>
                </c:pt>
                <c:pt idx="4">
                  <c:v>1127.95</c:v>
                </c:pt>
              </c:numCache>
            </c:numRef>
          </c:val>
          <c:extLst>
            <c:ext xmlns:c16="http://schemas.microsoft.com/office/drawing/2014/chart" uri="{C3380CC4-5D6E-409C-BE32-E72D297353CC}">
              <c16:uniqueId val="{00000000-044F-4CDB-9833-3B28E7D8C40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184.13</c:v>
                </c:pt>
                <c:pt idx="1">
                  <c:v>101.85</c:v>
                </c:pt>
                <c:pt idx="2">
                  <c:v>110.77</c:v>
                </c:pt>
                <c:pt idx="3">
                  <c:v>109.51</c:v>
                </c:pt>
                <c:pt idx="4">
                  <c:v>112.88</c:v>
                </c:pt>
              </c:numCache>
            </c:numRef>
          </c:val>
          <c:smooth val="0"/>
          <c:extLst>
            <c:ext xmlns:c16="http://schemas.microsoft.com/office/drawing/2014/chart" uri="{C3380CC4-5D6E-409C-BE32-E72D297353CC}">
              <c16:uniqueId val="{00000001-044F-4CDB-9833-3B28E7D8C40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11.26</c:v>
                </c:pt>
                <c:pt idx="1">
                  <c:v>7.49</c:v>
                </c:pt>
                <c:pt idx="2">
                  <c:v>11.87</c:v>
                </c:pt>
                <c:pt idx="3">
                  <c:v>9.14</c:v>
                </c:pt>
                <c:pt idx="4">
                  <c:v>6.98</c:v>
                </c:pt>
              </c:numCache>
            </c:numRef>
          </c:val>
          <c:extLst>
            <c:ext xmlns:c16="http://schemas.microsoft.com/office/drawing/2014/chart" uri="{C3380CC4-5D6E-409C-BE32-E72D297353CC}">
              <c16:uniqueId val="{00000000-86EB-44F3-9153-25AFD2880A7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63.22</c:v>
                </c:pt>
                <c:pt idx="1">
                  <c:v>49.07</c:v>
                </c:pt>
                <c:pt idx="2">
                  <c:v>46.78</c:v>
                </c:pt>
                <c:pt idx="3">
                  <c:v>47.44</c:v>
                </c:pt>
                <c:pt idx="4">
                  <c:v>49.18</c:v>
                </c:pt>
              </c:numCache>
            </c:numRef>
          </c:val>
          <c:smooth val="0"/>
          <c:extLst>
            <c:ext xmlns:c16="http://schemas.microsoft.com/office/drawing/2014/chart" uri="{C3380CC4-5D6E-409C-BE32-E72D297353CC}">
              <c16:uniqueId val="{00000001-86EB-44F3-9153-25AFD2880A7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5825.75</c:v>
                </c:pt>
                <c:pt idx="1">
                  <c:v>5281.07</c:v>
                </c:pt>
                <c:pt idx="2">
                  <c:v>5002.55</c:v>
                </c:pt>
                <c:pt idx="3">
                  <c:v>4961.3599999999997</c:v>
                </c:pt>
                <c:pt idx="4">
                  <c:v>4535.93</c:v>
                </c:pt>
              </c:numCache>
            </c:numRef>
          </c:val>
          <c:extLst>
            <c:ext xmlns:c16="http://schemas.microsoft.com/office/drawing/2014/chart" uri="{C3380CC4-5D6E-409C-BE32-E72D297353CC}">
              <c16:uniqueId val="{00000000-BC34-4AC2-97CD-4CBDBF77A03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BC34-4AC2-97CD-4CBDBF77A03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31.77</c:v>
                </c:pt>
                <c:pt idx="1">
                  <c:v>36.35</c:v>
                </c:pt>
                <c:pt idx="2">
                  <c:v>36.99</c:v>
                </c:pt>
                <c:pt idx="3">
                  <c:v>30.71</c:v>
                </c:pt>
                <c:pt idx="4">
                  <c:v>31.71</c:v>
                </c:pt>
              </c:numCache>
            </c:numRef>
          </c:val>
          <c:extLst>
            <c:ext xmlns:c16="http://schemas.microsoft.com/office/drawing/2014/chart" uri="{C3380CC4-5D6E-409C-BE32-E72D297353CC}">
              <c16:uniqueId val="{00000000-EBDD-4852-8C8F-5FAFF2DFBE0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EBDD-4852-8C8F-5FAFF2DFBE0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545.86</c:v>
                </c:pt>
                <c:pt idx="1">
                  <c:v>490.95</c:v>
                </c:pt>
                <c:pt idx="2">
                  <c:v>482.77</c:v>
                </c:pt>
                <c:pt idx="3">
                  <c:v>566.09</c:v>
                </c:pt>
                <c:pt idx="4">
                  <c:v>555.98</c:v>
                </c:pt>
              </c:numCache>
            </c:numRef>
          </c:val>
          <c:extLst>
            <c:ext xmlns:c16="http://schemas.microsoft.com/office/drawing/2014/chart" uri="{C3380CC4-5D6E-409C-BE32-E72D297353CC}">
              <c16:uniqueId val="{00000000-12ED-4C71-9FA6-3F61E1CFD11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12ED-4C71-9FA6-3F61E1CFD11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1" zoomScale="85" zoomScaleNormal="85" workbookViewId="0">
      <selection activeCell="BJ11" sqref="BJ1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福岡県　北九州市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自治体職員</v>
      </c>
      <c r="AE8" s="49"/>
      <c r="AF8" s="49"/>
      <c r="AG8" s="49"/>
      <c r="AH8" s="49"/>
      <c r="AI8" s="49"/>
      <c r="AJ8" s="49"/>
      <c r="AK8" s="3"/>
      <c r="AL8" s="50">
        <f>データ!S6</f>
        <v>955935</v>
      </c>
      <c r="AM8" s="50"/>
      <c r="AN8" s="50"/>
      <c r="AO8" s="50"/>
      <c r="AP8" s="50"/>
      <c r="AQ8" s="50"/>
      <c r="AR8" s="50"/>
      <c r="AS8" s="50"/>
      <c r="AT8" s="45">
        <f>データ!T6</f>
        <v>491.95</v>
      </c>
      <c r="AU8" s="45"/>
      <c r="AV8" s="45"/>
      <c r="AW8" s="45"/>
      <c r="AX8" s="45"/>
      <c r="AY8" s="45"/>
      <c r="AZ8" s="45"/>
      <c r="BA8" s="45"/>
      <c r="BB8" s="45">
        <f>データ!U6</f>
        <v>1943.15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37.590000000000003</v>
      </c>
      <c r="J10" s="45"/>
      <c r="K10" s="45"/>
      <c r="L10" s="45"/>
      <c r="M10" s="45"/>
      <c r="N10" s="45"/>
      <c r="O10" s="45"/>
      <c r="P10" s="45">
        <f>データ!P6</f>
        <v>1.22</v>
      </c>
      <c r="Q10" s="45"/>
      <c r="R10" s="45"/>
      <c r="S10" s="45"/>
      <c r="T10" s="45"/>
      <c r="U10" s="45"/>
      <c r="V10" s="45"/>
      <c r="W10" s="45">
        <f>データ!Q6</f>
        <v>100</v>
      </c>
      <c r="X10" s="45"/>
      <c r="Y10" s="45"/>
      <c r="Z10" s="45"/>
      <c r="AA10" s="45"/>
      <c r="AB10" s="45"/>
      <c r="AC10" s="45"/>
      <c r="AD10" s="50">
        <f>データ!R6</f>
        <v>2207</v>
      </c>
      <c r="AE10" s="50"/>
      <c r="AF10" s="50"/>
      <c r="AG10" s="50"/>
      <c r="AH10" s="50"/>
      <c r="AI10" s="50"/>
      <c r="AJ10" s="50"/>
      <c r="AK10" s="2"/>
      <c r="AL10" s="50">
        <f>データ!V6</f>
        <v>11557</v>
      </c>
      <c r="AM10" s="50"/>
      <c r="AN10" s="50"/>
      <c r="AO10" s="50"/>
      <c r="AP10" s="50"/>
      <c r="AQ10" s="50"/>
      <c r="AR10" s="50"/>
      <c r="AS10" s="50"/>
      <c r="AT10" s="45">
        <f>データ!W6</f>
        <v>4.5199999999999996</v>
      </c>
      <c r="AU10" s="45"/>
      <c r="AV10" s="45"/>
      <c r="AW10" s="45"/>
      <c r="AX10" s="45"/>
      <c r="AY10" s="45"/>
      <c r="AZ10" s="45"/>
      <c r="BA10" s="45"/>
      <c r="BB10" s="45">
        <f>データ!X6</f>
        <v>2556.86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109</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108</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AHv2LwGcktMqTyXQsvR6Jgqa7paE564u/ighju0wIi60gYOPNIMF0tFXl3ky+mthRNOJjN+gCFOllVN/l53jmQ==" saltValue="Ro8zZmHbN58KnTlilU0i6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401005</v>
      </c>
      <c r="D6" s="33">
        <f t="shared" si="3"/>
        <v>46</v>
      </c>
      <c r="E6" s="33">
        <f t="shared" si="3"/>
        <v>17</v>
      </c>
      <c r="F6" s="33">
        <f t="shared" si="3"/>
        <v>4</v>
      </c>
      <c r="G6" s="33">
        <f t="shared" si="3"/>
        <v>0</v>
      </c>
      <c r="H6" s="33" t="str">
        <f t="shared" si="3"/>
        <v>福岡県　北九州市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37.590000000000003</v>
      </c>
      <c r="P6" s="34">
        <f t="shared" si="3"/>
        <v>1.22</v>
      </c>
      <c r="Q6" s="34">
        <f t="shared" si="3"/>
        <v>100</v>
      </c>
      <c r="R6" s="34">
        <f t="shared" si="3"/>
        <v>2207</v>
      </c>
      <c r="S6" s="34">
        <f t="shared" si="3"/>
        <v>955935</v>
      </c>
      <c r="T6" s="34">
        <f t="shared" si="3"/>
        <v>491.95</v>
      </c>
      <c r="U6" s="34">
        <f t="shared" si="3"/>
        <v>1943.15</v>
      </c>
      <c r="V6" s="34">
        <f t="shared" si="3"/>
        <v>11557</v>
      </c>
      <c r="W6" s="34">
        <f t="shared" si="3"/>
        <v>4.5199999999999996</v>
      </c>
      <c r="X6" s="34">
        <f t="shared" si="3"/>
        <v>2556.86</v>
      </c>
      <c r="Y6" s="35">
        <f>IF(Y7="",NA(),Y7)</f>
        <v>33.4</v>
      </c>
      <c r="Z6" s="35">
        <f t="shared" ref="Z6:AH6" si="4">IF(Z7="",NA(),Z7)</f>
        <v>31.69</v>
      </c>
      <c r="AA6" s="35">
        <f t="shared" si="4"/>
        <v>32.049999999999997</v>
      </c>
      <c r="AB6" s="35">
        <f t="shared" si="4"/>
        <v>30.75</v>
      </c>
      <c r="AC6" s="35">
        <f t="shared" si="4"/>
        <v>31.73</v>
      </c>
      <c r="AD6" s="35">
        <f t="shared" si="4"/>
        <v>101.24</v>
      </c>
      <c r="AE6" s="35">
        <f t="shared" si="4"/>
        <v>100.94</v>
      </c>
      <c r="AF6" s="35">
        <f t="shared" si="4"/>
        <v>100.85</v>
      </c>
      <c r="AG6" s="35">
        <f t="shared" si="4"/>
        <v>102.13</v>
      </c>
      <c r="AH6" s="35">
        <f t="shared" si="4"/>
        <v>101.72</v>
      </c>
      <c r="AI6" s="34" t="str">
        <f>IF(AI7="","",IF(AI7="-","【-】","【"&amp;SUBSTITUTE(TEXT(AI7,"#,##0.00"),"-","△")&amp;"】"))</f>
        <v>【101.92】</v>
      </c>
      <c r="AJ6" s="35">
        <f>IF(AJ7="",NA(),AJ7)</f>
        <v>1918.31</v>
      </c>
      <c r="AK6" s="35">
        <f t="shared" ref="AK6:AS6" si="5">IF(AK7="",NA(),AK7)</f>
        <v>1078.27</v>
      </c>
      <c r="AL6" s="35">
        <f t="shared" si="5"/>
        <v>1082.68</v>
      </c>
      <c r="AM6" s="35">
        <f t="shared" si="5"/>
        <v>1150.6099999999999</v>
      </c>
      <c r="AN6" s="35">
        <f t="shared" si="5"/>
        <v>1127.95</v>
      </c>
      <c r="AO6" s="35">
        <f t="shared" si="5"/>
        <v>184.13</v>
      </c>
      <c r="AP6" s="35">
        <f t="shared" si="5"/>
        <v>101.85</v>
      </c>
      <c r="AQ6" s="35">
        <f t="shared" si="5"/>
        <v>110.77</v>
      </c>
      <c r="AR6" s="35">
        <f t="shared" si="5"/>
        <v>109.51</v>
      </c>
      <c r="AS6" s="35">
        <f t="shared" si="5"/>
        <v>112.88</v>
      </c>
      <c r="AT6" s="34" t="str">
        <f>IF(AT7="","",IF(AT7="-","【-】","【"&amp;SUBSTITUTE(TEXT(AT7,"#,##0.00"),"-","△")&amp;"】"))</f>
        <v>【88.06】</v>
      </c>
      <c r="AU6" s="35">
        <f>IF(AU7="",NA(),AU7)</f>
        <v>11.26</v>
      </c>
      <c r="AV6" s="35">
        <f t="shared" ref="AV6:BD6" si="6">IF(AV7="",NA(),AV7)</f>
        <v>7.49</v>
      </c>
      <c r="AW6" s="35">
        <f t="shared" si="6"/>
        <v>11.87</v>
      </c>
      <c r="AX6" s="35">
        <f t="shared" si="6"/>
        <v>9.14</v>
      </c>
      <c r="AY6" s="35">
        <f t="shared" si="6"/>
        <v>6.98</v>
      </c>
      <c r="AZ6" s="35">
        <f t="shared" si="6"/>
        <v>63.22</v>
      </c>
      <c r="BA6" s="35">
        <f t="shared" si="6"/>
        <v>49.07</v>
      </c>
      <c r="BB6" s="35">
        <f t="shared" si="6"/>
        <v>46.78</v>
      </c>
      <c r="BC6" s="35">
        <f t="shared" si="6"/>
        <v>47.44</v>
      </c>
      <c r="BD6" s="35">
        <f t="shared" si="6"/>
        <v>49.18</v>
      </c>
      <c r="BE6" s="34" t="str">
        <f>IF(BE7="","",IF(BE7="-","【-】","【"&amp;SUBSTITUTE(TEXT(BE7,"#,##0.00"),"-","△")&amp;"】"))</f>
        <v>【54.23】</v>
      </c>
      <c r="BF6" s="35">
        <f>IF(BF7="",NA(),BF7)</f>
        <v>5825.75</v>
      </c>
      <c r="BG6" s="35">
        <f t="shared" ref="BG6:BO6" si="7">IF(BG7="",NA(),BG7)</f>
        <v>5281.07</v>
      </c>
      <c r="BH6" s="35">
        <f t="shared" si="7"/>
        <v>5002.55</v>
      </c>
      <c r="BI6" s="35">
        <f t="shared" si="7"/>
        <v>4961.3599999999997</v>
      </c>
      <c r="BJ6" s="35">
        <f t="shared" si="7"/>
        <v>4535.93</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31.77</v>
      </c>
      <c r="BR6" s="35">
        <f t="shared" ref="BR6:BZ6" si="8">IF(BR7="",NA(),BR7)</f>
        <v>36.35</v>
      </c>
      <c r="BS6" s="35">
        <f t="shared" si="8"/>
        <v>36.99</v>
      </c>
      <c r="BT6" s="35">
        <f t="shared" si="8"/>
        <v>30.71</v>
      </c>
      <c r="BU6" s="35">
        <f t="shared" si="8"/>
        <v>31.71</v>
      </c>
      <c r="BV6" s="35">
        <f t="shared" si="8"/>
        <v>66.56</v>
      </c>
      <c r="BW6" s="35">
        <f t="shared" si="8"/>
        <v>66.22</v>
      </c>
      <c r="BX6" s="35">
        <f t="shared" si="8"/>
        <v>69.87</v>
      </c>
      <c r="BY6" s="35">
        <f t="shared" si="8"/>
        <v>74.3</v>
      </c>
      <c r="BZ6" s="35">
        <f t="shared" si="8"/>
        <v>72.260000000000005</v>
      </c>
      <c r="CA6" s="34" t="str">
        <f>IF(CA7="","",IF(CA7="-","【-】","【"&amp;SUBSTITUTE(TEXT(CA7,"#,##0.00"),"-","△")&amp;"】"))</f>
        <v>【74.48】</v>
      </c>
      <c r="CB6" s="35">
        <f>IF(CB7="",NA(),CB7)</f>
        <v>545.86</v>
      </c>
      <c r="CC6" s="35">
        <f t="shared" ref="CC6:CK6" si="9">IF(CC7="",NA(),CC7)</f>
        <v>490.95</v>
      </c>
      <c r="CD6" s="35">
        <f t="shared" si="9"/>
        <v>482.77</v>
      </c>
      <c r="CE6" s="35">
        <f t="shared" si="9"/>
        <v>566.09</v>
      </c>
      <c r="CF6" s="35">
        <f t="shared" si="9"/>
        <v>555.98</v>
      </c>
      <c r="CG6" s="35">
        <f t="shared" si="9"/>
        <v>244.29</v>
      </c>
      <c r="CH6" s="35">
        <f t="shared" si="9"/>
        <v>246.72</v>
      </c>
      <c r="CI6" s="35">
        <f t="shared" si="9"/>
        <v>234.96</v>
      </c>
      <c r="CJ6" s="35">
        <f t="shared" si="9"/>
        <v>221.81</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43.58</v>
      </c>
      <c r="CS6" s="35">
        <f t="shared" si="10"/>
        <v>41.35</v>
      </c>
      <c r="CT6" s="35">
        <f t="shared" si="10"/>
        <v>42.9</v>
      </c>
      <c r="CU6" s="35">
        <f t="shared" si="10"/>
        <v>43.36</v>
      </c>
      <c r="CV6" s="35">
        <f t="shared" si="10"/>
        <v>42.56</v>
      </c>
      <c r="CW6" s="34" t="str">
        <f>IF(CW7="","",IF(CW7="-","【-】","【"&amp;SUBSTITUTE(TEXT(CW7,"#,##0.00"),"-","△")&amp;"】"))</f>
        <v>【42.82】</v>
      </c>
      <c r="CX6" s="35">
        <f>IF(CX7="",NA(),CX7)</f>
        <v>79.959999999999994</v>
      </c>
      <c r="CY6" s="35">
        <f t="shared" ref="CY6:DG6" si="11">IF(CY7="",NA(),CY7)</f>
        <v>79.959999999999994</v>
      </c>
      <c r="CZ6" s="35">
        <f t="shared" si="11"/>
        <v>80.87</v>
      </c>
      <c r="DA6" s="35">
        <f t="shared" si="11"/>
        <v>81.819999999999993</v>
      </c>
      <c r="DB6" s="35">
        <f t="shared" si="11"/>
        <v>80.83</v>
      </c>
      <c r="DC6" s="35">
        <f t="shared" si="11"/>
        <v>82.35</v>
      </c>
      <c r="DD6" s="35">
        <f t="shared" si="11"/>
        <v>82.9</v>
      </c>
      <c r="DE6" s="35">
        <f t="shared" si="11"/>
        <v>83.5</v>
      </c>
      <c r="DF6" s="35">
        <f t="shared" si="11"/>
        <v>83.06</v>
      </c>
      <c r="DG6" s="35">
        <f t="shared" si="11"/>
        <v>83.32</v>
      </c>
      <c r="DH6" s="34" t="str">
        <f>IF(DH7="","",IF(DH7="-","【-】","【"&amp;SUBSTITUTE(TEXT(DH7,"#,##0.00"),"-","△")&amp;"】"))</f>
        <v>【83.36】</v>
      </c>
      <c r="DI6" s="35">
        <f>IF(DI7="",NA(),DI7)</f>
        <v>19.38</v>
      </c>
      <c r="DJ6" s="35">
        <f t="shared" ref="DJ6:DR6" si="12">IF(DJ7="",NA(),DJ7)</f>
        <v>25.58</v>
      </c>
      <c r="DK6" s="35">
        <f t="shared" si="12"/>
        <v>27.41</v>
      </c>
      <c r="DL6" s="35">
        <f t="shared" si="12"/>
        <v>29.13</v>
      </c>
      <c r="DM6" s="35">
        <f t="shared" si="12"/>
        <v>30.98</v>
      </c>
      <c r="DN6" s="35">
        <f t="shared" si="12"/>
        <v>22.34</v>
      </c>
      <c r="DO6" s="35">
        <f t="shared" si="12"/>
        <v>22.79</v>
      </c>
      <c r="DP6" s="35">
        <f t="shared" si="12"/>
        <v>22.77</v>
      </c>
      <c r="DQ6" s="35">
        <f t="shared" si="12"/>
        <v>23.93</v>
      </c>
      <c r="DR6" s="35">
        <f t="shared" si="12"/>
        <v>24.68</v>
      </c>
      <c r="DS6" s="34" t="str">
        <f>IF(DS7="","",IF(DS7="-","【-】","【"&amp;SUBSTITUTE(TEXT(DS7,"#,##0.00"),"-","△")&amp;"】"))</f>
        <v>【24.88】</v>
      </c>
      <c r="DT6" s="34">
        <f>IF(DT7="",NA(),DT7)</f>
        <v>0</v>
      </c>
      <c r="DU6" s="34">
        <f t="shared" ref="DU6:EC6" si="13">IF(DU7="",NA(),DU7)</f>
        <v>0</v>
      </c>
      <c r="DV6" s="34">
        <f t="shared" si="13"/>
        <v>0</v>
      </c>
      <c r="DW6" s="34">
        <f t="shared" si="13"/>
        <v>0</v>
      </c>
      <c r="DX6" s="34">
        <f t="shared" si="13"/>
        <v>0</v>
      </c>
      <c r="DY6" s="34">
        <f t="shared" si="13"/>
        <v>0</v>
      </c>
      <c r="DZ6" s="35">
        <f t="shared" si="13"/>
        <v>0.04</v>
      </c>
      <c r="EA6" s="34">
        <f t="shared" si="13"/>
        <v>0</v>
      </c>
      <c r="EB6" s="34">
        <f t="shared" si="13"/>
        <v>0</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8" s="36" customFormat="1" x14ac:dyDescent="0.15">
      <c r="A7" s="28"/>
      <c r="B7" s="37">
        <v>2018</v>
      </c>
      <c r="C7" s="37">
        <v>401005</v>
      </c>
      <c r="D7" s="37">
        <v>46</v>
      </c>
      <c r="E7" s="37">
        <v>17</v>
      </c>
      <c r="F7" s="37">
        <v>4</v>
      </c>
      <c r="G7" s="37">
        <v>0</v>
      </c>
      <c r="H7" s="37" t="s">
        <v>96</v>
      </c>
      <c r="I7" s="37" t="s">
        <v>97</v>
      </c>
      <c r="J7" s="37" t="s">
        <v>98</v>
      </c>
      <c r="K7" s="37" t="s">
        <v>99</v>
      </c>
      <c r="L7" s="37" t="s">
        <v>100</v>
      </c>
      <c r="M7" s="37" t="s">
        <v>101</v>
      </c>
      <c r="N7" s="38" t="s">
        <v>102</v>
      </c>
      <c r="O7" s="38">
        <v>37.590000000000003</v>
      </c>
      <c r="P7" s="38">
        <v>1.22</v>
      </c>
      <c r="Q7" s="38">
        <v>100</v>
      </c>
      <c r="R7" s="38">
        <v>2207</v>
      </c>
      <c r="S7" s="38">
        <v>955935</v>
      </c>
      <c r="T7" s="38">
        <v>491.95</v>
      </c>
      <c r="U7" s="38">
        <v>1943.15</v>
      </c>
      <c r="V7" s="38">
        <v>11557</v>
      </c>
      <c r="W7" s="38">
        <v>4.5199999999999996</v>
      </c>
      <c r="X7" s="38">
        <v>2556.86</v>
      </c>
      <c r="Y7" s="38">
        <v>33.4</v>
      </c>
      <c r="Z7" s="38">
        <v>31.69</v>
      </c>
      <c r="AA7" s="38">
        <v>32.049999999999997</v>
      </c>
      <c r="AB7" s="38">
        <v>30.75</v>
      </c>
      <c r="AC7" s="38">
        <v>31.73</v>
      </c>
      <c r="AD7" s="38">
        <v>101.24</v>
      </c>
      <c r="AE7" s="38">
        <v>100.94</v>
      </c>
      <c r="AF7" s="38">
        <v>100.85</v>
      </c>
      <c r="AG7" s="38">
        <v>102.13</v>
      </c>
      <c r="AH7" s="38">
        <v>101.72</v>
      </c>
      <c r="AI7" s="38">
        <v>101.92</v>
      </c>
      <c r="AJ7" s="38">
        <v>1918.31</v>
      </c>
      <c r="AK7" s="38">
        <v>1078.27</v>
      </c>
      <c r="AL7" s="38">
        <v>1082.68</v>
      </c>
      <c r="AM7" s="38">
        <v>1150.6099999999999</v>
      </c>
      <c r="AN7" s="38">
        <v>1127.95</v>
      </c>
      <c r="AO7" s="38">
        <v>184.13</v>
      </c>
      <c r="AP7" s="38">
        <v>101.85</v>
      </c>
      <c r="AQ7" s="38">
        <v>110.77</v>
      </c>
      <c r="AR7" s="38">
        <v>109.51</v>
      </c>
      <c r="AS7" s="38">
        <v>112.88</v>
      </c>
      <c r="AT7" s="38">
        <v>88.06</v>
      </c>
      <c r="AU7" s="38">
        <v>11.26</v>
      </c>
      <c r="AV7" s="38">
        <v>7.49</v>
      </c>
      <c r="AW7" s="38">
        <v>11.87</v>
      </c>
      <c r="AX7" s="38">
        <v>9.14</v>
      </c>
      <c r="AY7" s="38">
        <v>6.98</v>
      </c>
      <c r="AZ7" s="38">
        <v>63.22</v>
      </c>
      <c r="BA7" s="38">
        <v>49.07</v>
      </c>
      <c r="BB7" s="38">
        <v>46.78</v>
      </c>
      <c r="BC7" s="38">
        <v>47.44</v>
      </c>
      <c r="BD7" s="38">
        <v>49.18</v>
      </c>
      <c r="BE7" s="38">
        <v>54.23</v>
      </c>
      <c r="BF7" s="38">
        <v>5825.75</v>
      </c>
      <c r="BG7" s="38">
        <v>5281.07</v>
      </c>
      <c r="BH7" s="38">
        <v>5002.55</v>
      </c>
      <c r="BI7" s="38">
        <v>4961.3599999999997</v>
      </c>
      <c r="BJ7" s="38">
        <v>4535.93</v>
      </c>
      <c r="BK7" s="38">
        <v>1436</v>
      </c>
      <c r="BL7" s="38">
        <v>1434.89</v>
      </c>
      <c r="BM7" s="38">
        <v>1298.9100000000001</v>
      </c>
      <c r="BN7" s="38">
        <v>1243.71</v>
      </c>
      <c r="BO7" s="38">
        <v>1194.1500000000001</v>
      </c>
      <c r="BP7" s="38">
        <v>1209.4000000000001</v>
      </c>
      <c r="BQ7" s="38">
        <v>31.77</v>
      </c>
      <c r="BR7" s="38">
        <v>36.35</v>
      </c>
      <c r="BS7" s="38">
        <v>36.99</v>
      </c>
      <c r="BT7" s="38">
        <v>30.71</v>
      </c>
      <c r="BU7" s="38">
        <v>31.71</v>
      </c>
      <c r="BV7" s="38">
        <v>66.56</v>
      </c>
      <c r="BW7" s="38">
        <v>66.22</v>
      </c>
      <c r="BX7" s="38">
        <v>69.87</v>
      </c>
      <c r="BY7" s="38">
        <v>74.3</v>
      </c>
      <c r="BZ7" s="38">
        <v>72.260000000000005</v>
      </c>
      <c r="CA7" s="38">
        <v>74.48</v>
      </c>
      <c r="CB7" s="38">
        <v>545.86</v>
      </c>
      <c r="CC7" s="38">
        <v>490.95</v>
      </c>
      <c r="CD7" s="38">
        <v>482.77</v>
      </c>
      <c r="CE7" s="38">
        <v>566.09</v>
      </c>
      <c r="CF7" s="38">
        <v>555.98</v>
      </c>
      <c r="CG7" s="38">
        <v>244.29</v>
      </c>
      <c r="CH7" s="38">
        <v>246.72</v>
      </c>
      <c r="CI7" s="38">
        <v>234.96</v>
      </c>
      <c r="CJ7" s="38">
        <v>221.81</v>
      </c>
      <c r="CK7" s="38">
        <v>230.02</v>
      </c>
      <c r="CL7" s="38">
        <v>219.46</v>
      </c>
      <c r="CM7" s="38" t="s">
        <v>102</v>
      </c>
      <c r="CN7" s="38" t="s">
        <v>102</v>
      </c>
      <c r="CO7" s="38" t="s">
        <v>102</v>
      </c>
      <c r="CP7" s="38" t="s">
        <v>102</v>
      </c>
      <c r="CQ7" s="38" t="s">
        <v>102</v>
      </c>
      <c r="CR7" s="38">
        <v>43.58</v>
      </c>
      <c r="CS7" s="38">
        <v>41.35</v>
      </c>
      <c r="CT7" s="38">
        <v>42.9</v>
      </c>
      <c r="CU7" s="38">
        <v>43.36</v>
      </c>
      <c r="CV7" s="38">
        <v>42.56</v>
      </c>
      <c r="CW7" s="38">
        <v>42.82</v>
      </c>
      <c r="CX7" s="38">
        <v>79.959999999999994</v>
      </c>
      <c r="CY7" s="38">
        <v>79.959999999999994</v>
      </c>
      <c r="CZ7" s="38">
        <v>80.87</v>
      </c>
      <c r="DA7" s="38">
        <v>81.819999999999993</v>
      </c>
      <c r="DB7" s="38">
        <v>80.83</v>
      </c>
      <c r="DC7" s="38">
        <v>82.35</v>
      </c>
      <c r="DD7" s="38">
        <v>82.9</v>
      </c>
      <c r="DE7" s="38">
        <v>83.5</v>
      </c>
      <c r="DF7" s="38">
        <v>83.06</v>
      </c>
      <c r="DG7" s="38">
        <v>83.32</v>
      </c>
      <c r="DH7" s="38">
        <v>83.36</v>
      </c>
      <c r="DI7" s="38">
        <v>19.38</v>
      </c>
      <c r="DJ7" s="38">
        <v>25.58</v>
      </c>
      <c r="DK7" s="38">
        <v>27.41</v>
      </c>
      <c r="DL7" s="38">
        <v>29.13</v>
      </c>
      <c r="DM7" s="38">
        <v>30.98</v>
      </c>
      <c r="DN7" s="38">
        <v>22.34</v>
      </c>
      <c r="DO7" s="38">
        <v>22.79</v>
      </c>
      <c r="DP7" s="38">
        <v>22.77</v>
      </c>
      <c r="DQ7" s="38">
        <v>23.93</v>
      </c>
      <c r="DR7" s="38">
        <v>24.68</v>
      </c>
      <c r="DS7" s="38">
        <v>24.88</v>
      </c>
      <c r="DT7" s="38">
        <v>0</v>
      </c>
      <c r="DU7" s="38">
        <v>0</v>
      </c>
      <c r="DV7" s="38">
        <v>0</v>
      </c>
      <c r="DW7" s="38">
        <v>0</v>
      </c>
      <c r="DX7" s="38">
        <v>0</v>
      </c>
      <c r="DY7" s="38">
        <v>0</v>
      </c>
      <c r="DZ7" s="38">
        <v>0.04</v>
      </c>
      <c r="EA7" s="38">
        <v>0</v>
      </c>
      <c r="EB7" s="38">
        <v>0</v>
      </c>
      <c r="EC7" s="38">
        <v>0.01</v>
      </c>
      <c r="ED7" s="38">
        <v>0.01</v>
      </c>
      <c r="EE7" s="38">
        <v>0</v>
      </c>
      <c r="EF7" s="38">
        <v>0</v>
      </c>
      <c r="EG7" s="38">
        <v>0</v>
      </c>
      <c r="EH7" s="38">
        <v>0</v>
      </c>
      <c r="EI7" s="38">
        <v>0</v>
      </c>
      <c r="EJ7" s="38">
        <v>0.04</v>
      </c>
      <c r="EK7" s="38">
        <v>7.0000000000000007E-2</v>
      </c>
      <c r="EL7" s="38">
        <v>0.09</v>
      </c>
      <c r="EM7" s="38">
        <v>0.09</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2020-02-12T02:23:55Z</cp:lastPrinted>
  <dcterms:created xsi:type="dcterms:W3CDTF">2019-12-05T04:51:55Z</dcterms:created>
  <dcterms:modified xsi:type="dcterms:W3CDTF">2020-02-12T07:16:48Z</dcterms:modified>
  <cp:category/>
</cp:coreProperties>
</file>