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２年度\【R3.1.22期限】公営企業に係る経営比較分析表（令和元年度決算）の分析について\★各課　回答\企画係\"/>
    </mc:Choice>
  </mc:AlternateContent>
  <xr:revisionPtr revIDLastSave="0" documentId="8_{01620CF3-BDE1-4914-A7E3-1EF8EB906AF0}" xr6:coauthVersionLast="41" xr6:coauthVersionMax="41" xr10:uidLastSave="{00000000-0000-0000-0000-000000000000}"/>
  <workbookProtection workbookAlgorithmName="SHA-512" workbookHashValue="SkUrFnOv1EitFMH40o/F/6cWUmiwRNXeqdJDknjwpVjun7/rmHVaYnkGwCluFkBHuaKYwCidJ39ucxburJrNzA==" workbookSaltValue="NqdHS9dVJxreXo8a0pWgmw=="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W10" i="4"/>
  <c r="BB8" i="4"/>
  <c r="AT8" i="4"/>
  <c r="W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<sst xmlns="http://schemas.openxmlformats.org/spreadsheetml/2006/main" count="231" uniqueCount="117">
  <si>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</si>
  <si>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</si>
  <si>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</si>
  <si>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</si>
  <si>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</si>
  <si>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</si>
  <si>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</si>
  <si>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</si>
  <si>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</si>
  <si>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</si>
  <si>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</si>
  <si>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</si>
  <si>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</si>
  <si>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</si>
  <si>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</si>
  <si>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</si>
  <si>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</si>
  <si>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</si>
  <si>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</si>
  <si>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</si>
  <si>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</si>
  <si>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</si>
  <si>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</si>
  <si>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</si>
  <si>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</si>
  <si>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</si>
  <si>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</si>
  <si>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</si>
  <si>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</si>
  <si>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</si>
  <si>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</si>
  <si>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</si>
  <si>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</si>
  <si>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</si>
  <si>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</si>
  <si>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</si>
  <si>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</si>
  <si>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</si>
  <si>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</si>
  <si>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</si>
  <si>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</si>
  <si>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</si>
  <si>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</si>
  <si>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</si>
  <si>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</si>
  <si>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</si>
  <si>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</si>
  <si>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</si>
  <si>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</si>
  <si>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</si>
  <si>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</si>
  <si>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</si>
  <si>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</si>
  <si>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</si>
  <si>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</si>
  <si>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</si>
  <si>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</si>
  <si>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</si>
  <si>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</si>
  <si>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</si>
  <si>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</si>
  <si>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</si>
  <si>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</si>
  <si>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</si>
  <si>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</si>
  <si>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</si>
  <si>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</si>
  <si>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</si>
  <si>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</si>
  <si>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</si>
  <si>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</si>
  <si>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</si>
  <si>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</si>
  <si>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</si>
  <si>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</si>
  <si>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</si>
  <si>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</si>
  <si>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</si>
  <si>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</si>
  <si>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</si>
  <si>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</si>
  <si>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</si>
  <si>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</si>
  <si>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</si>
  <si>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</si>
  <si>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</si>
  <si>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</si>
  <si>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</si>
  <si>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</si>
  <si>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</si>
  <si>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</si>
  <si>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</si>
  <si>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</si>
  <si>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</si>
  <si>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</si>
  <si>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</si>
  <si>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</si>
  <si>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</si>
  <si>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</si>
  <si>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</si>
  <si>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</si>
  <si>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</si>
  <si>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</si>
  <si>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</si>
  <si>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</si>
  <si>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</si>
  <si>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</si>
  <si>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</si>
  <si>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</si>
  <si>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</si>
  <si>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</si>
  <si>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</si>
  <si>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</si>
  <si>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</si>
  <si>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経常収支比率はいずれも100％以上の数値で推移しており、累積欠損比率も0％のため、経営の健全性は維持されています。これは経営戦略に基づく資産の有効活用による収入などがあるためです。
　企業債残高対事業規模比率は、経営戦略に基づき企業債残高を減少させていったことから、減少傾向にあります。
　汚水処理原価は経費の節減等の結果、対前年比で12.2円の減となっています。
　施設利用率、水洗化率はいずれも類似団体平均値を上回っています。引続き水洗勧奨を進めており、R1年度の水洗化率は99.74％となっております。</t>
    <phoneticPr fontId="4"/>
  </si>
  <si>
    <t>　有形固定資産減価償却率は、類似団体平均値と同程度であり、他都市と同程度の年数を経過した資産が多いと考えます。
　類似団体平均値と比較して、管渠老朽化率は低く、管渠改善率はほぼ同程度であります。
　今後、管渠の老朽化率が上昇していくと予測しており、適切な施設の管理及び計画的な改築更新に努めていきます。</t>
    <phoneticPr fontId="4"/>
  </si>
  <si>
    <t xml:space="preserve">　現在、平成28～令和2年度までの経営戦略に基づき、事業を実施しています。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
</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</si>
</sst>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0.35</c:v>
                </c:pt>
                <c:pt idx="1">
                  <c:v>0.35</c:v>
                </c:pt>
                <c:pt idx="2">
                  <c:v>0.44</c:v>
                </c:pt>
                <c:pt idx="3">
                  <c:v>0.3</c:v>
                </c:pt>
                <c:pt idx="4">
                  <c:v>0.34</c:v>
                </c:pt>
              </c:numCache>
            </c:numRef>
          </c:val>
          <c:extLst>
            <c:ext xmlns:c16="http://schemas.microsoft.com/office/drawing/2014/chart" uri="{C3380CC4-5D6E-409C-BE32-E72D297353CC}">
              <c16:uniqueId val="{00000000-F339-4C8D-B45A-6AFCC797F4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F339-4C8D-B45A-6AFCC797F4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59.57</c:v>
                </c:pt>
                <c:pt idx="1">
                  <c:v>72.63</c:v>
                </c:pt>
                <c:pt idx="2">
                  <c:v>78.55</c:v>
                </c:pt>
                <c:pt idx="3">
                  <c:v>68.349999999999994</c:v>
                </c:pt>
                <c:pt idx="4">
                  <c:v>77</c:v>
                </c:pt>
              </c:numCache>
            </c:numRef>
          </c:val>
          <c:extLst>
            <c:ext xmlns:c16="http://schemas.microsoft.com/office/drawing/2014/chart" uri="{C3380CC4-5D6E-409C-BE32-E72D297353CC}">
              <c16:uniqueId val="{00000000-3CA1-416D-A653-C2B57B4D19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3CA1-416D-A653-C2B57B4D19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c:v>
                </c:pt>
                <c:pt idx="1">
                  <c:v>99.7</c:v>
                </c:pt>
                <c:pt idx="2">
                  <c:v>99.71</c:v>
                </c:pt>
                <c:pt idx="3">
                  <c:v>99.75</c:v>
                </c:pt>
                <c:pt idx="4">
                  <c:v>99.74</c:v>
                </c:pt>
              </c:numCache>
            </c:numRef>
          </c:val>
          <c:extLst>
            <c:ext xmlns:c16="http://schemas.microsoft.com/office/drawing/2014/chart" uri="{C3380CC4-5D6E-409C-BE32-E72D297353CC}">
              <c16:uniqueId val="{00000000-503E-4AAC-83AE-AA5A5EEDB7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503E-4AAC-83AE-AA5A5EEDB7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106.36</c:v>
                </c:pt>
                <c:pt idx="1">
                  <c:v>105.2</c:v>
                </c:pt>
                <c:pt idx="2">
                  <c:v>104.67</c:v>
                </c:pt>
                <c:pt idx="3">
                  <c:v>104.73</c:v>
                </c:pt>
                <c:pt idx="4">
                  <c:v>106.17</c:v>
                </c:pt>
              </c:numCache>
            </c:numRef>
          </c:val>
          <c:extLst>
            <c:ext xmlns:c16="http://schemas.microsoft.com/office/drawing/2014/chart" uri="{C3380CC4-5D6E-409C-BE32-E72D297353CC}">
              <c16:uniqueId val="{00000000-0345-45EB-8800-C7AE7B167C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0345-45EB-8800-C7AE7B167C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44.59</c:v>
                </c:pt>
                <c:pt idx="1">
                  <c:v>45.97</c:v>
                </c:pt>
                <c:pt idx="2">
                  <c:v>47.52</c:v>
                </c:pt>
                <c:pt idx="3">
                  <c:v>47.96</c:v>
                </c:pt>
                <c:pt idx="4">
                  <c:v>49.23</c:v>
                </c:pt>
              </c:numCache>
            </c:numRef>
          </c:val>
          <c:extLst>
            <c:ext xmlns:c16="http://schemas.microsoft.com/office/drawing/2014/chart" uri="{C3380CC4-5D6E-409C-BE32-E72D297353CC}">
              <c16:uniqueId val="{00000000-525F-4B22-8F4B-F6518483D0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525F-4B22-8F4B-F6518483D0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3.57</c:v>
                </c:pt>
                <c:pt idx="1">
                  <c:v>4.08</c:v>
                </c:pt>
                <c:pt idx="2">
                  <c:v>4.41</c:v>
                </c:pt>
                <c:pt idx="3">
                  <c:v>4.34</c:v>
                </c:pt>
                <c:pt idx="4">
                  <c:v>5.18</c:v>
                </c:pt>
              </c:numCache>
            </c:numRef>
          </c:val>
          <c:extLst>
            <c:ext xmlns:c16="http://schemas.microsoft.com/office/drawing/2014/chart" uri="{C3380CC4-5D6E-409C-BE32-E72D297353CC}">
              <c16:uniqueId val="{00000000-B07B-4D5E-8D7C-D49ABCECE0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B07B-4D5E-8D7C-D49ABCECE0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2-455C-96C4-BF6D4C56A0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BA92-455C-96C4-BF6D4C56A0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52.17</c:v>
                </c:pt>
                <c:pt idx="1">
                  <c:v>64.56</c:v>
                </c:pt>
                <c:pt idx="2">
                  <c:v>64.55</c:v>
                </c:pt>
                <c:pt idx="3">
                  <c:v>65.13</c:v>
                </c:pt>
                <c:pt idx="4">
                  <c:v>60.81</c:v>
                </c:pt>
              </c:numCache>
            </c:numRef>
          </c:val>
          <c:extLst>
            <c:ext xmlns:c16="http://schemas.microsoft.com/office/drawing/2014/chart" uri="{C3380CC4-5D6E-409C-BE32-E72D297353CC}">
              <c16:uniqueId val="{00000000-9112-4141-8B34-E0BCAF8E61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9112-4141-8B34-E0BCAF8E61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619.4</c:v>
                </c:pt>
                <c:pt idx="1">
                  <c:v>593.58000000000004</c:v>
                </c:pt>
                <c:pt idx="2">
                  <c:v>579.25</c:v>
                </c:pt>
                <c:pt idx="3">
                  <c:v>579.4</c:v>
                </c:pt>
                <c:pt idx="4">
                  <c:v>574.91999999999996</c:v>
                </c:pt>
              </c:numCache>
            </c:numRef>
          </c:val>
          <c:extLst>
            <c:ext xmlns:c16="http://schemas.microsoft.com/office/drawing/2014/chart" uri="{C3380CC4-5D6E-409C-BE32-E72D297353CC}">
              <c16:uniqueId val="{00000000-B8DF-4C9A-AE5F-CB575DB5BD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B8DF-4C9A-AE5F-CB575DB5BD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96.35</c:v>
                </c:pt>
                <c:pt idx="1">
                  <c:v>97.61</c:v>
                </c:pt>
                <c:pt idx="2">
                  <c:v>97.21</c:v>
                </c:pt>
                <c:pt idx="3">
                  <c:v>99.7</c:v>
                </c:pt>
                <c:pt idx="4">
                  <c:v>108.07</c:v>
                </c:pt>
              </c:numCache>
            </c:numRef>
          </c:val>
          <c:extLst>
            <c:ext xmlns:c16="http://schemas.microsoft.com/office/drawing/2014/chart" uri="{C3380CC4-5D6E-409C-BE32-E72D297353CC}">
              <c16:uniqueId val="{00000000-5D2D-47CF-95E3-5BD9A60ABB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5D2D-47CF-95E3-5BD9A60ABB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152.97</c:v>
                </c:pt>
                <c:pt idx="1">
                  <c:v>151.04</c:v>
                </c:pt>
                <c:pt idx="2">
                  <c:v>151.62</c:v>
                </c:pt>
                <c:pt idx="3">
                  <c:v>147.08000000000001</c:v>
                </c:pt>
                <c:pt idx="4">
                  <c:v>134.88</c:v>
                </c:pt>
              </c:numCache>
            </c:numRef>
          </c:val>
          <c:extLst>
            <c:ext xmlns:c16="http://schemas.microsoft.com/office/drawing/2014/chart" uri="{C3380CC4-5D6E-409C-BE32-E72D297353CC}">
              <c16:uniqueId val="{00000000-3975-4C09-B38A-02ACB80B5E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3975-4C09-B38A-02ACB80B5E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北九州市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950602</v>
      </c>
      <c r="AM8" s="69"/>
      <c r="AN8" s="69"/>
      <c r="AO8" s="69"/>
      <c r="AP8" s="69"/>
      <c r="AQ8" s="69"/>
      <c r="AR8" s="69"/>
      <c r="AS8" s="69"/>
      <c r="AT8" s="68">
        <f>データ!T6</f>
        <v>491.69</v>
      </c>
      <c r="AU8" s="68"/>
      <c r="AV8" s="68"/>
      <c r="AW8" s="68"/>
      <c r="AX8" s="68"/>
      <c r="AY8" s="68"/>
      <c r="AZ8" s="68"/>
      <c r="BA8" s="68"/>
      <c r="BB8" s="68">
        <f>データ!U6</f>
        <v>1933.34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65.069999999999993</v>
      </c>
      <c r="J10" s="68"/>
      <c r="K10" s="68"/>
      <c r="L10" s="68"/>
      <c r="M10" s="68"/>
      <c r="N10" s="68"/>
      <c r="O10" s="68"/>
      <c r="P10" s="68">
        <f>データ!P6</f>
        <v>98.64</v>
      </c>
      <c r="Q10" s="68"/>
      <c r="R10" s="68"/>
      <c r="S10" s="68"/>
      <c r="T10" s="68"/>
      <c r="U10" s="68"/>
      <c r="V10" s="68"/>
      <c r="W10" s="68">
        <f>データ!Q6</f>
        <v>76.03</v>
      </c>
      <c r="X10" s="68"/>
      <c r="Y10" s="68"/>
      <c r="Z10" s="68"/>
      <c r="AA10" s="68"/>
      <c r="AB10" s="68"/>
      <c r="AC10" s="68"/>
      <c r="AD10" s="69">
        <f>データ!R6</f>
        <v>2207</v>
      </c>
      <c r="AE10" s="69"/>
      <c r="AF10" s="69"/>
      <c r="AG10" s="69"/>
      <c r="AH10" s="69"/>
      <c r="AI10" s="69"/>
      <c r="AJ10" s="69"/>
      <c r="AK10" s="2"/>
      <c r="AL10" s="69">
        <f>データ!V6</f>
        <v>933438</v>
      </c>
      <c r="AM10" s="69"/>
      <c r="AN10" s="69"/>
      <c r="AO10" s="69"/>
      <c r="AP10" s="69"/>
      <c r="AQ10" s="69"/>
      <c r="AR10" s="69"/>
      <c r="AS10" s="69"/>
      <c r="AT10" s="68">
        <f>データ!W6</f>
        <v>159.55000000000001</v>
      </c>
      <c r="AU10" s="68"/>
      <c r="AV10" s="68"/>
      <c r="AW10" s="68"/>
      <c r="AX10" s="68"/>
      <c r="AY10" s="68"/>
      <c r="AZ10" s="68"/>
      <c r="BA10" s="68"/>
      <c r="BB10" s="68">
        <f>データ!X6</f>
        <v>5850.44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BOvAfI9Iya+YfTq/4NiswCuR9GElgmznK44kqAhQlkHJZBHNIhPshIO4lNE6PE+FH/+PltMQVz36msvpmwbjUg==" saltValue="hCLVJHEltdosGk9r6hqv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401005</v>
      </c>
      <c r="D6" s="33">
        <f t="shared" si="3"/>
        <v>46</v>
      </c>
      <c r="E6" s="33">
        <f t="shared" si="3"/>
        <v>17</v>
      </c>
      <c r="F6" s="33">
        <f t="shared" si="3"/>
        <v>1</v>
      </c>
      <c r="G6" s="33">
        <f t="shared" si="3"/>
        <v>0</v>
      </c>
      <c r="H6" s="33" t="str">
        <f t="shared" si="3"/>
        <v>福岡県　北九州市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65.069999999999993</v>
      </c>
      <c r="P6" s="34">
        <f t="shared" si="3"/>
        <v>98.64</v>
      </c>
      <c r="Q6" s="34">
        <f t="shared" si="3"/>
        <v>76.03</v>
      </c>
      <c r="R6" s="34">
        <f t="shared" si="3"/>
        <v>2207</v>
      </c>
      <c r="S6" s="34">
        <f t="shared" si="3"/>
        <v>950602</v>
      </c>
      <c r="T6" s="34">
        <f t="shared" si="3"/>
        <v>491.69</v>
      </c>
      <c r="U6" s="34">
        <f t="shared" si="3"/>
        <v>1933.34</v>
      </c>
      <c r="V6" s="34">
        <f t="shared" si="3"/>
        <v>933438</v>
      </c>
      <c r="W6" s="34">
        <f t="shared" si="3"/>
        <v>159.55000000000001</v>
      </c>
      <c r="X6" s="34">
        <f t="shared" si="3"/>
        <v>5850.44</v>
      </c>
      <c r="Y6" s="35">
        <f>IF(Y7="",NA(),Y7)</f>
        <v>106.36</v>
      </c>
      <c r="Z6" s="35">
        <f t="shared" ref="Z6:AH6" si="4">IF(Z7="",NA(),Z7)</f>
        <v>105.2</v>
      </c>
      <c r="AA6" s="35">
        <f t="shared" si="4"/>
        <v>104.67</v>
      </c>
      <c r="AB6" s="35">
        <f t="shared" si="4"/>
        <v>104.73</v>
      </c>
      <c r="AC6" s="35">
        <f t="shared" si="4"/>
        <v>106.17</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52.17</v>
      </c>
      <c r="AV6" s="35">
        <f t="shared" ref="AV6:BD6" si="6">IF(AV7="",NA(),AV7)</f>
        <v>64.56</v>
      </c>
      <c r="AW6" s="35">
        <f t="shared" si="6"/>
        <v>64.55</v>
      </c>
      <c r="AX6" s="35">
        <f t="shared" si="6"/>
        <v>65.13</v>
      </c>
      <c r="AY6" s="35">
        <f t="shared" si="6"/>
        <v>60.81</v>
      </c>
      <c r="AZ6" s="35">
        <f t="shared" si="6"/>
        <v>56.18</v>
      </c>
      <c r="BA6" s="35">
        <f t="shared" si="6"/>
        <v>59.45</v>
      </c>
      <c r="BB6" s="35">
        <f t="shared" si="6"/>
        <v>64.94</v>
      </c>
      <c r="BC6" s="35">
        <f t="shared" si="6"/>
        <v>70.08</v>
      </c>
      <c r="BD6" s="35">
        <f t="shared" si="6"/>
        <v>72.92</v>
      </c>
      <c r="BE6" s="34" t="str">
        <f>IF(BE7="","",IF(BE7="-","【-】","【"&amp;SUBSTITUTE(TEXT(BE7,"#,##0.00"),"-","△")&amp;"】"))</f>
        <v>【69.54】</v>
      </c>
      <c r="BF6" s="35">
        <f>IF(BF7="",NA(),BF7)</f>
        <v>619.4</v>
      </c>
      <c r="BG6" s="35">
        <f t="shared" ref="BG6:BO6" si="7">IF(BG7="",NA(),BG7)</f>
        <v>593.58000000000004</v>
      </c>
      <c r="BH6" s="35">
        <f t="shared" si="7"/>
        <v>579.25</v>
      </c>
      <c r="BI6" s="35">
        <f t="shared" si="7"/>
        <v>579.4</v>
      </c>
      <c r="BJ6" s="35">
        <f t="shared" si="7"/>
        <v>574.91999999999996</v>
      </c>
      <c r="BK6" s="35">
        <f t="shared" si="7"/>
        <v>594.09</v>
      </c>
      <c r="BL6" s="35">
        <f t="shared" si="7"/>
        <v>576.02</v>
      </c>
      <c r="BM6" s="35">
        <f t="shared" si="7"/>
        <v>549.48</v>
      </c>
      <c r="BN6" s="35">
        <f t="shared" si="7"/>
        <v>537.13</v>
      </c>
      <c r="BO6" s="35">
        <f t="shared" si="7"/>
        <v>531.38</v>
      </c>
      <c r="BP6" s="34" t="str">
        <f>IF(BP7="","",IF(BP7="-","【-】","【"&amp;SUBSTITUTE(TEXT(BP7,"#,##0.00"),"-","△")&amp;"】"))</f>
        <v>【682.51】</v>
      </c>
      <c r="BQ6" s="35">
        <f>IF(BQ7="",NA(),BQ7)</f>
        <v>96.35</v>
      </c>
      <c r="BR6" s="35">
        <f t="shared" ref="BR6:BZ6" si="8">IF(BR7="",NA(),BR7)</f>
        <v>97.61</v>
      </c>
      <c r="BS6" s="35">
        <f t="shared" si="8"/>
        <v>97.21</v>
      </c>
      <c r="BT6" s="35">
        <f t="shared" si="8"/>
        <v>99.7</v>
      </c>
      <c r="BU6" s="35">
        <f t="shared" si="8"/>
        <v>108.07</v>
      </c>
      <c r="BV6" s="35">
        <f t="shared" si="8"/>
        <v>114.03</v>
      </c>
      <c r="BW6" s="35">
        <f t="shared" si="8"/>
        <v>113.34</v>
      </c>
      <c r="BX6" s="35">
        <f t="shared" si="8"/>
        <v>113.83</v>
      </c>
      <c r="BY6" s="35">
        <f t="shared" si="8"/>
        <v>112.43</v>
      </c>
      <c r="BZ6" s="35">
        <f t="shared" si="8"/>
        <v>110.92</v>
      </c>
      <c r="CA6" s="34" t="str">
        <f>IF(CA7="","",IF(CA7="-","【-】","【"&amp;SUBSTITUTE(TEXT(CA7,"#,##0.00"),"-","△")&amp;"】"))</f>
        <v>【100.34】</v>
      </c>
      <c r="CB6" s="35">
        <f>IF(CB7="",NA(),CB7)</f>
        <v>152.97</v>
      </c>
      <c r="CC6" s="35">
        <f t="shared" ref="CC6:CK6" si="9">IF(CC7="",NA(),CC7)</f>
        <v>151.04</v>
      </c>
      <c r="CD6" s="35">
        <f t="shared" si="9"/>
        <v>151.62</v>
      </c>
      <c r="CE6" s="35">
        <f t="shared" si="9"/>
        <v>147.08000000000001</v>
      </c>
      <c r="CF6" s="35">
        <f t="shared" si="9"/>
        <v>134.88</v>
      </c>
      <c r="CG6" s="35">
        <f t="shared" si="9"/>
        <v>116.93</v>
      </c>
      <c r="CH6" s="35">
        <f t="shared" si="9"/>
        <v>117.4</v>
      </c>
      <c r="CI6" s="35">
        <f t="shared" si="9"/>
        <v>116.87</v>
      </c>
      <c r="CJ6" s="35">
        <f t="shared" si="9"/>
        <v>118.55</v>
      </c>
      <c r="CK6" s="35">
        <f t="shared" si="9"/>
        <v>119.33</v>
      </c>
      <c r="CL6" s="34" t="str">
        <f>IF(CL7="","",IF(CL7="-","【-】","【"&amp;SUBSTITUTE(TEXT(CL7,"#,##0.00"),"-","△")&amp;"】"))</f>
        <v>【136.15】</v>
      </c>
      <c r="CM6" s="35">
        <f>IF(CM7="",NA(),CM7)</f>
        <v>59.57</v>
      </c>
      <c r="CN6" s="35">
        <f t="shared" ref="CN6:CV6" si="10">IF(CN7="",NA(),CN7)</f>
        <v>72.63</v>
      </c>
      <c r="CO6" s="35">
        <f t="shared" si="10"/>
        <v>78.55</v>
      </c>
      <c r="CP6" s="35">
        <f t="shared" si="10"/>
        <v>68.349999999999994</v>
      </c>
      <c r="CQ6" s="35">
        <f t="shared" si="10"/>
        <v>77</v>
      </c>
      <c r="CR6" s="35">
        <f t="shared" si="10"/>
        <v>58.79</v>
      </c>
      <c r="CS6" s="35">
        <f t="shared" si="10"/>
        <v>59.16</v>
      </c>
      <c r="CT6" s="35">
        <f t="shared" si="10"/>
        <v>59.44</v>
      </c>
      <c r="CU6" s="35">
        <f t="shared" si="10"/>
        <v>57.38</v>
      </c>
      <c r="CV6" s="35">
        <f t="shared" si="10"/>
        <v>58.09</v>
      </c>
      <c r="CW6" s="34" t="str">
        <f>IF(CW7="","",IF(CW7="-","【-】","【"&amp;SUBSTITUTE(TEXT(CW7,"#,##0.00"),"-","△")&amp;"】"))</f>
        <v>【59.64】</v>
      </c>
      <c r="CX6" s="35">
        <f>IF(CX7="",NA(),CX7)</f>
        <v>99.7</v>
      </c>
      <c r="CY6" s="35">
        <f t="shared" ref="CY6:DG6" si="11">IF(CY7="",NA(),CY7)</f>
        <v>99.7</v>
      </c>
      <c r="CZ6" s="35">
        <f t="shared" si="11"/>
        <v>99.71</v>
      </c>
      <c r="DA6" s="35">
        <f t="shared" si="11"/>
        <v>99.75</v>
      </c>
      <c r="DB6" s="35">
        <f t="shared" si="11"/>
        <v>99.74</v>
      </c>
      <c r="DC6" s="35">
        <f t="shared" si="11"/>
        <v>98.76</v>
      </c>
      <c r="DD6" s="35">
        <f t="shared" si="11"/>
        <v>98.86</v>
      </c>
      <c r="DE6" s="35">
        <f t="shared" si="11"/>
        <v>98.9</v>
      </c>
      <c r="DF6" s="35">
        <f t="shared" si="11"/>
        <v>98.98</v>
      </c>
      <c r="DG6" s="35">
        <f t="shared" si="11"/>
        <v>99.01</v>
      </c>
      <c r="DH6" s="34" t="str">
        <f>IF(DH7="","",IF(DH7="-","【-】","【"&amp;SUBSTITUTE(TEXT(DH7,"#,##0.00"),"-","△")&amp;"】"))</f>
        <v>【95.35】</v>
      </c>
      <c r="DI6" s="35">
        <f>IF(DI7="",NA(),DI7)</f>
        <v>44.59</v>
      </c>
      <c r="DJ6" s="35">
        <f t="shared" ref="DJ6:DR6" si="12">IF(DJ7="",NA(),DJ7)</f>
        <v>45.97</v>
      </c>
      <c r="DK6" s="35">
        <f t="shared" si="12"/>
        <v>47.52</v>
      </c>
      <c r="DL6" s="35">
        <f t="shared" si="12"/>
        <v>47.96</v>
      </c>
      <c r="DM6" s="35">
        <f t="shared" si="12"/>
        <v>49.23</v>
      </c>
      <c r="DN6" s="35">
        <f t="shared" si="12"/>
        <v>43.2</v>
      </c>
      <c r="DO6" s="35">
        <f t="shared" si="12"/>
        <v>44.55</v>
      </c>
      <c r="DP6" s="35">
        <f t="shared" si="12"/>
        <v>45.79</v>
      </c>
      <c r="DQ6" s="35">
        <f t="shared" si="12"/>
        <v>47.06</v>
      </c>
      <c r="DR6" s="35">
        <f t="shared" si="12"/>
        <v>48.25</v>
      </c>
      <c r="DS6" s="34" t="str">
        <f>IF(DS7="","",IF(DS7="-","【-】","【"&amp;SUBSTITUTE(TEXT(DS7,"#,##0.00"),"-","△")&amp;"】"))</f>
        <v>【38.57】</v>
      </c>
      <c r="DT6" s="35">
        <f>IF(DT7="",NA(),DT7)</f>
        <v>3.57</v>
      </c>
      <c r="DU6" s="35">
        <f t="shared" ref="DU6:EC6" si="13">IF(DU7="",NA(),DU7)</f>
        <v>4.08</v>
      </c>
      <c r="DV6" s="35">
        <f t="shared" si="13"/>
        <v>4.41</v>
      </c>
      <c r="DW6" s="35">
        <f t="shared" si="13"/>
        <v>4.34</v>
      </c>
      <c r="DX6" s="35">
        <f t="shared" si="13"/>
        <v>5.18</v>
      </c>
      <c r="DY6" s="35">
        <f t="shared" si="13"/>
        <v>7.39</v>
      </c>
      <c r="DZ6" s="35">
        <f t="shared" si="13"/>
        <v>8.25</v>
      </c>
      <c r="EA6" s="35">
        <f t="shared" si="13"/>
        <v>9</v>
      </c>
      <c r="EB6" s="35">
        <f t="shared" si="13"/>
        <v>9.6300000000000008</v>
      </c>
      <c r="EC6" s="35">
        <f t="shared" si="13"/>
        <v>10.76</v>
      </c>
      <c r="ED6" s="34" t="str">
        <f>IF(ED7="","",IF(ED7="-","【-】","【"&amp;SUBSTITUTE(TEXT(ED7,"#,##0.00"),"-","△")&amp;"】"))</f>
        <v>【5.90】</v>
      </c>
      <c r="EE6" s="35">
        <f>IF(EE7="",NA(),EE7)</f>
        <v>0.35</v>
      </c>
      <c r="EF6" s="35">
        <f t="shared" ref="EF6:EN6" si="14">IF(EF7="",NA(),EF7)</f>
        <v>0.35</v>
      </c>
      <c r="EG6" s="35">
        <f t="shared" si="14"/>
        <v>0.44</v>
      </c>
      <c r="EH6" s="35">
        <f t="shared" si="14"/>
        <v>0.3</v>
      </c>
      <c r="EI6" s="35">
        <f t="shared" si="14"/>
        <v>0.34</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401005</v>
      </c>
      <c r="D7" s="37">
        <v>46</v>
      </c>
      <c r="E7" s="37">
        <v>17</v>
      </c>
      <c r="F7" s="37">
        <v>1</v>
      </c>
      <c r="G7" s="37">
        <v>0</v>
      </c>
      <c r="H7" s="37" t="s">
        <v>96</v>
      </c>
      <c r="I7" s="37" t="s">
        <v>97</v>
      </c>
      <c r="J7" s="37" t="s">
        <v>98</v>
      </c>
      <c r="K7" s="37" t="s">
        <v>99</v>
      </c>
      <c r="L7" s="37" t="s">
        <v>100</v>
      </c>
      <c r="M7" s="37" t="s">
        <v>101</v>
      </c>
      <c r="N7" s="38" t="s">
        <v>102</v>
      </c>
      <c r="O7" s="38">
        <v>65.069999999999993</v>
      </c>
      <c r="P7" s="38">
        <v>98.64</v>
      </c>
      <c r="Q7" s="38">
        <v>76.03</v>
      </c>
      <c r="R7" s="38">
        <v>2207</v>
      </c>
      <c r="S7" s="38">
        <v>950602</v>
      </c>
      <c r="T7" s="38">
        <v>491.69</v>
      </c>
      <c r="U7" s="38">
        <v>1933.34</v>
      </c>
      <c r="V7" s="38">
        <v>933438</v>
      </c>
      <c r="W7" s="38">
        <v>159.55000000000001</v>
      </c>
      <c r="X7" s="38">
        <v>5850.44</v>
      </c>
      <c r="Y7" s="38">
        <v>106.36</v>
      </c>
      <c r="Z7" s="38">
        <v>105.2</v>
      </c>
      <c r="AA7" s="38">
        <v>104.67</v>
      </c>
      <c r="AB7" s="38">
        <v>104.73</v>
      </c>
      <c r="AC7" s="38">
        <v>106.17</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52.17</v>
      </c>
      <c r="AV7" s="38">
        <v>64.56</v>
      </c>
      <c r="AW7" s="38">
        <v>64.55</v>
      </c>
      <c r="AX7" s="38">
        <v>65.13</v>
      </c>
      <c r="AY7" s="38">
        <v>60.81</v>
      </c>
      <c r="AZ7" s="38">
        <v>56.18</v>
      </c>
      <c r="BA7" s="38">
        <v>59.45</v>
      </c>
      <c r="BB7" s="38">
        <v>64.94</v>
      </c>
      <c r="BC7" s="38">
        <v>70.08</v>
      </c>
      <c r="BD7" s="38">
        <v>72.92</v>
      </c>
      <c r="BE7" s="38">
        <v>69.540000000000006</v>
      </c>
      <c r="BF7" s="38">
        <v>619.4</v>
      </c>
      <c r="BG7" s="38">
        <v>593.58000000000004</v>
      </c>
      <c r="BH7" s="38">
        <v>579.25</v>
      </c>
      <c r="BI7" s="38">
        <v>579.4</v>
      </c>
      <c r="BJ7" s="38">
        <v>574.91999999999996</v>
      </c>
      <c r="BK7" s="38">
        <v>594.09</v>
      </c>
      <c r="BL7" s="38">
        <v>576.02</v>
      </c>
      <c r="BM7" s="38">
        <v>549.48</v>
      </c>
      <c r="BN7" s="38">
        <v>537.13</v>
      </c>
      <c r="BO7" s="38">
        <v>531.38</v>
      </c>
      <c r="BP7" s="38">
        <v>682.51</v>
      </c>
      <c r="BQ7" s="38">
        <v>96.35</v>
      </c>
      <c r="BR7" s="38">
        <v>97.61</v>
      </c>
      <c r="BS7" s="38">
        <v>97.21</v>
      </c>
      <c r="BT7" s="38">
        <v>99.7</v>
      </c>
      <c r="BU7" s="38">
        <v>108.07</v>
      </c>
      <c r="BV7" s="38">
        <v>114.03</v>
      </c>
      <c r="BW7" s="38">
        <v>113.34</v>
      </c>
      <c r="BX7" s="38">
        <v>113.83</v>
      </c>
      <c r="BY7" s="38">
        <v>112.43</v>
      </c>
      <c r="BZ7" s="38">
        <v>110.92</v>
      </c>
      <c r="CA7" s="38">
        <v>100.34</v>
      </c>
      <c r="CB7" s="38">
        <v>152.97</v>
      </c>
      <c r="CC7" s="38">
        <v>151.04</v>
      </c>
      <c r="CD7" s="38">
        <v>151.62</v>
      </c>
      <c r="CE7" s="38">
        <v>147.08000000000001</v>
      </c>
      <c r="CF7" s="38">
        <v>134.88</v>
      </c>
      <c r="CG7" s="38">
        <v>116.93</v>
      </c>
      <c r="CH7" s="38">
        <v>117.4</v>
      </c>
      <c r="CI7" s="38">
        <v>116.87</v>
      </c>
      <c r="CJ7" s="38">
        <v>118.55</v>
      </c>
      <c r="CK7" s="38">
        <v>119.33</v>
      </c>
      <c r="CL7" s="38">
        <v>136.15</v>
      </c>
      <c r="CM7" s="38">
        <v>59.57</v>
      </c>
      <c r="CN7" s="38">
        <v>72.63</v>
      </c>
      <c r="CO7" s="38">
        <v>78.55</v>
      </c>
      <c r="CP7" s="38">
        <v>68.349999999999994</v>
      </c>
      <c r="CQ7" s="38">
        <v>77</v>
      </c>
      <c r="CR7" s="38">
        <v>58.79</v>
      </c>
      <c r="CS7" s="38">
        <v>59.16</v>
      </c>
      <c r="CT7" s="38">
        <v>59.44</v>
      </c>
      <c r="CU7" s="38">
        <v>57.38</v>
      </c>
      <c r="CV7" s="38">
        <v>58.09</v>
      </c>
      <c r="CW7" s="38">
        <v>59.64</v>
      </c>
      <c r="CX7" s="38">
        <v>99.7</v>
      </c>
      <c r="CY7" s="38">
        <v>99.7</v>
      </c>
      <c r="CZ7" s="38">
        <v>99.71</v>
      </c>
      <c r="DA7" s="38">
        <v>99.75</v>
      </c>
      <c r="DB7" s="38">
        <v>99.74</v>
      </c>
      <c r="DC7" s="38">
        <v>98.76</v>
      </c>
      <c r="DD7" s="38">
        <v>98.86</v>
      </c>
      <c r="DE7" s="38">
        <v>98.9</v>
      </c>
      <c r="DF7" s="38">
        <v>98.98</v>
      </c>
      <c r="DG7" s="38">
        <v>99.01</v>
      </c>
      <c r="DH7" s="38">
        <v>95.35</v>
      </c>
      <c r="DI7" s="38">
        <v>44.59</v>
      </c>
      <c r="DJ7" s="38">
        <v>45.97</v>
      </c>
      <c r="DK7" s="38">
        <v>47.52</v>
      </c>
      <c r="DL7" s="38">
        <v>47.96</v>
      </c>
      <c r="DM7" s="38">
        <v>49.23</v>
      </c>
      <c r="DN7" s="38">
        <v>43.2</v>
      </c>
      <c r="DO7" s="38">
        <v>44.55</v>
      </c>
      <c r="DP7" s="38">
        <v>45.79</v>
      </c>
      <c r="DQ7" s="38">
        <v>47.06</v>
      </c>
      <c r="DR7" s="38">
        <v>48.25</v>
      </c>
      <c r="DS7" s="38">
        <v>38.57</v>
      </c>
      <c r="DT7" s="38">
        <v>3.57</v>
      </c>
      <c r="DU7" s="38">
        <v>4.08</v>
      </c>
      <c r="DV7" s="38">
        <v>4.41</v>
      </c>
      <c r="DW7" s="38">
        <v>4.34</v>
      </c>
      <c r="DX7" s="38">
        <v>5.18</v>
      </c>
      <c r="DY7" s="38">
        <v>7.39</v>
      </c>
      <c r="DZ7" s="38">
        <v>8.25</v>
      </c>
      <c r="EA7" s="38">
        <v>9</v>
      </c>
      <c r="EB7" s="38">
        <v>9.6300000000000008</v>
      </c>
      <c r="EC7" s="38">
        <v>10.76</v>
      </c>
      <c r="ED7" s="38">
        <v>5.9</v>
      </c>
      <c r="EE7" s="38">
        <v>0.35</v>
      </c>
      <c r="EF7" s="38">
        <v>0.35</v>
      </c>
      <c r="EG7" s="38">
        <v>0.44</v>
      </c>
      <c r="EH7" s="38">
        <v>0.3</v>
      </c>
      <c r="EI7" s="38">
        <v>0.34</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2020-12-04T02:30:04Z</dcterms:created>
  <dcterms:modified xsi:type="dcterms:W3CDTF">2021-01-18T04:38:06Z</dcterms:modified>
  <cp:category/>
</cp:coreProperties>
</file>