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決算統計\３１年度\97_財政状況資料集\05 回答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AM42" i="10"/>
  <c r="U42" i="10"/>
  <c r="BW41" i="10"/>
  <c r="AM41" i="10"/>
  <c r="U41" i="10"/>
  <c r="BW40" i="10"/>
  <c r="AM40" i="10"/>
  <c r="U40" i="10"/>
  <c r="BW39" i="10"/>
  <c r="U39" i="10"/>
  <c r="BW38" i="10"/>
  <c r="U38" i="10"/>
  <c r="BW37" i="10"/>
  <c r="CO34" i="10"/>
  <c r="CO35" i="10" s="1"/>
  <c r="CO36" i="10" s="1"/>
  <c r="CO37" i="10" s="1"/>
  <c r="CO38" i="10" s="1"/>
  <c r="CO39" i="10" s="1"/>
  <c r="CO40" i="10" s="1"/>
  <c r="CO41" i="10" s="1"/>
  <c r="CO42" i="10" s="1"/>
  <c r="CO43" i="10" s="1"/>
  <c r="BW34" i="10"/>
  <c r="BW35" i="10" s="1"/>
  <c r="BW36" i="10" s="1"/>
  <c r="C34" i="10"/>
  <c r="AM34" i="10" l="1"/>
  <c r="AM35" i="10" s="1"/>
  <c r="AM36" i="10" s="1"/>
  <c r="AM37" i="10" s="1"/>
  <c r="AM38" i="10" s="1"/>
  <c r="AM39" i="10" s="1"/>
  <c r="C35" i="10"/>
  <c r="C36" i="10" s="1"/>
  <c r="C37" i="10" s="1"/>
  <c r="C38" i="10" s="1"/>
  <c r="C39" i="10" s="1"/>
  <c r="C40" i="10" s="1"/>
  <c r="C41" i="10" s="1"/>
  <c r="C42"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 r="BE41" i="10" s="1"/>
  <c r="BE42" i="10" s="1"/>
</calcChain>
</file>

<file path=xl/sharedStrings.xml><?xml version="1.0" encoding="utf-8"?>
<sst xmlns="http://schemas.openxmlformats.org/spreadsheetml/2006/main" count="1034" uniqueCount="631">
  <si>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</si>
  <si>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</si>
  <si>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</si>
  <si>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</si>
  <si>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</si>
  <si>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</si>
  <si>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</si>
  <si>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</si>
  <si>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</si>
  <si>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</si>
  <si>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</si>
  <si>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</si>
  <si>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</si>
  <si>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</si>
  <si>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</si>
  <si>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</si>
  <si>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</si>
  <si>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</si>
  <si>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</si>
  <si>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</si>
  <si>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</si>
  <si>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</si>
  <si>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</si>
  <si>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</si>
  <si>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</si>
  <si>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</si>
  <si>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</si>
  <si>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</si>
  <si>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</si>
  <si>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</si>
  <si>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</si>
  <si>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</si>
  <si>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</si>
  <si>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</si>
  <si>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</si>
  <si>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</si>
  <si>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</si>
  <si>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</si>
  <si>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</si>
  <si>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</si>
  <si>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</si>
  <si>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</si>
  <si>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</si>
  <si>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</si>
  <si>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</si>
  <si>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</si>
  <si>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</si>
  <si>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</si>
  <si>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</si>
  <si>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</si>
  <si>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</si>
  <si>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</si>
  <si>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</si>
  <si>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</si>
  <si>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</si>
  <si>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</si>
  <si>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</si>
  <si>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</si>
  <si>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</si>
  <si>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</si>
  <si>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</si>
  <si>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</si>
  <si>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</si>
  <si>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</si>
  <si>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</si>
  <si>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</si>
  <si>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</si>
  <si>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</si>
  <si>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</si>
  <si>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</si>
  <si>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</si>
  <si>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</si>
  <si>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</si>
  <si>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</si>
  <si>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</si>
  <si>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</si>
  <si>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</si>
  <si>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</si>
  <si>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</si>
  <si>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</si>
  <si>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</si>
  <si>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</si>
  <si>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</si>
  <si>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</si>
  <si>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</si>
  <si>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</si>
  <si>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</si>
  <si>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</si>
  <si>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</si>
  <si>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</si>
  <si>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</si>
  <si>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</si>
  <si>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</si>
  <si>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</si>
  <si>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</si>
  <si>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</si>
  <si>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</si>
  <si>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</si>
  <si>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</si>
  <si>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</si>
  <si>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</si>
  <si>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</si>
  <si>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</si>
  <si>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</si>
  <si>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</si>
  <si>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</si>
  <si>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</si>
  <si>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</si>
  <si>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</si>
  <si>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</si>
  <si>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</si>
  <si>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</si>
  <si>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</si>
  <si>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</si>
  <si>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</si>
  <si>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</si>
  <si>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</si>
  <si>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</si>
  <si>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</si>
  <si>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</si>
  <si>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</si>
  <si>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</si>
  <si>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</si>
  <si>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</si>
  <si>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</si>
  <si>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</si>
  <si>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</si>
  <si>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</si>
  <si>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</si>
  <si>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</si>
  <si>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</si>
  <si>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</si>
  <si>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</si>
  <si>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</si>
  <si>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</si>
  <si>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</si>
  <si>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</si>
  <si>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</si>
  <si>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</si>
  <si>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</si>
  <si>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</si>
  <si>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</si>
  <si>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</si>
  <si>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</si>
  <si>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</si>
  <si>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</si>
  <si>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</si>
  <si>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</si>
  <si>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</si>
  <si>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</si>
  <si>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</si>
  <si>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</si>
  <si>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</si>
  <si>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</si>
  <si>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</si>
  <si>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</si>
  <si>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</si>
  <si>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</si>
  <si>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</si>
  <si>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</si>
  <si>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</si>
  <si>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</si>
  <si>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</si>
  <si>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</si>
  <si>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</si>
  <si>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</si>
  <si>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</si>
  <si>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</si>
  <si>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</si>
  <si>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</si>
  <si>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</si>
  <si>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</si>
  <si>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</si>
  <si>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</si>
  <si>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</si>
  <si>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</si>
  <si>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</si>
  <si>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</si>
  <si>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</si>
  <si>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</si>
  <si>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</si>
  <si>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</si>
  <si>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</si>
  <si>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</si>
  <si>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</si>
  <si>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</si>
  <si>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</si>
  <si>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</si>
  <si>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</si>
  <si>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</si>
  <si>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</si>
  <si>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</si>
  <si>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</si>
  <si>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</si>
  <si>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</si>
  <si>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</si>
  <si>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</si>
  <si>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</si>
  <si>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</si>
  <si>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</si>
  <si>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</si>
  <si>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</si>
  <si>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</si>
  <si>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</si>
  <si>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</si>
  <si>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</si>
  <si>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</si>
  <si>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</si>
  <si>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</si>
  <si>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</si>
  <si>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</si>
  <si>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</si>
  <si>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</si>
  <si>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</si>
  <si>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</si>
  <si>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</si>
  <si>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</si>
  <si>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</si>
  <si>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</si>
  <si>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</si>
  <si>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</si>
  <si>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</si>
  <si>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</si>
  <si>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</si>
  <si>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</si>
  <si>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</si>
  <si>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</si>
  <si>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</si>
  <si>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</si>
  <si>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</si>
  <si>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</si>
  <si>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</si>
  <si>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</si>
  <si>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</si>
  <si>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</si>
  <si>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</si>
  <si>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</si>
  <si>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</si>
  <si>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</si>
  <si>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</si>
  <si>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</si>
  <si>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</si>
  <si>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</si>
  <si>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</si>
  <si>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</si>
  <si>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</si>
  <si>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</si>
  <si>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</si>
  <si>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</si>
  <si>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</si>
  <si>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</si>
  <si>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</si>
  <si>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</si>
  <si>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</si>
  <si>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</si>
  <si>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</si>
  <si>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</si>
  <si>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</si>
  <si>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</si>
  <si>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</si>
  <si>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</si>
  <si>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</si>
  <si>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</si>
  <si>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</si>
  <si>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</si>
  <si>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</si>
  <si>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</si>
  <si>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</si>
  <si>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</si>
  <si>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</si>
  <si>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</si>
  <si>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</si>
  <si>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</si>
  <si>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</si>
  <si>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</si>
  <si>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</si>
  <si>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</si>
  <si>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</si>
  <si>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</si>
  <si>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</si>
  <si>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</si>
  <si>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</si>
  <si>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</si>
  <si>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</si>
  <si>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</si>
  <si>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</si>
  <si>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</si>
  <si>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</si>
  <si>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</si>
  <si>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</si>
  <si>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</si>
  <si>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</si>
  <si>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</si>
  <si>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</si>
  <si>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</si>
  <si>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</si>
  <si>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</si>
  <si>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</si>
  <si>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</si>
  <si>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</si>
  <si>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</si>
  <si>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</si>
  <si>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</si>
  <si>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</si>
  <si>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</si>
  <si>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</si>
  <si>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</si>
  <si>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</si>
  <si>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</si>
  <si>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</si>
  <si>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</si>
  <si>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</si>
  <si>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</si>
  <si>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</si>
  <si>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</si>
  <si>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</si>
  <si>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</si>
  <si>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</si>
  <si>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</si>
  <si>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</si>
  <si>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</si>
  <si>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</si>
  <si>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</si>
  <si>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</si>
  <si>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</si>
  <si>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</si>
  <si>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</si>
  <si>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</si>
  <si>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</si>
  <si>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</si>
  <si>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</si>
  <si>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</si>
  <si>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</si>
  <si>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</si>
  <si>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</si>
  <si>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</si>
  <si>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</si>
  <si>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</si>
  <si>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</si>
  <si>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</si>
  <si>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</si>
  <si>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</si>
  <si>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</si>
  <si>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</si>
  <si>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</si>
  <si>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</si>
  <si>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</si>
  <si>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</si>
  <si>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</si>
  <si>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</si>
  <si>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</si>
  <si>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</si>
  <si>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</si>
  <si>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</si>
  <si>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</si>
  <si>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</si>
  <si>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</si>
  <si>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</si>
  <si>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</si>
  <si>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</si>
  <si>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</si>
  <si>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</si>
  <si>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</si>
  <si>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</si>
  <si>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</si>
  <si>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</si>
  <si>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</si>
  <si>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</si>
  <si>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</si>
  <si>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</si>
  <si>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</si>
  <si>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</si>
  <si>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</si>
  <si>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</si>
  <si>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</si>
  <si>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</si>
  <si>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</si>
  <si>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</si>
  <si>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</si>
  <si>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</si>
  <si>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</si>
  <si>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</si>
  <si>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</si>
  <si>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</si>
  <si>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</si>
  <si>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</si>
  <si>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</si>
  <si>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</si>
  <si>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</si>
  <si>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住宅新築資金等貸付特別会計</t>
    <phoneticPr fontId="5"/>
  </si>
  <si>
    <t>土地取得特別会計</t>
    <phoneticPr fontId="5"/>
  </si>
  <si>
    <t>母子父子寡婦福祉資金特別会計</t>
    <phoneticPr fontId="5"/>
  </si>
  <si>
    <t>臨海部産業用地貸付特別会計</t>
    <phoneticPr fontId="5"/>
  </si>
  <si>
    <t>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</si>
  <si>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</si>
  <si>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</si>
  <si>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</si>
  <si>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</si>
  <si>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</si>
  <si>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</si>
  <si>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</si>
  <si>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</si>
  <si>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</si>
  <si>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</si>
  <si>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</si>
  <si>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</si>
  <si>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</si>
  <si>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</si>
  <si>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</si>
  <si>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</si>
  <si>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</si>
  <si>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</si>
  <si>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</si>
  <si>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工業用水道事業会計</t>
    <phoneticPr fontId="5"/>
  </si>
  <si>
    <t>法適用企業</t>
    <phoneticPr fontId="5"/>
  </si>
  <si>
    <t>交通事業会計</t>
    <phoneticPr fontId="5"/>
  </si>
  <si>
    <t>病院事業会計</t>
    <phoneticPr fontId="5"/>
  </si>
  <si>
    <t>下水道事業会計</t>
    <phoneticPr fontId="5"/>
  </si>
  <si>
    <t>公営競技事業会計</t>
    <phoneticPr fontId="5"/>
  </si>
  <si>
    <t>食肉センター特別会計</t>
    <phoneticPr fontId="5"/>
  </si>
  <si>
    <t>法非適用企業</t>
    <phoneticPr fontId="5"/>
  </si>
  <si>
    <t>卸売市場特別会計</t>
    <phoneticPr fontId="5"/>
  </si>
  <si>
    <t>渡船特別会計</t>
    <phoneticPr fontId="5"/>
  </si>
  <si>
    <t>法非適用企業</t>
    <phoneticPr fontId="5"/>
  </si>
  <si>
    <t>漁業集落排水特別会計</t>
    <phoneticPr fontId="5"/>
  </si>
  <si>
    <t>港湾整備特別会計</t>
    <phoneticPr fontId="5"/>
  </si>
  <si>
    <t>市民太陽光発電所特別会計</t>
    <phoneticPr fontId="5"/>
  </si>
  <si>
    <t>産業用地整備特別会計</t>
    <phoneticPr fontId="5"/>
  </si>
  <si>
    <t>空港関連用地整備特別会計</t>
    <phoneticPr fontId="5"/>
  </si>
  <si>
    <t>学術研究都市土地区画整理特別会計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</si>
  <si>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</si>
  <si>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</si>
  <si>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</si>
  <si>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</si>
  <si>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</si>
  <si>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</si>
  <si>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</si>
  <si>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</si>
  <si>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</si>
  <si>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</si>
  <si>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</si>
  <si>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</si>
  <si>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</si>
  <si>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</si>
  <si>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</si>
  <si>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</si>
  <si>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</si>
  <si>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</si>
  <si>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</si>
  <si>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</si>
  <si>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</si>
  <si>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</si>
  <si>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</si>
  <si>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</si>
  <si>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</si>
  <si>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</si>
  <si>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</si>
  <si>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</si>
  <si>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</si>
  <si>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</si>
  <si>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</si>
  <si>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</si>
  <si>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</si>
  <si>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</si>
  <si>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</si>
  <si>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</si>
  <si>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</si>
  <si>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</si>
  <si>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</si>
  <si>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</si>
  <si>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</si>
  <si>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</si>
  <si>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</si>
  <si>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</si>
  <si>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</si>
  <si>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</si>
  <si>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</si>
  <si>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</si>
  <si>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</si>
  <si>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</si>
  <si>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</si>
  <si>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</si>
  <si>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</si>
  <si>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</si>
  <si>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</si>
  <si>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</si>
  <si>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</si>
  <si>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</si>
  <si>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</si>
  <si>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学術研究都市土地区画整理特別会計</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</si>
  <si>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</si>
  <si>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</si>
  <si>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</si>
  <si>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</si>
  <si>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</si>
  <si>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</si>
  <si>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</si>
  <si>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</si>
  <si>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</si>
  <si>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</si>
  <si>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</si>
  <si>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</si>
  <si>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</si>
  <si>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</si>
  <si>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</si>
  <si>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</si>
  <si>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</si>
  <si>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</si>
  <si>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</si>
  <si>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</si>
  <si>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</si>
  <si>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</si>
  <si>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</si>
  <si>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</si>
  <si>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</si>
  <si>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</si>
  <si>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</si>
  <si>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</si>
  <si>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</si>
  <si>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</si>
  <si>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</si>
  <si>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</si>
  <si>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</si>
  <si>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</si>
  <si>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</si>
  <si>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</si>
  <si>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</si>
  <si>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</si>
  <si>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</si>
  <si>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</si>
  <si>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</si>
  <si>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</si>
  <si>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</si>
  <si>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</si>
  <si>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</si>
  <si>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</si>
  <si>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</si>
  <si>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</si>
  <si>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</si>
  <si>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</si>
  <si>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</si>
  <si>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</si>
  <si>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</si>
  <si>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</si>
  <si>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</si>
  <si>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</si>
  <si>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</si>
  <si>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</si>
  <si>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</si>
  <si>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</si>
  <si>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</si>
  <si>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</si>
  <si>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</si>
  <si>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</si>
  <si>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</si>
  <si>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</si>
  <si>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</si>
  <si>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</si>
  <si>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</si>
  <si>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</si>
  <si>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</si>
  <si>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</si>
  <si>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</si>
  <si>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</si>
  <si>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</si>
  <si>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</si>
  <si>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</si>
  <si>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</si>
  <si>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</si>
  <si>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</si>
  <si>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</si>
  <si>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</si>
  <si>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</si>
  <si>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</si>
  <si>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</si>
  <si>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</si>
  <si>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</si>
  <si>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1.03</t>
  </si>
  <si>
    <t>▲ 0.46</t>
  </si>
  <si>
    <t>▲ 0.10</t>
  </si>
  <si>
    <t>公営競技事業会計</t>
  </si>
  <si>
    <t>上水道事業会計</t>
  </si>
  <si>
    <t>国民健康保険特別会計</t>
  </si>
  <si>
    <t>港湾整備特別会計</t>
  </si>
  <si>
    <t>下水道事業会計</t>
  </si>
  <si>
    <t>工業用水道事業会計</t>
  </si>
  <si>
    <t>介護保険特別会計</t>
  </si>
  <si>
    <t>一般会計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</si>
  <si>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</si>
  <si>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</si>
  <si>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</si>
  <si>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</si>
  <si>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</si>
  <si>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</si>
  <si>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</si>
  <si>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</si>
  <si>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福岡県自治振興組合</t>
    <rPh sb="0" eb="3">
      <t>フクオカケン</t>
    </rPh>
    <rPh sb="3" eb="5">
      <t>ジチ</t>
    </rPh>
    <rPh sb="5" eb="7">
      <t>シンコウ</t>
    </rPh>
    <rPh sb="7" eb="9">
      <t>クミアイ</t>
    </rPh>
    <phoneticPr fontId="2"/>
  </si>
  <si>
    <t>直方市・北九州市岡森用水組合</t>
    <rPh sb="0" eb="2">
      <t>ノウガタ</t>
    </rPh>
    <rPh sb="2" eb="3">
      <t>シ</t>
    </rPh>
    <rPh sb="4" eb="8">
      <t>キタキュウシュウシ</t>
    </rPh>
    <rPh sb="8" eb="10">
      <t>オカモリ</t>
    </rPh>
    <rPh sb="10" eb="12">
      <t>ヨウスイ</t>
    </rPh>
    <rPh sb="12" eb="14">
      <t>クミアイ</t>
    </rPh>
    <phoneticPr fontId="2"/>
  </si>
  <si>
    <t>福岡県後期高齢者医療広域連合</t>
    <rPh sb="0" eb="3">
      <t>フクオカケン</t>
    </rPh>
    <rPh sb="3" eb="5">
      <t>コウキ</t>
    </rPh>
    <rPh sb="5" eb="8">
      <t>コウレイシャ</t>
    </rPh>
    <rPh sb="8" eb="10">
      <t>イリョウ</t>
    </rPh>
    <rPh sb="10" eb="12">
      <t>コウイキ</t>
    </rPh>
    <rPh sb="12" eb="14">
      <t>レンゴウ</t>
    </rPh>
    <phoneticPr fontId="2"/>
  </si>
  <si>
    <t>北九州市住宅供給公社</t>
  </si>
  <si>
    <t>〇</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</si>
  <si>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</si>
  <si>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</si>
  <si>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</si>
  <si>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</si>
  <si>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</si>
  <si>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</si>
  <si>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</si>
  <si>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</si>
  <si>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</si>
  <si>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rPh sb="7" eb="10">
      <t>キタキュウシュウ</t>
    </rPh>
    <rPh sb="10" eb="12">
      <t>カンコウ</t>
    </rPh>
    <phoneticPr fontId="3"/>
  </si>
  <si>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</si>
  <si>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</si>
  <si>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</si>
  <si>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</si>
  <si>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</si>
  <si>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</si>
  <si>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</si>
  <si>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</si>
  <si>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</si>
  <si>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</si>
  <si>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</si>
  <si>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</si>
  <si>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北九州ウォーターサービス</t>
  </si>
  <si>
    <t>北九州紫川開発株式会社</t>
  </si>
  <si>
    <t>地方独立行政法人　北九州市立病院機構</t>
    <rPh sb="0" eb="2">
      <t>チホウ</t>
    </rPh>
    <rPh sb="2" eb="4">
      <t>ドクリツ</t>
    </rPh>
    <rPh sb="4" eb="6">
      <t>ギョウセイ</t>
    </rPh>
    <rPh sb="6" eb="8">
      <t>ホウジン</t>
    </rPh>
    <rPh sb="9" eb="13">
      <t>キタキュウシュウシ</t>
    </rPh>
    <rPh sb="13" eb="14">
      <t>リツ</t>
    </rPh>
    <rPh sb="14" eb="16">
      <t>ビョウイン</t>
    </rPh>
    <rPh sb="16" eb="18">
      <t>キコウ</t>
    </rPh>
    <phoneticPr fontId="2"/>
  </si>
  <si>
    <t>都市高速鉄道等整備基金</t>
    <rPh sb="0" eb="2">
      <t>トシ</t>
    </rPh>
    <rPh sb="2" eb="4">
      <t>コウソク</t>
    </rPh>
    <rPh sb="4" eb="6">
      <t>テツドウ</t>
    </rPh>
    <rPh sb="6" eb="7">
      <t>トウ</t>
    </rPh>
    <rPh sb="7" eb="9">
      <t>セイビ</t>
    </rPh>
    <rPh sb="9" eb="11">
      <t>キキン</t>
    </rPh>
    <phoneticPr fontId="2"/>
  </si>
  <si>
    <t>地域福祉振興基金</t>
    <rPh sb="0" eb="2">
      <t>チイキ</t>
    </rPh>
    <rPh sb="2" eb="4">
      <t>フクシ</t>
    </rPh>
    <rPh sb="4" eb="6">
      <t>シンコウ</t>
    </rPh>
    <rPh sb="6" eb="8">
      <t>キキン</t>
    </rPh>
    <phoneticPr fontId="2"/>
  </si>
  <si>
    <t>環境保全基金</t>
    <rPh sb="0" eb="2">
      <t>カンキョウ</t>
    </rPh>
    <rPh sb="2" eb="4">
      <t>ホゼン</t>
    </rPh>
    <rPh sb="4" eb="6">
      <t>キキン</t>
    </rPh>
    <phoneticPr fontId="2"/>
  </si>
  <si>
    <t>農業用施設維持管理基金</t>
    <rPh sb="0" eb="3">
      <t>ノウギョウヨウ</t>
    </rPh>
    <rPh sb="3" eb="5">
      <t>シセツ</t>
    </rPh>
    <rPh sb="5" eb="7">
      <t>イジ</t>
    </rPh>
    <rPh sb="7" eb="9">
      <t>カンリ</t>
    </rPh>
    <rPh sb="9" eb="11">
      <t>キキン</t>
    </rPh>
    <phoneticPr fontId="2"/>
  </si>
  <si>
    <t>中小企業技術開発振興基金</t>
    <rPh sb="0" eb="2">
      <t>チュウショウ</t>
    </rPh>
    <rPh sb="2" eb="4">
      <t>キギョウ</t>
    </rPh>
    <rPh sb="4" eb="6">
      <t>ギジュツ</t>
    </rPh>
    <rPh sb="6" eb="8">
      <t>カイハツ</t>
    </rPh>
    <rPh sb="8" eb="10">
      <t>シンコウ</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</si>
</sst>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A0AE-459E-91B4-29FB86135D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69027</c:v>
                </c:pt>
                <c:pt idx="1">
                  <c:v>77991</c:v>
                </c:pt>
                <c:pt idx="2">
                  <c:v>70113</c:v>
                </c:pt>
                <c:pt idx="3">
                  <c:v>71923</c:v>
                </c:pt>
                <c:pt idx="4">
                  <c:v>67063</c:v>
                </c:pt>
              </c:numCache>
            </c:numRef>
          </c:val>
          <c:smooth val="0"/>
          <c:extLst>
            <c:ext xmlns:c16="http://schemas.microsoft.com/office/drawing/2014/chart" uri="{C3380CC4-5D6E-409C-BE32-E72D297353CC}">
              <c16:uniqueId val="{00000001-A0AE-459E-91B4-29FB86135D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0.75</c:v>
                </c:pt>
                <c:pt idx="1">
                  <c:v>0.62</c:v>
                </c:pt>
                <c:pt idx="2">
                  <c:v>0.76</c:v>
                </c:pt>
                <c:pt idx="3">
                  <c:v>0.68</c:v>
                </c:pt>
                <c:pt idx="4">
                  <c:v>0.76</c:v>
                </c:pt>
              </c:numCache>
            </c:numRef>
          </c:val>
          <c:extLst>
            <c:ext xmlns:c16="http://schemas.microsoft.com/office/drawing/2014/chart" uri="{C3380CC4-5D6E-409C-BE32-E72D297353CC}">
              <c16:uniqueId val="{00000000-A284-4FE4-9A9F-CB28177494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4.8099999999999996</c:v>
                </c:pt>
                <c:pt idx="1">
                  <c:v>3.97</c:v>
                </c:pt>
                <c:pt idx="2">
                  <c:v>3.47</c:v>
                </c:pt>
                <c:pt idx="3">
                  <c:v>3.09</c:v>
                </c:pt>
                <c:pt idx="4">
                  <c:v>2.91</c:v>
                </c:pt>
              </c:numCache>
            </c:numRef>
          </c:val>
          <c:extLst>
            <c:ext xmlns:c16="http://schemas.microsoft.com/office/drawing/2014/chart" uri="{C3380CC4-5D6E-409C-BE32-E72D297353CC}">
              <c16:uniqueId val="{00000001-A284-4FE4-9A9F-CB28177494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0.56000000000000005</c:v>
                </c:pt>
                <c:pt idx="1">
                  <c:v>-1.03</c:v>
                </c:pt>
                <c:pt idx="2">
                  <c:v>0.19</c:v>
                </c:pt>
                <c:pt idx="3">
                  <c:v>-0.46</c:v>
                </c:pt>
                <c:pt idx="4">
                  <c:v>-0.1</c:v>
                </c:pt>
              </c:numCache>
            </c:numRef>
          </c:val>
          <c:smooth val="0"/>
          <c:extLst>
            <c:ext xmlns:c16="http://schemas.microsoft.com/office/drawing/2014/chart" uri="{C3380CC4-5D6E-409C-BE32-E72D297353CC}">
              <c16:uniqueId val="{00000002-A284-4FE4-9A9F-CB28177494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4.26</c:v>
                </c:pt>
                <c:pt idx="2">
                  <c:v>#N/A</c:v>
                </c:pt>
                <c:pt idx="3">
                  <c:v>3.73</c:v>
                </c:pt>
                <c:pt idx="4">
                  <c:v>#N/A</c:v>
                </c:pt>
                <c:pt idx="5">
                  <c:v>2.94</c:v>
                </c:pt>
                <c:pt idx="6">
                  <c:v>#N/A</c:v>
                </c:pt>
                <c:pt idx="7">
                  <c:v>1.72</c:v>
                </c:pt>
                <c:pt idx="8">
                  <c:v>#N/A</c:v>
                </c:pt>
                <c:pt idx="9">
                  <c:v>1.07</c:v>
                </c:pt>
              </c:numCache>
            </c:numRef>
          </c:val>
          <c:extLst>
            <c:ext xmlns:c16="http://schemas.microsoft.com/office/drawing/2014/chart" uri="{C3380CC4-5D6E-409C-BE32-E72D297353CC}">
              <c16:uniqueId val="{00000000-0EA2-4F25-918A-98051EEEE2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A2-4F25-918A-98051EEEE2DE}"/>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0.56000000000000005</c:v>
                </c:pt>
                <c:pt idx="2">
                  <c:v>#N/A</c:v>
                </c:pt>
                <c:pt idx="3">
                  <c:v>0.51</c:v>
                </c:pt>
                <c:pt idx="4">
                  <c:v>#N/A</c:v>
                </c:pt>
                <c:pt idx="5">
                  <c:v>0.6</c:v>
                </c:pt>
                <c:pt idx="6">
                  <c:v>#N/A</c:v>
                </c:pt>
                <c:pt idx="7">
                  <c:v>0.56000000000000005</c:v>
                </c:pt>
                <c:pt idx="8">
                  <c:v>#N/A</c:v>
                </c:pt>
                <c:pt idx="9">
                  <c:v>0.57999999999999996</c:v>
                </c:pt>
              </c:numCache>
            </c:numRef>
          </c:val>
          <c:extLst>
            <c:ext xmlns:c16="http://schemas.microsoft.com/office/drawing/2014/chart" uri="{C3380CC4-5D6E-409C-BE32-E72D297353CC}">
              <c16:uniqueId val="{00000002-0EA2-4F25-918A-98051EEEE2DE}"/>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1.06</c:v>
                </c:pt>
                <c:pt idx="2">
                  <c:v>#N/A</c:v>
                </c:pt>
                <c:pt idx="3">
                  <c:v>1.07</c:v>
                </c:pt>
                <c:pt idx="4">
                  <c:v>#N/A</c:v>
                </c:pt>
                <c:pt idx="5">
                  <c:v>0.9</c:v>
                </c:pt>
                <c:pt idx="6">
                  <c:v>#N/A</c:v>
                </c:pt>
                <c:pt idx="7">
                  <c:v>0.78</c:v>
                </c:pt>
                <c:pt idx="8">
                  <c:v>#N/A</c:v>
                </c:pt>
                <c:pt idx="9">
                  <c:v>0.67</c:v>
                </c:pt>
              </c:numCache>
            </c:numRef>
          </c:val>
          <c:extLst>
            <c:ext xmlns:c16="http://schemas.microsoft.com/office/drawing/2014/chart" uri="{C3380CC4-5D6E-409C-BE32-E72D297353CC}">
              <c16:uniqueId val="{00000003-0EA2-4F25-918A-98051EEEE2DE}"/>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c:v>
                </c:pt>
                <c:pt idx="2">
                  <c:v>#N/A</c:v>
                </c:pt>
                <c:pt idx="3">
                  <c:v>0.72</c:v>
                </c:pt>
                <c:pt idx="4">
                  <c:v>#N/A</c:v>
                </c:pt>
                <c:pt idx="5">
                  <c:v>0.63</c:v>
                </c:pt>
                <c:pt idx="6">
                  <c:v>#N/A</c:v>
                </c:pt>
                <c:pt idx="7">
                  <c:v>0.63</c:v>
                </c:pt>
                <c:pt idx="8">
                  <c:v>#N/A</c:v>
                </c:pt>
                <c:pt idx="9">
                  <c:v>0.69</c:v>
                </c:pt>
              </c:numCache>
            </c:numRef>
          </c:val>
          <c:extLst>
            <c:ext xmlns:c16="http://schemas.microsoft.com/office/drawing/2014/chart" uri="{C3380CC4-5D6E-409C-BE32-E72D297353CC}">
              <c16:uniqueId val="{00000004-0EA2-4F25-918A-98051EEEE2D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1.24</c:v>
                </c:pt>
                <c:pt idx="2">
                  <c:v>#N/A</c:v>
                </c:pt>
                <c:pt idx="3">
                  <c:v>1.19</c:v>
                </c:pt>
                <c:pt idx="4">
                  <c:v>#N/A</c:v>
                </c:pt>
                <c:pt idx="5">
                  <c:v>0.91</c:v>
                </c:pt>
                <c:pt idx="6">
                  <c:v>#N/A</c:v>
                </c:pt>
                <c:pt idx="7">
                  <c:v>0.93</c:v>
                </c:pt>
                <c:pt idx="8">
                  <c:v>#N/A</c:v>
                </c:pt>
                <c:pt idx="9">
                  <c:v>0.7</c:v>
                </c:pt>
              </c:numCache>
            </c:numRef>
          </c:val>
          <c:extLst>
            <c:ext xmlns:c16="http://schemas.microsoft.com/office/drawing/2014/chart" uri="{C3380CC4-5D6E-409C-BE32-E72D297353CC}">
              <c16:uniqueId val="{00000005-0EA2-4F25-918A-98051EEEE2DE}"/>
            </c:ext>
          </c:extLst>
        </c:ser>
        <c:ser>
          <c:idx val="6"/>
          <c:order val="6"/>
          <c:tx>
            <c:strRef>
              <c:f>データシート!$A$33</c:f>
              <c:strCache>
                <c:ptCount val="1"/>
                <c:pt idx="0">
                  <c:v>港湾整備特別会計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0.27</c:v>
                </c:pt>
                <c:pt idx="2">
                  <c:v>#N/A</c:v>
                </c:pt>
                <c:pt idx="3">
                  <c:v>0.41</c:v>
                </c:pt>
                <c:pt idx="4">
                  <c:v>#N/A</c:v>
                </c:pt>
                <c:pt idx="5">
                  <c:v>0.52</c:v>
                </c:pt>
                <c:pt idx="6">
                  <c:v>#N/A</c:v>
                </c:pt>
                <c:pt idx="7">
                  <c:v>0.74</c:v>
                </c:pt>
                <c:pt idx="8">
                  <c:v>#N/A</c:v>
                </c:pt>
                <c:pt idx="9">
                  <c:v>0.92</c:v>
                </c:pt>
              </c:numCache>
            </c:numRef>
          </c:val>
          <c:extLst>
            <c:ext xmlns:c16="http://schemas.microsoft.com/office/drawing/2014/chart" uri="{C3380CC4-5D6E-409C-BE32-E72D297353CC}">
              <c16:uniqueId val="{00000006-0EA2-4F25-918A-98051EEEE2D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0.15</c:v>
                </c:pt>
                <c:pt idx="2">
                  <c:v>#N/A</c:v>
                </c:pt>
                <c:pt idx="3">
                  <c:v>1.52</c:v>
                </c:pt>
                <c:pt idx="4">
                  <c:v>#N/A</c:v>
                </c:pt>
                <c:pt idx="5">
                  <c:v>2.11</c:v>
                </c:pt>
                <c:pt idx="6">
                  <c:v>#N/A</c:v>
                </c:pt>
                <c:pt idx="7">
                  <c:v>1.63</c:v>
                </c:pt>
                <c:pt idx="8">
                  <c:v>#N/A</c:v>
                </c:pt>
                <c:pt idx="9">
                  <c:v>1.44</c:v>
                </c:pt>
              </c:numCache>
            </c:numRef>
          </c:val>
          <c:extLst>
            <c:ext xmlns:c16="http://schemas.microsoft.com/office/drawing/2014/chart" uri="{C3380CC4-5D6E-409C-BE32-E72D297353CC}">
              <c16:uniqueId val="{00000007-0EA2-4F25-918A-98051EEEE2D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2.11</c:v>
                </c:pt>
                <c:pt idx="2">
                  <c:v>#N/A</c:v>
                </c:pt>
                <c:pt idx="3">
                  <c:v>2.27</c:v>
                </c:pt>
                <c:pt idx="4">
                  <c:v>#N/A</c:v>
                </c:pt>
                <c:pt idx="5">
                  <c:v>2.04</c:v>
                </c:pt>
                <c:pt idx="6">
                  <c:v>#N/A</c:v>
                </c:pt>
                <c:pt idx="7">
                  <c:v>2.08</c:v>
                </c:pt>
                <c:pt idx="8">
                  <c:v>#N/A</c:v>
                </c:pt>
                <c:pt idx="9">
                  <c:v>1.94</c:v>
                </c:pt>
              </c:numCache>
            </c:numRef>
          </c:val>
          <c:extLst>
            <c:ext xmlns:c16="http://schemas.microsoft.com/office/drawing/2014/chart" uri="{C3380CC4-5D6E-409C-BE32-E72D297353CC}">
              <c16:uniqueId val="{00000008-0EA2-4F25-918A-98051EEEE2DE}"/>
            </c:ext>
          </c:extLst>
        </c:ser>
        <c:ser>
          <c:idx val="9"/>
          <c:order val="9"/>
          <c:tx>
            <c:strRef>
              <c:f>データシート!$A$36</c:f>
              <c:strCache>
                <c:ptCount val="1"/>
                <c:pt idx="0">
                  <c:v>公営競技事業会計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1.67</c:v>
                </c:pt>
                <c:pt idx="8">
                  <c:v>#N/A</c:v>
                </c:pt>
                <c:pt idx="9">
                  <c:v>3.16</c:v>
                </c:pt>
              </c:numCache>
            </c:numRef>
          </c:val>
          <c:extLst>
            <c:ext xmlns:c16="http://schemas.microsoft.com/office/drawing/2014/chart" uri="{C3380CC4-5D6E-409C-BE32-E72D297353CC}">
              <c16:uniqueId val="{00000009-0EA2-4F25-918A-98051EEEE2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59221</c:v>
                </c:pt>
                <c:pt idx="5">
                  <c:v>57945</c:v>
                </c:pt>
                <c:pt idx="8">
                  <c:v>58309</c:v>
                </c:pt>
                <c:pt idx="11">
                  <c:v>56283</c:v>
                </c:pt>
                <c:pt idx="14">
                  <c:v>56787</c:v>
                </c:pt>
              </c:numCache>
            </c:numRef>
          </c:val>
          <c:extLst>
            <c:ext xmlns:c16="http://schemas.microsoft.com/office/drawing/2014/chart" uri="{C3380CC4-5D6E-409C-BE32-E72D297353CC}">
              <c16:uniqueId val="{00000000-6446-49C5-A7EB-42DCA0C8B4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5</c:v>
                </c:pt>
                <c:pt idx="3">
                  <c:v>6</c:v>
                </c:pt>
                <c:pt idx="6">
                  <c:v>7</c:v>
                </c:pt>
                <c:pt idx="9">
                  <c:v>0</c:v>
                </c:pt>
                <c:pt idx="12">
                  <c:v>0</c:v>
                </c:pt>
              </c:numCache>
            </c:numRef>
          </c:val>
          <c:extLst>
            <c:ext xmlns:c16="http://schemas.microsoft.com/office/drawing/2014/chart" uri="{C3380CC4-5D6E-409C-BE32-E72D297353CC}">
              <c16:uniqueId val="{00000001-6446-49C5-A7EB-42DCA0C8B4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448</c:v>
                </c:pt>
                <c:pt idx="3">
                  <c:v>211</c:v>
                </c:pt>
                <c:pt idx="6">
                  <c:v>211</c:v>
                </c:pt>
                <c:pt idx="9">
                  <c:v>211</c:v>
                </c:pt>
                <c:pt idx="12">
                  <c:v>211</c:v>
                </c:pt>
              </c:numCache>
            </c:numRef>
          </c:val>
          <c:extLst>
            <c:ext xmlns:c16="http://schemas.microsoft.com/office/drawing/2014/chart" uri="{C3380CC4-5D6E-409C-BE32-E72D297353CC}">
              <c16:uniqueId val="{00000002-6446-49C5-A7EB-42DCA0C8B4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46-49C5-A7EB-42DCA0C8B4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7297</c:v>
                </c:pt>
                <c:pt idx="3">
                  <c:v>7231</c:v>
                </c:pt>
                <c:pt idx="6">
                  <c:v>6917</c:v>
                </c:pt>
                <c:pt idx="9">
                  <c:v>6761</c:v>
                </c:pt>
                <c:pt idx="12">
                  <c:v>5616</c:v>
                </c:pt>
              </c:numCache>
            </c:numRef>
          </c:val>
          <c:extLst>
            <c:ext xmlns:c16="http://schemas.microsoft.com/office/drawing/2014/chart" uri="{C3380CC4-5D6E-409C-BE32-E72D297353CC}">
              <c16:uniqueId val="{00000004-6446-49C5-A7EB-42DCA0C8B4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33484</c:v>
                </c:pt>
                <c:pt idx="3">
                  <c:v>34660</c:v>
                </c:pt>
                <c:pt idx="6">
                  <c:v>34927</c:v>
                </c:pt>
                <c:pt idx="9">
                  <c:v>34859</c:v>
                </c:pt>
                <c:pt idx="12">
                  <c:v>34690</c:v>
                </c:pt>
              </c:numCache>
            </c:numRef>
          </c:val>
          <c:extLst>
            <c:ext xmlns:c16="http://schemas.microsoft.com/office/drawing/2014/chart" uri="{C3380CC4-5D6E-409C-BE32-E72D297353CC}">
              <c16:uniqueId val="{00000005-6446-49C5-A7EB-42DCA0C8B4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8507</c:v>
                </c:pt>
                <c:pt idx="3">
                  <c:v>7016</c:v>
                </c:pt>
                <c:pt idx="6">
                  <c:v>4111</c:v>
                </c:pt>
                <c:pt idx="9">
                  <c:v>5841</c:v>
                </c:pt>
                <c:pt idx="12">
                  <c:v>5787</c:v>
                </c:pt>
              </c:numCache>
            </c:numRef>
          </c:val>
          <c:extLst>
            <c:ext xmlns:c16="http://schemas.microsoft.com/office/drawing/2014/chart" uri="{C3380CC4-5D6E-409C-BE32-E72D297353CC}">
              <c16:uniqueId val="{00000006-6446-49C5-A7EB-42DCA0C8B4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37426</c:v>
                </c:pt>
                <c:pt idx="3">
                  <c:v>37703</c:v>
                </c:pt>
                <c:pt idx="6">
                  <c:v>33941</c:v>
                </c:pt>
                <c:pt idx="9">
                  <c:v>33682</c:v>
                </c:pt>
                <c:pt idx="12">
                  <c:v>35007</c:v>
                </c:pt>
              </c:numCache>
            </c:numRef>
          </c:val>
          <c:extLst>
            <c:ext xmlns:c16="http://schemas.microsoft.com/office/drawing/2014/chart" uri="{C3380CC4-5D6E-409C-BE32-E72D297353CC}">
              <c16:uniqueId val="{00000007-6446-49C5-A7EB-42DCA0C8B4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27946</c:v>
                </c:pt>
                <c:pt idx="2">
                  <c:v>#N/A</c:v>
                </c:pt>
                <c:pt idx="3">
                  <c:v>#N/A</c:v>
                </c:pt>
                <c:pt idx="4">
                  <c:v>28882</c:v>
                </c:pt>
                <c:pt idx="5">
                  <c:v>#N/A</c:v>
                </c:pt>
                <c:pt idx="6">
                  <c:v>#N/A</c:v>
                </c:pt>
                <c:pt idx="7">
                  <c:v>21805</c:v>
                </c:pt>
                <c:pt idx="8">
                  <c:v>#N/A</c:v>
                </c:pt>
                <c:pt idx="9">
                  <c:v>#N/A</c:v>
                </c:pt>
                <c:pt idx="10">
                  <c:v>25071</c:v>
                </c:pt>
                <c:pt idx="11">
                  <c:v>#N/A</c:v>
                </c:pt>
                <c:pt idx="12">
                  <c:v>#N/A</c:v>
                </c:pt>
                <c:pt idx="13">
                  <c:v>24524</c:v>
                </c:pt>
                <c:pt idx="14">
                  <c:v>#N/A</c:v>
                </c:pt>
              </c:numCache>
            </c:numRef>
          </c:val>
          <c:smooth val="0"/>
          <c:extLst>
            <c:ext xmlns:c16="http://schemas.microsoft.com/office/drawing/2014/chart" uri="{C3380CC4-5D6E-409C-BE32-E72D297353CC}">
              <c16:uniqueId val="{00000008-6446-49C5-A7EB-42DCA0C8B4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508757</c:v>
                </c:pt>
                <c:pt idx="5">
                  <c:v>513677</c:v>
                </c:pt>
                <c:pt idx="8">
                  <c:v>524488</c:v>
                </c:pt>
                <c:pt idx="11">
                  <c:v>534851</c:v>
                </c:pt>
                <c:pt idx="14">
                  <c:v>547605</c:v>
                </c:pt>
              </c:numCache>
            </c:numRef>
          </c:val>
          <c:extLst>
            <c:ext xmlns:c16="http://schemas.microsoft.com/office/drawing/2014/chart" uri="{C3380CC4-5D6E-409C-BE32-E72D297353CC}">
              <c16:uniqueId val="{00000000-BC05-42A4-B52C-D4043ACECC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180866</c:v>
                </c:pt>
                <c:pt idx="5">
                  <c:v>177239</c:v>
                </c:pt>
                <c:pt idx="8">
                  <c:v>174150</c:v>
                </c:pt>
                <c:pt idx="11">
                  <c:v>185575</c:v>
                </c:pt>
                <c:pt idx="14">
                  <c:v>189826</c:v>
                </c:pt>
              </c:numCache>
            </c:numRef>
          </c:val>
          <c:extLst>
            <c:ext xmlns:c16="http://schemas.microsoft.com/office/drawing/2014/chart" uri="{C3380CC4-5D6E-409C-BE32-E72D297353CC}">
              <c16:uniqueId val="{00000001-BC05-42A4-B52C-D4043ACECC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132632</c:v>
                </c:pt>
                <c:pt idx="5">
                  <c:v>157937</c:v>
                </c:pt>
                <c:pt idx="8">
                  <c:v>160568</c:v>
                </c:pt>
                <c:pt idx="11">
                  <c:v>172727</c:v>
                </c:pt>
                <c:pt idx="14">
                  <c:v>184818</c:v>
                </c:pt>
              </c:numCache>
            </c:numRef>
          </c:val>
          <c:extLst>
            <c:ext xmlns:c16="http://schemas.microsoft.com/office/drawing/2014/chart" uri="{C3380CC4-5D6E-409C-BE32-E72D297353CC}">
              <c16:uniqueId val="{00000002-BC05-42A4-B52C-D4043ACECC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05-42A4-B52C-D4043ACECC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05-42A4-B52C-D4043ACECC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2410</c:v>
                </c:pt>
                <c:pt idx="3">
                  <c:v>2752</c:v>
                </c:pt>
                <c:pt idx="6">
                  <c:v>2128</c:v>
                </c:pt>
                <c:pt idx="9">
                  <c:v>853</c:v>
                </c:pt>
                <c:pt idx="12">
                  <c:v>2891</c:v>
                </c:pt>
              </c:numCache>
            </c:numRef>
          </c:val>
          <c:extLst>
            <c:ext xmlns:c16="http://schemas.microsoft.com/office/drawing/2014/chart" uri="{C3380CC4-5D6E-409C-BE32-E72D297353CC}">
              <c16:uniqueId val="{00000005-BC05-42A4-B52C-D4043ACECC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53823</c:v>
                </c:pt>
                <c:pt idx="3">
                  <c:v>54449</c:v>
                </c:pt>
                <c:pt idx="6">
                  <c:v>86703</c:v>
                </c:pt>
                <c:pt idx="9">
                  <c:v>80023</c:v>
                </c:pt>
                <c:pt idx="12">
                  <c:v>76790</c:v>
                </c:pt>
              </c:numCache>
            </c:numRef>
          </c:val>
          <c:extLst>
            <c:ext xmlns:c16="http://schemas.microsoft.com/office/drawing/2014/chart" uri="{C3380CC4-5D6E-409C-BE32-E72D297353CC}">
              <c16:uniqueId val="{00000006-BC05-42A4-B52C-D4043ACECC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C05-42A4-B52C-D4043ACECC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80574</c:v>
                </c:pt>
                <c:pt idx="3">
                  <c:v>77471</c:v>
                </c:pt>
                <c:pt idx="6">
                  <c:v>76297</c:v>
                </c:pt>
                <c:pt idx="9">
                  <c:v>81223</c:v>
                </c:pt>
                <c:pt idx="12">
                  <c:v>69970</c:v>
                </c:pt>
              </c:numCache>
            </c:numRef>
          </c:val>
          <c:extLst>
            <c:ext xmlns:c16="http://schemas.microsoft.com/office/drawing/2014/chart" uri="{C3380CC4-5D6E-409C-BE32-E72D297353CC}">
              <c16:uniqueId val="{00000008-BC05-42A4-B52C-D4043ACECC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12194</c:v>
                </c:pt>
                <c:pt idx="3">
                  <c:v>1996</c:v>
                </c:pt>
                <c:pt idx="6">
                  <c:v>1785</c:v>
                </c:pt>
                <c:pt idx="9">
                  <c:v>1574</c:v>
                </c:pt>
                <c:pt idx="12">
                  <c:v>1363</c:v>
                </c:pt>
              </c:numCache>
            </c:numRef>
          </c:val>
          <c:extLst>
            <c:ext xmlns:c16="http://schemas.microsoft.com/office/drawing/2014/chart" uri="{C3380CC4-5D6E-409C-BE32-E72D297353CC}">
              <c16:uniqueId val="{00000009-BC05-42A4-B52C-D4043ACECC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1059067</c:v>
                </c:pt>
                <c:pt idx="3">
                  <c:v>1096357</c:v>
                </c:pt>
                <c:pt idx="6">
                  <c:v>1113235</c:v>
                </c:pt>
                <c:pt idx="9">
                  <c:v>1142443</c:v>
                </c:pt>
                <c:pt idx="12">
                  <c:v>1182941</c:v>
                </c:pt>
              </c:numCache>
            </c:numRef>
          </c:val>
          <c:extLst>
            <c:ext xmlns:c16="http://schemas.microsoft.com/office/drawing/2014/chart" uri="{C3380CC4-5D6E-409C-BE32-E72D297353CC}">
              <c16:uniqueId val="{0000000A-BC05-42A4-B52C-D4043ACECC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385813</c:v>
                </c:pt>
                <c:pt idx="2">
                  <c:v>#N/A</c:v>
                </c:pt>
                <c:pt idx="3">
                  <c:v>#N/A</c:v>
                </c:pt>
                <c:pt idx="4">
                  <c:v>384172</c:v>
                </c:pt>
                <c:pt idx="5">
                  <c:v>#N/A</c:v>
                </c:pt>
                <c:pt idx="6">
                  <c:v>#N/A</c:v>
                </c:pt>
                <c:pt idx="7">
                  <c:v>420942</c:v>
                </c:pt>
                <c:pt idx="8">
                  <c:v>#N/A</c:v>
                </c:pt>
                <c:pt idx="9">
                  <c:v>#N/A</c:v>
                </c:pt>
                <c:pt idx="10">
                  <c:v>412963</c:v>
                </c:pt>
                <c:pt idx="11">
                  <c:v>#N/A</c:v>
                </c:pt>
                <c:pt idx="12">
                  <c:v>#N/A</c:v>
                </c:pt>
                <c:pt idx="13">
                  <c:v>411707</c:v>
                </c:pt>
                <c:pt idx="14">
                  <c:v>#N/A</c:v>
                </c:pt>
              </c:numCache>
            </c:numRef>
          </c:val>
          <c:smooth val="0"/>
          <c:extLst>
            <c:ext xmlns:c16="http://schemas.microsoft.com/office/drawing/2014/chart" uri="{C3380CC4-5D6E-409C-BE32-E72D297353CC}">
              <c16:uniqueId val="{0000000B-BC05-42A4-B52C-D4043ACECC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9719</c:v>
                </c:pt>
                <c:pt idx="1">
                  <c:v>8636</c:v>
                </c:pt>
                <c:pt idx="2">
                  <c:v>8123</c:v>
                </c:pt>
              </c:numCache>
            </c:numRef>
          </c:val>
          <c:extLst>
            <c:ext xmlns:c16="http://schemas.microsoft.com/office/drawing/2014/chart" uri="{C3380CC4-5D6E-409C-BE32-E72D297353CC}">
              <c16:uniqueId val="{00000000-E4AC-455E-BC8E-79EECD78D00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11929</c:v>
                </c:pt>
                <c:pt idx="1">
                  <c:v>12388</c:v>
                </c:pt>
                <c:pt idx="2">
                  <c:v>12107</c:v>
                </c:pt>
              </c:numCache>
            </c:numRef>
          </c:val>
          <c:extLst>
            <c:ext xmlns:c16="http://schemas.microsoft.com/office/drawing/2014/chart" uri="{C3380CC4-5D6E-409C-BE32-E72D297353CC}">
              <c16:uniqueId val="{00000001-E4AC-455E-BC8E-79EECD78D00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18327</c:v>
                </c:pt>
                <c:pt idx="1">
                  <c:v>17765</c:v>
                </c:pt>
                <c:pt idx="2">
                  <c:v>16474</c:v>
                </c:pt>
              </c:numCache>
            </c:numRef>
          </c:val>
          <c:extLst>
            <c:ext xmlns:c16="http://schemas.microsoft.com/office/drawing/2014/chart" uri="{C3380CC4-5D6E-409C-BE32-E72D297353CC}">
              <c16:uniqueId val="{00000002-E4AC-455E-BC8E-79EECD78D00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令和元年度の実質公債費比率の分子は、特定財源の増に伴う算入公債費等が増加したことなどにより、前年度を下回る水準となりました。</a:t>
          </a:r>
        </a:p>
        <a:p>
          <a:r>
            <a:rPr kumimoji="1" lang="ja-JP" altLang="en-US" sz="1400">
              <a:latin typeface="ＭＳ ゴシック" pitchFamily="49" charset="-128"/>
              <a:ea typeface="ＭＳ ゴシック" pitchFamily="49" charset="-128"/>
            </a:rPr>
            <a:t>　今後も適切な市債管理を行い、健全な財政運営に努めます。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減債基金の積立ルールが</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年償還で毎年度の積立額を発行額の</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としているのに対して、本市においては</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年償還（</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年据置）で毎年度の発行額の積立額を</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として設定しているため（平成</a:t>
          </a:r>
          <a:r>
            <a:rPr kumimoji="1" lang="en-US" altLang="ja-JP" sz="700">
              <a:latin typeface="ＭＳ ゴシック" pitchFamily="49" charset="-128"/>
              <a:ea typeface="ＭＳ ゴシック" pitchFamily="49" charset="-128"/>
            </a:rPr>
            <a:t>19</a:t>
          </a:r>
          <a:r>
            <a:rPr kumimoji="1" lang="ja-JP" altLang="en-US" sz="700">
              <a:latin typeface="ＭＳ ゴシック" pitchFamily="49" charset="-128"/>
              <a:ea typeface="ＭＳ ゴシック" pitchFamily="49" charset="-128"/>
            </a:rPr>
            <a:t>年度以前は、最初の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年据置）、次の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3.48</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年据置）、最後の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年間は残額の</a:t>
          </a:r>
          <a:r>
            <a:rPr kumimoji="1" lang="en-US" altLang="ja-JP" sz="700">
              <a:latin typeface="ＭＳ ゴシック" pitchFamily="49" charset="-128"/>
              <a:ea typeface="ＭＳ ゴシック" pitchFamily="49" charset="-128"/>
            </a:rPr>
            <a:t>1/10</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年間積立）、減債基金残高と減債基金積立相当額に乖離が生じています。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将来負担額（Ａ）は、平成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年度は</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兆</a:t>
          </a:r>
          <a:r>
            <a:rPr kumimoji="1" lang="en-US" altLang="ja-JP" sz="1100">
              <a:solidFill>
                <a:sysClr val="windowText" lastClr="000000"/>
              </a:solidFill>
              <a:latin typeface="ＭＳ ゴシック" pitchFamily="49" charset="-128"/>
              <a:ea typeface="ＭＳ ゴシック" pitchFamily="49" charset="-128"/>
            </a:rPr>
            <a:t>2,081</a:t>
          </a:r>
          <a:r>
            <a:rPr kumimoji="1" lang="ja-JP" altLang="en-US" sz="1100">
              <a:solidFill>
                <a:sysClr val="windowText" lastClr="000000"/>
              </a:solidFill>
              <a:latin typeface="ＭＳ ゴシック" pitchFamily="49" charset="-128"/>
              <a:ea typeface="ＭＳ ゴシック" pitchFamily="49" charset="-128"/>
            </a:rPr>
            <a:t>億円でしたが、令和元年度には</a:t>
          </a:r>
          <a:r>
            <a:rPr kumimoji="1" lang="en-US" altLang="ja-JP" sz="1100">
              <a:solidFill>
                <a:sysClr val="windowText" lastClr="000000"/>
              </a:solidFill>
              <a:latin typeface="ＭＳ ゴシック" pitchFamily="49" charset="-128"/>
              <a:ea typeface="ＭＳ ゴシック" pitchFamily="49" charset="-128"/>
            </a:rPr>
            <a:t>1</a:t>
          </a:r>
          <a:r>
            <a:rPr kumimoji="1" lang="ja-JP" altLang="en-US" sz="1100">
              <a:solidFill>
                <a:sysClr val="windowText" lastClr="000000"/>
              </a:solidFill>
              <a:latin typeface="ＭＳ ゴシック" pitchFamily="49" charset="-128"/>
              <a:ea typeface="ＭＳ ゴシック" pitchFamily="49" charset="-128"/>
            </a:rPr>
            <a:t>兆</a:t>
          </a:r>
          <a:r>
            <a:rPr kumimoji="1" lang="en-US" altLang="ja-JP" sz="1100">
              <a:solidFill>
                <a:sysClr val="windowText" lastClr="000000"/>
              </a:solidFill>
              <a:latin typeface="ＭＳ ゴシック" pitchFamily="49" charset="-128"/>
              <a:ea typeface="ＭＳ ゴシック" pitchFamily="49" charset="-128"/>
            </a:rPr>
            <a:t>3,340</a:t>
          </a:r>
          <a:r>
            <a:rPr kumimoji="1" lang="ja-JP" altLang="en-US" sz="1100">
              <a:solidFill>
                <a:sysClr val="windowText" lastClr="000000"/>
              </a:solidFill>
              <a:latin typeface="ＭＳ ゴシック" pitchFamily="49" charset="-128"/>
              <a:ea typeface="ＭＳ ゴシック" pitchFamily="49" charset="-128"/>
            </a:rPr>
            <a:t>億円と</a:t>
          </a:r>
          <a:r>
            <a:rPr kumimoji="1" lang="en-US" altLang="ja-JP" sz="1100">
              <a:solidFill>
                <a:sysClr val="windowText" lastClr="000000"/>
              </a:solidFill>
              <a:latin typeface="ＭＳ ゴシック" pitchFamily="49" charset="-128"/>
              <a:ea typeface="ＭＳ ゴシック" pitchFamily="49" charset="-128"/>
            </a:rPr>
            <a:t>1,259</a:t>
          </a:r>
          <a:r>
            <a:rPr kumimoji="1" lang="ja-JP" altLang="en-US" sz="1100">
              <a:solidFill>
                <a:sysClr val="windowText" lastClr="000000"/>
              </a:solidFill>
              <a:latin typeface="ＭＳ ゴシック" pitchFamily="49" charset="-128"/>
              <a:ea typeface="ＭＳ ゴシック" pitchFamily="49" charset="-128"/>
            </a:rPr>
            <a:t>億円増加しています。</a:t>
          </a:r>
        </a:p>
        <a:p>
          <a:r>
            <a:rPr kumimoji="1" lang="ja-JP" altLang="en-US" sz="1100">
              <a:solidFill>
                <a:sysClr val="windowText" lastClr="000000"/>
              </a:solidFill>
              <a:latin typeface="ＭＳ ゴシック" pitchFamily="49" charset="-128"/>
              <a:ea typeface="ＭＳ ゴシック" pitchFamily="49" charset="-128"/>
            </a:rPr>
            <a:t>　これは将来負担額の大部分を占める「一般会計等に係る地方債の現在高」が、地方交付税の振替である臨時財政対策債の発行額増や平成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の第三セクター等改革推進債の活用に伴い、増加していることなどによるものです。（なお、臨時財政対策債の償還については、後年度、その全額が地方交付税で措置されるため、実質的に将来負担額としてはカウントされていません）。</a:t>
          </a:r>
        </a:p>
        <a:p>
          <a:r>
            <a:rPr kumimoji="1" lang="ja-JP" altLang="en-US" sz="1100">
              <a:solidFill>
                <a:sysClr val="windowText" lastClr="000000"/>
              </a:solidFill>
              <a:latin typeface="ＭＳ ゴシック" pitchFamily="49" charset="-128"/>
              <a:ea typeface="ＭＳ ゴシック" pitchFamily="49" charset="-128"/>
            </a:rPr>
            <a:t>　一方、充当可能財源等（Ｂ）は、平成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年度は、</a:t>
          </a:r>
          <a:r>
            <a:rPr kumimoji="1" lang="en-US" altLang="ja-JP" sz="1100">
              <a:solidFill>
                <a:sysClr val="windowText" lastClr="000000"/>
              </a:solidFill>
              <a:latin typeface="ＭＳ ゴシック" pitchFamily="49" charset="-128"/>
              <a:ea typeface="ＭＳ ゴシック" pitchFamily="49" charset="-128"/>
            </a:rPr>
            <a:t>8,222</a:t>
          </a:r>
          <a:r>
            <a:rPr kumimoji="1" lang="ja-JP" altLang="en-US" sz="1100">
              <a:solidFill>
                <a:sysClr val="windowText" lastClr="000000"/>
              </a:solidFill>
              <a:latin typeface="ＭＳ ゴシック" pitchFamily="49" charset="-128"/>
              <a:ea typeface="ＭＳ ゴシック" pitchFamily="49" charset="-128"/>
            </a:rPr>
            <a:t>億円でしたが、臨時財政対策債発行額の増による基準財政需要額算入見込額が増加していることなどにより、令和元年度には</a:t>
          </a:r>
          <a:r>
            <a:rPr kumimoji="1" lang="en-US" altLang="ja-JP" sz="1100">
              <a:solidFill>
                <a:sysClr val="windowText" lastClr="000000"/>
              </a:solidFill>
              <a:latin typeface="ＭＳ ゴシック" pitchFamily="49" charset="-128"/>
              <a:ea typeface="ＭＳ ゴシック" pitchFamily="49" charset="-128"/>
            </a:rPr>
            <a:t>9,222</a:t>
          </a:r>
          <a:r>
            <a:rPr kumimoji="1" lang="ja-JP" altLang="en-US" sz="1100">
              <a:solidFill>
                <a:sysClr val="windowText" lastClr="000000"/>
              </a:solidFill>
              <a:latin typeface="ＭＳ ゴシック" pitchFamily="49" charset="-128"/>
              <a:ea typeface="ＭＳ ゴシック" pitchFamily="49" charset="-128"/>
            </a:rPr>
            <a:t>億円と</a:t>
          </a:r>
          <a:r>
            <a:rPr kumimoji="1" lang="en-US" altLang="ja-JP" sz="1100">
              <a:solidFill>
                <a:sysClr val="windowText" lastClr="000000"/>
              </a:solidFill>
              <a:latin typeface="ＭＳ ゴシック" pitchFamily="49" charset="-128"/>
              <a:ea typeface="ＭＳ ゴシック" pitchFamily="49" charset="-128"/>
            </a:rPr>
            <a:t>1,000</a:t>
          </a:r>
          <a:r>
            <a:rPr kumimoji="1" lang="ja-JP" altLang="en-US" sz="1100">
              <a:solidFill>
                <a:sysClr val="windowText" lastClr="000000"/>
              </a:solidFill>
              <a:latin typeface="ＭＳ ゴシック" pitchFamily="49" charset="-128"/>
              <a:ea typeface="ＭＳ ゴシック" pitchFamily="49" charset="-128"/>
            </a:rPr>
            <a:t>億円増加しています。</a:t>
          </a:r>
        </a:p>
        <a:p>
          <a:r>
            <a:rPr kumimoji="1" lang="ja-JP" altLang="en-US" sz="1100">
              <a:solidFill>
                <a:sysClr val="windowText" lastClr="000000"/>
              </a:solidFill>
              <a:latin typeface="ＭＳ ゴシック" pitchFamily="49" charset="-128"/>
              <a:ea typeface="ＭＳ ゴシック" pitchFamily="49" charset="-128"/>
            </a:rPr>
            <a:t>　結果として、将来負担比率の分子である（Ａ）－（Ｂ）は、平成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年度は</a:t>
          </a:r>
          <a:r>
            <a:rPr kumimoji="1" lang="en-US" altLang="ja-JP" sz="1100">
              <a:solidFill>
                <a:sysClr val="windowText" lastClr="000000"/>
              </a:solidFill>
              <a:latin typeface="ＭＳ ゴシック" pitchFamily="49" charset="-128"/>
              <a:ea typeface="ＭＳ ゴシック" pitchFamily="49" charset="-128"/>
            </a:rPr>
            <a:t>3,858</a:t>
          </a:r>
          <a:r>
            <a:rPr kumimoji="1" lang="ja-JP" altLang="en-US" sz="1100">
              <a:solidFill>
                <a:sysClr val="windowText" lastClr="000000"/>
              </a:solidFill>
              <a:latin typeface="ＭＳ ゴシック" pitchFamily="49" charset="-128"/>
              <a:ea typeface="ＭＳ ゴシック" pitchFamily="49" charset="-128"/>
            </a:rPr>
            <a:t>億円でしたが、令和元年度には</a:t>
          </a:r>
          <a:r>
            <a:rPr kumimoji="1" lang="en-US" altLang="ja-JP" sz="1100">
              <a:solidFill>
                <a:sysClr val="windowText" lastClr="000000"/>
              </a:solidFill>
              <a:latin typeface="ＭＳ ゴシック" pitchFamily="49" charset="-128"/>
              <a:ea typeface="ＭＳ ゴシック" pitchFamily="49" charset="-128"/>
            </a:rPr>
            <a:t>4,117</a:t>
          </a:r>
          <a:r>
            <a:rPr kumimoji="1" lang="ja-JP" altLang="en-US" sz="1100">
              <a:solidFill>
                <a:sysClr val="windowText" lastClr="000000"/>
              </a:solidFill>
              <a:latin typeface="ＭＳ ゴシック" pitchFamily="49" charset="-128"/>
              <a:ea typeface="ＭＳ ゴシック" pitchFamily="49" charset="-128"/>
            </a:rPr>
            <a:t>億円と</a:t>
          </a:r>
          <a:r>
            <a:rPr kumimoji="1" lang="en-US" altLang="ja-JP" sz="1100">
              <a:solidFill>
                <a:sysClr val="windowText" lastClr="000000"/>
              </a:solidFill>
              <a:latin typeface="ＭＳ ゴシック" pitchFamily="49" charset="-128"/>
              <a:ea typeface="ＭＳ ゴシック" pitchFamily="49" charset="-128"/>
            </a:rPr>
            <a:t>259</a:t>
          </a:r>
          <a:r>
            <a:rPr kumimoji="1" lang="ja-JP" altLang="en-US" sz="1100">
              <a:solidFill>
                <a:sysClr val="windowText" lastClr="000000"/>
              </a:solidFill>
              <a:latin typeface="ＭＳ ゴシック" pitchFamily="49" charset="-128"/>
              <a:ea typeface="ＭＳ ゴシック" pitchFamily="49" charset="-128"/>
            </a:rPr>
            <a:t>億円増加しています。</a:t>
          </a:r>
        </a:p>
        <a:p>
          <a:r>
            <a:rPr kumimoji="1" lang="ja-JP" altLang="en-US" sz="1100">
              <a:solidFill>
                <a:sysClr val="windowText" lastClr="000000"/>
              </a:solidFill>
              <a:latin typeface="ＭＳ ゴシック" pitchFamily="49" charset="-128"/>
              <a:ea typeface="ＭＳ ゴシック" pitchFamily="49" charset="-128"/>
            </a:rPr>
            <a:t>　今後については、将来負担額の大半を地方債の残高が占めることから、地方債の活用にあたっては、事業の熟度や重要性を吟味した上で、施策の選択と集中により、適正な市債管理に努めます。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廃棄物処理施設の整備等に伴い「環境保全基金」を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億円取り崩したこと、「都市高速鉄道等整備基金」を都市モノレール施設改善・維持修繕事業等の都市基盤整備のため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共施設の老朽化に伴う維持補修費の増加や高齢化に伴う福祉・医療関係経費の増加等により、一定の基金取り崩しが想定されます。今後も、歳入、歳出の状況をみて取り崩しを検討することとなりますが、それぞれの基金の設置の趣旨に即して、適正な管理・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・都市高速鉄道等整備基金：都市高速鉄道及び総合展示場の建設並びに市長が特に必要と定める都市改造事業その他都市機能の整備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・地域福祉振興基金：各種地域福祉活動の基盤整備及びボランティア活動等の地域福祉活動に資する事業に対する助成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・環境保全基金：市民の環境保全に関する知識の普及及び実践活動の支援など</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廃棄物処理にかかる寄付金等を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億円積み立てた一方で、主に廃棄物処理施設の整備や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廃棄物処理に係る経費の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億円減少しています。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・文化振興基金：主に芸術文化事業に係る経費のために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・未来人材支援基金：奨学金返還支援のため、令和元年度から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年間にわたって取り崩しを予定しています。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・特定目的基金のさらなる活用に向けて、統廃合を予定しています。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億円（前年度実質収支２分の１）の積み立てを行い、基金全体としては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億円（前年度実質収支２分の１）の積み立てを行い、基金全体としては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新型コロナウイルス感染症対策にかかる経費の増加や高齢化に伴う福祉・医療関係経費の増加等により、一定の基金取り崩しが想定されます。今後も、歳入、歳出の状況をみて取り崩しを検討することとなりますが、持続可能で安定的な財政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令和元年度は収支不足に応じた取崩により残高が減少しています。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毎年度の収支の状況などを踏まえて取崩を行います。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令和元年度は、市税収入等の増により、基準財政収入額が増加したものの、社会保障関係経費等が増えたことにより、基準財政需要額も増加したため、前年度より０．０１ポイントの減少となっています。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類似団体との比較では、人口の減少や高い高齢化率などの影響により、市民一人当たりの市税収入が類似団体の平均を下回っていることから、依然として低い水準となっています。</a:t>
          </a:r>
        </a:p>
        <a:p>
          <a:r>
            <a:rPr kumimoji="1" lang="ja-JP" altLang="en-US" sz="1300">
              <a:latin typeface="ＭＳ Ｐゴシック" panose="020B0600070205080204" pitchFamily="50" charset="-128"/>
              <a:ea typeface="ＭＳ Ｐゴシック" panose="020B0600070205080204" pitchFamily="50" charset="-128"/>
            </a:rPr>
            <a:t>　経済成長戦略の推進による財源の涵養に取り組むなど、歳入の確保に努めます。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116840</xdr:rowOff>
    </xdr:to>
    <xdr:cxnSp macro="">
      <xdr:nvCxnSpPr>
        <xdr:cNvPr id="67" name="直線コネクタ 66"/>
        <xdr:cNvCxnSpPr/>
      </xdr:nvCxnSpPr>
      <xdr:spPr>
        <a:xfrm>
          <a:off x="4114800" y="761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68580</xdr:rowOff>
    </xdr:to>
    <xdr:cxnSp macro="">
      <xdr:nvCxnSpPr>
        <xdr:cNvPr id="70" name="直線コネクタ 69"/>
        <xdr:cNvCxnSpPr/>
      </xdr:nvCxnSpPr>
      <xdr:spPr>
        <a:xfrm>
          <a:off x="3225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68580</xdr:rowOff>
    </xdr:to>
    <xdr:cxnSp macro="">
      <xdr:nvCxnSpPr>
        <xdr:cNvPr id="76" name="直線コネクタ 75"/>
        <xdr:cNvCxnSpPr/>
      </xdr:nvCxnSpPr>
      <xdr:spPr>
        <a:xfrm flipV="1">
          <a:off x="1447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経常収支比率は、平成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年度は、臨時財政対策債及び地方消費税交付金の減少と公債費の増加等により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まで増加しました。平成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年度は地方税の増加等と公債費の減少等により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％まで改善しましたが、平成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年度は公債費の増加等により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となりました。令和元年度は、臨時財政対策債等の減少による経常一般財源の減少がありましたが、物件費の減少等による経常経費充当一般財源の減により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に改善しました。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65</xdr:row>
      <xdr:rowOff>160161</xdr:rowOff>
    </xdr:to>
    <xdr:cxnSp macro="">
      <xdr:nvCxnSpPr>
        <xdr:cNvPr id="130" name="直線コネクタ 129"/>
        <xdr:cNvCxnSpPr/>
      </xdr:nvCxnSpPr>
      <xdr:spPr>
        <a:xfrm flipV="1">
          <a:off x="4114800" y="112776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106539</xdr:rowOff>
    </xdr:from>
    <xdr:to>
      <xdr:col>19</xdr:col>
      <xdr:colOff>133350</xdr:colOff>
      <xdr:row>65</xdr:row>
      <xdr:rowOff>160161</xdr:rowOff>
    </xdr:to>
    <xdr:cxnSp macro="">
      <xdr:nvCxnSpPr>
        <xdr:cNvPr id="133" name="直線コネクタ 132"/>
        <xdr:cNvCxnSpPr/>
      </xdr:nvCxnSpPr>
      <xdr:spPr>
        <a:xfrm>
          <a:off x="3225800" y="1125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106539</xdr:rowOff>
    </xdr:from>
    <xdr:to>
      <xdr:col>15</xdr:col>
      <xdr:colOff>82550</xdr:colOff>
      <xdr:row>65</xdr:row>
      <xdr:rowOff>133350</xdr:rowOff>
    </xdr:to>
    <xdr:cxnSp macro="">
      <xdr:nvCxnSpPr>
        <xdr:cNvPr id="136" name="直線コネクタ 135"/>
        <xdr:cNvCxnSpPr/>
      </xdr:nvCxnSpPr>
      <xdr:spPr>
        <a:xfrm flipV="1">
          <a:off x="2336800" y="1125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65</xdr:row>
      <xdr:rowOff>133350</xdr:rowOff>
    </xdr:to>
    <xdr:cxnSp macro="">
      <xdr:nvCxnSpPr>
        <xdr:cNvPr id="139" name="直線コネクタ 138"/>
        <xdr:cNvCxnSpPr/>
      </xdr:nvCxnSpPr>
      <xdr:spPr>
        <a:xfrm>
          <a:off x="1447800" y="1075478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109361</xdr:rowOff>
    </xdr:from>
    <xdr:to>
      <xdr:col>19</xdr:col>
      <xdr:colOff>184150</xdr:colOff>
      <xdr:row>66</xdr:row>
      <xdr:rowOff>39511</xdr:rowOff>
    </xdr:to>
    <xdr:sp macro="" textlink="">
      <xdr:nvSpPr>
        <xdr:cNvPr id="151" name="楕円 150"/>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24288</xdr:rowOff>
    </xdr:from>
    <xdr:ext cx="736600" cy="259045"/>
    <xdr:sp macro="" textlink="">
      <xdr:nvSpPr>
        <xdr:cNvPr id="152" name="テキスト ボックス 151"/>
        <xdr:cNvSpPr txBox="1"/>
      </xdr:nvSpPr>
      <xdr:spPr>
        <a:xfrm>
          <a:off x="3733800" y="113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55739</xdr:rowOff>
    </xdr:from>
    <xdr:to>
      <xdr:col>15</xdr:col>
      <xdr:colOff>133350</xdr:colOff>
      <xdr:row>65</xdr:row>
      <xdr:rowOff>157339</xdr:rowOff>
    </xdr:to>
    <xdr:sp macro="" textlink="">
      <xdr:nvSpPr>
        <xdr:cNvPr id="153" name="楕円 152"/>
        <xdr:cNvSpPr/>
      </xdr:nvSpPr>
      <xdr:spPr>
        <a:xfrm>
          <a:off x="3175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142116</xdr:rowOff>
    </xdr:from>
    <xdr:ext cx="762000" cy="259045"/>
    <xdr:sp macro="" textlink="">
      <xdr:nvSpPr>
        <xdr:cNvPr id="154" name="テキスト ボックス 153"/>
        <xdr:cNvSpPr txBox="1"/>
      </xdr:nvSpPr>
      <xdr:spPr>
        <a:xfrm>
          <a:off x="2844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5" name="楕円 154"/>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6" name="テキスト ボックス 155"/>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7" name="楕円 156"/>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58" name="テキスト ボックス 157"/>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物件費及び維持補修費の合計額の人口一人当たりの金額が類似団体平均を大きく上回っている要因としては、本市が他の類似団体に比べ、人口一人当たりの公共施設の保有量が多いこと等が挙げられます。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年度以降の増加の主な要因は、平成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年度は県費負担教職員の給与負担等の権限移譲に伴う人件費の増加等、平成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年度は維持補修費の増加等、令和元年度は、消費税率引上げに伴う負担緩和及び消費下支え策としてのプレミアム付商品券事業の皆増等による物件費の増加等によるものです。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真に必要な施設を安全に保有し続ける運営体制を確立し、施設に関する将来的な財政負担を軽減するため、選択と集中による公共施設マネジメントに取り組みます。そのため、施設の複合化等を含めた総量抑制、民間活力の導入等による維持管理コストの縮減、施設の長寿命化による資産の有効活用等に努めます。</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114799</xdr:rowOff>
    </xdr:from>
    <xdr:to>
      <xdr:col>23</xdr:col>
      <xdr:colOff>133350</xdr:colOff>
      <xdr:row>88</xdr:row>
      <xdr:rowOff>160444</xdr:rowOff>
    </xdr:to>
    <xdr:cxnSp macro="">
      <xdr:nvCxnSpPr>
        <xdr:cNvPr id="193" name="直線コネクタ 192"/>
        <xdr:cNvCxnSpPr/>
      </xdr:nvCxnSpPr>
      <xdr:spPr>
        <a:xfrm>
          <a:off x="4114800" y="15202399"/>
          <a:ext cx="838200" cy="4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89663</xdr:rowOff>
    </xdr:from>
    <xdr:to>
      <xdr:col>19</xdr:col>
      <xdr:colOff>133350</xdr:colOff>
      <xdr:row>88</xdr:row>
      <xdr:rowOff>114799</xdr:rowOff>
    </xdr:to>
    <xdr:cxnSp macro="">
      <xdr:nvCxnSpPr>
        <xdr:cNvPr id="196" name="直線コネクタ 195"/>
        <xdr:cNvCxnSpPr/>
      </xdr:nvCxnSpPr>
      <xdr:spPr>
        <a:xfrm>
          <a:off x="3225800" y="15177263"/>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76181</xdr:rowOff>
    </xdr:from>
    <xdr:to>
      <xdr:col>15</xdr:col>
      <xdr:colOff>82550</xdr:colOff>
      <xdr:row>88</xdr:row>
      <xdr:rowOff>89663</xdr:rowOff>
    </xdr:to>
    <xdr:cxnSp macro="">
      <xdr:nvCxnSpPr>
        <xdr:cNvPr id="199" name="直線コネクタ 198"/>
        <xdr:cNvCxnSpPr/>
      </xdr:nvCxnSpPr>
      <xdr:spPr>
        <a:xfrm>
          <a:off x="2336800" y="14306531"/>
          <a:ext cx="889000" cy="8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61483</xdr:rowOff>
    </xdr:from>
    <xdr:to>
      <xdr:col>11</xdr:col>
      <xdr:colOff>31750</xdr:colOff>
      <xdr:row>83</xdr:row>
      <xdr:rowOff>76181</xdr:rowOff>
    </xdr:to>
    <xdr:cxnSp macro="">
      <xdr:nvCxnSpPr>
        <xdr:cNvPr id="202" name="直線コネクタ 201"/>
        <xdr:cNvCxnSpPr/>
      </xdr:nvCxnSpPr>
      <xdr:spPr>
        <a:xfrm>
          <a:off x="1447800" y="14291833"/>
          <a:ext cx="8890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109644</xdr:rowOff>
    </xdr:from>
    <xdr:to>
      <xdr:col>23</xdr:col>
      <xdr:colOff>184150</xdr:colOff>
      <xdr:row>89</xdr:row>
      <xdr:rowOff>39794</xdr:rowOff>
    </xdr:to>
    <xdr:sp macro="" textlink="">
      <xdr:nvSpPr>
        <xdr:cNvPr id="212" name="楕円 211"/>
        <xdr:cNvSpPr/>
      </xdr:nvSpPr>
      <xdr:spPr>
        <a:xfrm>
          <a:off x="4902200" y="151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5521</xdr:rowOff>
    </xdr:from>
    <xdr:ext cx="762000" cy="259045"/>
    <xdr:sp macro="" textlink="">
      <xdr:nvSpPr>
        <xdr:cNvPr id="213" name="人件費・物件費等の状況該当値テキスト"/>
        <xdr:cNvSpPr txBox="1"/>
      </xdr:nvSpPr>
      <xdr:spPr>
        <a:xfrm>
          <a:off x="5041900" y="1509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63999</xdr:rowOff>
    </xdr:from>
    <xdr:to>
      <xdr:col>19</xdr:col>
      <xdr:colOff>184150</xdr:colOff>
      <xdr:row>88</xdr:row>
      <xdr:rowOff>165599</xdr:rowOff>
    </xdr:to>
    <xdr:sp macro="" textlink="">
      <xdr:nvSpPr>
        <xdr:cNvPr id="214" name="楕円 213"/>
        <xdr:cNvSpPr/>
      </xdr:nvSpPr>
      <xdr:spPr>
        <a:xfrm>
          <a:off x="4064000" y="151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150376</xdr:rowOff>
    </xdr:from>
    <xdr:ext cx="736600" cy="259045"/>
    <xdr:sp macro="" textlink="">
      <xdr:nvSpPr>
        <xdr:cNvPr id="215" name="テキスト ボックス 214"/>
        <xdr:cNvSpPr txBox="1"/>
      </xdr:nvSpPr>
      <xdr:spPr>
        <a:xfrm>
          <a:off x="3733800" y="1523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38863</xdr:rowOff>
    </xdr:from>
    <xdr:to>
      <xdr:col>15</xdr:col>
      <xdr:colOff>133350</xdr:colOff>
      <xdr:row>88</xdr:row>
      <xdr:rowOff>140463</xdr:rowOff>
    </xdr:to>
    <xdr:sp macro="" textlink="">
      <xdr:nvSpPr>
        <xdr:cNvPr id="216" name="楕円 215"/>
        <xdr:cNvSpPr/>
      </xdr:nvSpPr>
      <xdr:spPr>
        <a:xfrm>
          <a:off x="3175000" y="151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125240</xdr:rowOff>
    </xdr:from>
    <xdr:ext cx="762000" cy="259045"/>
    <xdr:sp macro="" textlink="">
      <xdr:nvSpPr>
        <xdr:cNvPr id="217" name="テキスト ボックス 216"/>
        <xdr:cNvSpPr txBox="1"/>
      </xdr:nvSpPr>
      <xdr:spPr>
        <a:xfrm>
          <a:off x="2844800" y="1521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25381</xdr:rowOff>
    </xdr:from>
    <xdr:to>
      <xdr:col>11</xdr:col>
      <xdr:colOff>82550</xdr:colOff>
      <xdr:row>83</xdr:row>
      <xdr:rowOff>126981</xdr:rowOff>
    </xdr:to>
    <xdr:sp macro="" textlink="">
      <xdr:nvSpPr>
        <xdr:cNvPr id="218" name="楕円 217"/>
        <xdr:cNvSpPr/>
      </xdr:nvSpPr>
      <xdr:spPr>
        <a:xfrm>
          <a:off x="2286000" y="142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111758</xdr:rowOff>
    </xdr:from>
    <xdr:ext cx="762000" cy="259045"/>
    <xdr:sp macro="" textlink="">
      <xdr:nvSpPr>
        <xdr:cNvPr id="219" name="テキスト ボックス 218"/>
        <xdr:cNvSpPr txBox="1"/>
      </xdr:nvSpPr>
      <xdr:spPr>
        <a:xfrm>
          <a:off x="1955800" y="1434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10683</xdr:rowOff>
    </xdr:from>
    <xdr:to>
      <xdr:col>7</xdr:col>
      <xdr:colOff>31750</xdr:colOff>
      <xdr:row>83</xdr:row>
      <xdr:rowOff>112283</xdr:rowOff>
    </xdr:to>
    <xdr:sp macro="" textlink="">
      <xdr:nvSpPr>
        <xdr:cNvPr id="220" name="楕円 219"/>
        <xdr:cNvSpPr/>
      </xdr:nvSpPr>
      <xdr:spPr>
        <a:xfrm>
          <a:off x="1397000" y="142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97060</xdr:rowOff>
    </xdr:from>
    <xdr:ext cx="762000" cy="259045"/>
    <xdr:sp macro="" textlink="">
      <xdr:nvSpPr>
        <xdr:cNvPr id="221" name="テキスト ボックス 220"/>
        <xdr:cNvSpPr txBox="1"/>
      </xdr:nvSpPr>
      <xdr:spPr>
        <a:xfrm>
          <a:off x="1066800" y="143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令和２年のラスパイレス指数については、令和元年度における公民較差が国よりも大きかった（国：０．０９％、市：０．１４％）ことから、令和元年度の給料表の改定率が国よりも高かった等の要因により、昨年度と比較して０．１ポイント上昇（</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101.8</a:t>
          </a:r>
          <a:r>
            <a:rPr kumimoji="1" lang="ja-JP" altLang="en-US" sz="1300">
              <a:latin typeface="ＭＳ Ｐゴシック" panose="020B0600070205080204" pitchFamily="50" charset="-128"/>
              <a:ea typeface="ＭＳ Ｐゴシック" panose="020B0600070205080204" pitchFamily="50" charset="-128"/>
            </a:rPr>
            <a:t>）しています。</a:t>
          </a:r>
        </a:p>
        <a:p>
          <a:r>
            <a:rPr kumimoji="1" lang="ja-JP" altLang="en-US" sz="1300">
              <a:latin typeface="ＭＳ Ｐゴシック" panose="020B0600070205080204" pitchFamily="50" charset="-128"/>
              <a:ea typeface="ＭＳ Ｐゴシック" panose="020B0600070205080204" pitchFamily="50" charset="-128"/>
            </a:rPr>
            <a:t>　本市職員の給与水準は、毎年、人事委員会勧告に基づき、市内民間企業の給与水準との均衡を図っています。今後も人事委員会勧告を尊重することを基本とし、引き続き給与水準の適正化に努めます。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50800</xdr:rowOff>
    </xdr:to>
    <xdr:cxnSp macro="">
      <xdr:nvCxnSpPr>
        <xdr:cNvPr id="255" name="直線コネクタ 254"/>
        <xdr:cNvCxnSpPr/>
      </xdr:nvCxnSpPr>
      <xdr:spPr>
        <a:xfrm>
          <a:off x="16179800" y="149468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88</xdr:row>
      <xdr:rowOff>60325</xdr:rowOff>
    </xdr:to>
    <xdr:cxnSp macro="">
      <xdr:nvCxnSpPr>
        <xdr:cNvPr id="258" name="直線コネクタ 257"/>
        <xdr:cNvCxnSpPr/>
      </xdr:nvCxnSpPr>
      <xdr:spPr>
        <a:xfrm flipV="1">
          <a:off x="15290800" y="149468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120650</xdr:rowOff>
    </xdr:to>
    <xdr:cxnSp macro="">
      <xdr:nvCxnSpPr>
        <xdr:cNvPr id="261" name="直線コネクタ 260"/>
        <xdr:cNvCxnSpPr/>
      </xdr:nvCxnSpPr>
      <xdr:spPr>
        <a:xfrm flipV="1">
          <a:off x="14401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160866</xdr:rowOff>
    </xdr:to>
    <xdr:cxnSp macro="">
      <xdr:nvCxnSpPr>
        <xdr:cNvPr id="264" name="直線コネクタ 263"/>
        <xdr:cNvCxnSpPr/>
      </xdr:nvCxnSpPr>
      <xdr:spPr>
        <a:xfrm flipV="1">
          <a:off x="13512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5"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8" name="楕円 277"/>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9" name="テキスト ボックス 278"/>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2" name="楕円 281"/>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3" name="テキスト ボックス 282"/>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本市の職員数は、児童相談所や生活保護関連業務の体制強化、教員の増員等により、普通会計ベースでは令和２年４月１日現在で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人当たり職員数は類似団体平均を上回りました。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今後も引き続き、北九州市行財政改革大綱に基づき、民営化や民間委託化、事務事業の見直し等に取り組み、簡素で効率的な組織体制を構築するとともに、職員の適正配置にも努めます。 </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68072</xdr:rowOff>
    </xdr:from>
    <xdr:to>
      <xdr:col>81</xdr:col>
      <xdr:colOff>44450</xdr:colOff>
      <xdr:row>66</xdr:row>
      <xdr:rowOff>113919</xdr:rowOff>
    </xdr:to>
    <xdr:cxnSp macro="">
      <xdr:nvCxnSpPr>
        <xdr:cNvPr id="316" name="直線コネクタ 315"/>
        <xdr:cNvCxnSpPr/>
      </xdr:nvCxnSpPr>
      <xdr:spPr>
        <a:xfrm>
          <a:off x="16179800" y="11383772"/>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508</xdr:rowOff>
    </xdr:from>
    <xdr:to>
      <xdr:col>77</xdr:col>
      <xdr:colOff>44450</xdr:colOff>
      <xdr:row>66</xdr:row>
      <xdr:rowOff>68072</xdr:rowOff>
    </xdr:to>
    <xdr:cxnSp macro="">
      <xdr:nvCxnSpPr>
        <xdr:cNvPr id="319" name="直線コネクタ 318"/>
        <xdr:cNvCxnSpPr/>
      </xdr:nvCxnSpPr>
      <xdr:spPr>
        <a:xfrm>
          <a:off x="15290800" y="1131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159893</xdr:rowOff>
    </xdr:from>
    <xdr:to>
      <xdr:col>72</xdr:col>
      <xdr:colOff>203200</xdr:colOff>
      <xdr:row>66</xdr:row>
      <xdr:rowOff>508</xdr:rowOff>
    </xdr:to>
    <xdr:cxnSp macro="">
      <xdr:nvCxnSpPr>
        <xdr:cNvPr id="322" name="直線コネクタ 321"/>
        <xdr:cNvCxnSpPr/>
      </xdr:nvCxnSpPr>
      <xdr:spPr>
        <a:xfrm>
          <a:off x="14401800" y="1130414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61722</xdr:rowOff>
    </xdr:from>
    <xdr:to>
      <xdr:col>68</xdr:col>
      <xdr:colOff>152400</xdr:colOff>
      <xdr:row>65</xdr:row>
      <xdr:rowOff>159893</xdr:rowOff>
    </xdr:to>
    <xdr:cxnSp macro="">
      <xdr:nvCxnSpPr>
        <xdr:cNvPr id="325" name="直線コネクタ 324"/>
        <xdr:cNvCxnSpPr/>
      </xdr:nvCxnSpPr>
      <xdr:spPr>
        <a:xfrm>
          <a:off x="13512800" y="10177272"/>
          <a:ext cx="889000" cy="11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63119</xdr:rowOff>
    </xdr:from>
    <xdr:to>
      <xdr:col>81</xdr:col>
      <xdr:colOff>95250</xdr:colOff>
      <xdr:row>66</xdr:row>
      <xdr:rowOff>164719</xdr:rowOff>
    </xdr:to>
    <xdr:sp macro="" textlink="">
      <xdr:nvSpPr>
        <xdr:cNvPr id="335" name="楕円 334"/>
        <xdr:cNvSpPr/>
      </xdr:nvSpPr>
      <xdr:spPr>
        <a:xfrm>
          <a:off x="16967200" y="113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130446</xdr:rowOff>
    </xdr:from>
    <xdr:ext cx="762000" cy="259045"/>
    <xdr:sp macro="" textlink="">
      <xdr:nvSpPr>
        <xdr:cNvPr id="336" name="定員管理の状況該当値テキスト"/>
        <xdr:cNvSpPr txBox="1"/>
      </xdr:nvSpPr>
      <xdr:spPr>
        <a:xfrm>
          <a:off x="17106900" y="1127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17272</xdr:rowOff>
    </xdr:from>
    <xdr:to>
      <xdr:col>77</xdr:col>
      <xdr:colOff>95250</xdr:colOff>
      <xdr:row>66</xdr:row>
      <xdr:rowOff>118872</xdr:rowOff>
    </xdr:to>
    <xdr:sp macro="" textlink="">
      <xdr:nvSpPr>
        <xdr:cNvPr id="337" name="楕円 336"/>
        <xdr:cNvSpPr/>
      </xdr:nvSpPr>
      <xdr:spPr>
        <a:xfrm>
          <a:off x="16129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103649</xdr:rowOff>
    </xdr:from>
    <xdr:ext cx="736600" cy="259045"/>
    <xdr:sp macro="" textlink="">
      <xdr:nvSpPr>
        <xdr:cNvPr id="338" name="テキスト ボックス 337"/>
        <xdr:cNvSpPr txBox="1"/>
      </xdr:nvSpPr>
      <xdr:spPr>
        <a:xfrm>
          <a:off x="15798800" y="1141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121158</xdr:rowOff>
    </xdr:from>
    <xdr:to>
      <xdr:col>73</xdr:col>
      <xdr:colOff>44450</xdr:colOff>
      <xdr:row>66</xdr:row>
      <xdr:rowOff>51308</xdr:rowOff>
    </xdr:to>
    <xdr:sp macro="" textlink="">
      <xdr:nvSpPr>
        <xdr:cNvPr id="339" name="楕円 338"/>
        <xdr:cNvSpPr/>
      </xdr:nvSpPr>
      <xdr:spPr>
        <a:xfrm>
          <a:off x="15240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36085</xdr:rowOff>
    </xdr:from>
    <xdr:ext cx="762000" cy="259045"/>
    <xdr:sp macro="" textlink="">
      <xdr:nvSpPr>
        <xdr:cNvPr id="340" name="テキスト ボックス 339"/>
        <xdr:cNvSpPr txBox="1"/>
      </xdr:nvSpPr>
      <xdr:spPr>
        <a:xfrm>
          <a:off x="14909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109093</xdr:rowOff>
    </xdr:from>
    <xdr:to>
      <xdr:col>68</xdr:col>
      <xdr:colOff>203200</xdr:colOff>
      <xdr:row>66</xdr:row>
      <xdr:rowOff>39243</xdr:rowOff>
    </xdr:to>
    <xdr:sp macro="" textlink="">
      <xdr:nvSpPr>
        <xdr:cNvPr id="341" name="楕円 340"/>
        <xdr:cNvSpPr/>
      </xdr:nvSpPr>
      <xdr:spPr>
        <a:xfrm>
          <a:off x="14351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24020</xdr:rowOff>
    </xdr:from>
    <xdr:ext cx="762000" cy="259045"/>
    <xdr:sp macro="" textlink="">
      <xdr:nvSpPr>
        <xdr:cNvPr id="342" name="テキスト ボックス 341"/>
        <xdr:cNvSpPr txBox="1"/>
      </xdr:nvSpPr>
      <xdr:spPr>
        <a:xfrm>
          <a:off x="14020800" y="1133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10922</xdr:rowOff>
    </xdr:from>
    <xdr:to>
      <xdr:col>64</xdr:col>
      <xdr:colOff>152400</xdr:colOff>
      <xdr:row>59</xdr:row>
      <xdr:rowOff>112522</xdr:rowOff>
    </xdr:to>
    <xdr:sp macro="" textlink="">
      <xdr:nvSpPr>
        <xdr:cNvPr id="343" name="楕円 342"/>
        <xdr:cNvSpPr/>
      </xdr:nvSpPr>
      <xdr:spPr>
        <a:xfrm>
          <a:off x="13462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122699</xdr:rowOff>
    </xdr:from>
    <xdr:ext cx="762000" cy="259045"/>
    <xdr:sp macro="" textlink="">
      <xdr:nvSpPr>
        <xdr:cNvPr id="344" name="テキスト ボックス 343"/>
        <xdr:cNvSpPr txBox="1"/>
      </xdr:nvSpPr>
      <xdr:spPr>
        <a:xfrm>
          <a:off x="13131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実質公債費比率は、令和元年度は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県費負担教職員の給与負担等の権限移譲に伴い標準財政規模が増加したことなどにより前年度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79022</xdr:rowOff>
    </xdr:to>
    <xdr:cxnSp macro="">
      <xdr:nvCxnSpPr>
        <xdr:cNvPr id="379" name="直線コネクタ 378"/>
        <xdr:cNvCxnSpPr/>
      </xdr:nvCxnSpPr>
      <xdr:spPr>
        <a:xfrm flipV="1">
          <a:off x="16179800" y="7105650"/>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0" name="公債費負担の状況平均値テキスト"/>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79022</xdr:rowOff>
    </xdr:from>
    <xdr:to>
      <xdr:col>77</xdr:col>
      <xdr:colOff>44450</xdr:colOff>
      <xdr:row>43</xdr:row>
      <xdr:rowOff>41628</xdr:rowOff>
    </xdr:to>
    <xdr:cxnSp macro="">
      <xdr:nvCxnSpPr>
        <xdr:cNvPr id="382" name="直線コネクタ 381"/>
        <xdr:cNvCxnSpPr/>
      </xdr:nvCxnSpPr>
      <xdr:spPr>
        <a:xfrm flipV="1">
          <a:off x="15290800" y="72799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4" name="テキスト ボックス 383"/>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41628</xdr:rowOff>
    </xdr:from>
    <xdr:to>
      <xdr:col>72</xdr:col>
      <xdr:colOff>203200</xdr:colOff>
      <xdr:row>44</xdr:row>
      <xdr:rowOff>71261</xdr:rowOff>
    </xdr:to>
    <xdr:cxnSp macro="">
      <xdr:nvCxnSpPr>
        <xdr:cNvPr id="385" name="直線コネクタ 384"/>
        <xdr:cNvCxnSpPr/>
      </xdr:nvCxnSpPr>
      <xdr:spPr>
        <a:xfrm flipV="1">
          <a:off x="14401800" y="74139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71261</xdr:rowOff>
    </xdr:to>
    <xdr:cxnSp macro="">
      <xdr:nvCxnSpPr>
        <xdr:cNvPr id="388" name="直線コネクタ 387"/>
        <xdr:cNvCxnSpPr/>
      </xdr:nvCxnSpPr>
      <xdr:spPr>
        <a:xfrm>
          <a:off x="13512800" y="74676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0" name="テキスト ボックス 389"/>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2" name="テキスト ボックス 391"/>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28222</xdr:rowOff>
    </xdr:from>
    <xdr:to>
      <xdr:col>77</xdr:col>
      <xdr:colOff>95250</xdr:colOff>
      <xdr:row>42</xdr:row>
      <xdr:rowOff>129822</xdr:rowOff>
    </xdr:to>
    <xdr:sp macro="" textlink="">
      <xdr:nvSpPr>
        <xdr:cNvPr id="400" name="楕円 399"/>
        <xdr:cNvSpPr/>
      </xdr:nvSpPr>
      <xdr:spPr>
        <a:xfrm>
          <a:off x="16129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114599</xdr:rowOff>
    </xdr:from>
    <xdr:ext cx="736600" cy="259045"/>
    <xdr:sp macro="" textlink="">
      <xdr:nvSpPr>
        <xdr:cNvPr id="401" name="テキスト ボックス 400"/>
        <xdr:cNvSpPr txBox="1"/>
      </xdr:nvSpPr>
      <xdr:spPr>
        <a:xfrm>
          <a:off x="15798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162278</xdr:rowOff>
    </xdr:from>
    <xdr:to>
      <xdr:col>73</xdr:col>
      <xdr:colOff>44450</xdr:colOff>
      <xdr:row>43</xdr:row>
      <xdr:rowOff>92428</xdr:rowOff>
    </xdr:to>
    <xdr:sp macro="" textlink="">
      <xdr:nvSpPr>
        <xdr:cNvPr id="402" name="楕円 401"/>
        <xdr:cNvSpPr/>
      </xdr:nvSpPr>
      <xdr:spPr>
        <a:xfrm>
          <a:off x="15240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77205</xdr:rowOff>
    </xdr:from>
    <xdr:ext cx="762000" cy="259045"/>
    <xdr:sp macro="" textlink="">
      <xdr:nvSpPr>
        <xdr:cNvPr id="403" name="テキスト ボックス 402"/>
        <xdr:cNvSpPr txBox="1"/>
      </xdr:nvSpPr>
      <xdr:spPr>
        <a:xfrm>
          <a:off x="14909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20461</xdr:rowOff>
    </xdr:from>
    <xdr:to>
      <xdr:col>68</xdr:col>
      <xdr:colOff>203200</xdr:colOff>
      <xdr:row>44</xdr:row>
      <xdr:rowOff>122061</xdr:rowOff>
    </xdr:to>
    <xdr:sp macro="" textlink="">
      <xdr:nvSpPr>
        <xdr:cNvPr id="404" name="楕円 403"/>
        <xdr:cNvSpPr/>
      </xdr:nvSpPr>
      <xdr:spPr>
        <a:xfrm>
          <a:off x="14351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106838</xdr:rowOff>
    </xdr:from>
    <xdr:ext cx="762000" cy="259045"/>
    <xdr:sp macro="" textlink="">
      <xdr:nvSpPr>
        <xdr:cNvPr id="405" name="テキスト ボックス 404"/>
        <xdr:cNvSpPr txBox="1"/>
      </xdr:nvSpPr>
      <xdr:spPr>
        <a:xfrm>
          <a:off x="14020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6" name="楕円 405"/>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7" name="テキスト ボックス 406"/>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令和元年度の将来負担比率は、三セク債の償還が進んだことなどによる市債残高の減等により、前年度に比べ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170.8%</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しかし、類似団体平均と比較すると、依然として高い水準にあります。</a:t>
          </a:r>
        </a:p>
        <a:p>
          <a:r>
            <a:rPr kumimoji="1" lang="ja-JP" altLang="en-US" sz="1300">
              <a:latin typeface="ＭＳ Ｐゴシック" panose="020B0600070205080204" pitchFamily="50" charset="-128"/>
              <a:ea typeface="ＭＳ Ｐゴシック" panose="020B0600070205080204" pitchFamily="50" charset="-128"/>
            </a:rPr>
            <a:t>　将来負担額の大部分を地方債の残高が占めることから、今後も地方債の活用にあたり、事業の熟度や重要性を吟味した上で、施策の選択と集中により適正な市債管理に努めます。</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144018</xdr:rowOff>
    </xdr:from>
    <xdr:to>
      <xdr:col>81</xdr:col>
      <xdr:colOff>44450</xdr:colOff>
      <xdr:row>21</xdr:row>
      <xdr:rowOff>151257</xdr:rowOff>
    </xdr:to>
    <xdr:cxnSp macro="">
      <xdr:nvCxnSpPr>
        <xdr:cNvPr id="441" name="直線コネクタ 440"/>
        <xdr:cNvCxnSpPr/>
      </xdr:nvCxnSpPr>
      <xdr:spPr>
        <a:xfrm flipV="1">
          <a:off x="16179800" y="374446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2" name="将来負担の状況平均値テキスト"/>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151257</xdr:rowOff>
    </xdr:from>
    <xdr:to>
      <xdr:col>77</xdr:col>
      <xdr:colOff>44450</xdr:colOff>
      <xdr:row>22</xdr:row>
      <xdr:rowOff>11176</xdr:rowOff>
    </xdr:to>
    <xdr:cxnSp macro="">
      <xdr:nvCxnSpPr>
        <xdr:cNvPr id="444" name="直線コネクタ 443"/>
        <xdr:cNvCxnSpPr/>
      </xdr:nvCxnSpPr>
      <xdr:spPr>
        <a:xfrm flipV="1">
          <a:off x="15290800" y="375170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6" name="テキスト ボックス 445"/>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11176</xdr:rowOff>
    </xdr:from>
    <xdr:to>
      <xdr:col>72</xdr:col>
      <xdr:colOff>203200</xdr:colOff>
      <xdr:row>22</xdr:row>
      <xdr:rowOff>110109</xdr:rowOff>
    </xdr:to>
    <xdr:cxnSp macro="">
      <xdr:nvCxnSpPr>
        <xdr:cNvPr id="447" name="直線コネクタ 446"/>
        <xdr:cNvCxnSpPr/>
      </xdr:nvCxnSpPr>
      <xdr:spPr>
        <a:xfrm flipV="1">
          <a:off x="14401800" y="378307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49" name="テキスト ボックス 448"/>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110109</xdr:rowOff>
    </xdr:from>
    <xdr:to>
      <xdr:col>68</xdr:col>
      <xdr:colOff>152400</xdr:colOff>
      <xdr:row>22</xdr:row>
      <xdr:rowOff>113326</xdr:rowOff>
    </xdr:to>
    <xdr:cxnSp macro="">
      <xdr:nvCxnSpPr>
        <xdr:cNvPr id="450" name="直線コネクタ 449"/>
        <xdr:cNvCxnSpPr/>
      </xdr:nvCxnSpPr>
      <xdr:spPr>
        <a:xfrm flipV="1">
          <a:off x="13512800" y="388200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2" name="テキスト ボックス 451"/>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4" name="テキスト ボックス 453"/>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93218</xdr:rowOff>
    </xdr:from>
    <xdr:to>
      <xdr:col>81</xdr:col>
      <xdr:colOff>95250</xdr:colOff>
      <xdr:row>22</xdr:row>
      <xdr:rowOff>23368</xdr:rowOff>
    </xdr:to>
    <xdr:sp macro="" textlink="">
      <xdr:nvSpPr>
        <xdr:cNvPr id="460" name="楕円 459"/>
        <xdr:cNvSpPr/>
      </xdr:nvSpPr>
      <xdr:spPr>
        <a:xfrm>
          <a:off x="16967200" y="3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65295</xdr:rowOff>
    </xdr:from>
    <xdr:ext cx="762000" cy="259045"/>
    <xdr:sp macro="" textlink="">
      <xdr:nvSpPr>
        <xdr:cNvPr id="461" name="将来負担の状況該当値テキスト"/>
        <xdr:cNvSpPr txBox="1"/>
      </xdr:nvSpPr>
      <xdr:spPr>
        <a:xfrm>
          <a:off x="17106900" y="36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100457</xdr:rowOff>
    </xdr:from>
    <xdr:to>
      <xdr:col>77</xdr:col>
      <xdr:colOff>95250</xdr:colOff>
      <xdr:row>22</xdr:row>
      <xdr:rowOff>30607</xdr:rowOff>
    </xdr:to>
    <xdr:sp macro="" textlink="">
      <xdr:nvSpPr>
        <xdr:cNvPr id="462" name="楕円 461"/>
        <xdr:cNvSpPr/>
      </xdr:nvSpPr>
      <xdr:spPr>
        <a:xfrm>
          <a:off x="161290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15384</xdr:rowOff>
    </xdr:from>
    <xdr:ext cx="736600" cy="259045"/>
    <xdr:sp macro="" textlink="">
      <xdr:nvSpPr>
        <xdr:cNvPr id="463" name="テキスト ボックス 462"/>
        <xdr:cNvSpPr txBox="1"/>
      </xdr:nvSpPr>
      <xdr:spPr>
        <a:xfrm>
          <a:off x="15798800" y="3787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131826</xdr:rowOff>
    </xdr:from>
    <xdr:to>
      <xdr:col>73</xdr:col>
      <xdr:colOff>44450</xdr:colOff>
      <xdr:row>22</xdr:row>
      <xdr:rowOff>61976</xdr:rowOff>
    </xdr:to>
    <xdr:sp macro="" textlink="">
      <xdr:nvSpPr>
        <xdr:cNvPr id="464" name="楕円 463"/>
        <xdr:cNvSpPr/>
      </xdr:nvSpPr>
      <xdr:spPr>
        <a:xfrm>
          <a:off x="15240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46753</xdr:rowOff>
    </xdr:from>
    <xdr:ext cx="762000" cy="259045"/>
    <xdr:sp macro="" textlink="">
      <xdr:nvSpPr>
        <xdr:cNvPr id="465" name="テキスト ボックス 464"/>
        <xdr:cNvSpPr txBox="1"/>
      </xdr:nvSpPr>
      <xdr:spPr>
        <a:xfrm>
          <a:off x="14909800" y="38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59309</xdr:rowOff>
    </xdr:from>
    <xdr:to>
      <xdr:col>68</xdr:col>
      <xdr:colOff>203200</xdr:colOff>
      <xdr:row>22</xdr:row>
      <xdr:rowOff>160909</xdr:rowOff>
    </xdr:to>
    <xdr:sp macro="" textlink="">
      <xdr:nvSpPr>
        <xdr:cNvPr id="466" name="楕円 465"/>
        <xdr:cNvSpPr/>
      </xdr:nvSpPr>
      <xdr:spPr>
        <a:xfrm>
          <a:off x="14351000" y="38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145686</xdr:rowOff>
    </xdr:from>
    <xdr:ext cx="762000" cy="259045"/>
    <xdr:sp macro="" textlink="">
      <xdr:nvSpPr>
        <xdr:cNvPr id="467" name="テキスト ボックス 466"/>
        <xdr:cNvSpPr txBox="1"/>
      </xdr:nvSpPr>
      <xdr:spPr>
        <a:xfrm>
          <a:off x="14020800" y="39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62526</xdr:rowOff>
    </xdr:from>
    <xdr:to>
      <xdr:col>64</xdr:col>
      <xdr:colOff>152400</xdr:colOff>
      <xdr:row>22</xdr:row>
      <xdr:rowOff>164126</xdr:rowOff>
    </xdr:to>
    <xdr:sp macro="" textlink="">
      <xdr:nvSpPr>
        <xdr:cNvPr id="468" name="楕円 467"/>
        <xdr:cNvSpPr/>
      </xdr:nvSpPr>
      <xdr:spPr>
        <a:xfrm>
          <a:off x="13462000" y="38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148903</xdr:rowOff>
    </xdr:from>
    <xdr:ext cx="762000" cy="259045"/>
    <xdr:sp macro="" textlink="">
      <xdr:nvSpPr>
        <xdr:cNvPr id="469" name="テキスト ボックス 468"/>
        <xdr:cNvSpPr txBox="1"/>
      </xdr:nvSpPr>
      <xdr:spPr>
        <a:xfrm>
          <a:off x="13131800" y="39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人件費の経常収支比率は、平成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年度は県費負担教職員の給与負担等の権限移譲に伴う人件費の増等により前年度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ポイント増加となりました。平成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年度は退職手当債の減少等による経常経費充当一般財源の増により、前年度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となっています。令和元年度は、人件費抑制を行いましたが、退職手当債の減少等による経常経費充当一般財源の増により、前年度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今後も行財政改革大綱に基づく取組みにより、簡素で効率的な組織体制・行政運営を図り、総人件費の抑制に努めます。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57150</xdr:rowOff>
    </xdr:from>
    <xdr:to>
      <xdr:col>24</xdr:col>
      <xdr:colOff>25400</xdr:colOff>
      <xdr:row>39</xdr:row>
      <xdr:rowOff>69850</xdr:rowOff>
    </xdr:to>
    <xdr:cxnSp macro="">
      <xdr:nvCxnSpPr>
        <xdr:cNvPr id="66" name="直線コネクタ 65"/>
        <xdr:cNvCxnSpPr/>
      </xdr:nvCxnSpPr>
      <xdr:spPr>
        <a:xfrm>
          <a:off x="3987800" y="674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57150</xdr:rowOff>
    </xdr:to>
    <xdr:cxnSp macro="">
      <xdr:nvCxnSpPr>
        <xdr:cNvPr id="69" name="直線コネクタ 68"/>
        <xdr:cNvCxnSpPr/>
      </xdr:nvCxnSpPr>
      <xdr:spPr>
        <a:xfrm>
          <a:off x="3098800" y="671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114300</xdr:rowOff>
    </xdr:from>
    <xdr:to>
      <xdr:col>15</xdr:col>
      <xdr:colOff>98425</xdr:colOff>
      <xdr:row>39</xdr:row>
      <xdr:rowOff>31750</xdr:rowOff>
    </xdr:to>
    <xdr:cxnSp macro="">
      <xdr:nvCxnSpPr>
        <xdr:cNvPr id="72" name="直線コネクタ 71"/>
        <xdr:cNvCxnSpPr/>
      </xdr:nvCxnSpPr>
      <xdr:spPr>
        <a:xfrm>
          <a:off x="2209800" y="56007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32</xdr:row>
      <xdr:rowOff>114300</xdr:rowOff>
    </xdr:to>
    <xdr:cxnSp macro="">
      <xdr:nvCxnSpPr>
        <xdr:cNvPr id="75" name="直線コネクタ 74"/>
        <xdr:cNvCxnSpPr/>
      </xdr:nvCxnSpPr>
      <xdr:spPr>
        <a:xfrm>
          <a:off x="1320800" y="553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99077</xdr:rowOff>
    </xdr:from>
    <xdr:ext cx="762000" cy="259045"/>
    <xdr:sp macro="" textlink="">
      <xdr:nvSpPr>
        <xdr:cNvPr id="79" name="テキスト ボックス 78"/>
        <xdr:cNvSpPr txBox="1"/>
      </xdr:nvSpPr>
      <xdr:spPr>
        <a:xfrm>
          <a:off x="939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6350</xdr:rowOff>
    </xdr:from>
    <xdr:to>
      <xdr:col>20</xdr:col>
      <xdr:colOff>38100</xdr:colOff>
      <xdr:row>39</xdr:row>
      <xdr:rowOff>107950</xdr:rowOff>
    </xdr:to>
    <xdr:sp macro="" textlink="">
      <xdr:nvSpPr>
        <xdr:cNvPr id="87" name="楕円 86"/>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92727</xdr:rowOff>
    </xdr:from>
    <xdr:ext cx="736600" cy="259045"/>
    <xdr:sp macro="" textlink="">
      <xdr:nvSpPr>
        <xdr:cNvPr id="88" name="テキスト ボックス 87"/>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63500</xdr:rowOff>
    </xdr:from>
    <xdr:to>
      <xdr:col>11</xdr:col>
      <xdr:colOff>60325</xdr:colOff>
      <xdr:row>32</xdr:row>
      <xdr:rowOff>165100</xdr:rowOff>
    </xdr:to>
    <xdr:sp macro="" textlink="">
      <xdr:nvSpPr>
        <xdr:cNvPr id="91" name="楕円 90"/>
        <xdr:cNvSpPr/>
      </xdr:nvSpPr>
      <xdr:spPr>
        <a:xfrm>
          <a:off x="2159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0</xdr:rowOff>
    </xdr:from>
    <xdr:to>
      <xdr:col>6</xdr:col>
      <xdr:colOff>171450</xdr:colOff>
      <xdr:row>32</xdr:row>
      <xdr:rowOff>101600</xdr:rowOff>
    </xdr:to>
    <xdr:sp macro="" textlink="">
      <xdr:nvSpPr>
        <xdr:cNvPr id="93" name="楕円 92"/>
        <xdr:cNvSpPr/>
      </xdr:nvSpPr>
      <xdr:spPr>
        <a:xfrm>
          <a:off x="1270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111777</xdr:rowOff>
    </xdr:from>
    <xdr:ext cx="762000" cy="259045"/>
    <xdr:sp macro="" textlink="">
      <xdr:nvSpPr>
        <xdr:cNvPr id="94" name="テキスト ボックス 93"/>
        <xdr:cNvSpPr txBox="1"/>
      </xdr:nvSpPr>
      <xdr:spPr>
        <a:xfrm>
          <a:off x="939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物件費の経常収支比率は、平成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年度に県費負担教職員の給与負担等の権限移譲に伴う税源移譲による経常一般財源総額の増等により、前年度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％と、ほぼ横ばいで推移しています。令和元年度は、プレミアム付商品券事業等の国庫負担の事業の増やコスト削減等により、前年度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となっています。今後も引き続き、行政サービス水準の維持・向上やコスト削減等を図り、民間委託等を進めながら、事業の有効性・経済性・効率性などを検証した上で、見直し・改善を図ります。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57150</xdr:rowOff>
    </xdr:to>
    <xdr:cxnSp macro="">
      <xdr:nvCxnSpPr>
        <xdr:cNvPr id="127" name="直線コネクタ 126"/>
        <xdr:cNvCxnSpPr/>
      </xdr:nvCxnSpPr>
      <xdr:spPr>
        <a:xfrm flipV="1">
          <a:off x="15671800" y="2908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8"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69850</xdr:rowOff>
    </xdr:to>
    <xdr:cxnSp macro="">
      <xdr:nvCxnSpPr>
        <xdr:cNvPr id="130" name="直線コネクタ 129"/>
        <xdr:cNvCxnSpPr/>
      </xdr:nvCxnSpPr>
      <xdr:spPr>
        <a:xfrm flipV="1">
          <a:off x="14782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88900</xdr:rowOff>
    </xdr:to>
    <xdr:cxnSp macro="">
      <xdr:nvCxnSpPr>
        <xdr:cNvPr id="133" name="直線コネクタ 132"/>
        <xdr:cNvCxnSpPr/>
      </xdr:nvCxnSpPr>
      <xdr:spPr>
        <a:xfrm flipV="1">
          <a:off x="13893800" y="298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88900</xdr:rowOff>
    </xdr:to>
    <xdr:cxnSp macro="">
      <xdr:nvCxnSpPr>
        <xdr:cNvPr id="136" name="直線コネクタ 135"/>
        <xdr:cNvCxnSpPr/>
      </xdr:nvCxnSpPr>
      <xdr:spPr>
        <a:xfrm>
          <a:off x="13004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0" name="テキスト ボックス 139"/>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9" name="テキスト ボックス 148"/>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2" name="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扶助費の経常収支比率は、社会保障の充実のための事業費増などにより高い伸びが続いております。平成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年度は、障害福祉サービス事業等が増加しましたが、県費負担教職員の給与負担等の権限移譲に伴う税源移譲による経常一般財源総額の増等により、</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ポイント減少しました。平成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年度おいては、特定医療費支給事業等の増加により</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ポイント増加しました。</a:t>
          </a:r>
        </a:p>
        <a:p>
          <a:pPr algn="l"/>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令和元年度は、特定医療費支給事業や障害福祉サービス事業等の増加により前年度</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14.9%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今後の見通しについては、高齢化社会の進展等に伴い、扶助費に係る経常収支比率は増加していく見込みです。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53522</xdr:rowOff>
    </xdr:to>
    <xdr:cxnSp macro="">
      <xdr:nvCxnSpPr>
        <xdr:cNvPr id="190" name="直線コネクタ 189"/>
        <xdr:cNvCxnSpPr/>
      </xdr:nvCxnSpPr>
      <xdr:spPr>
        <a:xfrm>
          <a:off x="3987800" y="97771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4535</xdr:rowOff>
    </xdr:to>
    <xdr:cxnSp macro="">
      <xdr:nvCxnSpPr>
        <xdr:cNvPr id="193" name="直線コネクタ 192"/>
        <xdr:cNvCxnSpPr/>
      </xdr:nvCxnSpPr>
      <xdr:spPr>
        <a:xfrm>
          <a:off x="3098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151493</xdr:rowOff>
    </xdr:to>
    <xdr:cxnSp macro="">
      <xdr:nvCxnSpPr>
        <xdr:cNvPr id="196" name="直線コネクタ 195"/>
        <xdr:cNvCxnSpPr/>
      </xdr:nvCxnSpPr>
      <xdr:spPr>
        <a:xfrm flipV="1">
          <a:off x="2209800" y="97282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151493</xdr:rowOff>
    </xdr:to>
    <xdr:cxnSp macro="">
      <xdr:nvCxnSpPr>
        <xdr:cNvPr id="199" name="直線コネクタ 198"/>
        <xdr:cNvCxnSpPr/>
      </xdr:nvCxnSpPr>
      <xdr:spPr>
        <a:xfrm>
          <a:off x="1320800" y="98261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3" name="テキスト ボックス 202"/>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9" name="楕円 208"/>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19249</xdr:rowOff>
    </xdr:from>
    <xdr:ext cx="762000" cy="259045"/>
    <xdr:sp macro="" textlink="">
      <xdr:nvSpPr>
        <xdr:cNvPr id="210" name="扶助費該当値テキスト"/>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12" name="テキスト ボックス 211"/>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5" name="楕円 214"/>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41020</xdr:rowOff>
    </xdr:from>
    <xdr:ext cx="762000" cy="259045"/>
    <xdr:sp macro="" textlink="">
      <xdr:nvSpPr>
        <xdr:cNvPr id="216" name="テキスト ボックス 215"/>
        <xdr:cNvSpPr txBox="1"/>
      </xdr:nvSpPr>
      <xdr:spPr>
        <a:xfrm>
          <a:off x="1828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7" name="楕円 216"/>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18" name="テキスト ボックス 217"/>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その他の経常収支比率は、平成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年度まで増加傾向にありました。これは、高齢化社会の進展に伴い、国民健康保険・介護保険・後期高齢者医療制度などの各特別会計への繰出金等について、高い伸びが続いていることによるものです。</a:t>
          </a: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年度は、引き続き繰出金等は伸びたものの、県費負担教職員の給与負担等の権限移譲に伴う税源移譲による経常一般財源総額の増等により、前年度</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％となっており、平成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年度については前年度</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12.4</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％と、ほぼ横ばいで推移しています。</a:t>
          </a:r>
          <a:endParaRPr kumimoji="1" lang="en-US" altLang="ja-JP" sz="9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令和元年度は、介護保険・後期高齢者医療制度などの各特別会計への繰出金が増加したこと等により前年度</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51" name="直線コネクタ 250"/>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146050</xdr:rowOff>
    </xdr:to>
    <xdr:cxnSp macro="">
      <xdr:nvCxnSpPr>
        <xdr:cNvPr id="254" name="直線コネクタ 253"/>
        <xdr:cNvCxnSpPr/>
      </xdr:nvCxnSpPr>
      <xdr:spPr>
        <a:xfrm>
          <a:off x="14782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59</xdr:row>
      <xdr:rowOff>12700</xdr:rowOff>
    </xdr:to>
    <xdr:cxnSp macro="">
      <xdr:nvCxnSpPr>
        <xdr:cNvPr id="257" name="直線コネクタ 256"/>
        <xdr:cNvCxnSpPr/>
      </xdr:nvCxnSpPr>
      <xdr:spPr>
        <a:xfrm flipV="1">
          <a:off x="13893800" y="9899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9" name="テキスト ボックス 25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12700</xdr:rowOff>
    </xdr:to>
    <xdr:cxnSp macro="">
      <xdr:nvCxnSpPr>
        <xdr:cNvPr id="260" name="直線コネクタ 259"/>
        <xdr:cNvCxnSpPr/>
      </xdr:nvCxnSpPr>
      <xdr:spPr>
        <a:xfrm>
          <a:off x="13004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4" name="テキスト ボックス 263"/>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74" name="楕円 273"/>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75" name="テキスト ボックス 274"/>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6" name="楕円 275"/>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7" name="テキスト ボックス 276"/>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令和元年度は、幼保無償化に伴う私立幼稚園就園助成の減等や補助金の見直しを継続的に実施した結果、前年度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補助金については、今後も引き続き必要性や有効性等の観点から、常に見直しを行っていきます。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165100</xdr:rowOff>
    </xdr:to>
    <xdr:cxnSp macro="">
      <xdr:nvCxnSpPr>
        <xdr:cNvPr id="312" name="直線コネクタ 311"/>
        <xdr:cNvCxnSpPr/>
      </xdr:nvCxnSpPr>
      <xdr:spPr>
        <a:xfrm flipV="1">
          <a:off x="15671800" y="6089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69850</xdr:rowOff>
    </xdr:to>
    <xdr:cxnSp macro="">
      <xdr:nvCxnSpPr>
        <xdr:cNvPr id="315" name="直線コネクタ 314"/>
        <xdr:cNvCxnSpPr/>
      </xdr:nvCxnSpPr>
      <xdr:spPr>
        <a:xfrm flipV="1">
          <a:off x="14782800" y="6165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37</xdr:row>
      <xdr:rowOff>107950</xdr:rowOff>
    </xdr:to>
    <xdr:cxnSp macro="">
      <xdr:nvCxnSpPr>
        <xdr:cNvPr id="318" name="直線コネクタ 317"/>
        <xdr:cNvCxnSpPr/>
      </xdr:nvCxnSpPr>
      <xdr:spPr>
        <a:xfrm flipV="1">
          <a:off x="13893800" y="6242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107950</xdr:rowOff>
    </xdr:to>
    <xdr:cxnSp macro="">
      <xdr:nvCxnSpPr>
        <xdr:cNvPr id="321" name="直線コネクタ 320"/>
        <xdr:cNvCxnSpPr/>
      </xdr:nvCxnSpPr>
      <xdr:spPr>
        <a:xfrm>
          <a:off x="13004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1" name="楕円 330"/>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2"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3" name="楕円 332"/>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34" name="テキスト ボックス 333"/>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35" name="楕円 334"/>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36" name="テキスト ボックス 335"/>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7" name="楕円 336"/>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168927</xdr:rowOff>
    </xdr:from>
    <xdr:ext cx="762000" cy="259045"/>
    <xdr:sp macro="" textlink="">
      <xdr:nvSpPr>
        <xdr:cNvPr id="338" name="テキスト ボックス 337"/>
        <xdr:cNvSpPr txBox="1"/>
      </xdr:nvSpPr>
      <xdr:spPr>
        <a:xfrm>
          <a:off x="13512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0</xdr:rowOff>
    </xdr:from>
    <xdr:to>
      <xdr:col>65</xdr:col>
      <xdr:colOff>53975</xdr:colOff>
      <xdr:row>37</xdr:row>
      <xdr:rowOff>101600</xdr:rowOff>
    </xdr:to>
    <xdr:sp macro="" textlink="">
      <xdr:nvSpPr>
        <xdr:cNvPr id="339" name="楕円 338"/>
        <xdr:cNvSpPr/>
      </xdr:nvSpPr>
      <xdr:spPr>
        <a:xfrm>
          <a:off x="12954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111777</xdr:rowOff>
    </xdr:from>
    <xdr:ext cx="762000" cy="259045"/>
    <xdr:sp macro="" textlink="">
      <xdr:nvSpPr>
        <xdr:cNvPr id="340" name="テキスト ボックス 339"/>
        <xdr:cNvSpPr txBox="1"/>
      </xdr:nvSpPr>
      <xdr:spPr>
        <a:xfrm>
          <a:off x="12623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公債費の経常収支比率については、公共投資が減少傾向にある一方で、臨時財政対策債等の影響もあり、引き続き高い水準で推移しています。</a:t>
          </a:r>
        </a:p>
        <a:p>
          <a:r>
            <a:rPr kumimoji="1" lang="ja-JP" altLang="en-US" sz="1200">
              <a:latin typeface="ＭＳ Ｐゴシック" panose="020B0600070205080204" pitchFamily="50" charset="-128"/>
              <a:ea typeface="ＭＳ Ｐゴシック" panose="020B0600070205080204" pitchFamily="50" charset="-128"/>
            </a:rPr>
            <a:t>　令和元年度は、基金積立金の増加等により、前年度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ポイント増加の</a:t>
          </a:r>
          <a:r>
            <a:rPr kumimoji="1" lang="en-US" altLang="ja-JP" sz="1200">
              <a:latin typeface="ＭＳ Ｐゴシック" panose="020B0600070205080204" pitchFamily="50" charset="-128"/>
              <a:ea typeface="ＭＳ Ｐゴシック" panose="020B0600070205080204" pitchFamily="50" charset="-128"/>
            </a:rPr>
            <a:t>21.7</a:t>
          </a:r>
          <a:r>
            <a:rPr kumimoji="1" lang="ja-JP" altLang="en-US" sz="1200">
              <a:latin typeface="ＭＳ Ｐゴシック" panose="020B0600070205080204" pitchFamily="50" charset="-128"/>
              <a:ea typeface="ＭＳ Ｐゴシック" panose="020B0600070205080204" pitchFamily="50" charset="-128"/>
            </a:rPr>
            <a:t>％となっています。</a:t>
          </a:r>
        </a:p>
        <a:p>
          <a:r>
            <a:rPr kumimoji="1" lang="ja-JP" altLang="en-US" sz="120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77</xdr:row>
      <xdr:rowOff>158750</xdr:rowOff>
    </xdr:to>
    <xdr:cxnSp macro="">
      <xdr:nvCxnSpPr>
        <xdr:cNvPr id="368" name="直線コネクタ 367"/>
        <xdr:cNvCxnSpPr/>
      </xdr:nvCxnSpPr>
      <xdr:spPr>
        <a:xfrm flipV="1">
          <a:off x="4826000" y="124460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130827</xdr:rowOff>
    </xdr:from>
    <xdr:ext cx="762000" cy="259045"/>
    <xdr:sp macro="" textlink="">
      <xdr:nvSpPr>
        <xdr:cNvPr id="369" name="公債費最小値テキスト"/>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158750</xdr:rowOff>
    </xdr:from>
    <xdr:to>
      <xdr:col>24</xdr:col>
      <xdr:colOff>114300</xdr:colOff>
      <xdr:row>77</xdr:row>
      <xdr:rowOff>158750</xdr:rowOff>
    </xdr:to>
    <xdr:cxnSp macro="">
      <xdr:nvCxnSpPr>
        <xdr:cNvPr id="370" name="直線コネクタ 369"/>
        <xdr:cNvCxnSpPr/>
      </xdr:nvCxnSpPr>
      <xdr:spPr>
        <a:xfrm>
          <a:off x="47371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77</xdr:row>
      <xdr:rowOff>158750</xdr:rowOff>
    </xdr:to>
    <xdr:cxnSp macro="">
      <xdr:nvCxnSpPr>
        <xdr:cNvPr id="373" name="直線コネクタ 372"/>
        <xdr:cNvCxnSpPr/>
      </xdr:nvCxnSpPr>
      <xdr:spPr>
        <a:xfrm>
          <a:off x="3987800" y="1334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60977</xdr:rowOff>
    </xdr:from>
    <xdr:ext cx="762000" cy="259045"/>
    <xdr:sp macro="" textlink="">
      <xdr:nvSpPr>
        <xdr:cNvPr id="374" name="公債費平均値テキスト"/>
        <xdr:cNvSpPr txBox="1"/>
      </xdr:nvSpPr>
      <xdr:spPr>
        <a:xfrm>
          <a:off x="4914900" y="1274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44450</xdr:rowOff>
    </xdr:from>
    <xdr:to>
      <xdr:col>24</xdr:col>
      <xdr:colOff>76200</xdr:colOff>
      <xdr:row>75</xdr:row>
      <xdr:rowOff>146050</xdr:rowOff>
    </xdr:to>
    <xdr:sp macro="" textlink="">
      <xdr:nvSpPr>
        <xdr:cNvPr id="375" name="フローチャート: 判断 374"/>
        <xdr:cNvSpPr/>
      </xdr:nvSpPr>
      <xdr:spPr>
        <a:xfrm>
          <a:off x="47752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76" name="直線コネクタ 375"/>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57150</xdr:rowOff>
    </xdr:from>
    <xdr:to>
      <xdr:col>20</xdr:col>
      <xdr:colOff>38100</xdr:colOff>
      <xdr:row>75</xdr:row>
      <xdr:rowOff>158750</xdr:rowOff>
    </xdr:to>
    <xdr:sp macro="" textlink="">
      <xdr:nvSpPr>
        <xdr:cNvPr id="377" name="フローチャート: 判断 376"/>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78" name="テキスト ボックス 377"/>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80</xdr:row>
      <xdr:rowOff>101600</xdr:rowOff>
    </xdr:to>
    <xdr:cxnSp macro="">
      <xdr:nvCxnSpPr>
        <xdr:cNvPr id="379" name="直線コネクタ 378"/>
        <xdr:cNvCxnSpPr/>
      </xdr:nvCxnSpPr>
      <xdr:spPr>
        <a:xfrm flipV="1">
          <a:off x="2209800" y="133096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120650</xdr:rowOff>
    </xdr:from>
    <xdr:to>
      <xdr:col>15</xdr:col>
      <xdr:colOff>149225</xdr:colOff>
      <xdr:row>76</xdr:row>
      <xdr:rowOff>50800</xdr:rowOff>
    </xdr:to>
    <xdr:sp macro="" textlink="">
      <xdr:nvSpPr>
        <xdr:cNvPr id="380" name="フローチャート: 判断 379"/>
        <xdr:cNvSpPr/>
      </xdr:nvSpPr>
      <xdr:spPr>
        <a:xfrm>
          <a:off x="3048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60977</xdr:rowOff>
    </xdr:from>
    <xdr:ext cx="762000" cy="259045"/>
    <xdr:sp macro="" textlink="">
      <xdr:nvSpPr>
        <xdr:cNvPr id="381" name="テキスト ボックス 380"/>
        <xdr:cNvSpPr txBox="1"/>
      </xdr:nvSpPr>
      <xdr:spPr>
        <a:xfrm>
          <a:off x="2717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95250</xdr:rowOff>
    </xdr:from>
    <xdr:to>
      <xdr:col>11</xdr:col>
      <xdr:colOff>9525</xdr:colOff>
      <xdr:row>80</xdr:row>
      <xdr:rowOff>101600</xdr:rowOff>
    </xdr:to>
    <xdr:cxnSp macro="">
      <xdr:nvCxnSpPr>
        <xdr:cNvPr id="382" name="直線コネクタ 381"/>
        <xdr:cNvCxnSpPr/>
      </xdr:nvCxnSpPr>
      <xdr:spPr>
        <a:xfrm>
          <a:off x="1320800" y="13639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158750</xdr:rowOff>
    </xdr:from>
    <xdr:to>
      <xdr:col>11</xdr:col>
      <xdr:colOff>60325</xdr:colOff>
      <xdr:row>78</xdr:row>
      <xdr:rowOff>88900</xdr:rowOff>
    </xdr:to>
    <xdr:sp macro="" textlink="">
      <xdr:nvSpPr>
        <xdr:cNvPr id="383" name="フローチャート: 判断 382"/>
        <xdr:cNvSpPr/>
      </xdr:nvSpPr>
      <xdr:spPr>
        <a:xfrm>
          <a:off x="2159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99077</xdr:rowOff>
    </xdr:from>
    <xdr:ext cx="762000" cy="259045"/>
    <xdr:sp macro="" textlink="">
      <xdr:nvSpPr>
        <xdr:cNvPr id="384" name="テキスト ボックス 383"/>
        <xdr:cNvSpPr txBox="1"/>
      </xdr:nvSpPr>
      <xdr:spPr>
        <a:xfrm>
          <a:off x="1828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146050</xdr:rowOff>
    </xdr:from>
    <xdr:to>
      <xdr:col>6</xdr:col>
      <xdr:colOff>171450</xdr:colOff>
      <xdr:row>78</xdr:row>
      <xdr:rowOff>76200</xdr:rowOff>
    </xdr:to>
    <xdr:sp macro="" textlink="">
      <xdr:nvSpPr>
        <xdr:cNvPr id="385" name="フローチャート: 判断 384"/>
        <xdr:cNvSpPr/>
      </xdr:nvSpPr>
      <xdr:spPr>
        <a:xfrm>
          <a:off x="1270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86" name="テキスト ボックス 385"/>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107950</xdr:rowOff>
    </xdr:from>
    <xdr:to>
      <xdr:col>24</xdr:col>
      <xdr:colOff>76200</xdr:colOff>
      <xdr:row>78</xdr:row>
      <xdr:rowOff>38100</xdr:rowOff>
    </xdr:to>
    <xdr:sp macro="" textlink="">
      <xdr:nvSpPr>
        <xdr:cNvPr id="392" name="楕円 391"/>
        <xdr:cNvSpPr/>
      </xdr:nvSpPr>
      <xdr:spPr>
        <a:xfrm>
          <a:off x="47752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16527</xdr:rowOff>
    </xdr:from>
    <xdr:ext cx="762000" cy="259045"/>
    <xdr:sp macro="" textlink="">
      <xdr:nvSpPr>
        <xdr:cNvPr id="393" name="公債費該当値テキスト"/>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4" name="楕円 393"/>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5" name="テキスト ボックス 39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6" name="楕円 395"/>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7" name="テキスト ボックス 39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50800</xdr:rowOff>
    </xdr:from>
    <xdr:to>
      <xdr:col>11</xdr:col>
      <xdr:colOff>60325</xdr:colOff>
      <xdr:row>80</xdr:row>
      <xdr:rowOff>152400</xdr:rowOff>
    </xdr:to>
    <xdr:sp macro="" textlink="">
      <xdr:nvSpPr>
        <xdr:cNvPr id="398" name="楕円 397"/>
        <xdr:cNvSpPr/>
      </xdr:nvSpPr>
      <xdr:spPr>
        <a:xfrm>
          <a:off x="2159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137177</xdr:rowOff>
    </xdr:from>
    <xdr:ext cx="762000" cy="259045"/>
    <xdr:sp macro="" textlink="">
      <xdr:nvSpPr>
        <xdr:cNvPr id="399" name="テキスト ボックス 398"/>
        <xdr:cNvSpPr txBox="1"/>
      </xdr:nvSpPr>
      <xdr:spPr>
        <a:xfrm>
          <a:off x="1828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44450</xdr:rowOff>
    </xdr:from>
    <xdr:to>
      <xdr:col>6</xdr:col>
      <xdr:colOff>171450</xdr:colOff>
      <xdr:row>79</xdr:row>
      <xdr:rowOff>146050</xdr:rowOff>
    </xdr:to>
    <xdr:sp macro="" textlink="">
      <xdr:nvSpPr>
        <xdr:cNvPr id="400" name="楕円 399"/>
        <xdr:cNvSpPr/>
      </xdr:nvSpPr>
      <xdr:spPr>
        <a:xfrm>
          <a:off x="1270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130827</xdr:rowOff>
    </xdr:from>
    <xdr:ext cx="762000" cy="259045"/>
    <xdr:sp macro="" textlink="">
      <xdr:nvSpPr>
        <xdr:cNvPr id="401" name="テキスト ボックス 400"/>
        <xdr:cNvSpPr txBox="1"/>
      </xdr:nvSpPr>
      <xdr:spPr>
        <a:xfrm>
          <a:off x="939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年度は、経常一般財源総額の減少等により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74.3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％と増加し、平成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年度は、県費負担教職員の給与負担等の権限移譲に伴う人件費の増加及び税源移譲による経常一般財源総額の増等により、前年度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78.1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％となりました。平成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年度については、扶助費の増加等により前年度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ポイント増加の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78.2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％となりました。令和元年度については、物件費や補助費等の減少等により前年度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77.9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今後も引き続き、より一層の「選択と集中」を行いながら、行財政改革大綱に掲げた取組みを推進し、持続可能で安定的な財政の確立、維持に努めていきます。</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67129</xdr:rowOff>
    </xdr:from>
    <xdr:to>
      <xdr:col>82</xdr:col>
      <xdr:colOff>107950</xdr:colOff>
      <xdr:row>76</xdr:row>
      <xdr:rowOff>99786</xdr:rowOff>
    </xdr:to>
    <xdr:cxnSp macro="">
      <xdr:nvCxnSpPr>
        <xdr:cNvPr id="436" name="直線コネクタ 435"/>
        <xdr:cNvCxnSpPr/>
      </xdr:nvCxnSpPr>
      <xdr:spPr>
        <a:xfrm flipV="1">
          <a:off x="15671800" y="13097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7"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76</xdr:row>
      <xdr:rowOff>99786</xdr:rowOff>
    </xdr:to>
    <xdr:cxnSp macro="">
      <xdr:nvCxnSpPr>
        <xdr:cNvPr id="439" name="直線コネクタ 438"/>
        <xdr:cNvCxnSpPr/>
      </xdr:nvCxnSpPr>
      <xdr:spPr>
        <a:xfrm>
          <a:off x="14782800" y="13119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1" name="テキスト ボックス 440"/>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18143</xdr:rowOff>
    </xdr:from>
    <xdr:to>
      <xdr:col>73</xdr:col>
      <xdr:colOff>180975</xdr:colOff>
      <xdr:row>76</xdr:row>
      <xdr:rowOff>88900</xdr:rowOff>
    </xdr:to>
    <xdr:cxnSp macro="">
      <xdr:nvCxnSpPr>
        <xdr:cNvPr id="442" name="直線コネクタ 441"/>
        <xdr:cNvCxnSpPr/>
      </xdr:nvCxnSpPr>
      <xdr:spPr>
        <a:xfrm>
          <a:off x="13893800" y="1270544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4" name="テキスト ボックス 443"/>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88900</xdr:rowOff>
    </xdr:from>
    <xdr:to>
      <xdr:col>69</xdr:col>
      <xdr:colOff>92075</xdr:colOff>
      <xdr:row>74</xdr:row>
      <xdr:rowOff>18143</xdr:rowOff>
    </xdr:to>
    <xdr:cxnSp macro="">
      <xdr:nvCxnSpPr>
        <xdr:cNvPr id="445" name="直線コネクタ 444"/>
        <xdr:cNvCxnSpPr/>
      </xdr:nvCxnSpPr>
      <xdr:spPr>
        <a:xfrm>
          <a:off x="13004800" y="124333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12899</xdr:rowOff>
    </xdr:from>
    <xdr:ext cx="762000" cy="259045"/>
    <xdr:sp macro="" textlink="">
      <xdr:nvSpPr>
        <xdr:cNvPr id="447" name="テキスト ボックス 446"/>
        <xdr:cNvSpPr txBox="1"/>
      </xdr:nvSpPr>
      <xdr:spPr>
        <a:xfrm>
          <a:off x="13512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127199</xdr:rowOff>
    </xdr:from>
    <xdr:ext cx="762000" cy="259045"/>
    <xdr:sp macro="" textlink="">
      <xdr:nvSpPr>
        <xdr:cNvPr id="449" name="テキスト ボックス 448"/>
        <xdr:cNvSpPr txBox="1"/>
      </xdr:nvSpPr>
      <xdr:spPr>
        <a:xfrm>
          <a:off x="12623800" y="126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16329</xdr:rowOff>
    </xdr:from>
    <xdr:to>
      <xdr:col>82</xdr:col>
      <xdr:colOff>158750</xdr:colOff>
      <xdr:row>76</xdr:row>
      <xdr:rowOff>117929</xdr:rowOff>
    </xdr:to>
    <xdr:sp macro="" textlink="">
      <xdr:nvSpPr>
        <xdr:cNvPr id="455" name="楕円 454"/>
        <xdr:cNvSpPr/>
      </xdr:nvSpPr>
      <xdr:spPr>
        <a:xfrm>
          <a:off x="164592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32855</xdr:rowOff>
    </xdr:from>
    <xdr:ext cx="762000" cy="259045"/>
    <xdr:sp macro="" textlink="">
      <xdr:nvSpPr>
        <xdr:cNvPr id="456" name="公債費以外該当値テキスト"/>
        <xdr:cNvSpPr txBox="1"/>
      </xdr:nvSpPr>
      <xdr:spPr>
        <a:xfrm>
          <a:off x="165989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48986</xdr:rowOff>
    </xdr:from>
    <xdr:to>
      <xdr:col>78</xdr:col>
      <xdr:colOff>120650</xdr:colOff>
      <xdr:row>76</xdr:row>
      <xdr:rowOff>150586</xdr:rowOff>
    </xdr:to>
    <xdr:sp macro="" textlink="">
      <xdr:nvSpPr>
        <xdr:cNvPr id="457" name="楕円 456"/>
        <xdr:cNvSpPr/>
      </xdr:nvSpPr>
      <xdr:spPr>
        <a:xfrm>
          <a:off x="15621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135363</xdr:rowOff>
    </xdr:from>
    <xdr:ext cx="736600" cy="259045"/>
    <xdr:sp macro="" textlink="">
      <xdr:nvSpPr>
        <xdr:cNvPr id="458" name="テキスト ボックス 457"/>
        <xdr:cNvSpPr txBox="1"/>
      </xdr:nvSpPr>
      <xdr:spPr>
        <a:xfrm>
          <a:off x="15290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9" name="楕円 458"/>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60" name="テキスト ボックス 459"/>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138793</xdr:rowOff>
    </xdr:from>
    <xdr:to>
      <xdr:col>69</xdr:col>
      <xdr:colOff>142875</xdr:colOff>
      <xdr:row>74</xdr:row>
      <xdr:rowOff>68943</xdr:rowOff>
    </xdr:to>
    <xdr:sp macro="" textlink="">
      <xdr:nvSpPr>
        <xdr:cNvPr id="461" name="楕円 460"/>
        <xdr:cNvSpPr/>
      </xdr:nvSpPr>
      <xdr:spPr>
        <a:xfrm>
          <a:off x="13843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79120</xdr:rowOff>
    </xdr:from>
    <xdr:ext cx="762000" cy="259045"/>
    <xdr:sp macro="" textlink="">
      <xdr:nvSpPr>
        <xdr:cNvPr id="462" name="テキスト ボックス 461"/>
        <xdr:cNvSpPr txBox="1"/>
      </xdr:nvSpPr>
      <xdr:spPr>
        <a:xfrm>
          <a:off x="13512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38100</xdr:rowOff>
    </xdr:from>
    <xdr:to>
      <xdr:col>65</xdr:col>
      <xdr:colOff>53975</xdr:colOff>
      <xdr:row>72</xdr:row>
      <xdr:rowOff>139700</xdr:rowOff>
    </xdr:to>
    <xdr:sp macro="" textlink="">
      <xdr:nvSpPr>
        <xdr:cNvPr id="463" name="楕円 462"/>
        <xdr:cNvSpPr/>
      </xdr:nvSpPr>
      <xdr:spPr>
        <a:xfrm>
          <a:off x="12954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149877</xdr:rowOff>
    </xdr:from>
    <xdr:ext cx="762000" cy="259045"/>
    <xdr:sp macro="" textlink="">
      <xdr:nvSpPr>
        <xdr:cNvPr id="464" name="テキスト ボックス 463"/>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72075</xdr:rowOff>
    </xdr:from>
    <xdr:to>
      <xdr:col>29</xdr:col>
      <xdr:colOff>127000</xdr:colOff>
      <xdr:row>13</xdr:row>
      <xdr:rowOff>85242</xdr:rowOff>
    </xdr:to>
    <xdr:cxnSp macro="">
      <xdr:nvCxnSpPr>
        <xdr:cNvPr id="48" name="直線コネクタ 47"/>
        <xdr:cNvCxnSpPr/>
      </xdr:nvCxnSpPr>
      <xdr:spPr bwMode="auto">
        <a:xfrm>
          <a:off x="5003800" y="2348550"/>
          <a:ext cx="647700" cy="1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69012</xdr:rowOff>
    </xdr:from>
    <xdr:to>
      <xdr:col>26</xdr:col>
      <xdr:colOff>50800</xdr:colOff>
      <xdr:row>13</xdr:row>
      <xdr:rowOff>72075</xdr:rowOff>
    </xdr:to>
    <xdr:cxnSp macro="">
      <xdr:nvCxnSpPr>
        <xdr:cNvPr id="51" name="直線コネクタ 50"/>
        <xdr:cNvCxnSpPr/>
      </xdr:nvCxnSpPr>
      <xdr:spPr bwMode="auto">
        <a:xfrm>
          <a:off x="4305300" y="2345487"/>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69012</xdr:rowOff>
    </xdr:from>
    <xdr:to>
      <xdr:col>22</xdr:col>
      <xdr:colOff>114300</xdr:colOff>
      <xdr:row>19</xdr:row>
      <xdr:rowOff>6810</xdr:rowOff>
    </xdr:to>
    <xdr:cxnSp macro="">
      <xdr:nvCxnSpPr>
        <xdr:cNvPr id="54" name="直線コネクタ 53"/>
        <xdr:cNvCxnSpPr/>
      </xdr:nvCxnSpPr>
      <xdr:spPr bwMode="auto">
        <a:xfrm flipV="1">
          <a:off x="3606800" y="2345487"/>
          <a:ext cx="698500" cy="96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166898</xdr:rowOff>
    </xdr:from>
    <xdr:to>
      <xdr:col>18</xdr:col>
      <xdr:colOff>177800</xdr:colOff>
      <xdr:row>19</xdr:row>
      <xdr:rowOff>6810</xdr:rowOff>
    </xdr:to>
    <xdr:cxnSp macro="">
      <xdr:nvCxnSpPr>
        <xdr:cNvPr id="57" name="直線コネクタ 56"/>
        <xdr:cNvCxnSpPr/>
      </xdr:nvCxnSpPr>
      <xdr:spPr bwMode="auto">
        <a:xfrm>
          <a:off x="2908300" y="3300623"/>
          <a:ext cx="698500" cy="1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34442</xdr:rowOff>
    </xdr:from>
    <xdr:to>
      <xdr:col>29</xdr:col>
      <xdr:colOff>177800</xdr:colOff>
      <xdr:row>13</xdr:row>
      <xdr:rowOff>136042</xdr:rowOff>
    </xdr:to>
    <xdr:sp macro="" textlink="">
      <xdr:nvSpPr>
        <xdr:cNvPr id="67" name="楕円 66"/>
        <xdr:cNvSpPr/>
      </xdr:nvSpPr>
      <xdr:spPr bwMode="auto">
        <a:xfrm>
          <a:off x="5600700" y="231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50969</xdr:rowOff>
    </xdr:from>
    <xdr:ext cx="762000" cy="259045"/>
    <xdr:sp macro="" textlink="">
      <xdr:nvSpPr>
        <xdr:cNvPr id="68" name="人口1人当たり決算額の推移該当値テキスト130"/>
        <xdr:cNvSpPr txBox="1"/>
      </xdr:nvSpPr>
      <xdr:spPr>
        <a:xfrm>
          <a:off x="5740400" y="215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21275</xdr:rowOff>
    </xdr:from>
    <xdr:to>
      <xdr:col>26</xdr:col>
      <xdr:colOff>101600</xdr:colOff>
      <xdr:row>13</xdr:row>
      <xdr:rowOff>122875</xdr:rowOff>
    </xdr:to>
    <xdr:sp macro="" textlink="">
      <xdr:nvSpPr>
        <xdr:cNvPr id="69" name="楕円 68"/>
        <xdr:cNvSpPr/>
      </xdr:nvSpPr>
      <xdr:spPr bwMode="auto">
        <a:xfrm>
          <a:off x="4953000" y="229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133052</xdr:rowOff>
    </xdr:from>
    <xdr:ext cx="736600" cy="259045"/>
    <xdr:sp macro="" textlink="">
      <xdr:nvSpPr>
        <xdr:cNvPr id="70" name="テキスト ボックス 69"/>
        <xdr:cNvSpPr txBox="1"/>
      </xdr:nvSpPr>
      <xdr:spPr>
        <a:xfrm>
          <a:off x="4622800" y="206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18212</xdr:rowOff>
    </xdr:from>
    <xdr:to>
      <xdr:col>22</xdr:col>
      <xdr:colOff>165100</xdr:colOff>
      <xdr:row>13</xdr:row>
      <xdr:rowOff>119812</xdr:rowOff>
    </xdr:to>
    <xdr:sp macro="" textlink="">
      <xdr:nvSpPr>
        <xdr:cNvPr id="71" name="楕円 70"/>
        <xdr:cNvSpPr/>
      </xdr:nvSpPr>
      <xdr:spPr bwMode="auto">
        <a:xfrm>
          <a:off x="4254500" y="229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129989</xdr:rowOff>
    </xdr:from>
    <xdr:ext cx="762000" cy="259045"/>
    <xdr:sp macro="" textlink="">
      <xdr:nvSpPr>
        <xdr:cNvPr id="72" name="テキスト ボックス 71"/>
        <xdr:cNvSpPr txBox="1"/>
      </xdr:nvSpPr>
      <xdr:spPr>
        <a:xfrm>
          <a:off x="3924300" y="20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127460</xdr:rowOff>
    </xdr:from>
    <xdr:to>
      <xdr:col>19</xdr:col>
      <xdr:colOff>38100</xdr:colOff>
      <xdr:row>19</xdr:row>
      <xdr:rowOff>57610</xdr:rowOff>
    </xdr:to>
    <xdr:sp macro="" textlink="">
      <xdr:nvSpPr>
        <xdr:cNvPr id="73" name="楕円 72"/>
        <xdr:cNvSpPr/>
      </xdr:nvSpPr>
      <xdr:spPr bwMode="auto">
        <a:xfrm>
          <a:off x="3556000" y="326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67787</xdr:rowOff>
    </xdr:from>
    <xdr:ext cx="762000" cy="259045"/>
    <xdr:sp macro="" textlink="">
      <xdr:nvSpPr>
        <xdr:cNvPr id="74" name="テキスト ボックス 73"/>
        <xdr:cNvSpPr txBox="1"/>
      </xdr:nvSpPr>
      <xdr:spPr>
        <a:xfrm>
          <a:off x="3225800" y="303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116098</xdr:rowOff>
    </xdr:from>
    <xdr:to>
      <xdr:col>15</xdr:col>
      <xdr:colOff>101600</xdr:colOff>
      <xdr:row>19</xdr:row>
      <xdr:rowOff>46248</xdr:rowOff>
    </xdr:to>
    <xdr:sp macro="" textlink="">
      <xdr:nvSpPr>
        <xdr:cNvPr id="75" name="楕円 74"/>
        <xdr:cNvSpPr/>
      </xdr:nvSpPr>
      <xdr:spPr bwMode="auto">
        <a:xfrm>
          <a:off x="2857500" y="3249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56425</xdr:rowOff>
    </xdr:from>
    <xdr:ext cx="762000" cy="259045"/>
    <xdr:sp macro="" textlink="">
      <xdr:nvSpPr>
        <xdr:cNvPr id="76" name="テキスト ボックス 75"/>
        <xdr:cNvSpPr txBox="1"/>
      </xdr:nvSpPr>
      <xdr:spPr>
        <a:xfrm>
          <a:off x="2527300" y="301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13751</xdr:rowOff>
    </xdr:from>
    <xdr:to>
      <xdr:col>29</xdr:col>
      <xdr:colOff>127000</xdr:colOff>
      <xdr:row>34</xdr:row>
      <xdr:rowOff>33365</xdr:rowOff>
    </xdr:to>
    <xdr:cxnSp macro="">
      <xdr:nvCxnSpPr>
        <xdr:cNvPr id="108" name="直線コネクタ 107"/>
        <xdr:cNvCxnSpPr/>
      </xdr:nvCxnSpPr>
      <xdr:spPr bwMode="auto">
        <a:xfrm>
          <a:off x="5003800" y="6281201"/>
          <a:ext cx="6477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09" name="人口1人当たり決算額の推移平均値テキスト445"/>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13751</xdr:rowOff>
    </xdr:from>
    <xdr:to>
      <xdr:col>26</xdr:col>
      <xdr:colOff>50800</xdr:colOff>
      <xdr:row>34</xdr:row>
      <xdr:rowOff>175463</xdr:rowOff>
    </xdr:to>
    <xdr:cxnSp macro="">
      <xdr:nvCxnSpPr>
        <xdr:cNvPr id="111" name="直線コネクタ 110"/>
        <xdr:cNvCxnSpPr/>
      </xdr:nvCxnSpPr>
      <xdr:spPr bwMode="auto">
        <a:xfrm flipV="1">
          <a:off x="4305300" y="6281201"/>
          <a:ext cx="698500" cy="16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3" name="テキスト ボックス 112"/>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189728</xdr:rowOff>
    </xdr:from>
    <xdr:to>
      <xdr:col>22</xdr:col>
      <xdr:colOff>114300</xdr:colOff>
      <xdr:row>34</xdr:row>
      <xdr:rowOff>175463</xdr:rowOff>
    </xdr:to>
    <xdr:cxnSp macro="">
      <xdr:nvCxnSpPr>
        <xdr:cNvPr id="114" name="直線コネクタ 113"/>
        <xdr:cNvCxnSpPr/>
      </xdr:nvCxnSpPr>
      <xdr:spPr bwMode="auto">
        <a:xfrm>
          <a:off x="3606800" y="6114278"/>
          <a:ext cx="698500" cy="328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189728</xdr:rowOff>
    </xdr:from>
    <xdr:to>
      <xdr:col>18</xdr:col>
      <xdr:colOff>177800</xdr:colOff>
      <xdr:row>33</xdr:row>
      <xdr:rowOff>240660</xdr:rowOff>
    </xdr:to>
    <xdr:cxnSp macro="">
      <xdr:nvCxnSpPr>
        <xdr:cNvPr id="117" name="直線コネクタ 116"/>
        <xdr:cNvCxnSpPr/>
      </xdr:nvCxnSpPr>
      <xdr:spPr bwMode="auto">
        <a:xfrm flipV="1">
          <a:off x="2908300" y="6114278"/>
          <a:ext cx="6985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19" name="テキスト ボックス 118"/>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1" name="テキスト ボックス 120"/>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325465</xdr:rowOff>
    </xdr:from>
    <xdr:to>
      <xdr:col>29</xdr:col>
      <xdr:colOff>177800</xdr:colOff>
      <xdr:row>34</xdr:row>
      <xdr:rowOff>84165</xdr:rowOff>
    </xdr:to>
    <xdr:sp macro="" textlink="">
      <xdr:nvSpPr>
        <xdr:cNvPr id="127" name="楕円 126"/>
        <xdr:cNvSpPr/>
      </xdr:nvSpPr>
      <xdr:spPr bwMode="auto">
        <a:xfrm>
          <a:off x="5600700" y="625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234042</xdr:rowOff>
    </xdr:from>
    <xdr:ext cx="762000" cy="259045"/>
    <xdr:sp macro="" textlink="">
      <xdr:nvSpPr>
        <xdr:cNvPr id="128" name="人口1人当たり決算額の推移該当値テキスト445"/>
        <xdr:cNvSpPr txBox="1"/>
      </xdr:nvSpPr>
      <xdr:spPr>
        <a:xfrm>
          <a:off x="5740400" y="615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305851</xdr:rowOff>
    </xdr:from>
    <xdr:to>
      <xdr:col>26</xdr:col>
      <xdr:colOff>101600</xdr:colOff>
      <xdr:row>34</xdr:row>
      <xdr:rowOff>64551</xdr:rowOff>
    </xdr:to>
    <xdr:sp macro="" textlink="">
      <xdr:nvSpPr>
        <xdr:cNvPr id="129" name="楕円 128"/>
        <xdr:cNvSpPr/>
      </xdr:nvSpPr>
      <xdr:spPr bwMode="auto">
        <a:xfrm>
          <a:off x="4953000" y="623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74728</xdr:rowOff>
    </xdr:from>
    <xdr:ext cx="736600" cy="259045"/>
    <xdr:sp macro="" textlink="">
      <xdr:nvSpPr>
        <xdr:cNvPr id="130" name="テキスト ボックス 129"/>
        <xdr:cNvSpPr txBox="1"/>
      </xdr:nvSpPr>
      <xdr:spPr>
        <a:xfrm>
          <a:off x="4622800" y="5999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124663</xdr:rowOff>
    </xdr:from>
    <xdr:to>
      <xdr:col>22</xdr:col>
      <xdr:colOff>165100</xdr:colOff>
      <xdr:row>34</xdr:row>
      <xdr:rowOff>226263</xdr:rowOff>
    </xdr:to>
    <xdr:sp macro="" textlink="">
      <xdr:nvSpPr>
        <xdr:cNvPr id="131" name="楕円 130"/>
        <xdr:cNvSpPr/>
      </xdr:nvSpPr>
      <xdr:spPr bwMode="auto">
        <a:xfrm>
          <a:off x="4254500" y="63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236440</xdr:rowOff>
    </xdr:from>
    <xdr:ext cx="762000" cy="259045"/>
    <xdr:sp macro="" textlink="">
      <xdr:nvSpPr>
        <xdr:cNvPr id="132" name="テキスト ボックス 131"/>
        <xdr:cNvSpPr txBox="1"/>
      </xdr:nvSpPr>
      <xdr:spPr>
        <a:xfrm>
          <a:off x="3924300" y="616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138928</xdr:rowOff>
    </xdr:from>
    <xdr:to>
      <xdr:col>19</xdr:col>
      <xdr:colOff>38100</xdr:colOff>
      <xdr:row>33</xdr:row>
      <xdr:rowOff>240528</xdr:rowOff>
    </xdr:to>
    <xdr:sp macro="" textlink="">
      <xdr:nvSpPr>
        <xdr:cNvPr id="133" name="楕円 132"/>
        <xdr:cNvSpPr/>
      </xdr:nvSpPr>
      <xdr:spPr bwMode="auto">
        <a:xfrm>
          <a:off x="3556000" y="60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79255</xdr:rowOff>
    </xdr:from>
    <xdr:ext cx="762000" cy="259045"/>
    <xdr:sp macro="" textlink="">
      <xdr:nvSpPr>
        <xdr:cNvPr id="134" name="テキスト ボックス 133"/>
        <xdr:cNvSpPr txBox="1"/>
      </xdr:nvSpPr>
      <xdr:spPr>
        <a:xfrm>
          <a:off x="3225800" y="583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189860</xdr:rowOff>
    </xdr:from>
    <xdr:to>
      <xdr:col>15</xdr:col>
      <xdr:colOff>101600</xdr:colOff>
      <xdr:row>33</xdr:row>
      <xdr:rowOff>291460</xdr:rowOff>
    </xdr:to>
    <xdr:sp macro="" textlink="">
      <xdr:nvSpPr>
        <xdr:cNvPr id="135" name="楕円 134"/>
        <xdr:cNvSpPr/>
      </xdr:nvSpPr>
      <xdr:spPr bwMode="auto">
        <a:xfrm>
          <a:off x="2857500" y="611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130187</xdr:rowOff>
    </xdr:from>
    <xdr:ext cx="762000" cy="259045"/>
    <xdr:sp macro="" textlink="">
      <xdr:nvSpPr>
        <xdr:cNvPr id="136" name="テキスト ボックス 135"/>
        <xdr:cNvSpPr txBox="1"/>
      </xdr:nvSpPr>
      <xdr:spPr>
        <a:xfrm>
          <a:off x="2527300" y="58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72994</xdr:rowOff>
    </xdr:from>
    <xdr:to>
      <xdr:col>24</xdr:col>
      <xdr:colOff>63500</xdr:colOff>
      <xdr:row>31</xdr:row>
      <xdr:rowOff>78389</xdr:rowOff>
    </xdr:to>
    <xdr:cxnSp macro="">
      <xdr:nvCxnSpPr>
        <xdr:cNvPr id="59" name="直線コネクタ 58"/>
        <xdr:cNvCxnSpPr/>
      </xdr:nvCxnSpPr>
      <xdr:spPr>
        <a:xfrm>
          <a:off x="3797300" y="5387944"/>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72994</xdr:rowOff>
    </xdr:from>
    <xdr:to>
      <xdr:col>19</xdr:col>
      <xdr:colOff>177800</xdr:colOff>
      <xdr:row>31</xdr:row>
      <xdr:rowOff>76858</xdr:rowOff>
    </xdr:to>
    <xdr:cxnSp macro="">
      <xdr:nvCxnSpPr>
        <xdr:cNvPr id="62" name="直線コネクタ 61"/>
        <xdr:cNvCxnSpPr/>
      </xdr:nvCxnSpPr>
      <xdr:spPr>
        <a:xfrm flipV="1">
          <a:off x="2908300" y="5387944"/>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76858</xdr:rowOff>
    </xdr:from>
    <xdr:to>
      <xdr:col>15</xdr:col>
      <xdr:colOff>50800</xdr:colOff>
      <xdr:row>37</xdr:row>
      <xdr:rowOff>160548</xdr:rowOff>
    </xdr:to>
    <xdr:cxnSp macro="">
      <xdr:nvCxnSpPr>
        <xdr:cNvPr id="65" name="直線コネクタ 64"/>
        <xdr:cNvCxnSpPr/>
      </xdr:nvCxnSpPr>
      <xdr:spPr>
        <a:xfrm flipV="1">
          <a:off x="2019300" y="5391808"/>
          <a:ext cx="889000" cy="11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146009</xdr:rowOff>
    </xdr:from>
    <xdr:to>
      <xdr:col>10</xdr:col>
      <xdr:colOff>114300</xdr:colOff>
      <xdr:row>37</xdr:row>
      <xdr:rowOff>160548</xdr:rowOff>
    </xdr:to>
    <xdr:cxnSp macro="">
      <xdr:nvCxnSpPr>
        <xdr:cNvPr id="68" name="直線コネクタ 67"/>
        <xdr:cNvCxnSpPr/>
      </xdr:nvCxnSpPr>
      <xdr:spPr>
        <a:xfrm>
          <a:off x="1130300" y="648965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27589</xdr:rowOff>
    </xdr:from>
    <xdr:to>
      <xdr:col>24</xdr:col>
      <xdr:colOff>114300</xdr:colOff>
      <xdr:row>31</xdr:row>
      <xdr:rowOff>129189</xdr:rowOff>
    </xdr:to>
    <xdr:sp macro="" textlink="">
      <xdr:nvSpPr>
        <xdr:cNvPr id="78" name="楕円 77"/>
        <xdr:cNvSpPr/>
      </xdr:nvSpPr>
      <xdr:spPr>
        <a:xfrm>
          <a:off x="4584700" y="53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50466</xdr:rowOff>
    </xdr:from>
    <xdr:ext cx="599010" cy="259045"/>
    <xdr:sp macro="" textlink="">
      <xdr:nvSpPr>
        <xdr:cNvPr id="79" name="人件費該当値テキスト"/>
        <xdr:cNvSpPr txBox="1"/>
      </xdr:nvSpPr>
      <xdr:spPr>
        <a:xfrm>
          <a:off x="4686300" y="519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22194</xdr:rowOff>
    </xdr:from>
    <xdr:to>
      <xdr:col>20</xdr:col>
      <xdr:colOff>38100</xdr:colOff>
      <xdr:row>31</xdr:row>
      <xdr:rowOff>123794</xdr:rowOff>
    </xdr:to>
    <xdr:sp macro="" textlink="">
      <xdr:nvSpPr>
        <xdr:cNvPr id="80" name="楕円 79"/>
        <xdr:cNvSpPr/>
      </xdr:nvSpPr>
      <xdr:spPr>
        <a:xfrm>
          <a:off x="37465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140321</xdr:rowOff>
    </xdr:from>
    <xdr:ext cx="599010" cy="259045"/>
    <xdr:sp macro="" textlink="">
      <xdr:nvSpPr>
        <xdr:cNvPr id="81" name="テキスト ボックス 80"/>
        <xdr:cNvSpPr txBox="1"/>
      </xdr:nvSpPr>
      <xdr:spPr>
        <a:xfrm>
          <a:off x="3497795" y="51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26058</xdr:rowOff>
    </xdr:from>
    <xdr:to>
      <xdr:col>15</xdr:col>
      <xdr:colOff>101600</xdr:colOff>
      <xdr:row>31</xdr:row>
      <xdr:rowOff>127658</xdr:rowOff>
    </xdr:to>
    <xdr:sp macro="" textlink="">
      <xdr:nvSpPr>
        <xdr:cNvPr id="82" name="楕円 81"/>
        <xdr:cNvSpPr/>
      </xdr:nvSpPr>
      <xdr:spPr>
        <a:xfrm>
          <a:off x="2857500" y="5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144185</xdr:rowOff>
    </xdr:from>
    <xdr:ext cx="599010" cy="259045"/>
    <xdr:sp macro="" textlink="">
      <xdr:nvSpPr>
        <xdr:cNvPr id="83" name="テキスト ボックス 82"/>
        <xdr:cNvSpPr txBox="1"/>
      </xdr:nvSpPr>
      <xdr:spPr>
        <a:xfrm>
          <a:off x="2608795" y="51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109748</xdr:rowOff>
    </xdr:from>
    <xdr:to>
      <xdr:col>10</xdr:col>
      <xdr:colOff>165100</xdr:colOff>
      <xdr:row>38</xdr:row>
      <xdr:rowOff>39898</xdr:rowOff>
    </xdr:to>
    <xdr:sp macro="" textlink="">
      <xdr:nvSpPr>
        <xdr:cNvPr id="84" name="楕円 83"/>
        <xdr:cNvSpPr/>
      </xdr:nvSpPr>
      <xdr:spPr>
        <a:xfrm>
          <a:off x="1968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56425</xdr:rowOff>
    </xdr:from>
    <xdr:ext cx="534377" cy="259045"/>
    <xdr:sp macro="" textlink="">
      <xdr:nvSpPr>
        <xdr:cNvPr id="85" name="テキスト ボックス 84"/>
        <xdr:cNvSpPr txBox="1"/>
      </xdr:nvSpPr>
      <xdr:spPr>
        <a:xfrm>
          <a:off x="1752111" y="62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95209</xdr:rowOff>
    </xdr:from>
    <xdr:to>
      <xdr:col>6</xdr:col>
      <xdr:colOff>38100</xdr:colOff>
      <xdr:row>38</xdr:row>
      <xdr:rowOff>25360</xdr:rowOff>
    </xdr:to>
    <xdr:sp macro="" textlink="">
      <xdr:nvSpPr>
        <xdr:cNvPr id="86" name="楕円 85"/>
        <xdr:cNvSpPr/>
      </xdr:nvSpPr>
      <xdr:spPr>
        <a:xfrm>
          <a:off x="1079500" y="6438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41886</xdr:rowOff>
    </xdr:from>
    <xdr:ext cx="534377" cy="259045"/>
    <xdr:sp macro="" textlink="">
      <xdr:nvSpPr>
        <xdr:cNvPr id="87" name="テキスト ボックス 86"/>
        <xdr:cNvSpPr txBox="1"/>
      </xdr:nvSpPr>
      <xdr:spPr>
        <a:xfrm>
          <a:off x="863111" y="62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154636</xdr:rowOff>
    </xdr:from>
    <xdr:to>
      <xdr:col>24</xdr:col>
      <xdr:colOff>63500</xdr:colOff>
      <xdr:row>51</xdr:row>
      <xdr:rowOff>163475</xdr:rowOff>
    </xdr:to>
    <xdr:cxnSp macro="">
      <xdr:nvCxnSpPr>
        <xdr:cNvPr id="117" name="直線コネクタ 116"/>
        <xdr:cNvCxnSpPr/>
      </xdr:nvCxnSpPr>
      <xdr:spPr>
        <a:xfrm flipV="1">
          <a:off x="3797300" y="8727136"/>
          <a:ext cx="838200" cy="18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163475</xdr:rowOff>
    </xdr:from>
    <xdr:to>
      <xdr:col>19</xdr:col>
      <xdr:colOff>177800</xdr:colOff>
      <xdr:row>52</xdr:row>
      <xdr:rowOff>12446</xdr:rowOff>
    </xdr:to>
    <xdr:cxnSp macro="">
      <xdr:nvCxnSpPr>
        <xdr:cNvPr id="120" name="直線コネクタ 119"/>
        <xdr:cNvCxnSpPr/>
      </xdr:nvCxnSpPr>
      <xdr:spPr>
        <a:xfrm flipV="1">
          <a:off x="2908300" y="8907425"/>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12446</xdr:rowOff>
    </xdr:from>
    <xdr:to>
      <xdr:col>15</xdr:col>
      <xdr:colOff>50800</xdr:colOff>
      <xdr:row>52</xdr:row>
      <xdr:rowOff>89408</xdr:rowOff>
    </xdr:to>
    <xdr:cxnSp macro="">
      <xdr:nvCxnSpPr>
        <xdr:cNvPr id="123" name="直線コネクタ 122"/>
        <xdr:cNvCxnSpPr/>
      </xdr:nvCxnSpPr>
      <xdr:spPr>
        <a:xfrm flipV="1">
          <a:off x="2019300" y="892784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89408</xdr:rowOff>
    </xdr:from>
    <xdr:to>
      <xdr:col>10</xdr:col>
      <xdr:colOff>114300</xdr:colOff>
      <xdr:row>53</xdr:row>
      <xdr:rowOff>34163</xdr:rowOff>
    </xdr:to>
    <xdr:cxnSp macro="">
      <xdr:nvCxnSpPr>
        <xdr:cNvPr id="126" name="直線コネクタ 125"/>
        <xdr:cNvCxnSpPr/>
      </xdr:nvCxnSpPr>
      <xdr:spPr>
        <a:xfrm flipV="1">
          <a:off x="1130300" y="9004808"/>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103836</xdr:rowOff>
    </xdr:from>
    <xdr:to>
      <xdr:col>24</xdr:col>
      <xdr:colOff>114300</xdr:colOff>
      <xdr:row>51</xdr:row>
      <xdr:rowOff>33986</xdr:rowOff>
    </xdr:to>
    <xdr:sp macro="" textlink="">
      <xdr:nvSpPr>
        <xdr:cNvPr id="136" name="楕円 135"/>
        <xdr:cNvSpPr/>
      </xdr:nvSpPr>
      <xdr:spPr>
        <a:xfrm>
          <a:off x="4584700" y="86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18763</xdr:rowOff>
    </xdr:from>
    <xdr:ext cx="534377" cy="259045"/>
    <xdr:sp macro="" textlink="">
      <xdr:nvSpPr>
        <xdr:cNvPr id="137" name="物件費該当値テキスト"/>
        <xdr:cNvSpPr txBox="1"/>
      </xdr:nvSpPr>
      <xdr:spPr>
        <a:xfrm>
          <a:off x="4686300" y="859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112675</xdr:rowOff>
    </xdr:from>
    <xdr:to>
      <xdr:col>20</xdr:col>
      <xdr:colOff>38100</xdr:colOff>
      <xdr:row>52</xdr:row>
      <xdr:rowOff>42825</xdr:rowOff>
    </xdr:to>
    <xdr:sp macro="" textlink="">
      <xdr:nvSpPr>
        <xdr:cNvPr id="138" name="楕円 137"/>
        <xdr:cNvSpPr/>
      </xdr:nvSpPr>
      <xdr:spPr>
        <a:xfrm>
          <a:off x="3746500" y="88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59352</xdr:rowOff>
    </xdr:from>
    <xdr:ext cx="534377" cy="259045"/>
    <xdr:sp macro="" textlink="">
      <xdr:nvSpPr>
        <xdr:cNvPr id="139" name="テキスト ボックス 138"/>
        <xdr:cNvSpPr txBox="1"/>
      </xdr:nvSpPr>
      <xdr:spPr>
        <a:xfrm>
          <a:off x="3530111" y="863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133096</xdr:rowOff>
    </xdr:from>
    <xdr:to>
      <xdr:col>15</xdr:col>
      <xdr:colOff>101600</xdr:colOff>
      <xdr:row>52</xdr:row>
      <xdr:rowOff>63246</xdr:rowOff>
    </xdr:to>
    <xdr:sp macro="" textlink="">
      <xdr:nvSpPr>
        <xdr:cNvPr id="140" name="楕円 139"/>
        <xdr:cNvSpPr/>
      </xdr:nvSpPr>
      <xdr:spPr>
        <a:xfrm>
          <a:off x="2857500" y="88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79773</xdr:rowOff>
    </xdr:from>
    <xdr:ext cx="534377" cy="259045"/>
    <xdr:sp macro="" textlink="">
      <xdr:nvSpPr>
        <xdr:cNvPr id="141" name="テキスト ボックス 140"/>
        <xdr:cNvSpPr txBox="1"/>
      </xdr:nvSpPr>
      <xdr:spPr>
        <a:xfrm>
          <a:off x="2641111" y="86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38608</xdr:rowOff>
    </xdr:from>
    <xdr:to>
      <xdr:col>10</xdr:col>
      <xdr:colOff>165100</xdr:colOff>
      <xdr:row>52</xdr:row>
      <xdr:rowOff>140208</xdr:rowOff>
    </xdr:to>
    <xdr:sp macro="" textlink="">
      <xdr:nvSpPr>
        <xdr:cNvPr id="142" name="楕円 141"/>
        <xdr:cNvSpPr/>
      </xdr:nvSpPr>
      <xdr:spPr>
        <a:xfrm>
          <a:off x="1968500" y="89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156735</xdr:rowOff>
    </xdr:from>
    <xdr:ext cx="534377" cy="259045"/>
    <xdr:sp macro="" textlink="">
      <xdr:nvSpPr>
        <xdr:cNvPr id="143" name="テキスト ボックス 142"/>
        <xdr:cNvSpPr txBox="1"/>
      </xdr:nvSpPr>
      <xdr:spPr>
        <a:xfrm>
          <a:off x="1752111" y="872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154813</xdr:rowOff>
    </xdr:from>
    <xdr:to>
      <xdr:col>6</xdr:col>
      <xdr:colOff>38100</xdr:colOff>
      <xdr:row>53</xdr:row>
      <xdr:rowOff>84963</xdr:rowOff>
    </xdr:to>
    <xdr:sp macro="" textlink="">
      <xdr:nvSpPr>
        <xdr:cNvPr id="144" name="楕円 143"/>
        <xdr:cNvSpPr/>
      </xdr:nvSpPr>
      <xdr:spPr>
        <a:xfrm>
          <a:off x="1079500" y="90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101490</xdr:rowOff>
    </xdr:from>
    <xdr:ext cx="534377" cy="259045"/>
    <xdr:sp macro="" textlink="">
      <xdr:nvSpPr>
        <xdr:cNvPr id="145" name="テキスト ボックス 144"/>
        <xdr:cNvSpPr txBox="1"/>
      </xdr:nvSpPr>
      <xdr:spPr>
        <a:xfrm>
          <a:off x="863111" y="88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70104</xdr:rowOff>
    </xdr:from>
    <xdr:to>
      <xdr:col>24</xdr:col>
      <xdr:colOff>63500</xdr:colOff>
      <xdr:row>75</xdr:row>
      <xdr:rowOff>102997</xdr:rowOff>
    </xdr:to>
    <xdr:cxnSp macro="">
      <xdr:nvCxnSpPr>
        <xdr:cNvPr id="175" name="直線コネクタ 174"/>
        <xdr:cNvCxnSpPr/>
      </xdr:nvCxnSpPr>
      <xdr:spPr>
        <a:xfrm>
          <a:off x="3797300" y="12928854"/>
          <a:ext cx="8382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153433</xdr:rowOff>
    </xdr:from>
    <xdr:ext cx="469744" cy="259045"/>
    <xdr:sp macro="" textlink="">
      <xdr:nvSpPr>
        <xdr:cNvPr id="176" name="維持補修費平均値テキスト"/>
        <xdr:cNvSpPr txBox="1"/>
      </xdr:nvSpPr>
      <xdr:spPr>
        <a:xfrm>
          <a:off x="4686300" y="13012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70104</xdr:rowOff>
    </xdr:from>
    <xdr:to>
      <xdr:col>19</xdr:col>
      <xdr:colOff>177800</xdr:colOff>
      <xdr:row>76</xdr:row>
      <xdr:rowOff>8382</xdr:rowOff>
    </xdr:to>
    <xdr:cxnSp macro="">
      <xdr:nvCxnSpPr>
        <xdr:cNvPr id="178" name="直線コネクタ 177"/>
        <xdr:cNvCxnSpPr/>
      </xdr:nvCxnSpPr>
      <xdr:spPr>
        <a:xfrm flipV="1">
          <a:off x="2908300" y="1292885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82059</xdr:rowOff>
    </xdr:from>
    <xdr:ext cx="469744" cy="259045"/>
    <xdr:sp macro="" textlink="">
      <xdr:nvSpPr>
        <xdr:cNvPr id="180" name="テキスト ボックス 179"/>
        <xdr:cNvSpPr txBox="1"/>
      </xdr:nvSpPr>
      <xdr:spPr>
        <a:xfrm>
          <a:off x="3562428" y="131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8382</xdr:rowOff>
    </xdr:from>
    <xdr:to>
      <xdr:col>15</xdr:col>
      <xdr:colOff>50800</xdr:colOff>
      <xdr:row>76</xdr:row>
      <xdr:rowOff>16383</xdr:rowOff>
    </xdr:to>
    <xdr:cxnSp macro="">
      <xdr:nvCxnSpPr>
        <xdr:cNvPr id="181" name="直線コネクタ 180"/>
        <xdr:cNvCxnSpPr/>
      </xdr:nvCxnSpPr>
      <xdr:spPr>
        <a:xfrm flipV="1">
          <a:off x="2019300" y="1303858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129176</xdr:rowOff>
    </xdr:from>
    <xdr:ext cx="469744" cy="259045"/>
    <xdr:sp macro="" textlink="">
      <xdr:nvSpPr>
        <xdr:cNvPr id="183" name="テキスト ボックス 182"/>
        <xdr:cNvSpPr txBox="1"/>
      </xdr:nvSpPr>
      <xdr:spPr>
        <a:xfrm>
          <a:off x="2673428" y="13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3811</xdr:rowOff>
    </xdr:from>
    <xdr:to>
      <xdr:col>10</xdr:col>
      <xdr:colOff>114300</xdr:colOff>
      <xdr:row>76</xdr:row>
      <xdr:rowOff>16383</xdr:rowOff>
    </xdr:to>
    <xdr:cxnSp macro="">
      <xdr:nvCxnSpPr>
        <xdr:cNvPr id="184" name="直線コネクタ 183"/>
        <xdr:cNvCxnSpPr/>
      </xdr:nvCxnSpPr>
      <xdr:spPr>
        <a:xfrm>
          <a:off x="1130300" y="13034011"/>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163974</xdr:rowOff>
    </xdr:from>
    <xdr:ext cx="469744" cy="259045"/>
    <xdr:sp macro="" textlink="">
      <xdr:nvSpPr>
        <xdr:cNvPr id="186" name="テキスト ボックス 185"/>
        <xdr:cNvSpPr txBox="1"/>
      </xdr:nvSpPr>
      <xdr:spPr>
        <a:xfrm>
          <a:off x="1784428" y="1319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10940</xdr:rowOff>
    </xdr:from>
    <xdr:ext cx="469744" cy="259045"/>
    <xdr:sp macro="" textlink="">
      <xdr:nvSpPr>
        <xdr:cNvPr id="188" name="テキスト ボックス 187"/>
        <xdr:cNvSpPr txBox="1"/>
      </xdr:nvSpPr>
      <xdr:spPr>
        <a:xfrm>
          <a:off x="895428" y="132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52197</xdr:rowOff>
    </xdr:from>
    <xdr:to>
      <xdr:col>24</xdr:col>
      <xdr:colOff>114300</xdr:colOff>
      <xdr:row>75</xdr:row>
      <xdr:rowOff>153797</xdr:rowOff>
    </xdr:to>
    <xdr:sp macro="" textlink="">
      <xdr:nvSpPr>
        <xdr:cNvPr id="194" name="楕円 193"/>
        <xdr:cNvSpPr/>
      </xdr:nvSpPr>
      <xdr:spPr>
        <a:xfrm>
          <a:off x="4584700" y="129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75074</xdr:rowOff>
    </xdr:from>
    <xdr:ext cx="469744" cy="259045"/>
    <xdr:sp macro="" textlink="">
      <xdr:nvSpPr>
        <xdr:cNvPr id="195" name="維持補修費該当値テキスト"/>
        <xdr:cNvSpPr txBox="1"/>
      </xdr:nvSpPr>
      <xdr:spPr>
        <a:xfrm>
          <a:off x="4686300" y="1276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19304</xdr:rowOff>
    </xdr:from>
    <xdr:to>
      <xdr:col>20</xdr:col>
      <xdr:colOff>38100</xdr:colOff>
      <xdr:row>75</xdr:row>
      <xdr:rowOff>120904</xdr:rowOff>
    </xdr:to>
    <xdr:sp macro="" textlink="">
      <xdr:nvSpPr>
        <xdr:cNvPr id="196" name="楕円 195"/>
        <xdr:cNvSpPr/>
      </xdr:nvSpPr>
      <xdr:spPr>
        <a:xfrm>
          <a:off x="3746500" y="128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137431</xdr:rowOff>
    </xdr:from>
    <xdr:ext cx="469744" cy="259045"/>
    <xdr:sp macro="" textlink="">
      <xdr:nvSpPr>
        <xdr:cNvPr id="197" name="テキスト ボックス 196"/>
        <xdr:cNvSpPr txBox="1"/>
      </xdr:nvSpPr>
      <xdr:spPr>
        <a:xfrm>
          <a:off x="3562428" y="126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129032</xdr:rowOff>
    </xdr:from>
    <xdr:to>
      <xdr:col>15</xdr:col>
      <xdr:colOff>101600</xdr:colOff>
      <xdr:row>76</xdr:row>
      <xdr:rowOff>59181</xdr:rowOff>
    </xdr:to>
    <xdr:sp macro="" textlink="">
      <xdr:nvSpPr>
        <xdr:cNvPr id="198" name="楕円 197"/>
        <xdr:cNvSpPr/>
      </xdr:nvSpPr>
      <xdr:spPr>
        <a:xfrm>
          <a:off x="2857500" y="12987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75709</xdr:rowOff>
    </xdr:from>
    <xdr:ext cx="469744" cy="259045"/>
    <xdr:sp macro="" textlink="">
      <xdr:nvSpPr>
        <xdr:cNvPr id="199" name="テキスト ボックス 198"/>
        <xdr:cNvSpPr txBox="1"/>
      </xdr:nvSpPr>
      <xdr:spPr>
        <a:xfrm>
          <a:off x="2673428" y="127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137033</xdr:rowOff>
    </xdr:from>
    <xdr:to>
      <xdr:col>10</xdr:col>
      <xdr:colOff>165100</xdr:colOff>
      <xdr:row>76</xdr:row>
      <xdr:rowOff>67183</xdr:rowOff>
    </xdr:to>
    <xdr:sp macro="" textlink="">
      <xdr:nvSpPr>
        <xdr:cNvPr id="200" name="楕円 199"/>
        <xdr:cNvSpPr/>
      </xdr:nvSpPr>
      <xdr:spPr>
        <a:xfrm>
          <a:off x="1968500" y="12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83710</xdr:rowOff>
    </xdr:from>
    <xdr:ext cx="469744" cy="259045"/>
    <xdr:sp macro="" textlink="">
      <xdr:nvSpPr>
        <xdr:cNvPr id="201" name="テキスト ボックス 200"/>
        <xdr:cNvSpPr txBox="1"/>
      </xdr:nvSpPr>
      <xdr:spPr>
        <a:xfrm>
          <a:off x="1784428" y="1277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124460</xdr:rowOff>
    </xdr:from>
    <xdr:to>
      <xdr:col>6</xdr:col>
      <xdr:colOff>38100</xdr:colOff>
      <xdr:row>76</xdr:row>
      <xdr:rowOff>54611</xdr:rowOff>
    </xdr:to>
    <xdr:sp macro="" textlink="">
      <xdr:nvSpPr>
        <xdr:cNvPr id="202" name="楕円 201"/>
        <xdr:cNvSpPr/>
      </xdr:nvSpPr>
      <xdr:spPr>
        <a:xfrm>
          <a:off x="1079500" y="12983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71137</xdr:rowOff>
    </xdr:from>
    <xdr:ext cx="469744" cy="259045"/>
    <xdr:sp macro="" textlink="">
      <xdr:nvSpPr>
        <xdr:cNvPr id="203" name="テキスト ボックス 202"/>
        <xdr:cNvSpPr txBox="1"/>
      </xdr:nvSpPr>
      <xdr:spPr>
        <a:xfrm>
          <a:off x="895428" y="1275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14046</xdr:rowOff>
    </xdr:from>
    <xdr:to>
      <xdr:col>24</xdr:col>
      <xdr:colOff>63500</xdr:colOff>
      <xdr:row>95</xdr:row>
      <xdr:rowOff>101688</xdr:rowOff>
    </xdr:to>
    <xdr:cxnSp macro="">
      <xdr:nvCxnSpPr>
        <xdr:cNvPr id="233" name="直線コネクタ 232"/>
        <xdr:cNvCxnSpPr/>
      </xdr:nvCxnSpPr>
      <xdr:spPr>
        <a:xfrm flipV="1">
          <a:off x="3797300" y="16301796"/>
          <a:ext cx="838200" cy="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4" name="扶助費平均値テキスト"/>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99848</xdr:rowOff>
    </xdr:from>
    <xdr:to>
      <xdr:col>19</xdr:col>
      <xdr:colOff>177800</xdr:colOff>
      <xdr:row>95</xdr:row>
      <xdr:rowOff>101688</xdr:rowOff>
    </xdr:to>
    <xdr:cxnSp macro="">
      <xdr:nvCxnSpPr>
        <xdr:cNvPr id="236" name="直線コネクタ 235"/>
        <xdr:cNvCxnSpPr/>
      </xdr:nvCxnSpPr>
      <xdr:spPr>
        <a:xfrm>
          <a:off x="2908300" y="16387598"/>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8" name="テキスト ボックス 237"/>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99848</xdr:rowOff>
    </xdr:from>
    <xdr:to>
      <xdr:col>15</xdr:col>
      <xdr:colOff>50800</xdr:colOff>
      <xdr:row>95</xdr:row>
      <xdr:rowOff>150380</xdr:rowOff>
    </xdr:to>
    <xdr:cxnSp macro="">
      <xdr:nvCxnSpPr>
        <xdr:cNvPr id="239" name="直線コネクタ 238"/>
        <xdr:cNvCxnSpPr/>
      </xdr:nvCxnSpPr>
      <xdr:spPr>
        <a:xfrm flipV="1">
          <a:off x="2019300" y="16387598"/>
          <a:ext cx="8890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1" name="テキスト ボックス 240"/>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150380</xdr:rowOff>
    </xdr:from>
    <xdr:to>
      <xdr:col>10</xdr:col>
      <xdr:colOff>114300</xdr:colOff>
      <xdr:row>96</xdr:row>
      <xdr:rowOff>40729</xdr:rowOff>
    </xdr:to>
    <xdr:cxnSp macro="">
      <xdr:nvCxnSpPr>
        <xdr:cNvPr id="242" name="直線コネクタ 241"/>
        <xdr:cNvCxnSpPr/>
      </xdr:nvCxnSpPr>
      <xdr:spPr>
        <a:xfrm flipV="1">
          <a:off x="1130300" y="16438130"/>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4" name="テキスト ボックス 243"/>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6" name="テキスト ボックス 245"/>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134696</xdr:rowOff>
    </xdr:from>
    <xdr:to>
      <xdr:col>24</xdr:col>
      <xdr:colOff>114300</xdr:colOff>
      <xdr:row>95</xdr:row>
      <xdr:rowOff>64846</xdr:rowOff>
    </xdr:to>
    <xdr:sp macro="" textlink="">
      <xdr:nvSpPr>
        <xdr:cNvPr id="252" name="楕円 251"/>
        <xdr:cNvSpPr/>
      </xdr:nvSpPr>
      <xdr:spPr>
        <a:xfrm>
          <a:off x="4584700" y="1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157573</xdr:rowOff>
    </xdr:from>
    <xdr:ext cx="599010" cy="259045"/>
    <xdr:sp macro="" textlink="">
      <xdr:nvSpPr>
        <xdr:cNvPr id="253" name="扶助費該当値テキスト"/>
        <xdr:cNvSpPr txBox="1"/>
      </xdr:nvSpPr>
      <xdr:spPr>
        <a:xfrm>
          <a:off x="4686300" y="161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50888</xdr:rowOff>
    </xdr:from>
    <xdr:to>
      <xdr:col>20</xdr:col>
      <xdr:colOff>38100</xdr:colOff>
      <xdr:row>95</xdr:row>
      <xdr:rowOff>152488</xdr:rowOff>
    </xdr:to>
    <xdr:sp macro="" textlink="">
      <xdr:nvSpPr>
        <xdr:cNvPr id="254" name="楕円 253"/>
        <xdr:cNvSpPr/>
      </xdr:nvSpPr>
      <xdr:spPr>
        <a:xfrm>
          <a:off x="3746500" y="163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169015</xdr:rowOff>
    </xdr:from>
    <xdr:ext cx="599010" cy="259045"/>
    <xdr:sp macro="" textlink="">
      <xdr:nvSpPr>
        <xdr:cNvPr id="255" name="テキスト ボックス 254"/>
        <xdr:cNvSpPr txBox="1"/>
      </xdr:nvSpPr>
      <xdr:spPr>
        <a:xfrm>
          <a:off x="3497795" y="161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49048</xdr:rowOff>
    </xdr:from>
    <xdr:to>
      <xdr:col>15</xdr:col>
      <xdr:colOff>101600</xdr:colOff>
      <xdr:row>95</xdr:row>
      <xdr:rowOff>150648</xdr:rowOff>
    </xdr:to>
    <xdr:sp macro="" textlink="">
      <xdr:nvSpPr>
        <xdr:cNvPr id="256" name="楕円 255"/>
        <xdr:cNvSpPr/>
      </xdr:nvSpPr>
      <xdr:spPr>
        <a:xfrm>
          <a:off x="2857500" y="163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167175</xdr:rowOff>
    </xdr:from>
    <xdr:ext cx="599010" cy="259045"/>
    <xdr:sp macro="" textlink="">
      <xdr:nvSpPr>
        <xdr:cNvPr id="257" name="テキスト ボックス 256"/>
        <xdr:cNvSpPr txBox="1"/>
      </xdr:nvSpPr>
      <xdr:spPr>
        <a:xfrm>
          <a:off x="2608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99580</xdr:rowOff>
    </xdr:from>
    <xdr:to>
      <xdr:col>10</xdr:col>
      <xdr:colOff>165100</xdr:colOff>
      <xdr:row>96</xdr:row>
      <xdr:rowOff>29730</xdr:rowOff>
    </xdr:to>
    <xdr:sp macro="" textlink="">
      <xdr:nvSpPr>
        <xdr:cNvPr id="258" name="楕円 257"/>
        <xdr:cNvSpPr/>
      </xdr:nvSpPr>
      <xdr:spPr>
        <a:xfrm>
          <a:off x="1968500" y="16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46257</xdr:rowOff>
    </xdr:from>
    <xdr:ext cx="599010" cy="259045"/>
    <xdr:sp macro="" textlink="">
      <xdr:nvSpPr>
        <xdr:cNvPr id="259" name="テキスト ボックス 258"/>
        <xdr:cNvSpPr txBox="1"/>
      </xdr:nvSpPr>
      <xdr:spPr>
        <a:xfrm>
          <a:off x="1719795" y="161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161379</xdr:rowOff>
    </xdr:from>
    <xdr:to>
      <xdr:col>6</xdr:col>
      <xdr:colOff>38100</xdr:colOff>
      <xdr:row>96</xdr:row>
      <xdr:rowOff>91529</xdr:rowOff>
    </xdr:to>
    <xdr:sp macro="" textlink="">
      <xdr:nvSpPr>
        <xdr:cNvPr id="260" name="楕円 259"/>
        <xdr:cNvSpPr/>
      </xdr:nvSpPr>
      <xdr:spPr>
        <a:xfrm>
          <a:off x="1079500" y="164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108056</xdr:rowOff>
    </xdr:from>
    <xdr:ext cx="599010" cy="259045"/>
    <xdr:sp macro="" textlink="">
      <xdr:nvSpPr>
        <xdr:cNvPr id="261" name="テキスト ボックス 260"/>
        <xdr:cNvSpPr txBox="1"/>
      </xdr:nvSpPr>
      <xdr:spPr>
        <a:xfrm>
          <a:off x="830795" y="1622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6" name="直線コネクタ 285"/>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7" name="補助費等最小値テキスト"/>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8" name="直線コネクタ 287"/>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9" name="補助費等最大値テキスト"/>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0" name="直線コネクタ 289"/>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145872</xdr:rowOff>
    </xdr:from>
    <xdr:to>
      <xdr:col>55</xdr:col>
      <xdr:colOff>0</xdr:colOff>
      <xdr:row>37</xdr:row>
      <xdr:rowOff>4635</xdr:rowOff>
    </xdr:to>
    <xdr:cxnSp macro="">
      <xdr:nvCxnSpPr>
        <xdr:cNvPr id="291" name="直線コネクタ 290"/>
        <xdr:cNvCxnSpPr/>
      </xdr:nvCxnSpPr>
      <xdr:spPr>
        <a:xfrm>
          <a:off x="9639300" y="6318072"/>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2" name="補助費等平均値テキスト"/>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3" name="フローチャート: 判断 292"/>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145872</xdr:rowOff>
    </xdr:from>
    <xdr:to>
      <xdr:col>50</xdr:col>
      <xdr:colOff>114300</xdr:colOff>
      <xdr:row>37</xdr:row>
      <xdr:rowOff>31191</xdr:rowOff>
    </xdr:to>
    <xdr:cxnSp macro="">
      <xdr:nvCxnSpPr>
        <xdr:cNvPr id="294" name="直線コネクタ 293"/>
        <xdr:cNvCxnSpPr/>
      </xdr:nvCxnSpPr>
      <xdr:spPr>
        <a:xfrm flipV="1">
          <a:off x="8750300" y="631807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5" name="フローチャート: 判断 294"/>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6" name="テキスト ボックス 295"/>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31191</xdr:rowOff>
    </xdr:from>
    <xdr:to>
      <xdr:col>45</xdr:col>
      <xdr:colOff>177800</xdr:colOff>
      <xdr:row>37</xdr:row>
      <xdr:rowOff>53861</xdr:rowOff>
    </xdr:to>
    <xdr:cxnSp macro="">
      <xdr:nvCxnSpPr>
        <xdr:cNvPr id="297" name="直線コネクタ 296"/>
        <xdr:cNvCxnSpPr/>
      </xdr:nvCxnSpPr>
      <xdr:spPr>
        <a:xfrm flipV="1">
          <a:off x="7861300" y="637484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8" name="フローチャート: 判断 297"/>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299" name="テキスト ボックス 298"/>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143472</xdr:rowOff>
    </xdr:from>
    <xdr:to>
      <xdr:col>41</xdr:col>
      <xdr:colOff>50800</xdr:colOff>
      <xdr:row>37</xdr:row>
      <xdr:rowOff>53861</xdr:rowOff>
    </xdr:to>
    <xdr:cxnSp macro="">
      <xdr:nvCxnSpPr>
        <xdr:cNvPr id="300" name="直線コネクタ 299"/>
        <xdr:cNvCxnSpPr/>
      </xdr:nvCxnSpPr>
      <xdr:spPr>
        <a:xfrm>
          <a:off x="6972300" y="631567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1" name="フローチャート: 判断 300"/>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2" name="テキスト ボックス 301"/>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3" name="フローチャート: 判断 302"/>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4" name="テキスト ボックス 303"/>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125285</xdr:rowOff>
    </xdr:from>
    <xdr:to>
      <xdr:col>55</xdr:col>
      <xdr:colOff>50800</xdr:colOff>
      <xdr:row>37</xdr:row>
      <xdr:rowOff>55435</xdr:rowOff>
    </xdr:to>
    <xdr:sp macro="" textlink="">
      <xdr:nvSpPr>
        <xdr:cNvPr id="310" name="楕円 309"/>
        <xdr:cNvSpPr/>
      </xdr:nvSpPr>
      <xdr:spPr>
        <a:xfrm>
          <a:off x="10426700" y="62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103712</xdr:rowOff>
    </xdr:from>
    <xdr:ext cx="534377" cy="259045"/>
    <xdr:sp macro="" textlink="">
      <xdr:nvSpPr>
        <xdr:cNvPr id="311" name="補助費等該当値テキスト"/>
        <xdr:cNvSpPr txBox="1"/>
      </xdr:nvSpPr>
      <xdr:spPr>
        <a:xfrm>
          <a:off x="10528300" y="62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95072</xdr:rowOff>
    </xdr:from>
    <xdr:to>
      <xdr:col>50</xdr:col>
      <xdr:colOff>165100</xdr:colOff>
      <xdr:row>37</xdr:row>
      <xdr:rowOff>25222</xdr:rowOff>
    </xdr:to>
    <xdr:sp macro="" textlink="">
      <xdr:nvSpPr>
        <xdr:cNvPr id="312" name="楕円 311"/>
        <xdr:cNvSpPr/>
      </xdr:nvSpPr>
      <xdr:spPr>
        <a:xfrm>
          <a:off x="9588500" y="62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16349</xdr:rowOff>
    </xdr:from>
    <xdr:ext cx="534377" cy="259045"/>
    <xdr:sp macro="" textlink="">
      <xdr:nvSpPr>
        <xdr:cNvPr id="313" name="テキスト ボックス 312"/>
        <xdr:cNvSpPr txBox="1"/>
      </xdr:nvSpPr>
      <xdr:spPr>
        <a:xfrm>
          <a:off x="9372111" y="635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151841</xdr:rowOff>
    </xdr:from>
    <xdr:to>
      <xdr:col>46</xdr:col>
      <xdr:colOff>38100</xdr:colOff>
      <xdr:row>37</xdr:row>
      <xdr:rowOff>81991</xdr:rowOff>
    </xdr:to>
    <xdr:sp macro="" textlink="">
      <xdr:nvSpPr>
        <xdr:cNvPr id="314" name="楕円 313"/>
        <xdr:cNvSpPr/>
      </xdr:nvSpPr>
      <xdr:spPr>
        <a:xfrm>
          <a:off x="8699500" y="63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73118</xdr:rowOff>
    </xdr:from>
    <xdr:ext cx="534377" cy="259045"/>
    <xdr:sp macro="" textlink="">
      <xdr:nvSpPr>
        <xdr:cNvPr id="315" name="テキスト ボックス 314"/>
        <xdr:cNvSpPr txBox="1"/>
      </xdr:nvSpPr>
      <xdr:spPr>
        <a:xfrm>
          <a:off x="8483111" y="64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3061</xdr:rowOff>
    </xdr:from>
    <xdr:to>
      <xdr:col>41</xdr:col>
      <xdr:colOff>101600</xdr:colOff>
      <xdr:row>37</xdr:row>
      <xdr:rowOff>104661</xdr:rowOff>
    </xdr:to>
    <xdr:sp macro="" textlink="">
      <xdr:nvSpPr>
        <xdr:cNvPr id="316" name="楕円 315"/>
        <xdr:cNvSpPr/>
      </xdr:nvSpPr>
      <xdr:spPr>
        <a:xfrm>
          <a:off x="7810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95788</xdr:rowOff>
    </xdr:from>
    <xdr:ext cx="534377" cy="259045"/>
    <xdr:sp macro="" textlink="">
      <xdr:nvSpPr>
        <xdr:cNvPr id="317" name="テキスト ボックス 316"/>
        <xdr:cNvSpPr txBox="1"/>
      </xdr:nvSpPr>
      <xdr:spPr>
        <a:xfrm>
          <a:off x="7594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92672</xdr:rowOff>
    </xdr:from>
    <xdr:to>
      <xdr:col>36</xdr:col>
      <xdr:colOff>165100</xdr:colOff>
      <xdr:row>37</xdr:row>
      <xdr:rowOff>22822</xdr:rowOff>
    </xdr:to>
    <xdr:sp macro="" textlink="">
      <xdr:nvSpPr>
        <xdr:cNvPr id="318" name="楕円 317"/>
        <xdr:cNvSpPr/>
      </xdr:nvSpPr>
      <xdr:spPr>
        <a:xfrm>
          <a:off x="6921500" y="62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13949</xdr:rowOff>
    </xdr:from>
    <xdr:ext cx="534377" cy="259045"/>
    <xdr:sp macro="" textlink="">
      <xdr:nvSpPr>
        <xdr:cNvPr id="319" name="テキスト ボックス 318"/>
        <xdr:cNvSpPr txBox="1"/>
      </xdr:nvSpPr>
      <xdr:spPr>
        <a:xfrm>
          <a:off x="6705111" y="635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4" name="直線コネクタ 343"/>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5" name="普通建設事業費最小値テキスト"/>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6" name="直線コネクタ 345"/>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7" name="普通建設事業費最大値テキスト"/>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8" name="直線コネクタ 347"/>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84017</xdr:rowOff>
    </xdr:from>
    <xdr:to>
      <xdr:col>55</xdr:col>
      <xdr:colOff>0</xdr:colOff>
      <xdr:row>54</xdr:row>
      <xdr:rowOff>5150</xdr:rowOff>
    </xdr:to>
    <xdr:cxnSp macro="">
      <xdr:nvCxnSpPr>
        <xdr:cNvPr id="349" name="直線コネクタ 348"/>
        <xdr:cNvCxnSpPr/>
      </xdr:nvCxnSpPr>
      <xdr:spPr>
        <a:xfrm>
          <a:off x="9639300" y="9170867"/>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0" name="普通建設事業費平均値テキスト"/>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1" name="フローチャート: 判断 350"/>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84017</xdr:rowOff>
    </xdr:from>
    <xdr:to>
      <xdr:col>50</xdr:col>
      <xdr:colOff>114300</xdr:colOff>
      <xdr:row>53</xdr:row>
      <xdr:rowOff>118497</xdr:rowOff>
    </xdr:to>
    <xdr:cxnSp macro="">
      <xdr:nvCxnSpPr>
        <xdr:cNvPr id="352" name="直線コネクタ 351"/>
        <xdr:cNvCxnSpPr/>
      </xdr:nvCxnSpPr>
      <xdr:spPr>
        <a:xfrm flipV="1">
          <a:off x="8750300" y="9170867"/>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3" name="フローチャート: 判断 352"/>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4" name="テキスト ボックス 353"/>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139871</xdr:rowOff>
    </xdr:from>
    <xdr:to>
      <xdr:col>45</xdr:col>
      <xdr:colOff>177800</xdr:colOff>
      <xdr:row>53</xdr:row>
      <xdr:rowOff>118497</xdr:rowOff>
    </xdr:to>
    <xdr:cxnSp macro="">
      <xdr:nvCxnSpPr>
        <xdr:cNvPr id="355" name="直線コネクタ 354"/>
        <xdr:cNvCxnSpPr/>
      </xdr:nvCxnSpPr>
      <xdr:spPr>
        <a:xfrm>
          <a:off x="7861300" y="9055271"/>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6" name="フローチャート: 判断 355"/>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7" name="テキスト ボックス 356"/>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139871</xdr:rowOff>
    </xdr:from>
    <xdr:to>
      <xdr:col>41</xdr:col>
      <xdr:colOff>50800</xdr:colOff>
      <xdr:row>53</xdr:row>
      <xdr:rowOff>139185</xdr:rowOff>
    </xdr:to>
    <xdr:cxnSp macro="">
      <xdr:nvCxnSpPr>
        <xdr:cNvPr id="358" name="直線コネクタ 357"/>
        <xdr:cNvCxnSpPr/>
      </xdr:nvCxnSpPr>
      <xdr:spPr>
        <a:xfrm flipV="1">
          <a:off x="6972300" y="9055271"/>
          <a:ext cx="889000" cy="1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9" name="フローチャート: 判断 358"/>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0" name="テキスト ボックス 359"/>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1" name="フローチャート: 判断 360"/>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2" name="テキスト ボックス 361"/>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125800</xdr:rowOff>
    </xdr:from>
    <xdr:to>
      <xdr:col>55</xdr:col>
      <xdr:colOff>50800</xdr:colOff>
      <xdr:row>54</xdr:row>
      <xdr:rowOff>55950</xdr:rowOff>
    </xdr:to>
    <xdr:sp macro="" textlink="">
      <xdr:nvSpPr>
        <xdr:cNvPr id="368" name="楕円 367"/>
        <xdr:cNvSpPr/>
      </xdr:nvSpPr>
      <xdr:spPr>
        <a:xfrm>
          <a:off x="10426700" y="92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148677</xdr:rowOff>
    </xdr:from>
    <xdr:ext cx="534377" cy="259045"/>
    <xdr:sp macro="" textlink="">
      <xdr:nvSpPr>
        <xdr:cNvPr id="369" name="普通建設事業費該当値テキスト"/>
        <xdr:cNvSpPr txBox="1"/>
      </xdr:nvSpPr>
      <xdr:spPr>
        <a:xfrm>
          <a:off x="10528300" y="90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33217</xdr:rowOff>
    </xdr:from>
    <xdr:to>
      <xdr:col>50</xdr:col>
      <xdr:colOff>165100</xdr:colOff>
      <xdr:row>53</xdr:row>
      <xdr:rowOff>134817</xdr:rowOff>
    </xdr:to>
    <xdr:sp macro="" textlink="">
      <xdr:nvSpPr>
        <xdr:cNvPr id="370" name="楕円 369"/>
        <xdr:cNvSpPr/>
      </xdr:nvSpPr>
      <xdr:spPr>
        <a:xfrm>
          <a:off x="9588500" y="91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151344</xdr:rowOff>
    </xdr:from>
    <xdr:ext cx="534377" cy="259045"/>
    <xdr:sp macro="" textlink="">
      <xdr:nvSpPr>
        <xdr:cNvPr id="371" name="テキスト ボックス 370"/>
        <xdr:cNvSpPr txBox="1"/>
      </xdr:nvSpPr>
      <xdr:spPr>
        <a:xfrm>
          <a:off x="9372111" y="889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67697</xdr:rowOff>
    </xdr:from>
    <xdr:to>
      <xdr:col>46</xdr:col>
      <xdr:colOff>38100</xdr:colOff>
      <xdr:row>53</xdr:row>
      <xdr:rowOff>169297</xdr:rowOff>
    </xdr:to>
    <xdr:sp macro="" textlink="">
      <xdr:nvSpPr>
        <xdr:cNvPr id="372" name="楕円 371"/>
        <xdr:cNvSpPr/>
      </xdr:nvSpPr>
      <xdr:spPr>
        <a:xfrm>
          <a:off x="8699500" y="91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14374</xdr:rowOff>
    </xdr:from>
    <xdr:ext cx="534377" cy="259045"/>
    <xdr:sp macro="" textlink="">
      <xdr:nvSpPr>
        <xdr:cNvPr id="373" name="テキスト ボックス 372"/>
        <xdr:cNvSpPr txBox="1"/>
      </xdr:nvSpPr>
      <xdr:spPr>
        <a:xfrm>
          <a:off x="8483111" y="892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89071</xdr:rowOff>
    </xdr:from>
    <xdr:to>
      <xdr:col>41</xdr:col>
      <xdr:colOff>101600</xdr:colOff>
      <xdr:row>53</xdr:row>
      <xdr:rowOff>19221</xdr:rowOff>
    </xdr:to>
    <xdr:sp macro="" textlink="">
      <xdr:nvSpPr>
        <xdr:cNvPr id="374" name="楕円 373"/>
        <xdr:cNvSpPr/>
      </xdr:nvSpPr>
      <xdr:spPr>
        <a:xfrm>
          <a:off x="7810500" y="9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35748</xdr:rowOff>
    </xdr:from>
    <xdr:ext cx="534377" cy="259045"/>
    <xdr:sp macro="" textlink="">
      <xdr:nvSpPr>
        <xdr:cNvPr id="375" name="テキスト ボックス 374"/>
        <xdr:cNvSpPr txBox="1"/>
      </xdr:nvSpPr>
      <xdr:spPr>
        <a:xfrm>
          <a:off x="7594111" y="87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88385</xdr:rowOff>
    </xdr:from>
    <xdr:to>
      <xdr:col>36</xdr:col>
      <xdr:colOff>165100</xdr:colOff>
      <xdr:row>54</xdr:row>
      <xdr:rowOff>18535</xdr:rowOff>
    </xdr:to>
    <xdr:sp macro="" textlink="">
      <xdr:nvSpPr>
        <xdr:cNvPr id="376" name="楕円 375"/>
        <xdr:cNvSpPr/>
      </xdr:nvSpPr>
      <xdr:spPr>
        <a:xfrm>
          <a:off x="6921500" y="91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35062</xdr:rowOff>
    </xdr:from>
    <xdr:ext cx="534377" cy="259045"/>
    <xdr:sp macro="" textlink="">
      <xdr:nvSpPr>
        <xdr:cNvPr id="377" name="テキスト ボックス 376"/>
        <xdr:cNvSpPr txBox="1"/>
      </xdr:nvSpPr>
      <xdr:spPr>
        <a:xfrm>
          <a:off x="6705111" y="895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3" name="直線コネクタ 402"/>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6" name="普通建設事業費 （ うち新規整備　）最大値テキスト"/>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7" name="直線コネクタ 406"/>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153645</xdr:rowOff>
    </xdr:from>
    <xdr:to>
      <xdr:col>55</xdr:col>
      <xdr:colOff>0</xdr:colOff>
      <xdr:row>76</xdr:row>
      <xdr:rowOff>55020</xdr:rowOff>
    </xdr:to>
    <xdr:cxnSp macro="">
      <xdr:nvCxnSpPr>
        <xdr:cNvPr id="408" name="直線コネクタ 407"/>
        <xdr:cNvCxnSpPr/>
      </xdr:nvCxnSpPr>
      <xdr:spPr>
        <a:xfrm>
          <a:off x="9639300" y="12840945"/>
          <a:ext cx="838200" cy="2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09" name="普通建設事業費 （ うち新規整備　）平均値テキスト"/>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0" name="フローチャート: 判断 409"/>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153645</xdr:rowOff>
    </xdr:from>
    <xdr:to>
      <xdr:col>50</xdr:col>
      <xdr:colOff>114300</xdr:colOff>
      <xdr:row>75</xdr:row>
      <xdr:rowOff>71414</xdr:rowOff>
    </xdr:to>
    <xdr:cxnSp macro="">
      <xdr:nvCxnSpPr>
        <xdr:cNvPr id="411" name="直線コネクタ 410"/>
        <xdr:cNvCxnSpPr/>
      </xdr:nvCxnSpPr>
      <xdr:spPr>
        <a:xfrm flipV="1">
          <a:off x="8750300" y="12840945"/>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2" name="フローチャート: 判断 411"/>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3" name="テキスト ボックス 412"/>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61813</xdr:rowOff>
    </xdr:from>
    <xdr:to>
      <xdr:col>45</xdr:col>
      <xdr:colOff>177800</xdr:colOff>
      <xdr:row>75</xdr:row>
      <xdr:rowOff>71414</xdr:rowOff>
    </xdr:to>
    <xdr:cxnSp macro="">
      <xdr:nvCxnSpPr>
        <xdr:cNvPr id="414" name="直線コネクタ 413"/>
        <xdr:cNvCxnSpPr/>
      </xdr:nvCxnSpPr>
      <xdr:spPr>
        <a:xfrm>
          <a:off x="7861300" y="12406213"/>
          <a:ext cx="889000" cy="5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5" name="フローチャート: 判断 414"/>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6" name="テキスト ボックス 415"/>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61813</xdr:rowOff>
    </xdr:from>
    <xdr:to>
      <xdr:col>41</xdr:col>
      <xdr:colOff>50800</xdr:colOff>
      <xdr:row>74</xdr:row>
      <xdr:rowOff>78468</xdr:rowOff>
    </xdr:to>
    <xdr:cxnSp macro="">
      <xdr:nvCxnSpPr>
        <xdr:cNvPr id="417" name="直線コネクタ 416"/>
        <xdr:cNvCxnSpPr/>
      </xdr:nvCxnSpPr>
      <xdr:spPr>
        <a:xfrm flipV="1">
          <a:off x="6972300" y="12406213"/>
          <a:ext cx="889000" cy="3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8" name="フローチャート: 判断 417"/>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19" name="テキスト ボックス 418"/>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0" name="フローチャート: 判断 419"/>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1" name="テキスト ボックス 420"/>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4220</xdr:rowOff>
    </xdr:from>
    <xdr:to>
      <xdr:col>55</xdr:col>
      <xdr:colOff>50800</xdr:colOff>
      <xdr:row>76</xdr:row>
      <xdr:rowOff>105820</xdr:rowOff>
    </xdr:to>
    <xdr:sp macro="" textlink="">
      <xdr:nvSpPr>
        <xdr:cNvPr id="427" name="楕円 426"/>
        <xdr:cNvSpPr/>
      </xdr:nvSpPr>
      <xdr:spPr>
        <a:xfrm>
          <a:off x="10426700" y="130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154097</xdr:rowOff>
    </xdr:from>
    <xdr:ext cx="534377" cy="259045"/>
    <xdr:sp macro="" textlink="">
      <xdr:nvSpPr>
        <xdr:cNvPr id="428" name="普通建設事業費 （ うち新規整備　）該当値テキスト"/>
        <xdr:cNvSpPr txBox="1"/>
      </xdr:nvSpPr>
      <xdr:spPr>
        <a:xfrm>
          <a:off x="10528300" y="130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102845</xdr:rowOff>
    </xdr:from>
    <xdr:to>
      <xdr:col>50</xdr:col>
      <xdr:colOff>165100</xdr:colOff>
      <xdr:row>75</xdr:row>
      <xdr:rowOff>32995</xdr:rowOff>
    </xdr:to>
    <xdr:sp macro="" textlink="">
      <xdr:nvSpPr>
        <xdr:cNvPr id="429" name="楕円 428"/>
        <xdr:cNvSpPr/>
      </xdr:nvSpPr>
      <xdr:spPr>
        <a:xfrm>
          <a:off x="9588500" y="12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49522</xdr:rowOff>
    </xdr:from>
    <xdr:ext cx="534377" cy="259045"/>
    <xdr:sp macro="" textlink="">
      <xdr:nvSpPr>
        <xdr:cNvPr id="430" name="テキスト ボックス 429"/>
        <xdr:cNvSpPr txBox="1"/>
      </xdr:nvSpPr>
      <xdr:spPr>
        <a:xfrm>
          <a:off x="9372111" y="125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20614</xdr:rowOff>
    </xdr:from>
    <xdr:to>
      <xdr:col>46</xdr:col>
      <xdr:colOff>38100</xdr:colOff>
      <xdr:row>75</xdr:row>
      <xdr:rowOff>122214</xdr:rowOff>
    </xdr:to>
    <xdr:sp macro="" textlink="">
      <xdr:nvSpPr>
        <xdr:cNvPr id="431" name="楕円 430"/>
        <xdr:cNvSpPr/>
      </xdr:nvSpPr>
      <xdr:spPr>
        <a:xfrm>
          <a:off x="8699500" y="128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138741</xdr:rowOff>
    </xdr:from>
    <xdr:ext cx="534377" cy="259045"/>
    <xdr:sp macro="" textlink="">
      <xdr:nvSpPr>
        <xdr:cNvPr id="432" name="テキスト ボックス 431"/>
        <xdr:cNvSpPr txBox="1"/>
      </xdr:nvSpPr>
      <xdr:spPr>
        <a:xfrm>
          <a:off x="8483111" y="126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11013</xdr:rowOff>
    </xdr:from>
    <xdr:to>
      <xdr:col>41</xdr:col>
      <xdr:colOff>101600</xdr:colOff>
      <xdr:row>72</xdr:row>
      <xdr:rowOff>112613</xdr:rowOff>
    </xdr:to>
    <xdr:sp macro="" textlink="">
      <xdr:nvSpPr>
        <xdr:cNvPr id="433" name="楕円 432"/>
        <xdr:cNvSpPr/>
      </xdr:nvSpPr>
      <xdr:spPr>
        <a:xfrm>
          <a:off x="7810500" y="12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129140</xdr:rowOff>
    </xdr:from>
    <xdr:ext cx="534377" cy="259045"/>
    <xdr:sp macro="" textlink="">
      <xdr:nvSpPr>
        <xdr:cNvPr id="434" name="テキスト ボックス 433"/>
        <xdr:cNvSpPr txBox="1"/>
      </xdr:nvSpPr>
      <xdr:spPr>
        <a:xfrm>
          <a:off x="7594111" y="121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27668</xdr:rowOff>
    </xdr:from>
    <xdr:to>
      <xdr:col>36</xdr:col>
      <xdr:colOff>165100</xdr:colOff>
      <xdr:row>74</xdr:row>
      <xdr:rowOff>129268</xdr:rowOff>
    </xdr:to>
    <xdr:sp macro="" textlink="">
      <xdr:nvSpPr>
        <xdr:cNvPr id="435" name="楕円 434"/>
        <xdr:cNvSpPr/>
      </xdr:nvSpPr>
      <xdr:spPr>
        <a:xfrm>
          <a:off x="6921500" y="1271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145795</xdr:rowOff>
    </xdr:from>
    <xdr:ext cx="534377" cy="259045"/>
    <xdr:sp macro="" textlink="">
      <xdr:nvSpPr>
        <xdr:cNvPr id="436" name="テキスト ボックス 435"/>
        <xdr:cNvSpPr txBox="1"/>
      </xdr:nvSpPr>
      <xdr:spPr>
        <a:xfrm>
          <a:off x="6705111" y="1249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1" name="直線コネクタ 460"/>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2" name="普通建設事業費 （ うち更新整備　）最小値テキスト"/>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3" name="直線コネクタ 462"/>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4" name="普通建設事業費 （ うち更新整備　）最大値テキスト"/>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5" name="直線コネクタ 464"/>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37097</xdr:rowOff>
    </xdr:from>
    <xdr:to>
      <xdr:col>55</xdr:col>
      <xdr:colOff>0</xdr:colOff>
      <xdr:row>93</xdr:row>
      <xdr:rowOff>27496</xdr:rowOff>
    </xdr:to>
    <xdr:cxnSp macro="">
      <xdr:nvCxnSpPr>
        <xdr:cNvPr id="466" name="直線コネクタ 465"/>
        <xdr:cNvCxnSpPr/>
      </xdr:nvCxnSpPr>
      <xdr:spPr>
        <a:xfrm flipV="1">
          <a:off x="9639300" y="15810497"/>
          <a:ext cx="8382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67" name="普通建設事業費 （ うち更新整備　）平均値テキスト"/>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8" name="フローチャート: 判断 467"/>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27496</xdr:rowOff>
    </xdr:from>
    <xdr:to>
      <xdr:col>50</xdr:col>
      <xdr:colOff>114300</xdr:colOff>
      <xdr:row>93</xdr:row>
      <xdr:rowOff>56071</xdr:rowOff>
    </xdr:to>
    <xdr:cxnSp macro="">
      <xdr:nvCxnSpPr>
        <xdr:cNvPr id="469" name="直線コネクタ 468"/>
        <xdr:cNvCxnSpPr/>
      </xdr:nvCxnSpPr>
      <xdr:spPr>
        <a:xfrm flipV="1">
          <a:off x="8750300" y="1597234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0" name="フローチャート: 判断 469"/>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1" name="テキスト ボックス 470"/>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56071</xdr:rowOff>
    </xdr:from>
    <xdr:to>
      <xdr:col>45</xdr:col>
      <xdr:colOff>177800</xdr:colOff>
      <xdr:row>94</xdr:row>
      <xdr:rowOff>142481</xdr:rowOff>
    </xdr:to>
    <xdr:cxnSp macro="">
      <xdr:nvCxnSpPr>
        <xdr:cNvPr id="472" name="直線コネクタ 471"/>
        <xdr:cNvCxnSpPr/>
      </xdr:nvCxnSpPr>
      <xdr:spPr>
        <a:xfrm flipV="1">
          <a:off x="7861300" y="16000921"/>
          <a:ext cx="889000" cy="2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3" name="フローチャート: 判断 472"/>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4" name="テキスト ボックス 473"/>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142481</xdr:rowOff>
    </xdr:from>
    <xdr:to>
      <xdr:col>41</xdr:col>
      <xdr:colOff>50800</xdr:colOff>
      <xdr:row>95</xdr:row>
      <xdr:rowOff>39536</xdr:rowOff>
    </xdr:to>
    <xdr:cxnSp macro="">
      <xdr:nvCxnSpPr>
        <xdr:cNvPr id="475" name="直線コネクタ 474"/>
        <xdr:cNvCxnSpPr/>
      </xdr:nvCxnSpPr>
      <xdr:spPr>
        <a:xfrm flipV="1">
          <a:off x="6972300" y="16258781"/>
          <a:ext cx="8890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6" name="フローチャート: 判断 475"/>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7" name="テキスト ボックス 476"/>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8" name="フローチャート: 判断 477"/>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79" name="テキスト ボックス 478"/>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157747</xdr:rowOff>
    </xdr:from>
    <xdr:to>
      <xdr:col>55</xdr:col>
      <xdr:colOff>50800</xdr:colOff>
      <xdr:row>92</xdr:row>
      <xdr:rowOff>87897</xdr:rowOff>
    </xdr:to>
    <xdr:sp macro="" textlink="">
      <xdr:nvSpPr>
        <xdr:cNvPr id="485" name="楕円 484"/>
        <xdr:cNvSpPr/>
      </xdr:nvSpPr>
      <xdr:spPr>
        <a:xfrm>
          <a:off x="10426700" y="157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9174</xdr:rowOff>
    </xdr:from>
    <xdr:ext cx="534377" cy="259045"/>
    <xdr:sp macro="" textlink="">
      <xdr:nvSpPr>
        <xdr:cNvPr id="486" name="普通建設事業費 （ うち更新整備　）該当値テキスト"/>
        <xdr:cNvSpPr txBox="1"/>
      </xdr:nvSpPr>
      <xdr:spPr>
        <a:xfrm>
          <a:off x="10528300" y="156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148146</xdr:rowOff>
    </xdr:from>
    <xdr:to>
      <xdr:col>50</xdr:col>
      <xdr:colOff>165100</xdr:colOff>
      <xdr:row>93</xdr:row>
      <xdr:rowOff>78296</xdr:rowOff>
    </xdr:to>
    <xdr:sp macro="" textlink="">
      <xdr:nvSpPr>
        <xdr:cNvPr id="487" name="楕円 486"/>
        <xdr:cNvSpPr/>
      </xdr:nvSpPr>
      <xdr:spPr>
        <a:xfrm>
          <a:off x="9588500" y="159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94823</xdr:rowOff>
    </xdr:from>
    <xdr:ext cx="534377" cy="259045"/>
    <xdr:sp macro="" textlink="">
      <xdr:nvSpPr>
        <xdr:cNvPr id="488" name="テキスト ボックス 487"/>
        <xdr:cNvSpPr txBox="1"/>
      </xdr:nvSpPr>
      <xdr:spPr>
        <a:xfrm>
          <a:off x="9372111" y="156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5271</xdr:rowOff>
    </xdr:from>
    <xdr:to>
      <xdr:col>46</xdr:col>
      <xdr:colOff>38100</xdr:colOff>
      <xdr:row>93</xdr:row>
      <xdr:rowOff>106871</xdr:rowOff>
    </xdr:to>
    <xdr:sp macro="" textlink="">
      <xdr:nvSpPr>
        <xdr:cNvPr id="489" name="楕円 488"/>
        <xdr:cNvSpPr/>
      </xdr:nvSpPr>
      <xdr:spPr>
        <a:xfrm>
          <a:off x="8699500" y="159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123398</xdr:rowOff>
    </xdr:from>
    <xdr:ext cx="534377" cy="259045"/>
    <xdr:sp macro="" textlink="">
      <xdr:nvSpPr>
        <xdr:cNvPr id="490" name="テキスト ボックス 489"/>
        <xdr:cNvSpPr txBox="1"/>
      </xdr:nvSpPr>
      <xdr:spPr>
        <a:xfrm>
          <a:off x="8483111" y="1572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91681</xdr:rowOff>
    </xdr:from>
    <xdr:to>
      <xdr:col>41</xdr:col>
      <xdr:colOff>101600</xdr:colOff>
      <xdr:row>95</xdr:row>
      <xdr:rowOff>21831</xdr:rowOff>
    </xdr:to>
    <xdr:sp macro="" textlink="">
      <xdr:nvSpPr>
        <xdr:cNvPr id="491" name="楕円 490"/>
        <xdr:cNvSpPr/>
      </xdr:nvSpPr>
      <xdr:spPr>
        <a:xfrm>
          <a:off x="7810500" y="1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38358</xdr:rowOff>
    </xdr:from>
    <xdr:ext cx="534377" cy="259045"/>
    <xdr:sp macro="" textlink="">
      <xdr:nvSpPr>
        <xdr:cNvPr id="492" name="テキスト ボックス 491"/>
        <xdr:cNvSpPr txBox="1"/>
      </xdr:nvSpPr>
      <xdr:spPr>
        <a:xfrm>
          <a:off x="7594111" y="1598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160186</xdr:rowOff>
    </xdr:from>
    <xdr:to>
      <xdr:col>36</xdr:col>
      <xdr:colOff>165100</xdr:colOff>
      <xdr:row>95</xdr:row>
      <xdr:rowOff>90336</xdr:rowOff>
    </xdr:to>
    <xdr:sp macro="" textlink="">
      <xdr:nvSpPr>
        <xdr:cNvPr id="493" name="楕円 492"/>
        <xdr:cNvSpPr/>
      </xdr:nvSpPr>
      <xdr:spPr>
        <a:xfrm>
          <a:off x="6921500" y="162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106863</xdr:rowOff>
    </xdr:from>
    <xdr:ext cx="534377" cy="259045"/>
    <xdr:sp macro="" textlink="">
      <xdr:nvSpPr>
        <xdr:cNvPr id="494" name="テキスト ボックス 493"/>
        <xdr:cNvSpPr txBox="1"/>
      </xdr:nvSpPr>
      <xdr:spPr>
        <a:xfrm>
          <a:off x="6705111" y="160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8" name="直線コネクタ 517"/>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1" name="災害復旧事業費最大値テキスト"/>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2" name="直線コネクタ 521"/>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129159</xdr:rowOff>
    </xdr:from>
    <xdr:to>
      <xdr:col>85</xdr:col>
      <xdr:colOff>127000</xdr:colOff>
      <xdr:row>38</xdr:row>
      <xdr:rowOff>145923</xdr:rowOff>
    </xdr:to>
    <xdr:cxnSp macro="">
      <xdr:nvCxnSpPr>
        <xdr:cNvPr id="523" name="直線コネクタ 522"/>
        <xdr:cNvCxnSpPr/>
      </xdr:nvCxnSpPr>
      <xdr:spPr>
        <a:xfrm>
          <a:off x="15481300" y="664425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4" name="災害復旧事業費平均値テキスト"/>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5" name="フローチャート: 判断 524"/>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129159</xdr:rowOff>
    </xdr:from>
    <xdr:to>
      <xdr:col>81</xdr:col>
      <xdr:colOff>50800</xdr:colOff>
      <xdr:row>39</xdr:row>
      <xdr:rowOff>24511</xdr:rowOff>
    </xdr:to>
    <xdr:cxnSp macro="">
      <xdr:nvCxnSpPr>
        <xdr:cNvPr id="526" name="直線コネクタ 525"/>
        <xdr:cNvCxnSpPr/>
      </xdr:nvCxnSpPr>
      <xdr:spPr>
        <a:xfrm flipV="1">
          <a:off x="14592300" y="6644259"/>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7" name="フローチャート: 判断 526"/>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8" name="テキスト ボックス 527"/>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24511</xdr:rowOff>
    </xdr:from>
    <xdr:to>
      <xdr:col>76</xdr:col>
      <xdr:colOff>114300</xdr:colOff>
      <xdr:row>39</xdr:row>
      <xdr:rowOff>36830</xdr:rowOff>
    </xdr:to>
    <xdr:cxnSp macro="">
      <xdr:nvCxnSpPr>
        <xdr:cNvPr id="529" name="直線コネクタ 528"/>
        <xdr:cNvCxnSpPr/>
      </xdr:nvCxnSpPr>
      <xdr:spPr>
        <a:xfrm flipV="1">
          <a:off x="13703300" y="671106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0" name="フローチャート: 判断 529"/>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1" name="テキスト ボックス 530"/>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36830</xdr:rowOff>
    </xdr:from>
    <xdr:to>
      <xdr:col>71</xdr:col>
      <xdr:colOff>177800</xdr:colOff>
      <xdr:row>39</xdr:row>
      <xdr:rowOff>37846</xdr:rowOff>
    </xdr:to>
    <xdr:cxnSp macro="">
      <xdr:nvCxnSpPr>
        <xdr:cNvPr id="532" name="直線コネクタ 531"/>
        <xdr:cNvCxnSpPr/>
      </xdr:nvCxnSpPr>
      <xdr:spPr>
        <a:xfrm flipV="1">
          <a:off x="12814300" y="672338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3" name="フローチャート: 判断 532"/>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4" name="テキスト ボックス 533"/>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5" name="フローチャート: 判断 534"/>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6" name="テキスト ボックス 535"/>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95123</xdr:rowOff>
    </xdr:from>
    <xdr:to>
      <xdr:col>85</xdr:col>
      <xdr:colOff>177800</xdr:colOff>
      <xdr:row>39</xdr:row>
      <xdr:rowOff>25273</xdr:rowOff>
    </xdr:to>
    <xdr:sp macro="" textlink="">
      <xdr:nvSpPr>
        <xdr:cNvPr id="542" name="楕円 541"/>
        <xdr:cNvSpPr/>
      </xdr:nvSpPr>
      <xdr:spPr>
        <a:xfrm>
          <a:off x="16268700" y="66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10050</xdr:rowOff>
    </xdr:from>
    <xdr:ext cx="378565" cy="259045"/>
    <xdr:sp macro="" textlink="">
      <xdr:nvSpPr>
        <xdr:cNvPr id="543" name="災害復旧事業費該当値テキスト"/>
        <xdr:cNvSpPr txBox="1"/>
      </xdr:nvSpPr>
      <xdr:spPr>
        <a:xfrm>
          <a:off x="16370300" y="65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78359</xdr:rowOff>
    </xdr:from>
    <xdr:to>
      <xdr:col>81</xdr:col>
      <xdr:colOff>101600</xdr:colOff>
      <xdr:row>39</xdr:row>
      <xdr:rowOff>8509</xdr:rowOff>
    </xdr:to>
    <xdr:sp macro="" textlink="">
      <xdr:nvSpPr>
        <xdr:cNvPr id="544" name="楕円 543"/>
        <xdr:cNvSpPr/>
      </xdr:nvSpPr>
      <xdr:spPr>
        <a:xfrm>
          <a:off x="15430500" y="65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171086</xdr:rowOff>
    </xdr:from>
    <xdr:ext cx="378565" cy="259045"/>
    <xdr:sp macro="" textlink="">
      <xdr:nvSpPr>
        <xdr:cNvPr id="545" name="テキスト ボックス 544"/>
        <xdr:cNvSpPr txBox="1"/>
      </xdr:nvSpPr>
      <xdr:spPr>
        <a:xfrm>
          <a:off x="15292017" y="668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145161</xdr:rowOff>
    </xdr:from>
    <xdr:to>
      <xdr:col>76</xdr:col>
      <xdr:colOff>165100</xdr:colOff>
      <xdr:row>39</xdr:row>
      <xdr:rowOff>75311</xdr:rowOff>
    </xdr:to>
    <xdr:sp macro="" textlink="">
      <xdr:nvSpPr>
        <xdr:cNvPr id="546" name="楕円 545"/>
        <xdr:cNvSpPr/>
      </xdr:nvSpPr>
      <xdr:spPr>
        <a:xfrm>
          <a:off x="14541500" y="66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66438</xdr:rowOff>
    </xdr:from>
    <xdr:ext cx="378565" cy="259045"/>
    <xdr:sp macro="" textlink="">
      <xdr:nvSpPr>
        <xdr:cNvPr id="547" name="テキスト ボックス 546"/>
        <xdr:cNvSpPr txBox="1"/>
      </xdr:nvSpPr>
      <xdr:spPr>
        <a:xfrm>
          <a:off x="14403017" y="675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48" name="楕円 547"/>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78757</xdr:rowOff>
    </xdr:from>
    <xdr:ext cx="313932" cy="259045"/>
    <xdr:sp macro="" textlink="">
      <xdr:nvSpPr>
        <xdr:cNvPr id="549" name="テキスト ボックス 548"/>
        <xdr:cNvSpPr txBox="1"/>
      </xdr:nvSpPr>
      <xdr:spPr>
        <a:xfrm>
          <a:off x="13546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158496</xdr:rowOff>
    </xdr:from>
    <xdr:to>
      <xdr:col>67</xdr:col>
      <xdr:colOff>101600</xdr:colOff>
      <xdr:row>39</xdr:row>
      <xdr:rowOff>88646</xdr:rowOff>
    </xdr:to>
    <xdr:sp macro="" textlink="">
      <xdr:nvSpPr>
        <xdr:cNvPr id="550" name="楕円 549"/>
        <xdr:cNvSpPr/>
      </xdr:nvSpPr>
      <xdr:spPr>
        <a:xfrm>
          <a:off x="127635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79773</xdr:rowOff>
    </xdr:from>
    <xdr:ext cx="313932" cy="259045"/>
    <xdr:sp macro="" textlink="">
      <xdr:nvSpPr>
        <xdr:cNvPr id="551" name="テキスト ボックス 550"/>
        <xdr:cNvSpPr txBox="1"/>
      </xdr:nvSpPr>
      <xdr:spPr>
        <a:xfrm>
          <a:off x="12657333" y="6766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5" name="直線コネクタ 624"/>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6" name="公債費最小値テキスト"/>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7" name="直線コネクタ 626"/>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8" name="公債費最大値テキスト"/>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29" name="直線コネクタ 628"/>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25781</xdr:rowOff>
    </xdr:from>
    <xdr:to>
      <xdr:col>85</xdr:col>
      <xdr:colOff>127000</xdr:colOff>
      <xdr:row>72</xdr:row>
      <xdr:rowOff>46393</xdr:rowOff>
    </xdr:to>
    <xdr:cxnSp macro="">
      <xdr:nvCxnSpPr>
        <xdr:cNvPr id="630" name="直線コネクタ 629"/>
        <xdr:cNvCxnSpPr/>
      </xdr:nvCxnSpPr>
      <xdr:spPr>
        <a:xfrm flipV="1">
          <a:off x="15481300" y="12370181"/>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31" name="公債費平均値テキスト"/>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2" name="フローチャート: 判断 631"/>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46393</xdr:rowOff>
    </xdr:from>
    <xdr:to>
      <xdr:col>81</xdr:col>
      <xdr:colOff>50800</xdr:colOff>
      <xdr:row>72</xdr:row>
      <xdr:rowOff>66967</xdr:rowOff>
    </xdr:to>
    <xdr:cxnSp macro="">
      <xdr:nvCxnSpPr>
        <xdr:cNvPr id="633" name="直線コネクタ 632"/>
        <xdr:cNvCxnSpPr/>
      </xdr:nvCxnSpPr>
      <xdr:spPr>
        <a:xfrm flipV="1">
          <a:off x="14592300" y="123907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4" name="フローチャート: 判断 633"/>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64888</xdr:rowOff>
    </xdr:from>
    <xdr:ext cx="534377" cy="259045"/>
    <xdr:sp macro="" textlink="">
      <xdr:nvSpPr>
        <xdr:cNvPr id="635" name="テキスト ボックス 634"/>
        <xdr:cNvSpPr txBox="1"/>
      </xdr:nvSpPr>
      <xdr:spPr>
        <a:xfrm>
          <a:off x="15214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66967</xdr:rowOff>
    </xdr:from>
    <xdr:to>
      <xdr:col>76</xdr:col>
      <xdr:colOff>114300</xdr:colOff>
      <xdr:row>72</xdr:row>
      <xdr:rowOff>88188</xdr:rowOff>
    </xdr:to>
    <xdr:cxnSp macro="">
      <xdr:nvCxnSpPr>
        <xdr:cNvPr id="636" name="直線コネクタ 635"/>
        <xdr:cNvCxnSpPr/>
      </xdr:nvCxnSpPr>
      <xdr:spPr>
        <a:xfrm flipV="1">
          <a:off x="13703300" y="12411367"/>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7" name="フローチャート: 判断 636"/>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38" name="テキスト ボックス 637"/>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88188</xdr:rowOff>
    </xdr:from>
    <xdr:to>
      <xdr:col>71</xdr:col>
      <xdr:colOff>177800</xdr:colOff>
      <xdr:row>73</xdr:row>
      <xdr:rowOff>12256</xdr:rowOff>
    </xdr:to>
    <xdr:cxnSp macro="">
      <xdr:nvCxnSpPr>
        <xdr:cNvPr id="639" name="直線コネクタ 638"/>
        <xdr:cNvCxnSpPr/>
      </xdr:nvCxnSpPr>
      <xdr:spPr>
        <a:xfrm flipV="1">
          <a:off x="12814300" y="12432588"/>
          <a:ext cx="889000" cy="9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0" name="フローチャート: 判断 639"/>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41" name="テキスト ボックス 640"/>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2" name="フローチャート: 判断 641"/>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3" name="テキスト ボックス 642"/>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146431</xdr:rowOff>
    </xdr:from>
    <xdr:to>
      <xdr:col>85</xdr:col>
      <xdr:colOff>177800</xdr:colOff>
      <xdr:row>72</xdr:row>
      <xdr:rowOff>76581</xdr:rowOff>
    </xdr:to>
    <xdr:sp macro="" textlink="">
      <xdr:nvSpPr>
        <xdr:cNvPr id="649" name="楕円 648"/>
        <xdr:cNvSpPr/>
      </xdr:nvSpPr>
      <xdr:spPr>
        <a:xfrm>
          <a:off x="16268700" y="123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169308</xdr:rowOff>
    </xdr:from>
    <xdr:ext cx="534377" cy="259045"/>
    <xdr:sp macro="" textlink="">
      <xdr:nvSpPr>
        <xdr:cNvPr id="650" name="公債費該当値テキスト"/>
        <xdr:cNvSpPr txBox="1"/>
      </xdr:nvSpPr>
      <xdr:spPr>
        <a:xfrm>
          <a:off x="16370300" y="1217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167043</xdr:rowOff>
    </xdr:from>
    <xdr:to>
      <xdr:col>81</xdr:col>
      <xdr:colOff>101600</xdr:colOff>
      <xdr:row>72</xdr:row>
      <xdr:rowOff>97193</xdr:rowOff>
    </xdr:to>
    <xdr:sp macro="" textlink="">
      <xdr:nvSpPr>
        <xdr:cNvPr id="651" name="楕円 650"/>
        <xdr:cNvSpPr/>
      </xdr:nvSpPr>
      <xdr:spPr>
        <a:xfrm>
          <a:off x="15430500" y="123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113720</xdr:rowOff>
    </xdr:from>
    <xdr:ext cx="534377" cy="259045"/>
    <xdr:sp macro="" textlink="">
      <xdr:nvSpPr>
        <xdr:cNvPr id="652" name="テキスト ボックス 651"/>
        <xdr:cNvSpPr txBox="1"/>
      </xdr:nvSpPr>
      <xdr:spPr>
        <a:xfrm>
          <a:off x="15214111" y="121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16167</xdr:rowOff>
    </xdr:from>
    <xdr:to>
      <xdr:col>76</xdr:col>
      <xdr:colOff>165100</xdr:colOff>
      <xdr:row>72</xdr:row>
      <xdr:rowOff>117767</xdr:rowOff>
    </xdr:to>
    <xdr:sp macro="" textlink="">
      <xdr:nvSpPr>
        <xdr:cNvPr id="653" name="楕円 652"/>
        <xdr:cNvSpPr/>
      </xdr:nvSpPr>
      <xdr:spPr>
        <a:xfrm>
          <a:off x="14541500" y="123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134294</xdr:rowOff>
    </xdr:from>
    <xdr:ext cx="534377" cy="259045"/>
    <xdr:sp macro="" textlink="">
      <xdr:nvSpPr>
        <xdr:cNvPr id="654" name="テキスト ボックス 653"/>
        <xdr:cNvSpPr txBox="1"/>
      </xdr:nvSpPr>
      <xdr:spPr>
        <a:xfrm>
          <a:off x="14325111" y="121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37388</xdr:rowOff>
    </xdr:from>
    <xdr:to>
      <xdr:col>72</xdr:col>
      <xdr:colOff>38100</xdr:colOff>
      <xdr:row>72</xdr:row>
      <xdr:rowOff>138988</xdr:rowOff>
    </xdr:to>
    <xdr:sp macro="" textlink="">
      <xdr:nvSpPr>
        <xdr:cNvPr id="655" name="楕円 654"/>
        <xdr:cNvSpPr/>
      </xdr:nvSpPr>
      <xdr:spPr>
        <a:xfrm>
          <a:off x="13652500" y="123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155515</xdr:rowOff>
    </xdr:from>
    <xdr:ext cx="534377" cy="259045"/>
    <xdr:sp macro="" textlink="">
      <xdr:nvSpPr>
        <xdr:cNvPr id="656" name="テキスト ボックス 655"/>
        <xdr:cNvSpPr txBox="1"/>
      </xdr:nvSpPr>
      <xdr:spPr>
        <a:xfrm>
          <a:off x="13436111" y="121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132906</xdr:rowOff>
    </xdr:from>
    <xdr:to>
      <xdr:col>67</xdr:col>
      <xdr:colOff>101600</xdr:colOff>
      <xdr:row>73</xdr:row>
      <xdr:rowOff>63056</xdr:rowOff>
    </xdr:to>
    <xdr:sp macro="" textlink="">
      <xdr:nvSpPr>
        <xdr:cNvPr id="657" name="楕円 656"/>
        <xdr:cNvSpPr/>
      </xdr:nvSpPr>
      <xdr:spPr>
        <a:xfrm>
          <a:off x="12763500" y="124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79583</xdr:rowOff>
    </xdr:from>
    <xdr:ext cx="534377" cy="259045"/>
    <xdr:sp macro="" textlink="">
      <xdr:nvSpPr>
        <xdr:cNvPr id="658" name="テキスト ボックス 657"/>
        <xdr:cNvSpPr txBox="1"/>
      </xdr:nvSpPr>
      <xdr:spPr>
        <a:xfrm>
          <a:off x="12547111" y="122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4" name="テキスト ボックス 67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8" name="直線コネクタ 677"/>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9" name="積立金最小値テキスト"/>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0" name="直線コネクタ 679"/>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1" name="積立金最大値テキスト"/>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2" name="直線コネクタ 681"/>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98323</xdr:rowOff>
    </xdr:from>
    <xdr:to>
      <xdr:col>85</xdr:col>
      <xdr:colOff>127000</xdr:colOff>
      <xdr:row>96</xdr:row>
      <xdr:rowOff>123298</xdr:rowOff>
    </xdr:to>
    <xdr:cxnSp macro="">
      <xdr:nvCxnSpPr>
        <xdr:cNvPr id="683" name="直線コネクタ 682"/>
        <xdr:cNvCxnSpPr/>
      </xdr:nvCxnSpPr>
      <xdr:spPr>
        <a:xfrm flipV="1">
          <a:off x="15481300" y="16557523"/>
          <a:ext cx="8382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4" name="積立金平均値テキスト"/>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5" name="フローチャート: 判断 684"/>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1969</xdr:rowOff>
    </xdr:from>
    <xdr:to>
      <xdr:col>81</xdr:col>
      <xdr:colOff>50800</xdr:colOff>
      <xdr:row>96</xdr:row>
      <xdr:rowOff>123298</xdr:rowOff>
    </xdr:to>
    <xdr:cxnSp macro="">
      <xdr:nvCxnSpPr>
        <xdr:cNvPr id="686" name="直線コネクタ 685"/>
        <xdr:cNvCxnSpPr/>
      </xdr:nvCxnSpPr>
      <xdr:spPr>
        <a:xfrm>
          <a:off x="14592300" y="16461169"/>
          <a:ext cx="8890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7" name="フローチャート: 判断 686"/>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8" name="テキスト ボックス 687"/>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1969</xdr:rowOff>
    </xdr:from>
    <xdr:to>
      <xdr:col>76</xdr:col>
      <xdr:colOff>114300</xdr:colOff>
      <xdr:row>96</xdr:row>
      <xdr:rowOff>61004</xdr:rowOff>
    </xdr:to>
    <xdr:cxnSp macro="">
      <xdr:nvCxnSpPr>
        <xdr:cNvPr id="689" name="直線コネクタ 688"/>
        <xdr:cNvCxnSpPr/>
      </xdr:nvCxnSpPr>
      <xdr:spPr>
        <a:xfrm flipV="1">
          <a:off x="13703300" y="16461169"/>
          <a:ext cx="889000" cy="5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0" name="フローチャート: 判断 689"/>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91" name="テキスト ボックス 690"/>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61004</xdr:rowOff>
    </xdr:from>
    <xdr:to>
      <xdr:col>71</xdr:col>
      <xdr:colOff>177800</xdr:colOff>
      <xdr:row>96</xdr:row>
      <xdr:rowOff>100267</xdr:rowOff>
    </xdr:to>
    <xdr:cxnSp macro="">
      <xdr:nvCxnSpPr>
        <xdr:cNvPr id="692" name="直線コネクタ 691"/>
        <xdr:cNvCxnSpPr/>
      </xdr:nvCxnSpPr>
      <xdr:spPr>
        <a:xfrm flipV="1">
          <a:off x="12814300" y="16520204"/>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3" name="フローチャート: 判断 692"/>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12806</xdr:rowOff>
    </xdr:from>
    <xdr:ext cx="469744" cy="259045"/>
    <xdr:sp macro="" textlink="">
      <xdr:nvSpPr>
        <xdr:cNvPr id="694" name="テキスト ボックス 693"/>
        <xdr:cNvSpPr txBox="1"/>
      </xdr:nvSpPr>
      <xdr:spPr>
        <a:xfrm>
          <a:off x="13468428" y="166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5" name="フローチャート: 判断 694"/>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6" name="テキスト ボックス 695"/>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47523</xdr:rowOff>
    </xdr:from>
    <xdr:to>
      <xdr:col>85</xdr:col>
      <xdr:colOff>177800</xdr:colOff>
      <xdr:row>96</xdr:row>
      <xdr:rowOff>149123</xdr:rowOff>
    </xdr:to>
    <xdr:sp macro="" textlink="">
      <xdr:nvSpPr>
        <xdr:cNvPr id="702" name="楕円 701"/>
        <xdr:cNvSpPr/>
      </xdr:nvSpPr>
      <xdr:spPr>
        <a:xfrm>
          <a:off x="16268700" y="165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25950</xdr:rowOff>
    </xdr:from>
    <xdr:ext cx="469744" cy="259045"/>
    <xdr:sp macro="" textlink="">
      <xdr:nvSpPr>
        <xdr:cNvPr id="703" name="積立金該当値テキスト"/>
        <xdr:cNvSpPr txBox="1"/>
      </xdr:nvSpPr>
      <xdr:spPr>
        <a:xfrm>
          <a:off x="16370300" y="164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72498</xdr:rowOff>
    </xdr:from>
    <xdr:to>
      <xdr:col>81</xdr:col>
      <xdr:colOff>101600</xdr:colOff>
      <xdr:row>97</xdr:row>
      <xdr:rowOff>2648</xdr:rowOff>
    </xdr:to>
    <xdr:sp macro="" textlink="">
      <xdr:nvSpPr>
        <xdr:cNvPr id="704" name="楕円 703"/>
        <xdr:cNvSpPr/>
      </xdr:nvSpPr>
      <xdr:spPr>
        <a:xfrm>
          <a:off x="15430500" y="165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165225</xdr:rowOff>
    </xdr:from>
    <xdr:ext cx="469744" cy="259045"/>
    <xdr:sp macro="" textlink="">
      <xdr:nvSpPr>
        <xdr:cNvPr id="705" name="テキスト ボックス 704"/>
        <xdr:cNvSpPr txBox="1"/>
      </xdr:nvSpPr>
      <xdr:spPr>
        <a:xfrm>
          <a:off x="15246428" y="166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122619</xdr:rowOff>
    </xdr:from>
    <xdr:to>
      <xdr:col>76</xdr:col>
      <xdr:colOff>165100</xdr:colOff>
      <xdr:row>96</xdr:row>
      <xdr:rowOff>52769</xdr:rowOff>
    </xdr:to>
    <xdr:sp macro="" textlink="">
      <xdr:nvSpPr>
        <xdr:cNvPr id="706" name="楕円 705"/>
        <xdr:cNvSpPr/>
      </xdr:nvSpPr>
      <xdr:spPr>
        <a:xfrm>
          <a:off x="14541500" y="164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69296</xdr:rowOff>
    </xdr:from>
    <xdr:ext cx="469744" cy="259045"/>
    <xdr:sp macro="" textlink="">
      <xdr:nvSpPr>
        <xdr:cNvPr id="707" name="テキスト ボックス 706"/>
        <xdr:cNvSpPr txBox="1"/>
      </xdr:nvSpPr>
      <xdr:spPr>
        <a:xfrm>
          <a:off x="14357428" y="1618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10204</xdr:rowOff>
    </xdr:from>
    <xdr:to>
      <xdr:col>72</xdr:col>
      <xdr:colOff>38100</xdr:colOff>
      <xdr:row>96</xdr:row>
      <xdr:rowOff>111804</xdr:rowOff>
    </xdr:to>
    <xdr:sp macro="" textlink="">
      <xdr:nvSpPr>
        <xdr:cNvPr id="708" name="楕円 707"/>
        <xdr:cNvSpPr/>
      </xdr:nvSpPr>
      <xdr:spPr>
        <a:xfrm>
          <a:off x="13652500" y="164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128331</xdr:rowOff>
    </xdr:from>
    <xdr:ext cx="469744" cy="259045"/>
    <xdr:sp macro="" textlink="">
      <xdr:nvSpPr>
        <xdr:cNvPr id="709" name="テキスト ボックス 708"/>
        <xdr:cNvSpPr txBox="1"/>
      </xdr:nvSpPr>
      <xdr:spPr>
        <a:xfrm>
          <a:off x="13468428" y="162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49467</xdr:rowOff>
    </xdr:from>
    <xdr:to>
      <xdr:col>67</xdr:col>
      <xdr:colOff>101600</xdr:colOff>
      <xdr:row>96</xdr:row>
      <xdr:rowOff>151067</xdr:rowOff>
    </xdr:to>
    <xdr:sp macro="" textlink="">
      <xdr:nvSpPr>
        <xdr:cNvPr id="710" name="楕円 709"/>
        <xdr:cNvSpPr/>
      </xdr:nvSpPr>
      <xdr:spPr>
        <a:xfrm>
          <a:off x="12763500" y="16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142194</xdr:rowOff>
    </xdr:from>
    <xdr:ext cx="469744" cy="259045"/>
    <xdr:sp macro="" textlink="">
      <xdr:nvSpPr>
        <xdr:cNvPr id="711" name="テキスト ボックス 710"/>
        <xdr:cNvSpPr txBox="1"/>
      </xdr:nvSpPr>
      <xdr:spPr>
        <a:xfrm>
          <a:off x="12579428" y="1660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7" name="直線コネクタ 736"/>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0" name="投資及び出資金最大値テキスト"/>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1" name="直線コネクタ 740"/>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10704</xdr:rowOff>
    </xdr:from>
    <xdr:to>
      <xdr:col>116</xdr:col>
      <xdr:colOff>63500</xdr:colOff>
      <xdr:row>38</xdr:row>
      <xdr:rowOff>130883</xdr:rowOff>
    </xdr:to>
    <xdr:cxnSp macro="">
      <xdr:nvCxnSpPr>
        <xdr:cNvPr id="742" name="直線コネクタ 741"/>
        <xdr:cNvCxnSpPr/>
      </xdr:nvCxnSpPr>
      <xdr:spPr>
        <a:xfrm>
          <a:off x="21323300" y="6354354"/>
          <a:ext cx="838200" cy="2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3" name="投資及び出資金平均値テキスト"/>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4" name="フローチャート: 判断 743"/>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10704</xdr:rowOff>
    </xdr:from>
    <xdr:to>
      <xdr:col>111</xdr:col>
      <xdr:colOff>177800</xdr:colOff>
      <xdr:row>37</xdr:row>
      <xdr:rowOff>36177</xdr:rowOff>
    </xdr:to>
    <xdr:cxnSp macro="">
      <xdr:nvCxnSpPr>
        <xdr:cNvPr id="745" name="直線コネクタ 744"/>
        <xdr:cNvCxnSpPr/>
      </xdr:nvCxnSpPr>
      <xdr:spPr>
        <a:xfrm flipV="1">
          <a:off x="20434300" y="6354354"/>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6" name="フローチャート: 判断 745"/>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47" name="テキスト ボックス 746"/>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36177</xdr:rowOff>
    </xdr:from>
    <xdr:to>
      <xdr:col>107</xdr:col>
      <xdr:colOff>50800</xdr:colOff>
      <xdr:row>37</xdr:row>
      <xdr:rowOff>68181</xdr:rowOff>
    </xdr:to>
    <xdr:cxnSp macro="">
      <xdr:nvCxnSpPr>
        <xdr:cNvPr id="748" name="直線コネクタ 747"/>
        <xdr:cNvCxnSpPr/>
      </xdr:nvCxnSpPr>
      <xdr:spPr>
        <a:xfrm flipV="1">
          <a:off x="19545300" y="637982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49" name="フローチャート: 判断 748"/>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0" name="テキスト ボックス 749"/>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68181</xdr:rowOff>
    </xdr:from>
    <xdr:to>
      <xdr:col>102</xdr:col>
      <xdr:colOff>114300</xdr:colOff>
      <xdr:row>37</xdr:row>
      <xdr:rowOff>119779</xdr:rowOff>
    </xdr:to>
    <xdr:cxnSp macro="">
      <xdr:nvCxnSpPr>
        <xdr:cNvPr id="751" name="直線コネクタ 750"/>
        <xdr:cNvCxnSpPr/>
      </xdr:nvCxnSpPr>
      <xdr:spPr>
        <a:xfrm flipV="1">
          <a:off x="18656300" y="6411831"/>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2" name="フローチャート: 判断 751"/>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3" name="テキスト ボックス 752"/>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4" name="フローチャート: 判断 753"/>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5" name="テキスト ボックス 754"/>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80083</xdr:rowOff>
    </xdr:from>
    <xdr:to>
      <xdr:col>116</xdr:col>
      <xdr:colOff>114300</xdr:colOff>
      <xdr:row>39</xdr:row>
      <xdr:rowOff>10233</xdr:rowOff>
    </xdr:to>
    <xdr:sp macro="" textlink="">
      <xdr:nvSpPr>
        <xdr:cNvPr id="761" name="楕円 760"/>
        <xdr:cNvSpPr/>
      </xdr:nvSpPr>
      <xdr:spPr>
        <a:xfrm>
          <a:off x="221107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58510</xdr:rowOff>
    </xdr:from>
    <xdr:ext cx="378565" cy="259045"/>
    <xdr:sp macro="" textlink="">
      <xdr:nvSpPr>
        <xdr:cNvPr id="762" name="投資及び出資金該当値テキスト"/>
        <xdr:cNvSpPr txBox="1"/>
      </xdr:nvSpPr>
      <xdr:spPr>
        <a:xfrm>
          <a:off x="22212300"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131354</xdr:rowOff>
    </xdr:from>
    <xdr:to>
      <xdr:col>112</xdr:col>
      <xdr:colOff>38100</xdr:colOff>
      <xdr:row>37</xdr:row>
      <xdr:rowOff>61504</xdr:rowOff>
    </xdr:to>
    <xdr:sp macro="" textlink="">
      <xdr:nvSpPr>
        <xdr:cNvPr id="763" name="楕円 762"/>
        <xdr:cNvSpPr/>
      </xdr:nvSpPr>
      <xdr:spPr>
        <a:xfrm>
          <a:off x="21272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52631</xdr:rowOff>
    </xdr:from>
    <xdr:ext cx="469744" cy="259045"/>
    <xdr:sp macro="" textlink="">
      <xdr:nvSpPr>
        <xdr:cNvPr id="764" name="テキスト ボックス 763"/>
        <xdr:cNvSpPr txBox="1"/>
      </xdr:nvSpPr>
      <xdr:spPr>
        <a:xfrm>
          <a:off x="21088428"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156827</xdr:rowOff>
    </xdr:from>
    <xdr:to>
      <xdr:col>107</xdr:col>
      <xdr:colOff>101600</xdr:colOff>
      <xdr:row>37</xdr:row>
      <xdr:rowOff>86977</xdr:rowOff>
    </xdr:to>
    <xdr:sp macro="" textlink="">
      <xdr:nvSpPr>
        <xdr:cNvPr id="765" name="楕円 764"/>
        <xdr:cNvSpPr/>
      </xdr:nvSpPr>
      <xdr:spPr>
        <a:xfrm>
          <a:off x="203835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78104</xdr:rowOff>
    </xdr:from>
    <xdr:ext cx="469744" cy="259045"/>
    <xdr:sp macro="" textlink="">
      <xdr:nvSpPr>
        <xdr:cNvPr id="766" name="テキスト ボックス 765"/>
        <xdr:cNvSpPr txBox="1"/>
      </xdr:nvSpPr>
      <xdr:spPr>
        <a:xfrm>
          <a:off x="20199428" y="642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17381</xdr:rowOff>
    </xdr:from>
    <xdr:to>
      <xdr:col>102</xdr:col>
      <xdr:colOff>165100</xdr:colOff>
      <xdr:row>37</xdr:row>
      <xdr:rowOff>118981</xdr:rowOff>
    </xdr:to>
    <xdr:sp macro="" textlink="">
      <xdr:nvSpPr>
        <xdr:cNvPr id="767" name="楕円 766"/>
        <xdr:cNvSpPr/>
      </xdr:nvSpPr>
      <xdr:spPr>
        <a:xfrm>
          <a:off x="19494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110108</xdr:rowOff>
    </xdr:from>
    <xdr:ext cx="469744" cy="259045"/>
    <xdr:sp macro="" textlink="">
      <xdr:nvSpPr>
        <xdr:cNvPr id="768" name="テキスト ボックス 767"/>
        <xdr:cNvSpPr txBox="1"/>
      </xdr:nvSpPr>
      <xdr:spPr>
        <a:xfrm>
          <a:off x="19310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68979</xdr:rowOff>
    </xdr:from>
    <xdr:to>
      <xdr:col>98</xdr:col>
      <xdr:colOff>38100</xdr:colOff>
      <xdr:row>37</xdr:row>
      <xdr:rowOff>170579</xdr:rowOff>
    </xdr:to>
    <xdr:sp macro="" textlink="">
      <xdr:nvSpPr>
        <xdr:cNvPr id="769" name="楕円 768"/>
        <xdr:cNvSpPr/>
      </xdr:nvSpPr>
      <xdr:spPr>
        <a:xfrm>
          <a:off x="18605500" y="6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161707</xdr:rowOff>
    </xdr:from>
    <xdr:ext cx="378565" cy="259045"/>
    <xdr:sp macro="" textlink="">
      <xdr:nvSpPr>
        <xdr:cNvPr id="770" name="テキスト ボックス 769"/>
        <xdr:cNvSpPr txBox="1"/>
      </xdr:nvSpPr>
      <xdr:spPr>
        <a:xfrm>
          <a:off x="18467017" y="650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6" name="直線コネクタ 795"/>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7" name="貸付金最小値テキスト"/>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8" name="直線コネクタ 797"/>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9" name="貸付金最大値テキスト"/>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0" name="直線コネクタ 799"/>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149072</xdr:rowOff>
    </xdr:from>
    <xdr:to>
      <xdr:col>116</xdr:col>
      <xdr:colOff>63500</xdr:colOff>
      <xdr:row>53</xdr:row>
      <xdr:rowOff>161874</xdr:rowOff>
    </xdr:to>
    <xdr:cxnSp macro="">
      <xdr:nvCxnSpPr>
        <xdr:cNvPr id="801" name="直線コネクタ 800"/>
        <xdr:cNvCxnSpPr/>
      </xdr:nvCxnSpPr>
      <xdr:spPr>
        <a:xfrm flipV="1">
          <a:off x="21323300" y="9235922"/>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802" name="貸付金平均値テキスト"/>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3" name="フローチャート: 判断 802"/>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92021</xdr:rowOff>
    </xdr:from>
    <xdr:to>
      <xdr:col>111</xdr:col>
      <xdr:colOff>177800</xdr:colOff>
      <xdr:row>53</xdr:row>
      <xdr:rowOff>161874</xdr:rowOff>
    </xdr:to>
    <xdr:cxnSp macro="">
      <xdr:nvCxnSpPr>
        <xdr:cNvPr id="804" name="直線コネクタ 803"/>
        <xdr:cNvCxnSpPr/>
      </xdr:nvCxnSpPr>
      <xdr:spPr>
        <a:xfrm>
          <a:off x="20434300" y="9178871"/>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5" name="フローチャート: 判断 804"/>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06" name="テキスト ボックス 805"/>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83497</xdr:rowOff>
    </xdr:from>
    <xdr:to>
      <xdr:col>107</xdr:col>
      <xdr:colOff>50800</xdr:colOff>
      <xdr:row>53</xdr:row>
      <xdr:rowOff>92021</xdr:rowOff>
    </xdr:to>
    <xdr:cxnSp macro="">
      <xdr:nvCxnSpPr>
        <xdr:cNvPr id="807" name="直線コネクタ 806"/>
        <xdr:cNvCxnSpPr/>
      </xdr:nvCxnSpPr>
      <xdr:spPr>
        <a:xfrm>
          <a:off x="19545300" y="8998897"/>
          <a:ext cx="889000" cy="17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8" name="フローチャート: 判断 807"/>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09" name="テキスト ボックス 808"/>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156976</xdr:rowOff>
    </xdr:from>
    <xdr:to>
      <xdr:col>102</xdr:col>
      <xdr:colOff>114300</xdr:colOff>
      <xdr:row>52</xdr:row>
      <xdr:rowOff>83497</xdr:rowOff>
    </xdr:to>
    <xdr:cxnSp macro="">
      <xdr:nvCxnSpPr>
        <xdr:cNvPr id="810" name="直線コネクタ 809"/>
        <xdr:cNvCxnSpPr/>
      </xdr:nvCxnSpPr>
      <xdr:spPr>
        <a:xfrm>
          <a:off x="18656300" y="89009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1" name="フローチャート: 判断 810"/>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12" name="テキスト ボックス 811"/>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3" name="フローチャート: 判断 812"/>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4" name="テキスト ボックス 813"/>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98272</xdr:rowOff>
    </xdr:from>
    <xdr:to>
      <xdr:col>116</xdr:col>
      <xdr:colOff>114300</xdr:colOff>
      <xdr:row>54</xdr:row>
      <xdr:rowOff>28422</xdr:rowOff>
    </xdr:to>
    <xdr:sp macro="" textlink="">
      <xdr:nvSpPr>
        <xdr:cNvPr id="820" name="楕円 819"/>
        <xdr:cNvSpPr/>
      </xdr:nvSpPr>
      <xdr:spPr>
        <a:xfrm>
          <a:off x="22110700" y="91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121149</xdr:rowOff>
    </xdr:from>
    <xdr:ext cx="534377" cy="259045"/>
    <xdr:sp macro="" textlink="">
      <xdr:nvSpPr>
        <xdr:cNvPr id="821" name="貸付金該当値テキスト"/>
        <xdr:cNvSpPr txBox="1"/>
      </xdr:nvSpPr>
      <xdr:spPr>
        <a:xfrm>
          <a:off x="22212300" y="90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111074</xdr:rowOff>
    </xdr:from>
    <xdr:to>
      <xdr:col>112</xdr:col>
      <xdr:colOff>38100</xdr:colOff>
      <xdr:row>54</xdr:row>
      <xdr:rowOff>41224</xdr:rowOff>
    </xdr:to>
    <xdr:sp macro="" textlink="">
      <xdr:nvSpPr>
        <xdr:cNvPr id="822" name="楕円 821"/>
        <xdr:cNvSpPr/>
      </xdr:nvSpPr>
      <xdr:spPr>
        <a:xfrm>
          <a:off x="21272500" y="91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57751</xdr:rowOff>
    </xdr:from>
    <xdr:ext cx="534377" cy="259045"/>
    <xdr:sp macro="" textlink="">
      <xdr:nvSpPr>
        <xdr:cNvPr id="823" name="テキスト ボックス 822"/>
        <xdr:cNvSpPr txBox="1"/>
      </xdr:nvSpPr>
      <xdr:spPr>
        <a:xfrm>
          <a:off x="21056111" y="89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41221</xdr:rowOff>
    </xdr:from>
    <xdr:to>
      <xdr:col>107</xdr:col>
      <xdr:colOff>101600</xdr:colOff>
      <xdr:row>53</xdr:row>
      <xdr:rowOff>142821</xdr:rowOff>
    </xdr:to>
    <xdr:sp macro="" textlink="">
      <xdr:nvSpPr>
        <xdr:cNvPr id="824" name="楕円 823"/>
        <xdr:cNvSpPr/>
      </xdr:nvSpPr>
      <xdr:spPr>
        <a:xfrm>
          <a:off x="20383500" y="91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159348</xdr:rowOff>
    </xdr:from>
    <xdr:ext cx="534377" cy="259045"/>
    <xdr:sp macro="" textlink="">
      <xdr:nvSpPr>
        <xdr:cNvPr id="825" name="テキスト ボックス 824"/>
        <xdr:cNvSpPr txBox="1"/>
      </xdr:nvSpPr>
      <xdr:spPr>
        <a:xfrm>
          <a:off x="20167111" y="89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32697</xdr:rowOff>
    </xdr:from>
    <xdr:to>
      <xdr:col>102</xdr:col>
      <xdr:colOff>165100</xdr:colOff>
      <xdr:row>52</xdr:row>
      <xdr:rowOff>134297</xdr:rowOff>
    </xdr:to>
    <xdr:sp macro="" textlink="">
      <xdr:nvSpPr>
        <xdr:cNvPr id="826" name="楕円 825"/>
        <xdr:cNvSpPr/>
      </xdr:nvSpPr>
      <xdr:spPr>
        <a:xfrm>
          <a:off x="19494500" y="89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150824</xdr:rowOff>
    </xdr:from>
    <xdr:ext cx="534377" cy="259045"/>
    <xdr:sp macro="" textlink="">
      <xdr:nvSpPr>
        <xdr:cNvPr id="827" name="テキスト ボックス 826"/>
        <xdr:cNvSpPr txBox="1"/>
      </xdr:nvSpPr>
      <xdr:spPr>
        <a:xfrm>
          <a:off x="19278111" y="87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106176</xdr:rowOff>
    </xdr:from>
    <xdr:to>
      <xdr:col>98</xdr:col>
      <xdr:colOff>38100</xdr:colOff>
      <xdr:row>52</xdr:row>
      <xdr:rowOff>36326</xdr:rowOff>
    </xdr:to>
    <xdr:sp macro="" textlink="">
      <xdr:nvSpPr>
        <xdr:cNvPr id="828" name="楕円 827"/>
        <xdr:cNvSpPr/>
      </xdr:nvSpPr>
      <xdr:spPr>
        <a:xfrm>
          <a:off x="18605500" y="88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52853</xdr:rowOff>
    </xdr:from>
    <xdr:ext cx="534377" cy="259045"/>
    <xdr:sp macro="" textlink="">
      <xdr:nvSpPr>
        <xdr:cNvPr id="829" name="テキスト ボックス 828"/>
        <xdr:cNvSpPr txBox="1"/>
      </xdr:nvSpPr>
      <xdr:spPr>
        <a:xfrm>
          <a:off x="18389111" y="86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61005</xdr:rowOff>
    </xdr:from>
    <xdr:to>
      <xdr:col>116</xdr:col>
      <xdr:colOff>62864</xdr:colOff>
      <xdr:row>78</xdr:row>
      <xdr:rowOff>130366</xdr:rowOff>
    </xdr:to>
    <xdr:cxnSp macro="">
      <xdr:nvCxnSpPr>
        <xdr:cNvPr id="854" name="直線コネクタ 853"/>
        <xdr:cNvCxnSpPr/>
      </xdr:nvCxnSpPr>
      <xdr:spPr>
        <a:xfrm flipV="1">
          <a:off x="22159595" y="12919755"/>
          <a:ext cx="1269" cy="58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134193</xdr:rowOff>
    </xdr:from>
    <xdr:ext cx="534377" cy="259045"/>
    <xdr:sp macro="" textlink="">
      <xdr:nvSpPr>
        <xdr:cNvPr id="855"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130366</xdr:rowOff>
    </xdr:from>
    <xdr:to>
      <xdr:col>116</xdr:col>
      <xdr:colOff>152400</xdr:colOff>
      <xdr:row>78</xdr:row>
      <xdr:rowOff>130366</xdr:rowOff>
    </xdr:to>
    <xdr:cxnSp macro="">
      <xdr:nvCxnSpPr>
        <xdr:cNvPr id="856" name="直線コネクタ 855"/>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7682</xdr:rowOff>
    </xdr:from>
    <xdr:ext cx="534377" cy="259045"/>
    <xdr:sp macro="" textlink="">
      <xdr:nvSpPr>
        <xdr:cNvPr id="857" name="繰出金最大値テキスト"/>
        <xdr:cNvSpPr txBox="1"/>
      </xdr:nvSpPr>
      <xdr:spPr>
        <a:xfrm>
          <a:off x="22212300" y="1269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61005</xdr:rowOff>
    </xdr:from>
    <xdr:to>
      <xdr:col>116</xdr:col>
      <xdr:colOff>152400</xdr:colOff>
      <xdr:row>75</xdr:row>
      <xdr:rowOff>61005</xdr:rowOff>
    </xdr:to>
    <xdr:cxnSp macro="">
      <xdr:nvCxnSpPr>
        <xdr:cNvPr id="858" name="直線コネクタ 857"/>
        <xdr:cNvCxnSpPr/>
      </xdr:nvCxnSpPr>
      <xdr:spPr>
        <a:xfrm>
          <a:off x="22072600" y="1291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70816</xdr:rowOff>
    </xdr:from>
    <xdr:to>
      <xdr:col>116</xdr:col>
      <xdr:colOff>63500</xdr:colOff>
      <xdr:row>76</xdr:row>
      <xdr:rowOff>97389</xdr:rowOff>
    </xdr:to>
    <xdr:cxnSp macro="">
      <xdr:nvCxnSpPr>
        <xdr:cNvPr id="859" name="直線コネクタ 858"/>
        <xdr:cNvCxnSpPr/>
      </xdr:nvCxnSpPr>
      <xdr:spPr>
        <a:xfrm flipV="1">
          <a:off x="21323300" y="13101016"/>
          <a:ext cx="838200" cy="2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6120</xdr:rowOff>
    </xdr:from>
    <xdr:ext cx="534377" cy="259045"/>
    <xdr:sp macro="" textlink="">
      <xdr:nvSpPr>
        <xdr:cNvPr id="860" name="繰出金平均値テキスト"/>
        <xdr:cNvSpPr txBox="1"/>
      </xdr:nvSpPr>
      <xdr:spPr>
        <a:xfrm>
          <a:off x="22212300" y="13207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27693</xdr:rowOff>
    </xdr:from>
    <xdr:to>
      <xdr:col>116</xdr:col>
      <xdr:colOff>114300</xdr:colOff>
      <xdr:row>77</xdr:row>
      <xdr:rowOff>129293</xdr:rowOff>
    </xdr:to>
    <xdr:sp macro="" textlink="">
      <xdr:nvSpPr>
        <xdr:cNvPr id="861" name="フローチャート: 判断 860"/>
        <xdr:cNvSpPr/>
      </xdr:nvSpPr>
      <xdr:spPr>
        <a:xfrm>
          <a:off x="22110700" y="132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62204</xdr:rowOff>
    </xdr:from>
    <xdr:to>
      <xdr:col>111</xdr:col>
      <xdr:colOff>177800</xdr:colOff>
      <xdr:row>76</xdr:row>
      <xdr:rowOff>97389</xdr:rowOff>
    </xdr:to>
    <xdr:cxnSp macro="">
      <xdr:nvCxnSpPr>
        <xdr:cNvPr id="862" name="直線コネクタ 861"/>
        <xdr:cNvCxnSpPr/>
      </xdr:nvCxnSpPr>
      <xdr:spPr>
        <a:xfrm>
          <a:off x="20434300" y="13092404"/>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49295</xdr:rowOff>
    </xdr:from>
    <xdr:to>
      <xdr:col>112</xdr:col>
      <xdr:colOff>38100</xdr:colOff>
      <xdr:row>77</xdr:row>
      <xdr:rowOff>150895</xdr:rowOff>
    </xdr:to>
    <xdr:sp macro="" textlink="">
      <xdr:nvSpPr>
        <xdr:cNvPr id="863" name="フローチャート: 判断 862"/>
        <xdr:cNvSpPr/>
      </xdr:nvSpPr>
      <xdr:spPr>
        <a:xfrm>
          <a:off x="21272500" y="132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142022</xdr:rowOff>
    </xdr:from>
    <xdr:ext cx="534377" cy="259045"/>
    <xdr:sp macro="" textlink="">
      <xdr:nvSpPr>
        <xdr:cNvPr id="864" name="テキスト ボックス 863"/>
        <xdr:cNvSpPr txBox="1"/>
      </xdr:nvSpPr>
      <xdr:spPr>
        <a:xfrm>
          <a:off x="21056111" y="133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30335</xdr:rowOff>
    </xdr:from>
    <xdr:to>
      <xdr:col>107</xdr:col>
      <xdr:colOff>50800</xdr:colOff>
      <xdr:row>76</xdr:row>
      <xdr:rowOff>62204</xdr:rowOff>
    </xdr:to>
    <xdr:cxnSp macro="">
      <xdr:nvCxnSpPr>
        <xdr:cNvPr id="865" name="直線コネクタ 864"/>
        <xdr:cNvCxnSpPr/>
      </xdr:nvCxnSpPr>
      <xdr:spPr>
        <a:xfrm>
          <a:off x="19545300" y="13060535"/>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55448</xdr:rowOff>
    </xdr:from>
    <xdr:to>
      <xdr:col>107</xdr:col>
      <xdr:colOff>101600</xdr:colOff>
      <xdr:row>77</xdr:row>
      <xdr:rowOff>157048</xdr:rowOff>
    </xdr:to>
    <xdr:sp macro="" textlink="">
      <xdr:nvSpPr>
        <xdr:cNvPr id="866" name="フローチャート: 判断 865"/>
        <xdr:cNvSpPr/>
      </xdr:nvSpPr>
      <xdr:spPr>
        <a:xfrm>
          <a:off x="20383500" y="1325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148175</xdr:rowOff>
    </xdr:from>
    <xdr:ext cx="534377" cy="259045"/>
    <xdr:sp macro="" textlink="">
      <xdr:nvSpPr>
        <xdr:cNvPr id="867" name="テキスト ボックス 866"/>
        <xdr:cNvSpPr txBox="1"/>
      </xdr:nvSpPr>
      <xdr:spPr>
        <a:xfrm>
          <a:off x="20167111" y="133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117697</xdr:rowOff>
    </xdr:from>
    <xdr:to>
      <xdr:col>102</xdr:col>
      <xdr:colOff>114300</xdr:colOff>
      <xdr:row>76</xdr:row>
      <xdr:rowOff>30335</xdr:rowOff>
    </xdr:to>
    <xdr:cxnSp macro="">
      <xdr:nvCxnSpPr>
        <xdr:cNvPr id="868" name="直線コネクタ 867"/>
        <xdr:cNvCxnSpPr/>
      </xdr:nvCxnSpPr>
      <xdr:spPr>
        <a:xfrm>
          <a:off x="18656300" y="12290647"/>
          <a:ext cx="889000" cy="7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60516</xdr:rowOff>
    </xdr:from>
    <xdr:to>
      <xdr:col>102</xdr:col>
      <xdr:colOff>165100</xdr:colOff>
      <xdr:row>77</xdr:row>
      <xdr:rowOff>162116</xdr:rowOff>
    </xdr:to>
    <xdr:sp macro="" textlink="">
      <xdr:nvSpPr>
        <xdr:cNvPr id="869" name="フローチャート: 判断 868"/>
        <xdr:cNvSpPr/>
      </xdr:nvSpPr>
      <xdr:spPr>
        <a:xfrm>
          <a:off x="19494500" y="132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153243</xdr:rowOff>
    </xdr:from>
    <xdr:ext cx="534377" cy="259045"/>
    <xdr:sp macro="" textlink="">
      <xdr:nvSpPr>
        <xdr:cNvPr id="870" name="テキスト ボックス 869"/>
        <xdr:cNvSpPr txBox="1"/>
      </xdr:nvSpPr>
      <xdr:spPr>
        <a:xfrm>
          <a:off x="19278111" y="133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7443</xdr:rowOff>
    </xdr:from>
    <xdr:to>
      <xdr:col>98</xdr:col>
      <xdr:colOff>38100</xdr:colOff>
      <xdr:row>77</xdr:row>
      <xdr:rowOff>109043</xdr:rowOff>
    </xdr:to>
    <xdr:sp macro="" textlink="">
      <xdr:nvSpPr>
        <xdr:cNvPr id="871" name="フローチャート: 判断 870"/>
        <xdr:cNvSpPr/>
      </xdr:nvSpPr>
      <xdr:spPr>
        <a:xfrm>
          <a:off x="186055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100170</xdr:rowOff>
    </xdr:from>
    <xdr:ext cx="534377" cy="259045"/>
    <xdr:sp macro="" textlink="">
      <xdr:nvSpPr>
        <xdr:cNvPr id="872" name="テキスト ボックス 871"/>
        <xdr:cNvSpPr txBox="1"/>
      </xdr:nvSpPr>
      <xdr:spPr>
        <a:xfrm>
          <a:off x="18389111" y="133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20016</xdr:rowOff>
    </xdr:from>
    <xdr:to>
      <xdr:col>116</xdr:col>
      <xdr:colOff>114300</xdr:colOff>
      <xdr:row>76</xdr:row>
      <xdr:rowOff>121616</xdr:rowOff>
    </xdr:to>
    <xdr:sp macro="" textlink="">
      <xdr:nvSpPr>
        <xdr:cNvPr id="878" name="楕円 877"/>
        <xdr:cNvSpPr/>
      </xdr:nvSpPr>
      <xdr:spPr>
        <a:xfrm>
          <a:off x="22110700" y="130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42892</xdr:rowOff>
    </xdr:from>
    <xdr:ext cx="534377" cy="259045"/>
    <xdr:sp macro="" textlink="">
      <xdr:nvSpPr>
        <xdr:cNvPr id="879" name="繰出金該当値テキスト"/>
        <xdr:cNvSpPr txBox="1"/>
      </xdr:nvSpPr>
      <xdr:spPr>
        <a:xfrm>
          <a:off x="22212300" y="1290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46589</xdr:rowOff>
    </xdr:from>
    <xdr:to>
      <xdr:col>112</xdr:col>
      <xdr:colOff>38100</xdr:colOff>
      <xdr:row>76</xdr:row>
      <xdr:rowOff>148189</xdr:rowOff>
    </xdr:to>
    <xdr:sp macro="" textlink="">
      <xdr:nvSpPr>
        <xdr:cNvPr id="880" name="楕円 879"/>
        <xdr:cNvSpPr/>
      </xdr:nvSpPr>
      <xdr:spPr>
        <a:xfrm>
          <a:off x="21272500" y="130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164717</xdr:rowOff>
    </xdr:from>
    <xdr:ext cx="534377" cy="259045"/>
    <xdr:sp macro="" textlink="">
      <xdr:nvSpPr>
        <xdr:cNvPr id="881" name="テキスト ボックス 880"/>
        <xdr:cNvSpPr txBox="1"/>
      </xdr:nvSpPr>
      <xdr:spPr>
        <a:xfrm>
          <a:off x="21056111" y="128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11404</xdr:rowOff>
    </xdr:from>
    <xdr:to>
      <xdr:col>107</xdr:col>
      <xdr:colOff>101600</xdr:colOff>
      <xdr:row>76</xdr:row>
      <xdr:rowOff>113004</xdr:rowOff>
    </xdr:to>
    <xdr:sp macro="" textlink="">
      <xdr:nvSpPr>
        <xdr:cNvPr id="882" name="楕円 881"/>
        <xdr:cNvSpPr/>
      </xdr:nvSpPr>
      <xdr:spPr>
        <a:xfrm>
          <a:off x="203835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129532</xdr:rowOff>
    </xdr:from>
    <xdr:ext cx="534377" cy="259045"/>
    <xdr:sp macro="" textlink="">
      <xdr:nvSpPr>
        <xdr:cNvPr id="883" name="テキスト ボックス 882"/>
        <xdr:cNvSpPr txBox="1"/>
      </xdr:nvSpPr>
      <xdr:spPr>
        <a:xfrm>
          <a:off x="20167111" y="128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150985</xdr:rowOff>
    </xdr:from>
    <xdr:to>
      <xdr:col>102</xdr:col>
      <xdr:colOff>165100</xdr:colOff>
      <xdr:row>76</xdr:row>
      <xdr:rowOff>81135</xdr:rowOff>
    </xdr:to>
    <xdr:sp macro="" textlink="">
      <xdr:nvSpPr>
        <xdr:cNvPr id="884" name="楕円 883"/>
        <xdr:cNvSpPr/>
      </xdr:nvSpPr>
      <xdr:spPr>
        <a:xfrm>
          <a:off x="19494500" y="13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97661</xdr:rowOff>
    </xdr:from>
    <xdr:ext cx="534377" cy="259045"/>
    <xdr:sp macro="" textlink="">
      <xdr:nvSpPr>
        <xdr:cNvPr id="885" name="テキスト ボックス 884"/>
        <xdr:cNvSpPr txBox="1"/>
      </xdr:nvSpPr>
      <xdr:spPr>
        <a:xfrm>
          <a:off x="19278111" y="127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66897</xdr:rowOff>
    </xdr:from>
    <xdr:to>
      <xdr:col>98</xdr:col>
      <xdr:colOff>38100</xdr:colOff>
      <xdr:row>71</xdr:row>
      <xdr:rowOff>168497</xdr:rowOff>
    </xdr:to>
    <xdr:sp macro="" textlink="">
      <xdr:nvSpPr>
        <xdr:cNvPr id="886" name="楕円 885"/>
        <xdr:cNvSpPr/>
      </xdr:nvSpPr>
      <xdr:spPr>
        <a:xfrm>
          <a:off x="18605500" y="122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13574</xdr:rowOff>
    </xdr:from>
    <xdr:ext cx="534377" cy="259045"/>
    <xdr:sp macro="" textlink="">
      <xdr:nvSpPr>
        <xdr:cNvPr id="887" name="テキスト ボックス 886"/>
        <xdr:cNvSpPr txBox="1"/>
      </xdr:nvSpPr>
      <xdr:spPr>
        <a:xfrm>
          <a:off x="18389111" y="12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578,697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円の増となっています。その主な要因としては、扶助費が施設型給付（幼稚園・認定こども園）の増（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146,394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円と大きく増加しています。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その他の要因として、物件費が消費税率引上げに伴う負担緩和及び消費下支え策としてのプレミアム付商品券事業の皆増（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58,804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円と増加しています。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普通建設事業費については、総合療育センター再整備事業の減少（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67,063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950,602
936,480
491.69
554,597,669
550,110,942
2,123,199
279,340,536
1,017,134,374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31750</xdr:rowOff>
    </xdr:from>
    <xdr:to>
      <xdr:col>24</xdr:col>
      <xdr:colOff>62865</xdr:colOff>
      <xdr:row>37</xdr:row>
      <xdr:rowOff>130810</xdr:rowOff>
    </xdr:to>
    <xdr:cxnSp macro="">
      <xdr:nvCxnSpPr>
        <xdr:cNvPr id="56" name="直線コネクタ 55"/>
        <xdr:cNvCxnSpPr/>
      </xdr:nvCxnSpPr>
      <xdr:spPr>
        <a:xfrm flipV="1">
          <a:off x="4633595" y="5346700"/>
          <a:ext cx="127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134637</xdr:rowOff>
    </xdr:from>
    <xdr:ext cx="378565" cy="259045"/>
    <xdr:sp macro="" textlink="">
      <xdr:nvSpPr>
        <xdr:cNvPr id="57" name="議会費最小値テキスト"/>
        <xdr:cNvSpPr txBox="1"/>
      </xdr:nvSpPr>
      <xdr:spPr>
        <a:xfrm>
          <a:off x="4686300" y="647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xdr:cNvCxnSpPr/>
      </xdr:nvCxnSpPr>
      <xdr:spPr>
        <a:xfrm>
          <a:off x="4546600" y="64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149877</xdr:rowOff>
    </xdr:from>
    <xdr:ext cx="469744" cy="259045"/>
    <xdr:sp macro="" textlink="">
      <xdr:nvSpPr>
        <xdr:cNvPr id="59" name="議会費最大値テキスト"/>
        <xdr:cNvSpPr txBox="1"/>
      </xdr:nvSpPr>
      <xdr:spPr>
        <a:xfrm>
          <a:off x="4686300"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31750</xdr:rowOff>
    </xdr:from>
    <xdr:to>
      <xdr:col>24</xdr:col>
      <xdr:colOff>152400</xdr:colOff>
      <xdr:row>31</xdr:row>
      <xdr:rowOff>31750</xdr:rowOff>
    </xdr:to>
    <xdr:cxnSp macro="">
      <xdr:nvCxnSpPr>
        <xdr:cNvPr id="60" name="直線コネクタ 59"/>
        <xdr:cNvCxnSpPr/>
      </xdr:nvCxnSpPr>
      <xdr:spPr>
        <a:xfrm>
          <a:off x="4546600" y="534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29210</xdr:rowOff>
    </xdr:from>
    <xdr:to>
      <xdr:col>24</xdr:col>
      <xdr:colOff>63500</xdr:colOff>
      <xdr:row>31</xdr:row>
      <xdr:rowOff>31750</xdr:rowOff>
    </xdr:to>
    <xdr:cxnSp macro="">
      <xdr:nvCxnSpPr>
        <xdr:cNvPr id="61" name="直線コネクタ 60"/>
        <xdr:cNvCxnSpPr/>
      </xdr:nvCxnSpPr>
      <xdr:spPr>
        <a:xfrm>
          <a:off x="3797300" y="53441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469744" cy="259045"/>
    <xdr:sp macro="" textlink="">
      <xdr:nvSpPr>
        <xdr:cNvPr id="62" name="議会費平均値テキスト"/>
        <xdr:cNvSpPr txBox="1"/>
      </xdr:nvSpPr>
      <xdr:spPr>
        <a:xfrm>
          <a:off x="468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152400</xdr:rowOff>
    </xdr:from>
    <xdr:to>
      <xdr:col>24</xdr:col>
      <xdr:colOff>114300</xdr:colOff>
      <xdr:row>35</xdr:row>
      <xdr:rowOff>82550</xdr:rowOff>
    </xdr:to>
    <xdr:sp macro="" textlink="">
      <xdr:nvSpPr>
        <xdr:cNvPr id="63" name="フローチャート: 判断 62"/>
        <xdr:cNvSpPr/>
      </xdr:nvSpPr>
      <xdr:spPr>
        <a:xfrm>
          <a:off x="458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29210</xdr:rowOff>
    </xdr:from>
    <xdr:to>
      <xdr:col>19</xdr:col>
      <xdr:colOff>177800</xdr:colOff>
      <xdr:row>31</xdr:row>
      <xdr:rowOff>34290</xdr:rowOff>
    </xdr:to>
    <xdr:cxnSp macro="">
      <xdr:nvCxnSpPr>
        <xdr:cNvPr id="64" name="直線コネクタ 63"/>
        <xdr:cNvCxnSpPr/>
      </xdr:nvCxnSpPr>
      <xdr:spPr>
        <a:xfrm flipV="1">
          <a:off x="2908300" y="53441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135890</xdr:rowOff>
    </xdr:from>
    <xdr:to>
      <xdr:col>20</xdr:col>
      <xdr:colOff>38100</xdr:colOff>
      <xdr:row>35</xdr:row>
      <xdr:rowOff>66040</xdr:rowOff>
    </xdr:to>
    <xdr:sp macro="" textlink="">
      <xdr:nvSpPr>
        <xdr:cNvPr id="65" name="フローチャート: 判断 64"/>
        <xdr:cNvSpPr/>
      </xdr:nvSpPr>
      <xdr:spPr>
        <a:xfrm>
          <a:off x="3746500" y="596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57167</xdr:rowOff>
    </xdr:from>
    <xdr:ext cx="469744" cy="259045"/>
    <xdr:sp macro="" textlink="">
      <xdr:nvSpPr>
        <xdr:cNvPr id="66" name="テキスト ボックス 65"/>
        <xdr:cNvSpPr txBox="1"/>
      </xdr:nvSpPr>
      <xdr:spPr>
        <a:xfrm>
          <a:off x="3562428" y="60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113030</xdr:rowOff>
    </xdr:from>
    <xdr:to>
      <xdr:col>15</xdr:col>
      <xdr:colOff>50800</xdr:colOff>
      <xdr:row>31</xdr:row>
      <xdr:rowOff>34290</xdr:rowOff>
    </xdr:to>
    <xdr:cxnSp macro="">
      <xdr:nvCxnSpPr>
        <xdr:cNvPr id="67" name="直線コネクタ 66"/>
        <xdr:cNvCxnSpPr/>
      </xdr:nvCxnSpPr>
      <xdr:spPr>
        <a:xfrm>
          <a:off x="2019300" y="525653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125730</xdr:rowOff>
    </xdr:from>
    <xdr:to>
      <xdr:col>15</xdr:col>
      <xdr:colOff>101600</xdr:colOff>
      <xdr:row>35</xdr:row>
      <xdr:rowOff>55880</xdr:rowOff>
    </xdr:to>
    <xdr:sp macro="" textlink="">
      <xdr:nvSpPr>
        <xdr:cNvPr id="68" name="フローチャート: 判断 67"/>
        <xdr:cNvSpPr/>
      </xdr:nvSpPr>
      <xdr:spPr>
        <a:xfrm>
          <a:off x="28575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47007</xdr:rowOff>
    </xdr:from>
    <xdr:ext cx="469744" cy="259045"/>
    <xdr:sp macro="" textlink="">
      <xdr:nvSpPr>
        <xdr:cNvPr id="69" name="テキスト ボックス 68"/>
        <xdr:cNvSpPr txBox="1"/>
      </xdr:nvSpPr>
      <xdr:spPr>
        <a:xfrm>
          <a:off x="2673428"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158750</xdr:rowOff>
    </xdr:from>
    <xdr:to>
      <xdr:col>10</xdr:col>
      <xdr:colOff>114300</xdr:colOff>
      <xdr:row>30</xdr:row>
      <xdr:rowOff>113030</xdr:rowOff>
    </xdr:to>
    <xdr:cxnSp macro="">
      <xdr:nvCxnSpPr>
        <xdr:cNvPr id="70" name="直線コネクタ 69"/>
        <xdr:cNvCxnSpPr/>
      </xdr:nvCxnSpPr>
      <xdr:spPr>
        <a:xfrm>
          <a:off x="1130300" y="51308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118110</xdr:rowOff>
    </xdr:from>
    <xdr:to>
      <xdr:col>10</xdr:col>
      <xdr:colOff>165100</xdr:colOff>
      <xdr:row>35</xdr:row>
      <xdr:rowOff>48260</xdr:rowOff>
    </xdr:to>
    <xdr:sp macro="" textlink="">
      <xdr:nvSpPr>
        <xdr:cNvPr id="71" name="フローチャート: 判断 70"/>
        <xdr:cNvSpPr/>
      </xdr:nvSpPr>
      <xdr:spPr>
        <a:xfrm>
          <a:off x="19685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39387</xdr:rowOff>
    </xdr:from>
    <xdr:ext cx="469744" cy="259045"/>
    <xdr:sp macro="" textlink="">
      <xdr:nvSpPr>
        <xdr:cNvPr id="72" name="テキスト ボックス 71"/>
        <xdr:cNvSpPr txBox="1"/>
      </xdr:nvSpPr>
      <xdr:spPr>
        <a:xfrm>
          <a:off x="1784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57150</xdr:rowOff>
    </xdr:from>
    <xdr:to>
      <xdr:col>6</xdr:col>
      <xdr:colOff>38100</xdr:colOff>
      <xdr:row>34</xdr:row>
      <xdr:rowOff>158750</xdr:rowOff>
    </xdr:to>
    <xdr:sp macro="" textlink="">
      <xdr:nvSpPr>
        <xdr:cNvPr id="73" name="フローチャート: 判断 72"/>
        <xdr:cNvSpPr/>
      </xdr:nvSpPr>
      <xdr:spPr>
        <a:xfrm>
          <a:off x="1079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149877</xdr:rowOff>
    </xdr:from>
    <xdr:ext cx="469744" cy="259045"/>
    <xdr:sp macro="" textlink="">
      <xdr:nvSpPr>
        <xdr:cNvPr id="74" name="テキスト ボックス 73"/>
        <xdr:cNvSpPr txBox="1"/>
      </xdr:nvSpPr>
      <xdr:spPr>
        <a:xfrm>
          <a:off x="89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152400</xdr:rowOff>
    </xdr:from>
    <xdr:to>
      <xdr:col>24</xdr:col>
      <xdr:colOff>114300</xdr:colOff>
      <xdr:row>31</xdr:row>
      <xdr:rowOff>82550</xdr:rowOff>
    </xdr:to>
    <xdr:sp macro="" textlink="">
      <xdr:nvSpPr>
        <xdr:cNvPr id="80" name="楕円 79"/>
        <xdr:cNvSpPr/>
      </xdr:nvSpPr>
      <xdr:spPr>
        <a:xfrm>
          <a:off x="4584700" y="52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105427</xdr:rowOff>
    </xdr:from>
    <xdr:ext cx="469744" cy="259045"/>
    <xdr:sp macro="" textlink="">
      <xdr:nvSpPr>
        <xdr:cNvPr id="81" name="議会費該当値テキスト"/>
        <xdr:cNvSpPr txBox="1"/>
      </xdr:nvSpPr>
      <xdr:spPr>
        <a:xfrm>
          <a:off x="4686300" y="52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149860</xdr:rowOff>
    </xdr:from>
    <xdr:to>
      <xdr:col>20</xdr:col>
      <xdr:colOff>38100</xdr:colOff>
      <xdr:row>31</xdr:row>
      <xdr:rowOff>80010</xdr:rowOff>
    </xdr:to>
    <xdr:sp macro="" textlink="">
      <xdr:nvSpPr>
        <xdr:cNvPr id="82" name="楕円 81"/>
        <xdr:cNvSpPr/>
      </xdr:nvSpPr>
      <xdr:spPr>
        <a:xfrm>
          <a:off x="3746500" y="52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96537</xdr:rowOff>
    </xdr:from>
    <xdr:ext cx="469744" cy="259045"/>
    <xdr:sp macro="" textlink="">
      <xdr:nvSpPr>
        <xdr:cNvPr id="83" name="テキスト ボックス 82"/>
        <xdr:cNvSpPr txBox="1"/>
      </xdr:nvSpPr>
      <xdr:spPr>
        <a:xfrm>
          <a:off x="3562428" y="50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154940</xdr:rowOff>
    </xdr:from>
    <xdr:to>
      <xdr:col>15</xdr:col>
      <xdr:colOff>101600</xdr:colOff>
      <xdr:row>31</xdr:row>
      <xdr:rowOff>85090</xdr:rowOff>
    </xdr:to>
    <xdr:sp macro="" textlink="">
      <xdr:nvSpPr>
        <xdr:cNvPr id="84" name="楕円 83"/>
        <xdr:cNvSpPr/>
      </xdr:nvSpPr>
      <xdr:spPr>
        <a:xfrm>
          <a:off x="2857500" y="52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101617</xdr:rowOff>
    </xdr:from>
    <xdr:ext cx="469744" cy="259045"/>
    <xdr:sp macro="" textlink="">
      <xdr:nvSpPr>
        <xdr:cNvPr id="85" name="テキスト ボックス 84"/>
        <xdr:cNvSpPr txBox="1"/>
      </xdr:nvSpPr>
      <xdr:spPr>
        <a:xfrm>
          <a:off x="2673428"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62230</xdr:rowOff>
    </xdr:from>
    <xdr:to>
      <xdr:col>10</xdr:col>
      <xdr:colOff>165100</xdr:colOff>
      <xdr:row>30</xdr:row>
      <xdr:rowOff>163830</xdr:rowOff>
    </xdr:to>
    <xdr:sp macro="" textlink="">
      <xdr:nvSpPr>
        <xdr:cNvPr id="86" name="楕円 85"/>
        <xdr:cNvSpPr/>
      </xdr:nvSpPr>
      <xdr:spPr>
        <a:xfrm>
          <a:off x="1968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8907</xdr:rowOff>
    </xdr:from>
    <xdr:ext cx="469744" cy="259045"/>
    <xdr:sp macro="" textlink="">
      <xdr:nvSpPr>
        <xdr:cNvPr id="87" name="テキスト ボックス 86"/>
        <xdr:cNvSpPr txBox="1"/>
      </xdr:nvSpPr>
      <xdr:spPr>
        <a:xfrm>
          <a:off x="1784428"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107950</xdr:rowOff>
    </xdr:from>
    <xdr:to>
      <xdr:col>6</xdr:col>
      <xdr:colOff>38100</xdr:colOff>
      <xdr:row>30</xdr:row>
      <xdr:rowOff>38100</xdr:rowOff>
    </xdr:to>
    <xdr:sp macro="" textlink="">
      <xdr:nvSpPr>
        <xdr:cNvPr id="88" name="楕円 87"/>
        <xdr:cNvSpPr/>
      </xdr:nvSpPr>
      <xdr:spPr>
        <a:xfrm>
          <a:off x="1079500" y="50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54627</xdr:rowOff>
    </xdr:from>
    <xdr:ext cx="469744" cy="259045"/>
    <xdr:sp macro="" textlink="">
      <xdr:nvSpPr>
        <xdr:cNvPr id="89" name="テキスト ボックス 88"/>
        <xdr:cNvSpPr txBox="1"/>
      </xdr:nvSpPr>
      <xdr:spPr>
        <a:xfrm>
          <a:off x="895428" y="48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4" name="直線コネクタ 113"/>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5" name="総務費最小値テキスト"/>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6" name="直線コネクタ 115"/>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7" name="総務費最大値テキスト"/>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18" name="直線コネクタ 117"/>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31344</xdr:rowOff>
    </xdr:from>
    <xdr:to>
      <xdr:col>24</xdr:col>
      <xdr:colOff>63500</xdr:colOff>
      <xdr:row>55</xdr:row>
      <xdr:rowOff>43383</xdr:rowOff>
    </xdr:to>
    <xdr:cxnSp macro="">
      <xdr:nvCxnSpPr>
        <xdr:cNvPr id="119" name="直線コネクタ 118"/>
        <xdr:cNvCxnSpPr/>
      </xdr:nvCxnSpPr>
      <xdr:spPr>
        <a:xfrm>
          <a:off x="3797300" y="9461094"/>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0" name="総務費平均値テキスト"/>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1" name="フローチャート: 判断 120"/>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170904</xdr:rowOff>
    </xdr:from>
    <xdr:to>
      <xdr:col>19</xdr:col>
      <xdr:colOff>177800</xdr:colOff>
      <xdr:row>55</xdr:row>
      <xdr:rowOff>31344</xdr:rowOff>
    </xdr:to>
    <xdr:cxnSp macro="">
      <xdr:nvCxnSpPr>
        <xdr:cNvPr id="122" name="直線コネクタ 121"/>
        <xdr:cNvCxnSpPr/>
      </xdr:nvCxnSpPr>
      <xdr:spPr>
        <a:xfrm>
          <a:off x="2908300" y="9429204"/>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3" name="フローチャート: 判断 122"/>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4" name="テキスト ボックス 123"/>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170904</xdr:rowOff>
    </xdr:from>
    <xdr:to>
      <xdr:col>15</xdr:col>
      <xdr:colOff>50800</xdr:colOff>
      <xdr:row>55</xdr:row>
      <xdr:rowOff>137109</xdr:rowOff>
    </xdr:to>
    <xdr:cxnSp macro="">
      <xdr:nvCxnSpPr>
        <xdr:cNvPr id="125" name="直線コネクタ 124"/>
        <xdr:cNvCxnSpPr/>
      </xdr:nvCxnSpPr>
      <xdr:spPr>
        <a:xfrm flipV="1">
          <a:off x="2019300" y="9429204"/>
          <a:ext cx="889000" cy="1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6" name="フローチャート: 判断 125"/>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7" name="テキスト ボックス 126"/>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109792</xdr:rowOff>
    </xdr:from>
    <xdr:to>
      <xdr:col>10</xdr:col>
      <xdr:colOff>114300</xdr:colOff>
      <xdr:row>55</xdr:row>
      <xdr:rowOff>137109</xdr:rowOff>
    </xdr:to>
    <xdr:cxnSp macro="">
      <xdr:nvCxnSpPr>
        <xdr:cNvPr id="128" name="直線コネクタ 127"/>
        <xdr:cNvCxnSpPr/>
      </xdr:nvCxnSpPr>
      <xdr:spPr>
        <a:xfrm>
          <a:off x="1130300" y="9539542"/>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29" name="フローチャート: 判断 128"/>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0" name="テキスト ボックス 129"/>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1" name="フローチャート: 判断 130"/>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2" name="テキスト ボックス 131"/>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164033</xdr:rowOff>
    </xdr:from>
    <xdr:to>
      <xdr:col>24</xdr:col>
      <xdr:colOff>114300</xdr:colOff>
      <xdr:row>55</xdr:row>
      <xdr:rowOff>94183</xdr:rowOff>
    </xdr:to>
    <xdr:sp macro="" textlink="">
      <xdr:nvSpPr>
        <xdr:cNvPr id="138" name="楕円 137"/>
        <xdr:cNvSpPr/>
      </xdr:nvSpPr>
      <xdr:spPr>
        <a:xfrm>
          <a:off x="4584700" y="94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15460</xdr:rowOff>
    </xdr:from>
    <xdr:ext cx="534377" cy="259045"/>
    <xdr:sp macro="" textlink="">
      <xdr:nvSpPr>
        <xdr:cNvPr id="139" name="総務費該当値テキスト"/>
        <xdr:cNvSpPr txBox="1"/>
      </xdr:nvSpPr>
      <xdr:spPr>
        <a:xfrm>
          <a:off x="4686300" y="92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151994</xdr:rowOff>
    </xdr:from>
    <xdr:to>
      <xdr:col>20</xdr:col>
      <xdr:colOff>38100</xdr:colOff>
      <xdr:row>55</xdr:row>
      <xdr:rowOff>82144</xdr:rowOff>
    </xdr:to>
    <xdr:sp macro="" textlink="">
      <xdr:nvSpPr>
        <xdr:cNvPr id="140" name="楕円 139"/>
        <xdr:cNvSpPr/>
      </xdr:nvSpPr>
      <xdr:spPr>
        <a:xfrm>
          <a:off x="3746500" y="94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98671</xdr:rowOff>
    </xdr:from>
    <xdr:ext cx="534377" cy="259045"/>
    <xdr:sp macro="" textlink="">
      <xdr:nvSpPr>
        <xdr:cNvPr id="141" name="テキスト ボックス 140"/>
        <xdr:cNvSpPr txBox="1"/>
      </xdr:nvSpPr>
      <xdr:spPr>
        <a:xfrm>
          <a:off x="3530111" y="91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120104</xdr:rowOff>
    </xdr:from>
    <xdr:to>
      <xdr:col>15</xdr:col>
      <xdr:colOff>101600</xdr:colOff>
      <xdr:row>55</xdr:row>
      <xdr:rowOff>50254</xdr:rowOff>
    </xdr:to>
    <xdr:sp macro="" textlink="">
      <xdr:nvSpPr>
        <xdr:cNvPr id="142" name="楕円 141"/>
        <xdr:cNvSpPr/>
      </xdr:nvSpPr>
      <xdr:spPr>
        <a:xfrm>
          <a:off x="2857500" y="93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66781</xdr:rowOff>
    </xdr:from>
    <xdr:ext cx="534377" cy="259045"/>
    <xdr:sp macro="" textlink="">
      <xdr:nvSpPr>
        <xdr:cNvPr id="143" name="テキスト ボックス 142"/>
        <xdr:cNvSpPr txBox="1"/>
      </xdr:nvSpPr>
      <xdr:spPr>
        <a:xfrm>
          <a:off x="2641111" y="91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86309</xdr:rowOff>
    </xdr:from>
    <xdr:to>
      <xdr:col>10</xdr:col>
      <xdr:colOff>165100</xdr:colOff>
      <xdr:row>56</xdr:row>
      <xdr:rowOff>16459</xdr:rowOff>
    </xdr:to>
    <xdr:sp macro="" textlink="">
      <xdr:nvSpPr>
        <xdr:cNvPr id="144" name="楕円 143"/>
        <xdr:cNvSpPr/>
      </xdr:nvSpPr>
      <xdr:spPr>
        <a:xfrm>
          <a:off x="1968500" y="95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32986</xdr:rowOff>
    </xdr:from>
    <xdr:ext cx="534377" cy="259045"/>
    <xdr:sp macro="" textlink="">
      <xdr:nvSpPr>
        <xdr:cNvPr id="145" name="テキスト ボックス 144"/>
        <xdr:cNvSpPr txBox="1"/>
      </xdr:nvSpPr>
      <xdr:spPr>
        <a:xfrm>
          <a:off x="1752111" y="92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58992</xdr:rowOff>
    </xdr:from>
    <xdr:to>
      <xdr:col>6</xdr:col>
      <xdr:colOff>38100</xdr:colOff>
      <xdr:row>55</xdr:row>
      <xdr:rowOff>160592</xdr:rowOff>
    </xdr:to>
    <xdr:sp macro="" textlink="">
      <xdr:nvSpPr>
        <xdr:cNvPr id="146" name="楕円 145"/>
        <xdr:cNvSpPr/>
      </xdr:nvSpPr>
      <xdr:spPr>
        <a:xfrm>
          <a:off x="1079500" y="94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5669</xdr:rowOff>
    </xdr:from>
    <xdr:ext cx="534377" cy="259045"/>
    <xdr:sp macro="" textlink="">
      <xdr:nvSpPr>
        <xdr:cNvPr id="147" name="テキスト ボックス 146"/>
        <xdr:cNvSpPr txBox="1"/>
      </xdr:nvSpPr>
      <xdr:spPr>
        <a:xfrm>
          <a:off x="863111" y="92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4" name="直線コネクタ 173"/>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5" name="民生費最小値テキスト"/>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6" name="直線コネクタ 175"/>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7" name="民生費最大値テキスト"/>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78" name="直線コネクタ 177"/>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135563</xdr:rowOff>
    </xdr:from>
    <xdr:to>
      <xdr:col>24</xdr:col>
      <xdr:colOff>63500</xdr:colOff>
      <xdr:row>73</xdr:row>
      <xdr:rowOff>143945</xdr:rowOff>
    </xdr:to>
    <xdr:cxnSp macro="">
      <xdr:nvCxnSpPr>
        <xdr:cNvPr id="179" name="直線コネクタ 178"/>
        <xdr:cNvCxnSpPr/>
      </xdr:nvCxnSpPr>
      <xdr:spPr>
        <a:xfrm>
          <a:off x="3797300" y="12651413"/>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0" name="民生費平均値テキスト"/>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1" name="フローチャート: 判断 180"/>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135563</xdr:rowOff>
    </xdr:from>
    <xdr:to>
      <xdr:col>19</xdr:col>
      <xdr:colOff>177800</xdr:colOff>
      <xdr:row>73</xdr:row>
      <xdr:rowOff>138677</xdr:rowOff>
    </xdr:to>
    <xdr:cxnSp macro="">
      <xdr:nvCxnSpPr>
        <xdr:cNvPr id="182" name="直線コネクタ 181"/>
        <xdr:cNvCxnSpPr/>
      </xdr:nvCxnSpPr>
      <xdr:spPr>
        <a:xfrm flipV="1">
          <a:off x="2908300" y="12651413"/>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3" name="フローチャート: 判断 182"/>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4" name="テキスト ボックス 183"/>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138677</xdr:rowOff>
    </xdr:from>
    <xdr:to>
      <xdr:col>15</xdr:col>
      <xdr:colOff>50800</xdr:colOff>
      <xdr:row>74</xdr:row>
      <xdr:rowOff>44341</xdr:rowOff>
    </xdr:to>
    <xdr:cxnSp macro="">
      <xdr:nvCxnSpPr>
        <xdr:cNvPr id="185" name="直線コネクタ 184"/>
        <xdr:cNvCxnSpPr/>
      </xdr:nvCxnSpPr>
      <xdr:spPr>
        <a:xfrm flipV="1">
          <a:off x="2019300" y="12654527"/>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6" name="フローチャート: 判断 185"/>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7" name="テキスト ボックス 186"/>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44341</xdr:rowOff>
    </xdr:from>
    <xdr:to>
      <xdr:col>10</xdr:col>
      <xdr:colOff>114300</xdr:colOff>
      <xdr:row>74</xdr:row>
      <xdr:rowOff>102798</xdr:rowOff>
    </xdr:to>
    <xdr:cxnSp macro="">
      <xdr:nvCxnSpPr>
        <xdr:cNvPr id="188" name="直線コネクタ 187"/>
        <xdr:cNvCxnSpPr/>
      </xdr:nvCxnSpPr>
      <xdr:spPr>
        <a:xfrm flipV="1">
          <a:off x="1130300" y="1273164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89" name="フローチャート: 判断 188"/>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0" name="テキスト ボックス 189"/>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1" name="フローチャート: 判断 190"/>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2" name="テキスト ボックス 191"/>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93145</xdr:rowOff>
    </xdr:from>
    <xdr:to>
      <xdr:col>24</xdr:col>
      <xdr:colOff>114300</xdr:colOff>
      <xdr:row>74</xdr:row>
      <xdr:rowOff>23295</xdr:rowOff>
    </xdr:to>
    <xdr:sp macro="" textlink="">
      <xdr:nvSpPr>
        <xdr:cNvPr id="198" name="楕円 197"/>
        <xdr:cNvSpPr/>
      </xdr:nvSpPr>
      <xdr:spPr>
        <a:xfrm>
          <a:off x="4584700" y="126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116022</xdr:rowOff>
    </xdr:from>
    <xdr:ext cx="599010" cy="259045"/>
    <xdr:sp macro="" textlink="">
      <xdr:nvSpPr>
        <xdr:cNvPr id="199" name="民生費該当値テキスト"/>
        <xdr:cNvSpPr txBox="1"/>
      </xdr:nvSpPr>
      <xdr:spPr>
        <a:xfrm>
          <a:off x="4686300" y="124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84763</xdr:rowOff>
    </xdr:from>
    <xdr:to>
      <xdr:col>20</xdr:col>
      <xdr:colOff>38100</xdr:colOff>
      <xdr:row>74</xdr:row>
      <xdr:rowOff>14913</xdr:rowOff>
    </xdr:to>
    <xdr:sp macro="" textlink="">
      <xdr:nvSpPr>
        <xdr:cNvPr id="200" name="楕円 199"/>
        <xdr:cNvSpPr/>
      </xdr:nvSpPr>
      <xdr:spPr>
        <a:xfrm>
          <a:off x="3746500" y="12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31440</xdr:rowOff>
    </xdr:from>
    <xdr:ext cx="599010" cy="259045"/>
    <xdr:sp macro="" textlink="">
      <xdr:nvSpPr>
        <xdr:cNvPr id="201" name="テキスト ボックス 200"/>
        <xdr:cNvSpPr txBox="1"/>
      </xdr:nvSpPr>
      <xdr:spPr>
        <a:xfrm>
          <a:off x="3497795" y="1237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87877</xdr:rowOff>
    </xdr:from>
    <xdr:to>
      <xdr:col>15</xdr:col>
      <xdr:colOff>101600</xdr:colOff>
      <xdr:row>74</xdr:row>
      <xdr:rowOff>18027</xdr:rowOff>
    </xdr:to>
    <xdr:sp macro="" textlink="">
      <xdr:nvSpPr>
        <xdr:cNvPr id="202" name="楕円 201"/>
        <xdr:cNvSpPr/>
      </xdr:nvSpPr>
      <xdr:spPr>
        <a:xfrm>
          <a:off x="2857500" y="126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34554</xdr:rowOff>
    </xdr:from>
    <xdr:ext cx="599010" cy="259045"/>
    <xdr:sp macro="" textlink="">
      <xdr:nvSpPr>
        <xdr:cNvPr id="203" name="テキスト ボックス 202"/>
        <xdr:cNvSpPr txBox="1"/>
      </xdr:nvSpPr>
      <xdr:spPr>
        <a:xfrm>
          <a:off x="2608795" y="1237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164991</xdr:rowOff>
    </xdr:from>
    <xdr:to>
      <xdr:col>10</xdr:col>
      <xdr:colOff>165100</xdr:colOff>
      <xdr:row>74</xdr:row>
      <xdr:rowOff>95141</xdr:rowOff>
    </xdr:to>
    <xdr:sp macro="" textlink="">
      <xdr:nvSpPr>
        <xdr:cNvPr id="204" name="楕円 203"/>
        <xdr:cNvSpPr/>
      </xdr:nvSpPr>
      <xdr:spPr>
        <a:xfrm>
          <a:off x="1968500" y="126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111668</xdr:rowOff>
    </xdr:from>
    <xdr:ext cx="599010" cy="259045"/>
    <xdr:sp macro="" textlink="">
      <xdr:nvSpPr>
        <xdr:cNvPr id="205" name="テキスト ボックス 204"/>
        <xdr:cNvSpPr txBox="1"/>
      </xdr:nvSpPr>
      <xdr:spPr>
        <a:xfrm>
          <a:off x="1719795" y="124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51998</xdr:rowOff>
    </xdr:from>
    <xdr:to>
      <xdr:col>6</xdr:col>
      <xdr:colOff>38100</xdr:colOff>
      <xdr:row>74</xdr:row>
      <xdr:rowOff>153598</xdr:rowOff>
    </xdr:to>
    <xdr:sp macro="" textlink="">
      <xdr:nvSpPr>
        <xdr:cNvPr id="206" name="楕円 205"/>
        <xdr:cNvSpPr/>
      </xdr:nvSpPr>
      <xdr:spPr>
        <a:xfrm>
          <a:off x="1079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170125</xdr:rowOff>
    </xdr:from>
    <xdr:ext cx="599010" cy="259045"/>
    <xdr:sp macro="" textlink="">
      <xdr:nvSpPr>
        <xdr:cNvPr id="207" name="テキスト ボックス 206"/>
        <xdr:cNvSpPr txBox="1"/>
      </xdr:nvSpPr>
      <xdr:spPr>
        <a:xfrm>
          <a:off x="830795" y="1251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2" name="直線コネクタ 231"/>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3" name="衛生費最小値テキスト"/>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4" name="直線コネクタ 233"/>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5" name="衛生費最大値テキスト"/>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6" name="直線コネクタ 235"/>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151397</xdr:rowOff>
    </xdr:from>
    <xdr:to>
      <xdr:col>24</xdr:col>
      <xdr:colOff>63500</xdr:colOff>
      <xdr:row>96</xdr:row>
      <xdr:rowOff>106324</xdr:rowOff>
    </xdr:to>
    <xdr:cxnSp macro="">
      <xdr:nvCxnSpPr>
        <xdr:cNvPr id="237" name="直線コネクタ 236"/>
        <xdr:cNvCxnSpPr/>
      </xdr:nvCxnSpPr>
      <xdr:spPr>
        <a:xfrm flipV="1">
          <a:off x="3797300" y="16439147"/>
          <a:ext cx="838200" cy="1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38" name="衛生費平均値テキスト"/>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39" name="フローチャート: 判断 238"/>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106324</xdr:rowOff>
    </xdr:from>
    <xdr:to>
      <xdr:col>19</xdr:col>
      <xdr:colOff>177800</xdr:colOff>
      <xdr:row>96</xdr:row>
      <xdr:rowOff>120841</xdr:rowOff>
    </xdr:to>
    <xdr:cxnSp macro="">
      <xdr:nvCxnSpPr>
        <xdr:cNvPr id="240" name="直線コネクタ 239"/>
        <xdr:cNvCxnSpPr/>
      </xdr:nvCxnSpPr>
      <xdr:spPr>
        <a:xfrm flipV="1">
          <a:off x="2908300" y="16565524"/>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1" name="フローチャート: 判断 240"/>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2" name="テキスト ボックス 241"/>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66015</xdr:rowOff>
    </xdr:from>
    <xdr:to>
      <xdr:col>15</xdr:col>
      <xdr:colOff>50800</xdr:colOff>
      <xdr:row>96</xdr:row>
      <xdr:rowOff>120841</xdr:rowOff>
    </xdr:to>
    <xdr:cxnSp macro="">
      <xdr:nvCxnSpPr>
        <xdr:cNvPr id="243" name="直線コネクタ 242"/>
        <xdr:cNvCxnSpPr/>
      </xdr:nvCxnSpPr>
      <xdr:spPr>
        <a:xfrm>
          <a:off x="2019300" y="16525215"/>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4" name="フローチャート: 判断 243"/>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5" name="テキスト ボックス 244"/>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66015</xdr:rowOff>
    </xdr:from>
    <xdr:to>
      <xdr:col>10</xdr:col>
      <xdr:colOff>114300</xdr:colOff>
      <xdr:row>96</xdr:row>
      <xdr:rowOff>105639</xdr:rowOff>
    </xdr:to>
    <xdr:cxnSp macro="">
      <xdr:nvCxnSpPr>
        <xdr:cNvPr id="246" name="直線コネクタ 245"/>
        <xdr:cNvCxnSpPr/>
      </xdr:nvCxnSpPr>
      <xdr:spPr>
        <a:xfrm flipV="1">
          <a:off x="1130300" y="1652521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7" name="フローチャート: 判断 246"/>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48" name="テキスト ボックス 247"/>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49" name="フローチャート: 判断 248"/>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0" name="テキスト ボックス 249"/>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100597</xdr:rowOff>
    </xdr:from>
    <xdr:to>
      <xdr:col>24</xdr:col>
      <xdr:colOff>114300</xdr:colOff>
      <xdr:row>96</xdr:row>
      <xdr:rowOff>30747</xdr:rowOff>
    </xdr:to>
    <xdr:sp macro="" textlink="">
      <xdr:nvSpPr>
        <xdr:cNvPr id="256" name="楕円 255"/>
        <xdr:cNvSpPr/>
      </xdr:nvSpPr>
      <xdr:spPr>
        <a:xfrm>
          <a:off x="4584700" y="163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79024</xdr:rowOff>
    </xdr:from>
    <xdr:ext cx="534377" cy="259045"/>
    <xdr:sp macro="" textlink="">
      <xdr:nvSpPr>
        <xdr:cNvPr id="257" name="衛生費該当値テキスト"/>
        <xdr:cNvSpPr txBox="1"/>
      </xdr:nvSpPr>
      <xdr:spPr>
        <a:xfrm>
          <a:off x="4686300" y="163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55524</xdr:rowOff>
    </xdr:from>
    <xdr:to>
      <xdr:col>20</xdr:col>
      <xdr:colOff>38100</xdr:colOff>
      <xdr:row>96</xdr:row>
      <xdr:rowOff>157124</xdr:rowOff>
    </xdr:to>
    <xdr:sp macro="" textlink="">
      <xdr:nvSpPr>
        <xdr:cNvPr id="258" name="楕円 257"/>
        <xdr:cNvSpPr/>
      </xdr:nvSpPr>
      <xdr:spPr>
        <a:xfrm>
          <a:off x="3746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148251</xdr:rowOff>
    </xdr:from>
    <xdr:ext cx="534377" cy="259045"/>
    <xdr:sp macro="" textlink="">
      <xdr:nvSpPr>
        <xdr:cNvPr id="259" name="テキスト ボックス 258"/>
        <xdr:cNvSpPr txBox="1"/>
      </xdr:nvSpPr>
      <xdr:spPr>
        <a:xfrm>
          <a:off x="3530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70041</xdr:rowOff>
    </xdr:from>
    <xdr:to>
      <xdr:col>15</xdr:col>
      <xdr:colOff>101600</xdr:colOff>
      <xdr:row>97</xdr:row>
      <xdr:rowOff>191</xdr:rowOff>
    </xdr:to>
    <xdr:sp macro="" textlink="">
      <xdr:nvSpPr>
        <xdr:cNvPr id="260" name="楕円 259"/>
        <xdr:cNvSpPr/>
      </xdr:nvSpPr>
      <xdr:spPr>
        <a:xfrm>
          <a:off x="2857500" y="16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162768</xdr:rowOff>
    </xdr:from>
    <xdr:ext cx="534377" cy="259045"/>
    <xdr:sp macro="" textlink="">
      <xdr:nvSpPr>
        <xdr:cNvPr id="261" name="テキスト ボックス 260"/>
        <xdr:cNvSpPr txBox="1"/>
      </xdr:nvSpPr>
      <xdr:spPr>
        <a:xfrm>
          <a:off x="2641111" y="166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15215</xdr:rowOff>
    </xdr:from>
    <xdr:to>
      <xdr:col>10</xdr:col>
      <xdr:colOff>165100</xdr:colOff>
      <xdr:row>96</xdr:row>
      <xdr:rowOff>116815</xdr:rowOff>
    </xdr:to>
    <xdr:sp macro="" textlink="">
      <xdr:nvSpPr>
        <xdr:cNvPr id="262" name="楕円 261"/>
        <xdr:cNvSpPr/>
      </xdr:nvSpPr>
      <xdr:spPr>
        <a:xfrm>
          <a:off x="1968500" y="164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133342</xdr:rowOff>
    </xdr:from>
    <xdr:ext cx="534377" cy="259045"/>
    <xdr:sp macro="" textlink="">
      <xdr:nvSpPr>
        <xdr:cNvPr id="263" name="テキスト ボックス 262"/>
        <xdr:cNvSpPr txBox="1"/>
      </xdr:nvSpPr>
      <xdr:spPr>
        <a:xfrm>
          <a:off x="1752111" y="162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54839</xdr:rowOff>
    </xdr:from>
    <xdr:to>
      <xdr:col>6</xdr:col>
      <xdr:colOff>38100</xdr:colOff>
      <xdr:row>96</xdr:row>
      <xdr:rowOff>156439</xdr:rowOff>
    </xdr:to>
    <xdr:sp macro="" textlink="">
      <xdr:nvSpPr>
        <xdr:cNvPr id="264" name="楕円 263"/>
        <xdr:cNvSpPr/>
      </xdr:nvSpPr>
      <xdr:spPr>
        <a:xfrm>
          <a:off x="10795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147566</xdr:rowOff>
    </xdr:from>
    <xdr:ext cx="534377" cy="259045"/>
    <xdr:sp macro="" textlink="">
      <xdr:nvSpPr>
        <xdr:cNvPr id="265" name="テキスト ボックス 264"/>
        <xdr:cNvSpPr txBox="1"/>
      </xdr:nvSpPr>
      <xdr:spPr>
        <a:xfrm>
          <a:off x="863111"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79" name="テキスト ボックス 278"/>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7" name="直線コネクタ 286"/>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88" name="労働費最小値テキスト"/>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89" name="直線コネクタ 288"/>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0" name="労働費最大値テキスト"/>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1" name="直線コネクタ 290"/>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67463</xdr:rowOff>
    </xdr:from>
    <xdr:to>
      <xdr:col>55</xdr:col>
      <xdr:colOff>0</xdr:colOff>
      <xdr:row>36</xdr:row>
      <xdr:rowOff>72034</xdr:rowOff>
    </xdr:to>
    <xdr:cxnSp macro="">
      <xdr:nvCxnSpPr>
        <xdr:cNvPr id="292" name="直線コネクタ 291"/>
        <xdr:cNvCxnSpPr/>
      </xdr:nvCxnSpPr>
      <xdr:spPr>
        <a:xfrm>
          <a:off x="9639300" y="623966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3" name="労働費平均値テキスト"/>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4" name="フローチャート: 判断 293"/>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48260</xdr:rowOff>
    </xdr:from>
    <xdr:to>
      <xdr:col>50</xdr:col>
      <xdr:colOff>114300</xdr:colOff>
      <xdr:row>36</xdr:row>
      <xdr:rowOff>67463</xdr:rowOff>
    </xdr:to>
    <xdr:cxnSp macro="">
      <xdr:nvCxnSpPr>
        <xdr:cNvPr id="295" name="直線コネクタ 294"/>
        <xdr:cNvCxnSpPr/>
      </xdr:nvCxnSpPr>
      <xdr:spPr>
        <a:xfrm>
          <a:off x="8750300" y="622046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6" name="フローチャート: 判断 295"/>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7" name="テキスト ボックス 296"/>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31801</xdr:rowOff>
    </xdr:from>
    <xdr:to>
      <xdr:col>45</xdr:col>
      <xdr:colOff>177800</xdr:colOff>
      <xdr:row>36</xdr:row>
      <xdr:rowOff>48260</xdr:rowOff>
    </xdr:to>
    <xdr:cxnSp macro="">
      <xdr:nvCxnSpPr>
        <xdr:cNvPr id="298" name="直線コネクタ 297"/>
        <xdr:cNvCxnSpPr/>
      </xdr:nvCxnSpPr>
      <xdr:spPr>
        <a:xfrm>
          <a:off x="7861300" y="620400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299" name="フローチャート: 判断 298"/>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0" name="テキスト ボックス 299"/>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17628</xdr:rowOff>
    </xdr:from>
    <xdr:to>
      <xdr:col>41</xdr:col>
      <xdr:colOff>50800</xdr:colOff>
      <xdr:row>36</xdr:row>
      <xdr:rowOff>31801</xdr:rowOff>
    </xdr:to>
    <xdr:cxnSp macro="">
      <xdr:nvCxnSpPr>
        <xdr:cNvPr id="301" name="直線コネクタ 300"/>
        <xdr:cNvCxnSpPr/>
      </xdr:nvCxnSpPr>
      <xdr:spPr>
        <a:xfrm>
          <a:off x="6972300" y="5675478"/>
          <a:ext cx="889000" cy="5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2" name="フローチャート: 判断 301"/>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3" name="テキスト ボックス 302"/>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4" name="フローチャート: 判断 303"/>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5" name="テキスト ボックス 304"/>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21234</xdr:rowOff>
    </xdr:from>
    <xdr:to>
      <xdr:col>55</xdr:col>
      <xdr:colOff>50800</xdr:colOff>
      <xdr:row>36</xdr:row>
      <xdr:rowOff>122834</xdr:rowOff>
    </xdr:to>
    <xdr:sp macro="" textlink="">
      <xdr:nvSpPr>
        <xdr:cNvPr id="311" name="楕円 310"/>
        <xdr:cNvSpPr/>
      </xdr:nvSpPr>
      <xdr:spPr>
        <a:xfrm>
          <a:off x="104267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44111</xdr:rowOff>
    </xdr:from>
    <xdr:ext cx="378565" cy="259045"/>
    <xdr:sp macro="" textlink="">
      <xdr:nvSpPr>
        <xdr:cNvPr id="312" name="労働費該当値テキスト"/>
        <xdr:cNvSpPr txBox="1"/>
      </xdr:nvSpPr>
      <xdr:spPr>
        <a:xfrm>
          <a:off x="10528300" y="6044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16663</xdr:rowOff>
    </xdr:from>
    <xdr:to>
      <xdr:col>50</xdr:col>
      <xdr:colOff>165100</xdr:colOff>
      <xdr:row>36</xdr:row>
      <xdr:rowOff>118263</xdr:rowOff>
    </xdr:to>
    <xdr:sp macro="" textlink="">
      <xdr:nvSpPr>
        <xdr:cNvPr id="313" name="楕円 312"/>
        <xdr:cNvSpPr/>
      </xdr:nvSpPr>
      <xdr:spPr>
        <a:xfrm>
          <a:off x="9588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134790</xdr:rowOff>
    </xdr:from>
    <xdr:ext cx="378565" cy="259045"/>
    <xdr:sp macro="" textlink="">
      <xdr:nvSpPr>
        <xdr:cNvPr id="314" name="テキスト ボックス 313"/>
        <xdr:cNvSpPr txBox="1"/>
      </xdr:nvSpPr>
      <xdr:spPr>
        <a:xfrm>
          <a:off x="9450017" y="596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168910</xdr:rowOff>
    </xdr:from>
    <xdr:to>
      <xdr:col>46</xdr:col>
      <xdr:colOff>38100</xdr:colOff>
      <xdr:row>36</xdr:row>
      <xdr:rowOff>99060</xdr:rowOff>
    </xdr:to>
    <xdr:sp macro="" textlink="">
      <xdr:nvSpPr>
        <xdr:cNvPr id="315" name="楕円 314"/>
        <xdr:cNvSpPr/>
      </xdr:nvSpPr>
      <xdr:spPr>
        <a:xfrm>
          <a:off x="869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115587</xdr:rowOff>
    </xdr:from>
    <xdr:ext cx="378565" cy="259045"/>
    <xdr:sp macro="" textlink="">
      <xdr:nvSpPr>
        <xdr:cNvPr id="316" name="テキスト ボックス 315"/>
        <xdr:cNvSpPr txBox="1"/>
      </xdr:nvSpPr>
      <xdr:spPr>
        <a:xfrm>
          <a:off x="8561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152451</xdr:rowOff>
    </xdr:from>
    <xdr:to>
      <xdr:col>41</xdr:col>
      <xdr:colOff>101600</xdr:colOff>
      <xdr:row>36</xdr:row>
      <xdr:rowOff>82601</xdr:rowOff>
    </xdr:to>
    <xdr:sp macro="" textlink="">
      <xdr:nvSpPr>
        <xdr:cNvPr id="317" name="楕円 316"/>
        <xdr:cNvSpPr/>
      </xdr:nvSpPr>
      <xdr:spPr>
        <a:xfrm>
          <a:off x="78105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99128</xdr:rowOff>
    </xdr:from>
    <xdr:ext cx="378565" cy="259045"/>
    <xdr:sp macro="" textlink="">
      <xdr:nvSpPr>
        <xdr:cNvPr id="318" name="テキスト ボックス 317"/>
        <xdr:cNvSpPr txBox="1"/>
      </xdr:nvSpPr>
      <xdr:spPr>
        <a:xfrm>
          <a:off x="7672017" y="592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138278</xdr:rowOff>
    </xdr:from>
    <xdr:to>
      <xdr:col>36</xdr:col>
      <xdr:colOff>165100</xdr:colOff>
      <xdr:row>33</xdr:row>
      <xdr:rowOff>68428</xdr:rowOff>
    </xdr:to>
    <xdr:sp macro="" textlink="">
      <xdr:nvSpPr>
        <xdr:cNvPr id="319" name="楕円 318"/>
        <xdr:cNvSpPr/>
      </xdr:nvSpPr>
      <xdr:spPr>
        <a:xfrm>
          <a:off x="6921500" y="56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84955</xdr:rowOff>
    </xdr:from>
    <xdr:ext cx="469744" cy="259045"/>
    <xdr:sp macro="" textlink="">
      <xdr:nvSpPr>
        <xdr:cNvPr id="320" name="テキスト ボックス 319"/>
        <xdr:cNvSpPr txBox="1"/>
      </xdr:nvSpPr>
      <xdr:spPr>
        <a:xfrm>
          <a:off x="6737428" y="53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4" name="直線コネクタ 343"/>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5"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6" name="直線コネクタ 345"/>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7" name="農林水産業費最大値テキスト"/>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48" name="直線コネクタ 347"/>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148209</xdr:rowOff>
    </xdr:from>
    <xdr:to>
      <xdr:col>55</xdr:col>
      <xdr:colOff>0</xdr:colOff>
      <xdr:row>57</xdr:row>
      <xdr:rowOff>156718</xdr:rowOff>
    </xdr:to>
    <xdr:cxnSp macro="">
      <xdr:nvCxnSpPr>
        <xdr:cNvPr id="349" name="直線コネクタ 348"/>
        <xdr:cNvCxnSpPr/>
      </xdr:nvCxnSpPr>
      <xdr:spPr>
        <a:xfrm>
          <a:off x="9639300" y="9920859"/>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0" name="農林水産業費平均値テキスト"/>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1" name="フローチャート: 判断 350"/>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131699</xdr:rowOff>
    </xdr:from>
    <xdr:to>
      <xdr:col>50</xdr:col>
      <xdr:colOff>114300</xdr:colOff>
      <xdr:row>57</xdr:row>
      <xdr:rowOff>148209</xdr:rowOff>
    </xdr:to>
    <xdr:cxnSp macro="">
      <xdr:nvCxnSpPr>
        <xdr:cNvPr id="352" name="直線コネクタ 351"/>
        <xdr:cNvCxnSpPr/>
      </xdr:nvCxnSpPr>
      <xdr:spPr>
        <a:xfrm>
          <a:off x="8750300" y="9904349"/>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3" name="フローチャート: 判断 352"/>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4" name="テキスト ボックス 353"/>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118364</xdr:rowOff>
    </xdr:from>
    <xdr:to>
      <xdr:col>45</xdr:col>
      <xdr:colOff>177800</xdr:colOff>
      <xdr:row>57</xdr:row>
      <xdr:rowOff>131699</xdr:rowOff>
    </xdr:to>
    <xdr:cxnSp macro="">
      <xdr:nvCxnSpPr>
        <xdr:cNvPr id="355" name="直線コネクタ 354"/>
        <xdr:cNvCxnSpPr/>
      </xdr:nvCxnSpPr>
      <xdr:spPr>
        <a:xfrm>
          <a:off x="7861300" y="9891014"/>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6" name="フローチャート: 判断 355"/>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7" name="テキスト ボックス 356"/>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94869</xdr:rowOff>
    </xdr:from>
    <xdr:to>
      <xdr:col>41</xdr:col>
      <xdr:colOff>50800</xdr:colOff>
      <xdr:row>57</xdr:row>
      <xdr:rowOff>118364</xdr:rowOff>
    </xdr:to>
    <xdr:cxnSp macro="">
      <xdr:nvCxnSpPr>
        <xdr:cNvPr id="358" name="直線コネクタ 357"/>
        <xdr:cNvCxnSpPr/>
      </xdr:nvCxnSpPr>
      <xdr:spPr>
        <a:xfrm>
          <a:off x="6972300" y="9867519"/>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59" name="フローチャート: 判断 358"/>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0" name="テキスト ボックス 359"/>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1" name="フローチャート: 判断 360"/>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2" name="テキスト ボックス 361"/>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105918</xdr:rowOff>
    </xdr:from>
    <xdr:to>
      <xdr:col>55</xdr:col>
      <xdr:colOff>50800</xdr:colOff>
      <xdr:row>58</xdr:row>
      <xdr:rowOff>36068</xdr:rowOff>
    </xdr:to>
    <xdr:sp macro="" textlink="">
      <xdr:nvSpPr>
        <xdr:cNvPr id="368" name="楕円 367"/>
        <xdr:cNvSpPr/>
      </xdr:nvSpPr>
      <xdr:spPr>
        <a:xfrm>
          <a:off x="104267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84345</xdr:rowOff>
    </xdr:from>
    <xdr:ext cx="469744" cy="259045"/>
    <xdr:sp macro="" textlink="">
      <xdr:nvSpPr>
        <xdr:cNvPr id="369" name="農林水産業費該当値テキスト"/>
        <xdr:cNvSpPr txBox="1"/>
      </xdr:nvSpPr>
      <xdr:spPr>
        <a:xfrm>
          <a:off x="10528300" y="985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97409</xdr:rowOff>
    </xdr:from>
    <xdr:to>
      <xdr:col>50</xdr:col>
      <xdr:colOff>165100</xdr:colOff>
      <xdr:row>58</xdr:row>
      <xdr:rowOff>27559</xdr:rowOff>
    </xdr:to>
    <xdr:sp macro="" textlink="">
      <xdr:nvSpPr>
        <xdr:cNvPr id="370" name="楕円 369"/>
        <xdr:cNvSpPr/>
      </xdr:nvSpPr>
      <xdr:spPr>
        <a:xfrm>
          <a:off x="9588500" y="98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18686</xdr:rowOff>
    </xdr:from>
    <xdr:ext cx="469744" cy="259045"/>
    <xdr:sp macro="" textlink="">
      <xdr:nvSpPr>
        <xdr:cNvPr id="371" name="テキスト ボックス 370"/>
        <xdr:cNvSpPr txBox="1"/>
      </xdr:nvSpPr>
      <xdr:spPr>
        <a:xfrm>
          <a:off x="9404428" y="996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80899</xdr:rowOff>
    </xdr:from>
    <xdr:to>
      <xdr:col>46</xdr:col>
      <xdr:colOff>38100</xdr:colOff>
      <xdr:row>58</xdr:row>
      <xdr:rowOff>11049</xdr:rowOff>
    </xdr:to>
    <xdr:sp macro="" textlink="">
      <xdr:nvSpPr>
        <xdr:cNvPr id="372" name="楕円 371"/>
        <xdr:cNvSpPr/>
      </xdr:nvSpPr>
      <xdr:spPr>
        <a:xfrm>
          <a:off x="8699500" y="98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2176</xdr:rowOff>
    </xdr:from>
    <xdr:ext cx="469744" cy="259045"/>
    <xdr:sp macro="" textlink="">
      <xdr:nvSpPr>
        <xdr:cNvPr id="373" name="テキスト ボックス 372"/>
        <xdr:cNvSpPr txBox="1"/>
      </xdr:nvSpPr>
      <xdr:spPr>
        <a:xfrm>
          <a:off x="8515428" y="99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67564</xdr:rowOff>
    </xdr:from>
    <xdr:to>
      <xdr:col>41</xdr:col>
      <xdr:colOff>101600</xdr:colOff>
      <xdr:row>57</xdr:row>
      <xdr:rowOff>169164</xdr:rowOff>
    </xdr:to>
    <xdr:sp macro="" textlink="">
      <xdr:nvSpPr>
        <xdr:cNvPr id="374" name="楕円 373"/>
        <xdr:cNvSpPr/>
      </xdr:nvSpPr>
      <xdr:spPr>
        <a:xfrm>
          <a:off x="7810500" y="98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160291</xdr:rowOff>
    </xdr:from>
    <xdr:ext cx="469744" cy="259045"/>
    <xdr:sp macro="" textlink="">
      <xdr:nvSpPr>
        <xdr:cNvPr id="375" name="テキスト ボックス 374"/>
        <xdr:cNvSpPr txBox="1"/>
      </xdr:nvSpPr>
      <xdr:spPr>
        <a:xfrm>
          <a:off x="7626428" y="99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44069</xdr:rowOff>
    </xdr:from>
    <xdr:to>
      <xdr:col>36</xdr:col>
      <xdr:colOff>165100</xdr:colOff>
      <xdr:row>57</xdr:row>
      <xdr:rowOff>145669</xdr:rowOff>
    </xdr:to>
    <xdr:sp macro="" textlink="">
      <xdr:nvSpPr>
        <xdr:cNvPr id="376" name="楕円 375"/>
        <xdr:cNvSpPr/>
      </xdr:nvSpPr>
      <xdr:spPr>
        <a:xfrm>
          <a:off x="6921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162196</xdr:rowOff>
    </xdr:from>
    <xdr:ext cx="469744" cy="259045"/>
    <xdr:sp macro="" textlink="">
      <xdr:nvSpPr>
        <xdr:cNvPr id="377" name="テキスト ボックス 376"/>
        <xdr:cNvSpPr txBox="1"/>
      </xdr:nvSpPr>
      <xdr:spPr>
        <a:xfrm>
          <a:off x="6737428" y="959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88" name="直線コネクタ 387"/>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89" name="テキスト ボックス 388"/>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0" name="直線コネクタ 38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1" name="テキスト ボックス 390"/>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2" name="直線コネクタ 391"/>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3" name="テキスト ボックス 392"/>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6" name="直線コネクタ 395"/>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7" name="テキスト ボックス 396"/>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8" name="直線コネクタ 39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99" name="テキスト ボックス 398"/>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0" name="直線コネクタ 399"/>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1" name="テキスト ボックス 400"/>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5" name="直線コネクタ 404"/>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6" name="商工費最小値テキスト"/>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7" name="直線コネクタ 406"/>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08" name="商工費最大値テキスト"/>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09" name="直線コネクタ 408"/>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39745</xdr:rowOff>
    </xdr:from>
    <xdr:to>
      <xdr:col>55</xdr:col>
      <xdr:colOff>0</xdr:colOff>
      <xdr:row>73</xdr:row>
      <xdr:rowOff>98609</xdr:rowOff>
    </xdr:to>
    <xdr:cxnSp macro="">
      <xdr:nvCxnSpPr>
        <xdr:cNvPr id="410" name="直線コネクタ 409"/>
        <xdr:cNvCxnSpPr/>
      </xdr:nvCxnSpPr>
      <xdr:spPr>
        <a:xfrm flipV="1">
          <a:off x="9639300" y="12555595"/>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75728</xdr:rowOff>
    </xdr:from>
    <xdr:ext cx="534377" cy="259045"/>
    <xdr:sp macro="" textlink="">
      <xdr:nvSpPr>
        <xdr:cNvPr id="411" name="商工費平均値テキスト"/>
        <xdr:cNvSpPr txBox="1"/>
      </xdr:nvSpPr>
      <xdr:spPr>
        <a:xfrm>
          <a:off x="10528300" y="1293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2" name="フローチャート: 判断 411"/>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38602</xdr:rowOff>
    </xdr:from>
    <xdr:to>
      <xdr:col>50</xdr:col>
      <xdr:colOff>114300</xdr:colOff>
      <xdr:row>73</xdr:row>
      <xdr:rowOff>98609</xdr:rowOff>
    </xdr:to>
    <xdr:cxnSp macro="">
      <xdr:nvCxnSpPr>
        <xdr:cNvPr id="413" name="直線コネクタ 412"/>
        <xdr:cNvCxnSpPr/>
      </xdr:nvCxnSpPr>
      <xdr:spPr>
        <a:xfrm>
          <a:off x="8750300" y="12554452"/>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4" name="フローチャート: 判断 413"/>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46525</xdr:rowOff>
    </xdr:from>
    <xdr:ext cx="534377" cy="259045"/>
    <xdr:sp macro="" textlink="">
      <xdr:nvSpPr>
        <xdr:cNvPr id="415" name="テキスト ボックス 414"/>
        <xdr:cNvSpPr txBox="1"/>
      </xdr:nvSpPr>
      <xdr:spPr>
        <a:xfrm>
          <a:off x="9372111" y="130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64577</xdr:rowOff>
    </xdr:from>
    <xdr:to>
      <xdr:col>45</xdr:col>
      <xdr:colOff>177800</xdr:colOff>
      <xdr:row>73</xdr:row>
      <xdr:rowOff>38602</xdr:rowOff>
    </xdr:to>
    <xdr:cxnSp macro="">
      <xdr:nvCxnSpPr>
        <xdr:cNvPr id="416" name="直線コネクタ 415"/>
        <xdr:cNvCxnSpPr/>
      </xdr:nvCxnSpPr>
      <xdr:spPr>
        <a:xfrm>
          <a:off x="7861300" y="12408977"/>
          <a:ext cx="889000" cy="1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7" name="フローチャート: 判断 416"/>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20607</xdr:rowOff>
    </xdr:from>
    <xdr:ext cx="534377" cy="259045"/>
    <xdr:sp macro="" textlink="">
      <xdr:nvSpPr>
        <xdr:cNvPr id="418" name="テキスト ボックス 417"/>
        <xdr:cNvSpPr txBox="1"/>
      </xdr:nvSpPr>
      <xdr:spPr>
        <a:xfrm>
          <a:off x="8483111" y="1305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55861</xdr:rowOff>
    </xdr:from>
    <xdr:to>
      <xdr:col>41</xdr:col>
      <xdr:colOff>50800</xdr:colOff>
      <xdr:row>72</xdr:row>
      <xdr:rowOff>64577</xdr:rowOff>
    </xdr:to>
    <xdr:cxnSp macro="">
      <xdr:nvCxnSpPr>
        <xdr:cNvPr id="419" name="直線コネクタ 418"/>
        <xdr:cNvCxnSpPr/>
      </xdr:nvCxnSpPr>
      <xdr:spPr>
        <a:xfrm>
          <a:off x="6972300" y="12228811"/>
          <a:ext cx="889000" cy="18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0" name="フローチャート: 判断 419"/>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148508</xdr:rowOff>
    </xdr:from>
    <xdr:ext cx="534377" cy="259045"/>
    <xdr:sp macro="" textlink="">
      <xdr:nvSpPr>
        <xdr:cNvPr id="421" name="テキスト ボックス 420"/>
        <xdr:cNvSpPr txBox="1"/>
      </xdr:nvSpPr>
      <xdr:spPr>
        <a:xfrm>
          <a:off x="7594111" y="130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2" name="フローチャート: 判断 421"/>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79729</xdr:rowOff>
    </xdr:from>
    <xdr:ext cx="534377" cy="259045"/>
    <xdr:sp macro="" textlink="">
      <xdr:nvSpPr>
        <xdr:cNvPr id="423" name="テキスト ボックス 422"/>
        <xdr:cNvSpPr txBox="1"/>
      </xdr:nvSpPr>
      <xdr:spPr>
        <a:xfrm>
          <a:off x="6705111" y="129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160395</xdr:rowOff>
    </xdr:from>
    <xdr:to>
      <xdr:col>55</xdr:col>
      <xdr:colOff>50800</xdr:colOff>
      <xdr:row>73</xdr:row>
      <xdr:rowOff>90545</xdr:rowOff>
    </xdr:to>
    <xdr:sp macro="" textlink="">
      <xdr:nvSpPr>
        <xdr:cNvPr id="429" name="楕円 428"/>
        <xdr:cNvSpPr/>
      </xdr:nvSpPr>
      <xdr:spPr>
        <a:xfrm>
          <a:off x="10426700" y="125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11822</xdr:rowOff>
    </xdr:from>
    <xdr:ext cx="534377" cy="259045"/>
    <xdr:sp macro="" textlink="">
      <xdr:nvSpPr>
        <xdr:cNvPr id="430" name="商工費該当値テキスト"/>
        <xdr:cNvSpPr txBox="1"/>
      </xdr:nvSpPr>
      <xdr:spPr>
        <a:xfrm>
          <a:off x="10528300" y="1235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47809</xdr:rowOff>
    </xdr:from>
    <xdr:to>
      <xdr:col>50</xdr:col>
      <xdr:colOff>165100</xdr:colOff>
      <xdr:row>73</xdr:row>
      <xdr:rowOff>149409</xdr:rowOff>
    </xdr:to>
    <xdr:sp macro="" textlink="">
      <xdr:nvSpPr>
        <xdr:cNvPr id="431" name="楕円 430"/>
        <xdr:cNvSpPr/>
      </xdr:nvSpPr>
      <xdr:spPr>
        <a:xfrm>
          <a:off x="9588500" y="125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165936</xdr:rowOff>
    </xdr:from>
    <xdr:ext cx="534377" cy="259045"/>
    <xdr:sp macro="" textlink="">
      <xdr:nvSpPr>
        <xdr:cNvPr id="432" name="テキスト ボックス 431"/>
        <xdr:cNvSpPr txBox="1"/>
      </xdr:nvSpPr>
      <xdr:spPr>
        <a:xfrm>
          <a:off x="9372111" y="123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159252</xdr:rowOff>
    </xdr:from>
    <xdr:to>
      <xdr:col>46</xdr:col>
      <xdr:colOff>38100</xdr:colOff>
      <xdr:row>73</xdr:row>
      <xdr:rowOff>89402</xdr:rowOff>
    </xdr:to>
    <xdr:sp macro="" textlink="">
      <xdr:nvSpPr>
        <xdr:cNvPr id="433" name="楕円 432"/>
        <xdr:cNvSpPr/>
      </xdr:nvSpPr>
      <xdr:spPr>
        <a:xfrm>
          <a:off x="8699500" y="1250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105929</xdr:rowOff>
    </xdr:from>
    <xdr:ext cx="534377" cy="259045"/>
    <xdr:sp macro="" textlink="">
      <xdr:nvSpPr>
        <xdr:cNvPr id="434" name="テキスト ボックス 433"/>
        <xdr:cNvSpPr txBox="1"/>
      </xdr:nvSpPr>
      <xdr:spPr>
        <a:xfrm>
          <a:off x="8483111" y="1227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13777</xdr:rowOff>
    </xdr:from>
    <xdr:to>
      <xdr:col>41</xdr:col>
      <xdr:colOff>101600</xdr:colOff>
      <xdr:row>72</xdr:row>
      <xdr:rowOff>115377</xdr:rowOff>
    </xdr:to>
    <xdr:sp macro="" textlink="">
      <xdr:nvSpPr>
        <xdr:cNvPr id="435" name="楕円 434"/>
        <xdr:cNvSpPr/>
      </xdr:nvSpPr>
      <xdr:spPr>
        <a:xfrm>
          <a:off x="7810500" y="123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131904</xdr:rowOff>
    </xdr:from>
    <xdr:ext cx="534377" cy="259045"/>
    <xdr:sp macro="" textlink="">
      <xdr:nvSpPr>
        <xdr:cNvPr id="436" name="テキスト ボックス 435"/>
        <xdr:cNvSpPr txBox="1"/>
      </xdr:nvSpPr>
      <xdr:spPr>
        <a:xfrm>
          <a:off x="7594111" y="121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5061</xdr:rowOff>
    </xdr:from>
    <xdr:to>
      <xdr:col>36</xdr:col>
      <xdr:colOff>165100</xdr:colOff>
      <xdr:row>71</xdr:row>
      <xdr:rowOff>106661</xdr:rowOff>
    </xdr:to>
    <xdr:sp macro="" textlink="">
      <xdr:nvSpPr>
        <xdr:cNvPr id="437" name="楕円 436"/>
        <xdr:cNvSpPr/>
      </xdr:nvSpPr>
      <xdr:spPr>
        <a:xfrm>
          <a:off x="6921500" y="121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123188</xdr:rowOff>
    </xdr:from>
    <xdr:ext cx="534377" cy="259045"/>
    <xdr:sp macro="" textlink="">
      <xdr:nvSpPr>
        <xdr:cNvPr id="438" name="テキスト ボックス 437"/>
        <xdr:cNvSpPr txBox="1"/>
      </xdr:nvSpPr>
      <xdr:spPr>
        <a:xfrm>
          <a:off x="6705111" y="1195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19571</xdr:rowOff>
    </xdr:from>
    <xdr:to>
      <xdr:col>54</xdr:col>
      <xdr:colOff>189865</xdr:colOff>
      <xdr:row>99</xdr:row>
      <xdr:rowOff>138119</xdr:rowOff>
    </xdr:to>
    <xdr:cxnSp macro="">
      <xdr:nvCxnSpPr>
        <xdr:cNvPr id="463" name="直線コネクタ 462"/>
        <xdr:cNvCxnSpPr/>
      </xdr:nvCxnSpPr>
      <xdr:spPr>
        <a:xfrm flipV="1">
          <a:off x="10475595" y="16307321"/>
          <a:ext cx="1270" cy="80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141946</xdr:rowOff>
    </xdr:from>
    <xdr:ext cx="534377" cy="259045"/>
    <xdr:sp macro="" textlink="">
      <xdr:nvSpPr>
        <xdr:cNvPr id="464" name="土木費最小値テキスト"/>
        <xdr:cNvSpPr txBox="1"/>
      </xdr:nvSpPr>
      <xdr:spPr>
        <a:xfrm>
          <a:off x="10528300" y="17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138119</xdr:rowOff>
    </xdr:from>
    <xdr:to>
      <xdr:col>55</xdr:col>
      <xdr:colOff>88900</xdr:colOff>
      <xdr:row>99</xdr:row>
      <xdr:rowOff>138119</xdr:rowOff>
    </xdr:to>
    <xdr:cxnSp macro="">
      <xdr:nvCxnSpPr>
        <xdr:cNvPr id="465" name="直線コネクタ 464"/>
        <xdr:cNvCxnSpPr/>
      </xdr:nvCxnSpPr>
      <xdr:spPr>
        <a:xfrm>
          <a:off x="10388600" y="1711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137698</xdr:rowOff>
    </xdr:from>
    <xdr:ext cx="534377" cy="259045"/>
    <xdr:sp macro="" textlink="">
      <xdr:nvSpPr>
        <xdr:cNvPr id="466" name="土木費最大値テキスト"/>
        <xdr:cNvSpPr txBox="1"/>
      </xdr:nvSpPr>
      <xdr:spPr>
        <a:xfrm>
          <a:off x="10528300" y="160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19571</xdr:rowOff>
    </xdr:from>
    <xdr:to>
      <xdr:col>55</xdr:col>
      <xdr:colOff>88900</xdr:colOff>
      <xdr:row>95</xdr:row>
      <xdr:rowOff>19571</xdr:rowOff>
    </xdr:to>
    <xdr:cxnSp macro="">
      <xdr:nvCxnSpPr>
        <xdr:cNvPr id="467" name="直線コネクタ 466"/>
        <xdr:cNvCxnSpPr/>
      </xdr:nvCxnSpPr>
      <xdr:spPr>
        <a:xfrm>
          <a:off x="10388600" y="1630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21743</xdr:rowOff>
    </xdr:from>
    <xdr:to>
      <xdr:col>55</xdr:col>
      <xdr:colOff>0</xdr:colOff>
      <xdr:row>95</xdr:row>
      <xdr:rowOff>117811</xdr:rowOff>
    </xdr:to>
    <xdr:cxnSp macro="">
      <xdr:nvCxnSpPr>
        <xdr:cNvPr id="468" name="直線コネクタ 467"/>
        <xdr:cNvCxnSpPr/>
      </xdr:nvCxnSpPr>
      <xdr:spPr>
        <a:xfrm>
          <a:off x="9639300" y="16309493"/>
          <a:ext cx="838200" cy="9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55135</xdr:rowOff>
    </xdr:from>
    <xdr:ext cx="534377" cy="259045"/>
    <xdr:sp macro="" textlink="">
      <xdr:nvSpPr>
        <xdr:cNvPr id="469" name="土木費平均値テキスト"/>
        <xdr:cNvSpPr txBox="1"/>
      </xdr:nvSpPr>
      <xdr:spPr>
        <a:xfrm>
          <a:off x="10528300" y="16514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76708</xdr:rowOff>
    </xdr:from>
    <xdr:to>
      <xdr:col>55</xdr:col>
      <xdr:colOff>50800</xdr:colOff>
      <xdr:row>97</xdr:row>
      <xdr:rowOff>6858</xdr:rowOff>
    </xdr:to>
    <xdr:sp macro="" textlink="">
      <xdr:nvSpPr>
        <xdr:cNvPr id="470" name="フローチャート: 判断 469"/>
        <xdr:cNvSpPr/>
      </xdr:nvSpPr>
      <xdr:spPr>
        <a:xfrm>
          <a:off x="10426700" y="1653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21743</xdr:rowOff>
    </xdr:from>
    <xdr:to>
      <xdr:col>50</xdr:col>
      <xdr:colOff>114300</xdr:colOff>
      <xdr:row>95</xdr:row>
      <xdr:rowOff>56471</xdr:rowOff>
    </xdr:to>
    <xdr:cxnSp macro="">
      <xdr:nvCxnSpPr>
        <xdr:cNvPr id="471" name="直線コネクタ 470"/>
        <xdr:cNvCxnSpPr/>
      </xdr:nvCxnSpPr>
      <xdr:spPr>
        <a:xfrm flipV="1">
          <a:off x="8750300" y="16309493"/>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69335</xdr:rowOff>
    </xdr:from>
    <xdr:to>
      <xdr:col>50</xdr:col>
      <xdr:colOff>165100</xdr:colOff>
      <xdr:row>96</xdr:row>
      <xdr:rowOff>170935</xdr:rowOff>
    </xdr:to>
    <xdr:sp macro="" textlink="">
      <xdr:nvSpPr>
        <xdr:cNvPr id="472" name="フローチャート: 判断 471"/>
        <xdr:cNvSpPr/>
      </xdr:nvSpPr>
      <xdr:spPr>
        <a:xfrm>
          <a:off x="95885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162062</xdr:rowOff>
    </xdr:from>
    <xdr:ext cx="534377" cy="259045"/>
    <xdr:sp macro="" textlink="">
      <xdr:nvSpPr>
        <xdr:cNvPr id="473" name="テキスト ボックス 472"/>
        <xdr:cNvSpPr txBox="1"/>
      </xdr:nvSpPr>
      <xdr:spPr>
        <a:xfrm>
          <a:off x="9372111" y="166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56471</xdr:rowOff>
    </xdr:from>
    <xdr:to>
      <xdr:col>45</xdr:col>
      <xdr:colOff>177800</xdr:colOff>
      <xdr:row>95</xdr:row>
      <xdr:rowOff>97199</xdr:rowOff>
    </xdr:to>
    <xdr:cxnSp macro="">
      <xdr:nvCxnSpPr>
        <xdr:cNvPr id="474" name="直線コネクタ 473"/>
        <xdr:cNvCxnSpPr/>
      </xdr:nvCxnSpPr>
      <xdr:spPr>
        <a:xfrm flipV="1">
          <a:off x="7861300" y="16344221"/>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66497</xdr:rowOff>
    </xdr:from>
    <xdr:to>
      <xdr:col>46</xdr:col>
      <xdr:colOff>38100</xdr:colOff>
      <xdr:row>96</xdr:row>
      <xdr:rowOff>168097</xdr:rowOff>
    </xdr:to>
    <xdr:sp macro="" textlink="">
      <xdr:nvSpPr>
        <xdr:cNvPr id="475" name="フローチャート: 判断 474"/>
        <xdr:cNvSpPr/>
      </xdr:nvSpPr>
      <xdr:spPr>
        <a:xfrm>
          <a:off x="8699500" y="1652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159224</xdr:rowOff>
    </xdr:from>
    <xdr:ext cx="534377" cy="259045"/>
    <xdr:sp macro="" textlink="">
      <xdr:nvSpPr>
        <xdr:cNvPr id="476" name="テキスト ボックス 475"/>
        <xdr:cNvSpPr txBox="1"/>
      </xdr:nvSpPr>
      <xdr:spPr>
        <a:xfrm>
          <a:off x="8483111" y="166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164255</xdr:rowOff>
    </xdr:from>
    <xdr:to>
      <xdr:col>41</xdr:col>
      <xdr:colOff>50800</xdr:colOff>
      <xdr:row>95</xdr:row>
      <xdr:rowOff>97199</xdr:rowOff>
    </xdr:to>
    <xdr:cxnSp macro="">
      <xdr:nvCxnSpPr>
        <xdr:cNvPr id="477" name="直線コネクタ 476"/>
        <xdr:cNvCxnSpPr/>
      </xdr:nvCxnSpPr>
      <xdr:spPr>
        <a:xfrm>
          <a:off x="6972300" y="15594755"/>
          <a:ext cx="889000" cy="79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76118</xdr:rowOff>
    </xdr:from>
    <xdr:to>
      <xdr:col>41</xdr:col>
      <xdr:colOff>101600</xdr:colOff>
      <xdr:row>97</xdr:row>
      <xdr:rowOff>6268</xdr:rowOff>
    </xdr:to>
    <xdr:sp macro="" textlink="">
      <xdr:nvSpPr>
        <xdr:cNvPr id="478" name="フローチャート: 判断 477"/>
        <xdr:cNvSpPr/>
      </xdr:nvSpPr>
      <xdr:spPr>
        <a:xfrm>
          <a:off x="7810500" y="165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168845</xdr:rowOff>
    </xdr:from>
    <xdr:ext cx="534377" cy="259045"/>
    <xdr:sp macro="" textlink="">
      <xdr:nvSpPr>
        <xdr:cNvPr id="479" name="テキスト ボックス 478"/>
        <xdr:cNvSpPr txBox="1"/>
      </xdr:nvSpPr>
      <xdr:spPr>
        <a:xfrm>
          <a:off x="7594111" y="166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38988</xdr:rowOff>
    </xdr:from>
    <xdr:to>
      <xdr:col>36</xdr:col>
      <xdr:colOff>165100</xdr:colOff>
      <xdr:row>96</xdr:row>
      <xdr:rowOff>140588</xdr:rowOff>
    </xdr:to>
    <xdr:sp macro="" textlink="">
      <xdr:nvSpPr>
        <xdr:cNvPr id="480" name="フローチャート: 判断 479"/>
        <xdr:cNvSpPr/>
      </xdr:nvSpPr>
      <xdr:spPr>
        <a:xfrm>
          <a:off x="69215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131715</xdr:rowOff>
    </xdr:from>
    <xdr:ext cx="534377" cy="259045"/>
    <xdr:sp macro="" textlink="">
      <xdr:nvSpPr>
        <xdr:cNvPr id="481" name="テキスト ボックス 480"/>
        <xdr:cNvSpPr txBox="1"/>
      </xdr:nvSpPr>
      <xdr:spPr>
        <a:xfrm>
          <a:off x="6705111" y="165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67011</xdr:rowOff>
    </xdr:from>
    <xdr:to>
      <xdr:col>55</xdr:col>
      <xdr:colOff>50800</xdr:colOff>
      <xdr:row>95</xdr:row>
      <xdr:rowOff>168611</xdr:rowOff>
    </xdr:to>
    <xdr:sp macro="" textlink="">
      <xdr:nvSpPr>
        <xdr:cNvPr id="487" name="楕円 486"/>
        <xdr:cNvSpPr/>
      </xdr:nvSpPr>
      <xdr:spPr>
        <a:xfrm>
          <a:off x="10426700" y="163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153388</xdr:rowOff>
    </xdr:from>
    <xdr:ext cx="534377" cy="259045"/>
    <xdr:sp macro="" textlink="">
      <xdr:nvSpPr>
        <xdr:cNvPr id="488" name="土木費該当値テキスト"/>
        <xdr:cNvSpPr txBox="1"/>
      </xdr:nvSpPr>
      <xdr:spPr>
        <a:xfrm>
          <a:off x="10528300" y="162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142393</xdr:rowOff>
    </xdr:from>
    <xdr:to>
      <xdr:col>50</xdr:col>
      <xdr:colOff>165100</xdr:colOff>
      <xdr:row>95</xdr:row>
      <xdr:rowOff>72543</xdr:rowOff>
    </xdr:to>
    <xdr:sp macro="" textlink="">
      <xdr:nvSpPr>
        <xdr:cNvPr id="489" name="楕円 488"/>
        <xdr:cNvSpPr/>
      </xdr:nvSpPr>
      <xdr:spPr>
        <a:xfrm>
          <a:off x="9588500" y="16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89070</xdr:rowOff>
    </xdr:from>
    <xdr:ext cx="534377" cy="259045"/>
    <xdr:sp macro="" textlink="">
      <xdr:nvSpPr>
        <xdr:cNvPr id="490" name="テキスト ボックス 489"/>
        <xdr:cNvSpPr txBox="1"/>
      </xdr:nvSpPr>
      <xdr:spPr>
        <a:xfrm>
          <a:off x="9372111" y="160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5671</xdr:rowOff>
    </xdr:from>
    <xdr:to>
      <xdr:col>46</xdr:col>
      <xdr:colOff>38100</xdr:colOff>
      <xdr:row>95</xdr:row>
      <xdr:rowOff>107271</xdr:rowOff>
    </xdr:to>
    <xdr:sp macro="" textlink="">
      <xdr:nvSpPr>
        <xdr:cNvPr id="491" name="楕円 490"/>
        <xdr:cNvSpPr/>
      </xdr:nvSpPr>
      <xdr:spPr>
        <a:xfrm>
          <a:off x="8699500" y="162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123798</xdr:rowOff>
    </xdr:from>
    <xdr:ext cx="534377" cy="259045"/>
    <xdr:sp macro="" textlink="">
      <xdr:nvSpPr>
        <xdr:cNvPr id="492" name="テキスト ボックス 491"/>
        <xdr:cNvSpPr txBox="1"/>
      </xdr:nvSpPr>
      <xdr:spPr>
        <a:xfrm>
          <a:off x="8483111" y="160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46399</xdr:rowOff>
    </xdr:from>
    <xdr:to>
      <xdr:col>41</xdr:col>
      <xdr:colOff>101600</xdr:colOff>
      <xdr:row>95</xdr:row>
      <xdr:rowOff>147999</xdr:rowOff>
    </xdr:to>
    <xdr:sp macro="" textlink="">
      <xdr:nvSpPr>
        <xdr:cNvPr id="493" name="楕円 492"/>
        <xdr:cNvSpPr/>
      </xdr:nvSpPr>
      <xdr:spPr>
        <a:xfrm>
          <a:off x="7810500" y="163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164526</xdr:rowOff>
    </xdr:from>
    <xdr:ext cx="534377" cy="259045"/>
    <xdr:sp macro="" textlink="">
      <xdr:nvSpPr>
        <xdr:cNvPr id="494" name="テキスト ボックス 493"/>
        <xdr:cNvSpPr txBox="1"/>
      </xdr:nvSpPr>
      <xdr:spPr>
        <a:xfrm>
          <a:off x="7594111" y="161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113455</xdr:rowOff>
    </xdr:from>
    <xdr:to>
      <xdr:col>36</xdr:col>
      <xdr:colOff>165100</xdr:colOff>
      <xdr:row>91</xdr:row>
      <xdr:rowOff>43605</xdr:rowOff>
    </xdr:to>
    <xdr:sp macro="" textlink="">
      <xdr:nvSpPr>
        <xdr:cNvPr id="495" name="楕円 494"/>
        <xdr:cNvSpPr/>
      </xdr:nvSpPr>
      <xdr:spPr>
        <a:xfrm>
          <a:off x="6921500" y="155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60132</xdr:rowOff>
    </xdr:from>
    <xdr:ext cx="599010" cy="259045"/>
    <xdr:sp macro="" textlink="">
      <xdr:nvSpPr>
        <xdr:cNvPr id="496" name="テキスト ボックス 495"/>
        <xdr:cNvSpPr txBox="1"/>
      </xdr:nvSpPr>
      <xdr:spPr>
        <a:xfrm>
          <a:off x="6672795" y="1531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1" name="直線コネクタ 520"/>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2" name="消防費最小値テキスト"/>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3" name="直線コネクタ 522"/>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4" name="消防費最大値テキスト"/>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5" name="直線コネクタ 524"/>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93218</xdr:rowOff>
    </xdr:from>
    <xdr:to>
      <xdr:col>85</xdr:col>
      <xdr:colOff>127000</xdr:colOff>
      <xdr:row>33</xdr:row>
      <xdr:rowOff>28448</xdr:rowOff>
    </xdr:to>
    <xdr:cxnSp macro="">
      <xdr:nvCxnSpPr>
        <xdr:cNvPr id="526" name="直線コネクタ 525"/>
        <xdr:cNvCxnSpPr/>
      </xdr:nvCxnSpPr>
      <xdr:spPr>
        <a:xfrm flipV="1">
          <a:off x="15481300" y="5579618"/>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27" name="消防費平均値テキスト"/>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28" name="フローチャート: 判断 527"/>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28448</xdr:rowOff>
    </xdr:from>
    <xdr:to>
      <xdr:col>81</xdr:col>
      <xdr:colOff>50800</xdr:colOff>
      <xdr:row>34</xdr:row>
      <xdr:rowOff>65977</xdr:rowOff>
    </xdr:to>
    <xdr:cxnSp macro="">
      <xdr:nvCxnSpPr>
        <xdr:cNvPr id="529" name="直線コネクタ 528"/>
        <xdr:cNvCxnSpPr/>
      </xdr:nvCxnSpPr>
      <xdr:spPr>
        <a:xfrm flipV="1">
          <a:off x="14592300" y="5686298"/>
          <a:ext cx="889000" cy="2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0" name="フローチャート: 判断 529"/>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144480</xdr:rowOff>
    </xdr:from>
    <xdr:ext cx="534377" cy="259045"/>
    <xdr:sp macro="" textlink="">
      <xdr:nvSpPr>
        <xdr:cNvPr id="531" name="テキスト ボックス 530"/>
        <xdr:cNvSpPr txBox="1"/>
      </xdr:nvSpPr>
      <xdr:spPr>
        <a:xfrm>
          <a:off x="15214111" y="59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65977</xdr:rowOff>
    </xdr:from>
    <xdr:to>
      <xdr:col>76</xdr:col>
      <xdr:colOff>114300</xdr:colOff>
      <xdr:row>34</xdr:row>
      <xdr:rowOff>135318</xdr:rowOff>
    </xdr:to>
    <xdr:cxnSp macro="">
      <xdr:nvCxnSpPr>
        <xdr:cNvPr id="532" name="直線コネクタ 531"/>
        <xdr:cNvCxnSpPr/>
      </xdr:nvCxnSpPr>
      <xdr:spPr>
        <a:xfrm flipV="1">
          <a:off x="13703300" y="5895277"/>
          <a:ext cx="889000" cy="6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3" name="フローチャート: 判断 532"/>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126763</xdr:rowOff>
    </xdr:from>
    <xdr:ext cx="534377" cy="259045"/>
    <xdr:sp macro="" textlink="">
      <xdr:nvSpPr>
        <xdr:cNvPr id="534" name="テキスト ボックス 533"/>
        <xdr:cNvSpPr txBox="1"/>
      </xdr:nvSpPr>
      <xdr:spPr>
        <a:xfrm>
          <a:off x="14325111" y="59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135318</xdr:rowOff>
    </xdr:from>
    <xdr:to>
      <xdr:col>71</xdr:col>
      <xdr:colOff>177800</xdr:colOff>
      <xdr:row>34</xdr:row>
      <xdr:rowOff>156464</xdr:rowOff>
    </xdr:to>
    <xdr:cxnSp macro="">
      <xdr:nvCxnSpPr>
        <xdr:cNvPr id="535" name="直線コネクタ 534"/>
        <xdr:cNvCxnSpPr/>
      </xdr:nvCxnSpPr>
      <xdr:spPr>
        <a:xfrm flipV="1">
          <a:off x="12814300" y="596461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36" name="フローチャート: 判断 535"/>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11701</xdr:rowOff>
    </xdr:from>
    <xdr:ext cx="534377" cy="259045"/>
    <xdr:sp macro="" textlink="">
      <xdr:nvSpPr>
        <xdr:cNvPr id="537" name="テキスト ボックス 536"/>
        <xdr:cNvSpPr txBox="1"/>
      </xdr:nvSpPr>
      <xdr:spPr>
        <a:xfrm>
          <a:off x="13436111" y="6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38" name="フローチャート: 判断 537"/>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39" name="テキスト ボックス 538"/>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42418</xdr:rowOff>
    </xdr:from>
    <xdr:to>
      <xdr:col>85</xdr:col>
      <xdr:colOff>177800</xdr:colOff>
      <xdr:row>32</xdr:row>
      <xdr:rowOff>144018</xdr:rowOff>
    </xdr:to>
    <xdr:sp macro="" textlink="">
      <xdr:nvSpPr>
        <xdr:cNvPr id="545" name="楕円 544"/>
        <xdr:cNvSpPr/>
      </xdr:nvSpPr>
      <xdr:spPr>
        <a:xfrm>
          <a:off x="162687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65295</xdr:rowOff>
    </xdr:from>
    <xdr:ext cx="534377" cy="259045"/>
    <xdr:sp macro="" textlink="">
      <xdr:nvSpPr>
        <xdr:cNvPr id="546" name="消防費該当値テキスト"/>
        <xdr:cNvSpPr txBox="1"/>
      </xdr:nvSpPr>
      <xdr:spPr>
        <a:xfrm>
          <a:off x="16370300" y="53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149098</xdr:rowOff>
    </xdr:from>
    <xdr:to>
      <xdr:col>81</xdr:col>
      <xdr:colOff>101600</xdr:colOff>
      <xdr:row>33</xdr:row>
      <xdr:rowOff>79248</xdr:rowOff>
    </xdr:to>
    <xdr:sp macro="" textlink="">
      <xdr:nvSpPr>
        <xdr:cNvPr id="547" name="楕円 546"/>
        <xdr:cNvSpPr/>
      </xdr:nvSpPr>
      <xdr:spPr>
        <a:xfrm>
          <a:off x="15430500" y="56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95775</xdr:rowOff>
    </xdr:from>
    <xdr:ext cx="534377" cy="259045"/>
    <xdr:sp macro="" textlink="">
      <xdr:nvSpPr>
        <xdr:cNvPr id="548" name="テキスト ボックス 547"/>
        <xdr:cNvSpPr txBox="1"/>
      </xdr:nvSpPr>
      <xdr:spPr>
        <a:xfrm>
          <a:off x="15214111" y="54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15177</xdr:rowOff>
    </xdr:from>
    <xdr:to>
      <xdr:col>76</xdr:col>
      <xdr:colOff>165100</xdr:colOff>
      <xdr:row>34</xdr:row>
      <xdr:rowOff>116777</xdr:rowOff>
    </xdr:to>
    <xdr:sp macro="" textlink="">
      <xdr:nvSpPr>
        <xdr:cNvPr id="549" name="楕円 548"/>
        <xdr:cNvSpPr/>
      </xdr:nvSpPr>
      <xdr:spPr>
        <a:xfrm>
          <a:off x="14541500" y="58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133304</xdr:rowOff>
    </xdr:from>
    <xdr:ext cx="534377" cy="259045"/>
    <xdr:sp macro="" textlink="">
      <xdr:nvSpPr>
        <xdr:cNvPr id="550" name="テキスト ボックス 549"/>
        <xdr:cNvSpPr txBox="1"/>
      </xdr:nvSpPr>
      <xdr:spPr>
        <a:xfrm>
          <a:off x="14325111" y="56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84518</xdr:rowOff>
    </xdr:from>
    <xdr:to>
      <xdr:col>72</xdr:col>
      <xdr:colOff>38100</xdr:colOff>
      <xdr:row>35</xdr:row>
      <xdr:rowOff>14668</xdr:rowOff>
    </xdr:to>
    <xdr:sp macro="" textlink="">
      <xdr:nvSpPr>
        <xdr:cNvPr id="551" name="楕円 550"/>
        <xdr:cNvSpPr/>
      </xdr:nvSpPr>
      <xdr:spPr>
        <a:xfrm>
          <a:off x="13652500" y="59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31195</xdr:rowOff>
    </xdr:from>
    <xdr:ext cx="534377" cy="259045"/>
    <xdr:sp macro="" textlink="">
      <xdr:nvSpPr>
        <xdr:cNvPr id="552" name="テキスト ボックス 551"/>
        <xdr:cNvSpPr txBox="1"/>
      </xdr:nvSpPr>
      <xdr:spPr>
        <a:xfrm>
          <a:off x="13436111" y="568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105664</xdr:rowOff>
    </xdr:from>
    <xdr:to>
      <xdr:col>67</xdr:col>
      <xdr:colOff>101600</xdr:colOff>
      <xdr:row>35</xdr:row>
      <xdr:rowOff>35814</xdr:rowOff>
    </xdr:to>
    <xdr:sp macro="" textlink="">
      <xdr:nvSpPr>
        <xdr:cNvPr id="553" name="楕円 552"/>
        <xdr:cNvSpPr/>
      </xdr:nvSpPr>
      <xdr:spPr>
        <a:xfrm>
          <a:off x="12763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26941</xdr:rowOff>
    </xdr:from>
    <xdr:ext cx="534377" cy="259045"/>
    <xdr:sp macro="" textlink="">
      <xdr:nvSpPr>
        <xdr:cNvPr id="554" name="テキスト ボックス 553"/>
        <xdr:cNvSpPr txBox="1"/>
      </xdr:nvSpPr>
      <xdr:spPr>
        <a:xfrm>
          <a:off x="12547111" y="60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77" name="直線コネクタ 576"/>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78" name="教育費最小値テキスト"/>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79" name="直線コネクタ 578"/>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0" name="教育費最大値テキスト"/>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1" name="直線コネクタ 580"/>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147358</xdr:rowOff>
    </xdr:from>
    <xdr:to>
      <xdr:col>85</xdr:col>
      <xdr:colOff>127000</xdr:colOff>
      <xdr:row>52</xdr:row>
      <xdr:rowOff>85751</xdr:rowOff>
    </xdr:to>
    <xdr:cxnSp macro="">
      <xdr:nvCxnSpPr>
        <xdr:cNvPr id="582" name="直線コネクタ 581"/>
        <xdr:cNvCxnSpPr/>
      </xdr:nvCxnSpPr>
      <xdr:spPr>
        <a:xfrm flipV="1">
          <a:off x="15481300" y="8891308"/>
          <a:ext cx="8382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3" name="教育費平均値テキスト"/>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4" name="フローチャート: 判断 583"/>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37287</xdr:rowOff>
    </xdr:from>
    <xdr:to>
      <xdr:col>81</xdr:col>
      <xdr:colOff>50800</xdr:colOff>
      <xdr:row>52</xdr:row>
      <xdr:rowOff>85751</xdr:rowOff>
    </xdr:to>
    <xdr:cxnSp macro="">
      <xdr:nvCxnSpPr>
        <xdr:cNvPr id="585" name="直線コネクタ 584"/>
        <xdr:cNvCxnSpPr/>
      </xdr:nvCxnSpPr>
      <xdr:spPr>
        <a:xfrm>
          <a:off x="14592300" y="8952687"/>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86" name="フローチャート: 判断 585"/>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87" name="テキスト ボックス 586"/>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37287</xdr:rowOff>
    </xdr:from>
    <xdr:to>
      <xdr:col>76</xdr:col>
      <xdr:colOff>114300</xdr:colOff>
      <xdr:row>56</xdr:row>
      <xdr:rowOff>126327</xdr:rowOff>
    </xdr:to>
    <xdr:cxnSp macro="">
      <xdr:nvCxnSpPr>
        <xdr:cNvPr id="588" name="直線コネクタ 587"/>
        <xdr:cNvCxnSpPr/>
      </xdr:nvCxnSpPr>
      <xdr:spPr>
        <a:xfrm flipV="1">
          <a:off x="13703300" y="8952687"/>
          <a:ext cx="889000" cy="7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89" name="フローチャート: 判断 588"/>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0" name="テキスト ボックス 589"/>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126327</xdr:rowOff>
    </xdr:from>
    <xdr:to>
      <xdr:col>71</xdr:col>
      <xdr:colOff>177800</xdr:colOff>
      <xdr:row>58</xdr:row>
      <xdr:rowOff>78412</xdr:rowOff>
    </xdr:to>
    <xdr:cxnSp macro="">
      <xdr:nvCxnSpPr>
        <xdr:cNvPr id="591" name="直線コネクタ 590"/>
        <xdr:cNvCxnSpPr/>
      </xdr:nvCxnSpPr>
      <xdr:spPr>
        <a:xfrm flipV="1">
          <a:off x="12814300" y="9727527"/>
          <a:ext cx="889000" cy="2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2" name="フローチャート: 判断 591"/>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3" name="テキスト ボックス 592"/>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4" name="フローチャート: 判断 593"/>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595" name="テキスト ボックス 594"/>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96558</xdr:rowOff>
    </xdr:from>
    <xdr:to>
      <xdr:col>85</xdr:col>
      <xdr:colOff>177800</xdr:colOff>
      <xdr:row>52</xdr:row>
      <xdr:rowOff>26708</xdr:rowOff>
    </xdr:to>
    <xdr:sp macro="" textlink="">
      <xdr:nvSpPr>
        <xdr:cNvPr id="601" name="楕円 600"/>
        <xdr:cNvSpPr/>
      </xdr:nvSpPr>
      <xdr:spPr>
        <a:xfrm>
          <a:off x="16268700" y="88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119435</xdr:rowOff>
    </xdr:from>
    <xdr:ext cx="534377" cy="259045"/>
    <xdr:sp macro="" textlink="">
      <xdr:nvSpPr>
        <xdr:cNvPr id="602" name="教育費該当値テキスト"/>
        <xdr:cNvSpPr txBox="1"/>
      </xdr:nvSpPr>
      <xdr:spPr>
        <a:xfrm>
          <a:off x="16370300" y="86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34951</xdr:rowOff>
    </xdr:from>
    <xdr:to>
      <xdr:col>81</xdr:col>
      <xdr:colOff>101600</xdr:colOff>
      <xdr:row>52</xdr:row>
      <xdr:rowOff>136551</xdr:rowOff>
    </xdr:to>
    <xdr:sp macro="" textlink="">
      <xdr:nvSpPr>
        <xdr:cNvPr id="603" name="楕円 602"/>
        <xdr:cNvSpPr/>
      </xdr:nvSpPr>
      <xdr:spPr>
        <a:xfrm>
          <a:off x="15430500" y="89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153078</xdr:rowOff>
    </xdr:from>
    <xdr:ext cx="534377" cy="259045"/>
    <xdr:sp macro="" textlink="">
      <xdr:nvSpPr>
        <xdr:cNvPr id="604" name="テキスト ボックス 603"/>
        <xdr:cNvSpPr txBox="1"/>
      </xdr:nvSpPr>
      <xdr:spPr>
        <a:xfrm>
          <a:off x="15214111" y="872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157937</xdr:rowOff>
    </xdr:from>
    <xdr:to>
      <xdr:col>76</xdr:col>
      <xdr:colOff>165100</xdr:colOff>
      <xdr:row>52</xdr:row>
      <xdr:rowOff>88087</xdr:rowOff>
    </xdr:to>
    <xdr:sp macro="" textlink="">
      <xdr:nvSpPr>
        <xdr:cNvPr id="605" name="楕円 604"/>
        <xdr:cNvSpPr/>
      </xdr:nvSpPr>
      <xdr:spPr>
        <a:xfrm>
          <a:off x="14541500" y="89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104614</xdr:rowOff>
    </xdr:from>
    <xdr:ext cx="534377" cy="259045"/>
    <xdr:sp macro="" textlink="">
      <xdr:nvSpPr>
        <xdr:cNvPr id="606" name="テキスト ボックス 605"/>
        <xdr:cNvSpPr txBox="1"/>
      </xdr:nvSpPr>
      <xdr:spPr>
        <a:xfrm>
          <a:off x="14325111" y="86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75527</xdr:rowOff>
    </xdr:from>
    <xdr:to>
      <xdr:col>72</xdr:col>
      <xdr:colOff>38100</xdr:colOff>
      <xdr:row>57</xdr:row>
      <xdr:rowOff>5677</xdr:rowOff>
    </xdr:to>
    <xdr:sp macro="" textlink="">
      <xdr:nvSpPr>
        <xdr:cNvPr id="607" name="楕円 606"/>
        <xdr:cNvSpPr/>
      </xdr:nvSpPr>
      <xdr:spPr>
        <a:xfrm>
          <a:off x="13652500" y="96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22204</xdr:rowOff>
    </xdr:from>
    <xdr:ext cx="534377" cy="259045"/>
    <xdr:sp macro="" textlink="">
      <xdr:nvSpPr>
        <xdr:cNvPr id="608" name="テキスト ボックス 607"/>
        <xdr:cNvSpPr txBox="1"/>
      </xdr:nvSpPr>
      <xdr:spPr>
        <a:xfrm>
          <a:off x="13436111" y="94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27612</xdr:rowOff>
    </xdr:from>
    <xdr:to>
      <xdr:col>67</xdr:col>
      <xdr:colOff>101600</xdr:colOff>
      <xdr:row>58</xdr:row>
      <xdr:rowOff>129212</xdr:rowOff>
    </xdr:to>
    <xdr:sp macro="" textlink="">
      <xdr:nvSpPr>
        <xdr:cNvPr id="609" name="楕円 608"/>
        <xdr:cNvSpPr/>
      </xdr:nvSpPr>
      <xdr:spPr>
        <a:xfrm>
          <a:off x="12763500" y="9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145739</xdr:rowOff>
    </xdr:from>
    <xdr:ext cx="534377" cy="259045"/>
    <xdr:sp macro="" textlink="">
      <xdr:nvSpPr>
        <xdr:cNvPr id="610" name="テキスト ボックス 609"/>
        <xdr:cNvSpPr txBox="1"/>
      </xdr:nvSpPr>
      <xdr:spPr>
        <a:xfrm>
          <a:off x="12547111" y="97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4" name="直線コネクタ 633"/>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37" name="災害復旧費最大値テキスト"/>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38" name="直線コネクタ 637"/>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129160</xdr:rowOff>
    </xdr:from>
    <xdr:to>
      <xdr:col>85</xdr:col>
      <xdr:colOff>127000</xdr:colOff>
      <xdr:row>78</xdr:row>
      <xdr:rowOff>145923</xdr:rowOff>
    </xdr:to>
    <xdr:cxnSp macro="">
      <xdr:nvCxnSpPr>
        <xdr:cNvPr id="639" name="直線コネクタ 638"/>
        <xdr:cNvCxnSpPr/>
      </xdr:nvCxnSpPr>
      <xdr:spPr>
        <a:xfrm>
          <a:off x="15481300" y="13502260"/>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0" name="災害復旧費平均値テキスト"/>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1" name="フローチャート: 判断 640"/>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129160</xdr:rowOff>
    </xdr:from>
    <xdr:to>
      <xdr:col>81</xdr:col>
      <xdr:colOff>50800</xdr:colOff>
      <xdr:row>79</xdr:row>
      <xdr:rowOff>24512</xdr:rowOff>
    </xdr:to>
    <xdr:cxnSp macro="">
      <xdr:nvCxnSpPr>
        <xdr:cNvPr id="642" name="直線コネクタ 641"/>
        <xdr:cNvCxnSpPr/>
      </xdr:nvCxnSpPr>
      <xdr:spPr>
        <a:xfrm flipV="1">
          <a:off x="14592300" y="13502260"/>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3" name="フローチャート: 判断 642"/>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4" name="テキスト ボックス 643"/>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24512</xdr:rowOff>
    </xdr:from>
    <xdr:to>
      <xdr:col>76</xdr:col>
      <xdr:colOff>114300</xdr:colOff>
      <xdr:row>79</xdr:row>
      <xdr:rowOff>36830</xdr:rowOff>
    </xdr:to>
    <xdr:cxnSp macro="">
      <xdr:nvCxnSpPr>
        <xdr:cNvPr id="645" name="直線コネクタ 644"/>
        <xdr:cNvCxnSpPr/>
      </xdr:nvCxnSpPr>
      <xdr:spPr>
        <a:xfrm flipV="1">
          <a:off x="13703300" y="13569062"/>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46" name="フローチャート: 判断 645"/>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47" name="テキスト ボックス 646"/>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36830</xdr:rowOff>
    </xdr:from>
    <xdr:to>
      <xdr:col>71</xdr:col>
      <xdr:colOff>177800</xdr:colOff>
      <xdr:row>79</xdr:row>
      <xdr:rowOff>37846</xdr:rowOff>
    </xdr:to>
    <xdr:cxnSp macro="">
      <xdr:nvCxnSpPr>
        <xdr:cNvPr id="648" name="直線コネクタ 647"/>
        <xdr:cNvCxnSpPr/>
      </xdr:nvCxnSpPr>
      <xdr:spPr>
        <a:xfrm flipV="1">
          <a:off x="12814300" y="1358138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49" name="フローチャート: 判断 648"/>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0" name="テキスト ボックス 649"/>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1" name="フローチャート: 判断 650"/>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2" name="テキスト ボックス 651"/>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95123</xdr:rowOff>
    </xdr:from>
    <xdr:to>
      <xdr:col>85</xdr:col>
      <xdr:colOff>177800</xdr:colOff>
      <xdr:row>79</xdr:row>
      <xdr:rowOff>25273</xdr:rowOff>
    </xdr:to>
    <xdr:sp macro="" textlink="">
      <xdr:nvSpPr>
        <xdr:cNvPr id="658" name="楕円 657"/>
        <xdr:cNvSpPr/>
      </xdr:nvSpPr>
      <xdr:spPr>
        <a:xfrm>
          <a:off x="16268700" y="134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10050</xdr:rowOff>
    </xdr:from>
    <xdr:ext cx="378565" cy="259045"/>
    <xdr:sp macro="" textlink="">
      <xdr:nvSpPr>
        <xdr:cNvPr id="659" name="災害復旧費該当値テキスト"/>
        <xdr:cNvSpPr txBox="1"/>
      </xdr:nvSpPr>
      <xdr:spPr>
        <a:xfrm>
          <a:off x="16370300" y="1338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78360</xdr:rowOff>
    </xdr:from>
    <xdr:to>
      <xdr:col>81</xdr:col>
      <xdr:colOff>101600</xdr:colOff>
      <xdr:row>79</xdr:row>
      <xdr:rowOff>8510</xdr:rowOff>
    </xdr:to>
    <xdr:sp macro="" textlink="">
      <xdr:nvSpPr>
        <xdr:cNvPr id="660" name="楕円 659"/>
        <xdr:cNvSpPr/>
      </xdr:nvSpPr>
      <xdr:spPr>
        <a:xfrm>
          <a:off x="15430500" y="134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171087</xdr:rowOff>
    </xdr:from>
    <xdr:ext cx="378565" cy="259045"/>
    <xdr:sp macro="" textlink="">
      <xdr:nvSpPr>
        <xdr:cNvPr id="661" name="テキスト ボックス 660"/>
        <xdr:cNvSpPr txBox="1"/>
      </xdr:nvSpPr>
      <xdr:spPr>
        <a:xfrm>
          <a:off x="15292017" y="1354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145162</xdr:rowOff>
    </xdr:from>
    <xdr:to>
      <xdr:col>76</xdr:col>
      <xdr:colOff>165100</xdr:colOff>
      <xdr:row>79</xdr:row>
      <xdr:rowOff>75312</xdr:rowOff>
    </xdr:to>
    <xdr:sp macro="" textlink="">
      <xdr:nvSpPr>
        <xdr:cNvPr id="662" name="楕円 661"/>
        <xdr:cNvSpPr/>
      </xdr:nvSpPr>
      <xdr:spPr>
        <a:xfrm>
          <a:off x="14541500" y="13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66439</xdr:rowOff>
    </xdr:from>
    <xdr:ext cx="378565" cy="259045"/>
    <xdr:sp macro="" textlink="">
      <xdr:nvSpPr>
        <xdr:cNvPr id="663" name="テキスト ボックス 662"/>
        <xdr:cNvSpPr txBox="1"/>
      </xdr:nvSpPr>
      <xdr:spPr>
        <a:xfrm>
          <a:off x="14403017" y="13610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64" name="楕円 663"/>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78757</xdr:rowOff>
    </xdr:from>
    <xdr:ext cx="313932" cy="259045"/>
    <xdr:sp macro="" textlink="">
      <xdr:nvSpPr>
        <xdr:cNvPr id="665" name="テキスト ボックス 664"/>
        <xdr:cNvSpPr txBox="1"/>
      </xdr:nvSpPr>
      <xdr:spPr>
        <a:xfrm>
          <a:off x="13546333" y="13623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158496</xdr:rowOff>
    </xdr:from>
    <xdr:to>
      <xdr:col>67</xdr:col>
      <xdr:colOff>101600</xdr:colOff>
      <xdr:row>79</xdr:row>
      <xdr:rowOff>88646</xdr:rowOff>
    </xdr:to>
    <xdr:sp macro="" textlink="">
      <xdr:nvSpPr>
        <xdr:cNvPr id="666" name="楕円 665"/>
        <xdr:cNvSpPr/>
      </xdr:nvSpPr>
      <xdr:spPr>
        <a:xfrm>
          <a:off x="127635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79773</xdr:rowOff>
    </xdr:from>
    <xdr:ext cx="313932" cy="259045"/>
    <xdr:sp macro="" textlink="">
      <xdr:nvSpPr>
        <xdr:cNvPr id="667" name="テキスト ボックス 666"/>
        <xdr:cNvSpPr txBox="1"/>
      </xdr:nvSpPr>
      <xdr:spPr>
        <a:xfrm>
          <a:off x="12657333" y="1362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2" name="直線コネクタ 691"/>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3" name="公債費最小値テキスト"/>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4" name="直線コネクタ 693"/>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5" name="公債費最大値テキスト"/>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696" name="直線コネクタ 695"/>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9894</xdr:rowOff>
    </xdr:from>
    <xdr:to>
      <xdr:col>85</xdr:col>
      <xdr:colOff>127000</xdr:colOff>
      <xdr:row>92</xdr:row>
      <xdr:rowOff>30772</xdr:rowOff>
    </xdr:to>
    <xdr:cxnSp macro="">
      <xdr:nvCxnSpPr>
        <xdr:cNvPr id="697" name="直線コネクタ 696"/>
        <xdr:cNvCxnSpPr/>
      </xdr:nvCxnSpPr>
      <xdr:spPr>
        <a:xfrm flipV="1">
          <a:off x="15481300" y="15783294"/>
          <a:ext cx="8382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698" name="公債費平均値テキスト"/>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699" name="フローチャート: 判断 698"/>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30772</xdr:rowOff>
    </xdr:from>
    <xdr:to>
      <xdr:col>81</xdr:col>
      <xdr:colOff>50800</xdr:colOff>
      <xdr:row>92</xdr:row>
      <xdr:rowOff>50964</xdr:rowOff>
    </xdr:to>
    <xdr:cxnSp macro="">
      <xdr:nvCxnSpPr>
        <xdr:cNvPr id="700" name="直線コネクタ 699"/>
        <xdr:cNvCxnSpPr/>
      </xdr:nvCxnSpPr>
      <xdr:spPr>
        <a:xfrm flipV="1">
          <a:off x="14592300" y="15804172"/>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1" name="フローチャート: 判断 700"/>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2" name="テキスト ボックス 701"/>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50964</xdr:rowOff>
    </xdr:from>
    <xdr:to>
      <xdr:col>76</xdr:col>
      <xdr:colOff>114300</xdr:colOff>
      <xdr:row>92</xdr:row>
      <xdr:rowOff>71806</xdr:rowOff>
    </xdr:to>
    <xdr:cxnSp macro="">
      <xdr:nvCxnSpPr>
        <xdr:cNvPr id="703" name="直線コネクタ 702"/>
        <xdr:cNvCxnSpPr/>
      </xdr:nvCxnSpPr>
      <xdr:spPr>
        <a:xfrm flipV="1">
          <a:off x="13703300" y="15824364"/>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4" name="フローチャート: 判断 703"/>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05" name="テキスト ボックス 704"/>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71806</xdr:rowOff>
    </xdr:from>
    <xdr:to>
      <xdr:col>71</xdr:col>
      <xdr:colOff>177800</xdr:colOff>
      <xdr:row>92</xdr:row>
      <xdr:rowOff>161722</xdr:rowOff>
    </xdr:to>
    <xdr:cxnSp macro="">
      <xdr:nvCxnSpPr>
        <xdr:cNvPr id="706" name="直線コネクタ 705"/>
        <xdr:cNvCxnSpPr/>
      </xdr:nvCxnSpPr>
      <xdr:spPr>
        <a:xfrm flipV="1">
          <a:off x="12814300" y="15845206"/>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07" name="フローチャート: 判断 706"/>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08" name="テキスト ボックス 707"/>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09" name="フローチャート: 判断 708"/>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0" name="テキスト ボックス 709"/>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130544</xdr:rowOff>
    </xdr:from>
    <xdr:to>
      <xdr:col>85</xdr:col>
      <xdr:colOff>177800</xdr:colOff>
      <xdr:row>92</xdr:row>
      <xdr:rowOff>60694</xdr:rowOff>
    </xdr:to>
    <xdr:sp macro="" textlink="">
      <xdr:nvSpPr>
        <xdr:cNvPr id="716" name="楕円 715"/>
        <xdr:cNvSpPr/>
      </xdr:nvSpPr>
      <xdr:spPr>
        <a:xfrm>
          <a:off x="16268700" y="157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153421</xdr:rowOff>
    </xdr:from>
    <xdr:ext cx="534377" cy="259045"/>
    <xdr:sp macro="" textlink="">
      <xdr:nvSpPr>
        <xdr:cNvPr id="717" name="公債費該当値テキスト"/>
        <xdr:cNvSpPr txBox="1"/>
      </xdr:nvSpPr>
      <xdr:spPr>
        <a:xfrm>
          <a:off x="16370300" y="1558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151422</xdr:rowOff>
    </xdr:from>
    <xdr:to>
      <xdr:col>81</xdr:col>
      <xdr:colOff>101600</xdr:colOff>
      <xdr:row>92</xdr:row>
      <xdr:rowOff>81572</xdr:rowOff>
    </xdr:to>
    <xdr:sp macro="" textlink="">
      <xdr:nvSpPr>
        <xdr:cNvPr id="718" name="楕円 717"/>
        <xdr:cNvSpPr/>
      </xdr:nvSpPr>
      <xdr:spPr>
        <a:xfrm>
          <a:off x="15430500" y="157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98099</xdr:rowOff>
    </xdr:from>
    <xdr:ext cx="534377" cy="259045"/>
    <xdr:sp macro="" textlink="">
      <xdr:nvSpPr>
        <xdr:cNvPr id="719" name="テキスト ボックス 718"/>
        <xdr:cNvSpPr txBox="1"/>
      </xdr:nvSpPr>
      <xdr:spPr>
        <a:xfrm>
          <a:off x="15214111" y="155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164</xdr:rowOff>
    </xdr:from>
    <xdr:to>
      <xdr:col>76</xdr:col>
      <xdr:colOff>165100</xdr:colOff>
      <xdr:row>92</xdr:row>
      <xdr:rowOff>101764</xdr:rowOff>
    </xdr:to>
    <xdr:sp macro="" textlink="">
      <xdr:nvSpPr>
        <xdr:cNvPr id="720" name="楕円 719"/>
        <xdr:cNvSpPr/>
      </xdr:nvSpPr>
      <xdr:spPr>
        <a:xfrm>
          <a:off x="14541500" y="157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118291</xdr:rowOff>
    </xdr:from>
    <xdr:ext cx="534377" cy="259045"/>
    <xdr:sp macro="" textlink="">
      <xdr:nvSpPr>
        <xdr:cNvPr id="721" name="テキスト ボックス 720"/>
        <xdr:cNvSpPr txBox="1"/>
      </xdr:nvSpPr>
      <xdr:spPr>
        <a:xfrm>
          <a:off x="14325111" y="155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21006</xdr:rowOff>
    </xdr:from>
    <xdr:to>
      <xdr:col>72</xdr:col>
      <xdr:colOff>38100</xdr:colOff>
      <xdr:row>92</xdr:row>
      <xdr:rowOff>122606</xdr:rowOff>
    </xdr:to>
    <xdr:sp macro="" textlink="">
      <xdr:nvSpPr>
        <xdr:cNvPr id="722" name="楕円 721"/>
        <xdr:cNvSpPr/>
      </xdr:nvSpPr>
      <xdr:spPr>
        <a:xfrm>
          <a:off x="13652500" y="157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139133</xdr:rowOff>
    </xdr:from>
    <xdr:ext cx="534377" cy="259045"/>
    <xdr:sp macro="" textlink="">
      <xdr:nvSpPr>
        <xdr:cNvPr id="723" name="テキスト ボックス 722"/>
        <xdr:cNvSpPr txBox="1"/>
      </xdr:nvSpPr>
      <xdr:spPr>
        <a:xfrm>
          <a:off x="13436111" y="155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110922</xdr:rowOff>
    </xdr:from>
    <xdr:to>
      <xdr:col>67</xdr:col>
      <xdr:colOff>101600</xdr:colOff>
      <xdr:row>93</xdr:row>
      <xdr:rowOff>41072</xdr:rowOff>
    </xdr:to>
    <xdr:sp macro="" textlink="">
      <xdr:nvSpPr>
        <xdr:cNvPr id="724" name="楕円 723"/>
        <xdr:cNvSpPr/>
      </xdr:nvSpPr>
      <xdr:spPr>
        <a:xfrm>
          <a:off x="12763500" y="158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57599</xdr:rowOff>
    </xdr:from>
    <xdr:ext cx="534377" cy="259045"/>
    <xdr:sp macro="" textlink="">
      <xdr:nvSpPr>
        <xdr:cNvPr id="725" name="テキスト ボックス 724"/>
        <xdr:cNvSpPr txBox="1"/>
      </xdr:nvSpPr>
      <xdr:spPr>
        <a:xfrm>
          <a:off x="12547111" y="156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49" name="直線コネクタ 748"/>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2" name="諸支出金最大値テキスト"/>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3" name="直線コネクタ 752"/>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159385</xdr:rowOff>
    </xdr:from>
    <xdr:to>
      <xdr:col>116</xdr:col>
      <xdr:colOff>63500</xdr:colOff>
      <xdr:row>39</xdr:row>
      <xdr:rowOff>381</xdr:rowOff>
    </xdr:to>
    <xdr:cxnSp macro="">
      <xdr:nvCxnSpPr>
        <xdr:cNvPr id="754" name="直線コネクタ 753"/>
        <xdr:cNvCxnSpPr/>
      </xdr:nvCxnSpPr>
      <xdr:spPr>
        <a:xfrm>
          <a:off x="21323300" y="6674485"/>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5" name="諸支出金平均値テキスト"/>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56" name="フローチャート: 判断 755"/>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159385</xdr:rowOff>
    </xdr:from>
    <xdr:to>
      <xdr:col>111</xdr:col>
      <xdr:colOff>177800</xdr:colOff>
      <xdr:row>38</xdr:row>
      <xdr:rowOff>166116</xdr:rowOff>
    </xdr:to>
    <xdr:cxnSp macro="">
      <xdr:nvCxnSpPr>
        <xdr:cNvPr id="757" name="直線コネクタ 756"/>
        <xdr:cNvCxnSpPr/>
      </xdr:nvCxnSpPr>
      <xdr:spPr>
        <a:xfrm flipV="1">
          <a:off x="20434300" y="667448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58" name="フローチャート: 判断 757"/>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59" name="テキスト ボックス 758"/>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166116</xdr:rowOff>
    </xdr:from>
    <xdr:to>
      <xdr:col>107</xdr:col>
      <xdr:colOff>50800</xdr:colOff>
      <xdr:row>38</xdr:row>
      <xdr:rowOff>168402</xdr:rowOff>
    </xdr:to>
    <xdr:cxnSp macro="">
      <xdr:nvCxnSpPr>
        <xdr:cNvPr id="760" name="直線コネクタ 759"/>
        <xdr:cNvCxnSpPr/>
      </xdr:nvCxnSpPr>
      <xdr:spPr>
        <a:xfrm flipV="1">
          <a:off x="19545300" y="66812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1" name="フローチャート: 判断 760"/>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2" name="テキスト ボックス 761"/>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167005</xdr:rowOff>
    </xdr:from>
    <xdr:to>
      <xdr:col>102</xdr:col>
      <xdr:colOff>114300</xdr:colOff>
      <xdr:row>38</xdr:row>
      <xdr:rowOff>168402</xdr:rowOff>
    </xdr:to>
    <xdr:cxnSp macro="">
      <xdr:nvCxnSpPr>
        <xdr:cNvPr id="763" name="直線コネクタ 762"/>
        <xdr:cNvCxnSpPr/>
      </xdr:nvCxnSpPr>
      <xdr:spPr>
        <a:xfrm>
          <a:off x="18656300" y="668210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4" name="フローチャート: 判断 763"/>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5" name="テキスト ボックス 764"/>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66" name="フローチャート: 判断 765"/>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67" name="テキスト ボックス 766"/>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121031</xdr:rowOff>
    </xdr:from>
    <xdr:to>
      <xdr:col>116</xdr:col>
      <xdr:colOff>114300</xdr:colOff>
      <xdr:row>39</xdr:row>
      <xdr:rowOff>51181</xdr:rowOff>
    </xdr:to>
    <xdr:sp macro="" textlink="">
      <xdr:nvSpPr>
        <xdr:cNvPr id="773" name="楕円 772"/>
        <xdr:cNvSpPr/>
      </xdr:nvSpPr>
      <xdr:spPr>
        <a:xfrm>
          <a:off x="221107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35958</xdr:rowOff>
    </xdr:from>
    <xdr:ext cx="378565" cy="259045"/>
    <xdr:sp macro="" textlink="">
      <xdr:nvSpPr>
        <xdr:cNvPr id="774" name="諸支出金該当値テキスト"/>
        <xdr:cNvSpPr txBox="1"/>
      </xdr:nvSpPr>
      <xdr:spPr>
        <a:xfrm>
          <a:off x="22212300" y="655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108585</xdr:rowOff>
    </xdr:from>
    <xdr:to>
      <xdr:col>112</xdr:col>
      <xdr:colOff>38100</xdr:colOff>
      <xdr:row>39</xdr:row>
      <xdr:rowOff>38735</xdr:rowOff>
    </xdr:to>
    <xdr:sp macro="" textlink="">
      <xdr:nvSpPr>
        <xdr:cNvPr id="775" name="楕円 774"/>
        <xdr:cNvSpPr/>
      </xdr:nvSpPr>
      <xdr:spPr>
        <a:xfrm>
          <a:off x="212725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29862</xdr:rowOff>
    </xdr:from>
    <xdr:ext cx="378565" cy="259045"/>
    <xdr:sp macro="" textlink="">
      <xdr:nvSpPr>
        <xdr:cNvPr id="776" name="テキスト ボックス 775"/>
        <xdr:cNvSpPr txBox="1"/>
      </xdr:nvSpPr>
      <xdr:spPr>
        <a:xfrm>
          <a:off x="21134017" y="67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115316</xdr:rowOff>
    </xdr:from>
    <xdr:to>
      <xdr:col>107</xdr:col>
      <xdr:colOff>101600</xdr:colOff>
      <xdr:row>39</xdr:row>
      <xdr:rowOff>45466</xdr:rowOff>
    </xdr:to>
    <xdr:sp macro="" textlink="">
      <xdr:nvSpPr>
        <xdr:cNvPr id="777" name="楕円 776"/>
        <xdr:cNvSpPr/>
      </xdr:nvSpPr>
      <xdr:spPr>
        <a:xfrm>
          <a:off x="20383500" y="66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36593</xdr:rowOff>
    </xdr:from>
    <xdr:ext cx="378565" cy="259045"/>
    <xdr:sp macro="" textlink="">
      <xdr:nvSpPr>
        <xdr:cNvPr id="778" name="テキスト ボックス 777"/>
        <xdr:cNvSpPr txBox="1"/>
      </xdr:nvSpPr>
      <xdr:spPr>
        <a:xfrm>
          <a:off x="20245017" y="67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117602</xdr:rowOff>
    </xdr:from>
    <xdr:to>
      <xdr:col>102</xdr:col>
      <xdr:colOff>165100</xdr:colOff>
      <xdr:row>39</xdr:row>
      <xdr:rowOff>47752</xdr:rowOff>
    </xdr:to>
    <xdr:sp macro="" textlink="">
      <xdr:nvSpPr>
        <xdr:cNvPr id="779" name="楕円 778"/>
        <xdr:cNvSpPr/>
      </xdr:nvSpPr>
      <xdr:spPr>
        <a:xfrm>
          <a:off x="19494500" y="66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38879</xdr:rowOff>
    </xdr:from>
    <xdr:ext cx="378565" cy="259045"/>
    <xdr:sp macro="" textlink="">
      <xdr:nvSpPr>
        <xdr:cNvPr id="780" name="テキスト ボックス 779"/>
        <xdr:cNvSpPr txBox="1"/>
      </xdr:nvSpPr>
      <xdr:spPr>
        <a:xfrm>
          <a:off x="19356017" y="6725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116205</xdr:rowOff>
    </xdr:from>
    <xdr:to>
      <xdr:col>98</xdr:col>
      <xdr:colOff>38100</xdr:colOff>
      <xdr:row>39</xdr:row>
      <xdr:rowOff>46355</xdr:rowOff>
    </xdr:to>
    <xdr:sp macro="" textlink="">
      <xdr:nvSpPr>
        <xdr:cNvPr id="781" name="楕円 780"/>
        <xdr:cNvSpPr/>
      </xdr:nvSpPr>
      <xdr:spPr>
        <a:xfrm>
          <a:off x="18605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37482</xdr:rowOff>
    </xdr:from>
    <xdr:ext cx="378565" cy="259045"/>
    <xdr:sp macro="" textlink="">
      <xdr:nvSpPr>
        <xdr:cNvPr id="782" name="テキスト ボックス 781"/>
        <xdr:cNvSpPr txBox="1"/>
      </xdr:nvSpPr>
      <xdr:spPr>
        <a:xfrm>
          <a:off x="18467017" y="67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578,697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4,860</a:t>
          </a:r>
          <a:r>
            <a:rPr kumimoji="1" lang="ja-JP" altLang="en-US" sz="1300">
              <a:latin typeface="ＭＳ Ｐゴシック" panose="020B0600070205080204" pitchFamily="50" charset="-128"/>
              <a:ea typeface="ＭＳ Ｐゴシック" panose="020B0600070205080204" pitchFamily="50" charset="-128"/>
            </a:rPr>
            <a:t>円の増となっています。主な構成項目のうち、教育費は、ブロック塀等安全対策事業が</a:t>
          </a:r>
          <a:r>
            <a:rPr kumimoji="1" lang="en-US" altLang="ja-JP" sz="1300">
              <a:latin typeface="ＭＳ Ｐゴシック" panose="020B0600070205080204" pitchFamily="50" charset="-128"/>
              <a:ea typeface="ＭＳ Ｐゴシック" panose="020B0600070205080204" pitchFamily="50" charset="-128"/>
            </a:rPr>
            <a:t>1,325</a:t>
          </a:r>
          <a:r>
            <a:rPr kumimoji="1" lang="ja-JP" altLang="en-US" sz="1300">
              <a:latin typeface="ＭＳ Ｐゴシック" panose="020B0600070205080204" pitchFamily="50" charset="-128"/>
              <a:ea typeface="ＭＳ Ｐゴシック" panose="020B0600070205080204" pitchFamily="50" charset="-128"/>
            </a:rPr>
            <a:t>円増となったこと等から前年度から</a:t>
          </a:r>
          <a:r>
            <a:rPr kumimoji="1" lang="en-US" altLang="ja-JP" sz="1300">
              <a:latin typeface="ＭＳ Ｐゴシック" panose="020B0600070205080204" pitchFamily="50" charset="-128"/>
              <a:ea typeface="ＭＳ Ｐゴシック" panose="020B0600070205080204" pitchFamily="50" charset="-128"/>
            </a:rPr>
            <a:t>4,805</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92,165</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また、その他の要因として、商工費が企業立地促進補助金事業の増（</a:t>
          </a:r>
          <a:r>
            <a:rPr kumimoji="1" lang="en-US" altLang="ja-JP" sz="1300">
              <a:latin typeface="ＭＳ Ｐゴシック" panose="020B0600070205080204" pitchFamily="50" charset="-128"/>
              <a:ea typeface="ＭＳ Ｐゴシック" panose="020B0600070205080204" pitchFamily="50" charset="-128"/>
            </a:rPr>
            <a:t>1,244</a:t>
          </a:r>
          <a:r>
            <a:rPr kumimoji="1" lang="ja-JP" altLang="en-US" sz="1300">
              <a:latin typeface="ＭＳ Ｐゴシック" panose="020B0600070205080204" pitchFamily="50" charset="-128"/>
              <a:ea typeface="ＭＳ Ｐゴシック" panose="020B0600070205080204" pitchFamily="50" charset="-128"/>
            </a:rPr>
            <a:t>円）等により、前年度から</a:t>
          </a:r>
          <a:r>
            <a:rPr kumimoji="1" lang="en-US" altLang="ja-JP" sz="1300">
              <a:latin typeface="ＭＳ Ｐゴシック" panose="020B0600070205080204" pitchFamily="50" charset="-128"/>
              <a:ea typeface="ＭＳ Ｐゴシック" panose="020B0600070205080204" pitchFamily="50" charset="-128"/>
            </a:rPr>
            <a:t>2,060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39,498</a:t>
          </a:r>
          <a:r>
            <a:rPr kumimoji="1" lang="ja-JP" altLang="en-US" sz="1300">
              <a:latin typeface="ＭＳ Ｐゴシック" panose="020B0600070205080204" pitchFamily="50" charset="-128"/>
              <a:ea typeface="ＭＳ Ｐゴシック" panose="020B0600070205080204" pitchFamily="50" charset="-128"/>
            </a:rPr>
            <a:t>円となっています。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令和元年度は、災害救助基金の創設や新型コロナウイルス感染症対策にかかる予備費の執行、義務的経費の高止まり等により、財源調整基金残高は前年度に比べ</a:t>
          </a:r>
          <a:r>
            <a:rPr kumimoji="1" lang="en-US" altLang="ja-JP" sz="1100">
              <a:solidFill>
                <a:schemeClr val="dk1"/>
              </a:solidFill>
              <a:effectLst/>
              <a:latin typeface="+mn-lt"/>
              <a:ea typeface="+mn-ea"/>
              <a:cs typeface="+mn-cs"/>
            </a:rPr>
            <a:t>513</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8,123</a:t>
          </a:r>
          <a:r>
            <a:rPr kumimoji="1" lang="ja-JP" altLang="ja-JP" sz="1100">
              <a:solidFill>
                <a:schemeClr val="dk1"/>
              </a:solidFill>
              <a:effectLst/>
              <a:latin typeface="+mn-lt"/>
              <a:ea typeface="+mn-ea"/>
              <a:cs typeface="+mn-cs"/>
            </a:rPr>
            <a:t>百万円となりました。</a:t>
          </a:r>
          <a:endParaRPr lang="ja-JP" altLang="ja-JP" sz="1400">
            <a:effectLst/>
          </a:endParaRPr>
        </a:p>
        <a:p>
          <a:r>
            <a:rPr kumimoji="1" lang="ja-JP" altLang="ja-JP" sz="1100">
              <a:solidFill>
                <a:schemeClr val="dk1"/>
              </a:solidFill>
              <a:effectLst/>
              <a:latin typeface="+mn-lt"/>
              <a:ea typeface="+mn-ea"/>
              <a:cs typeface="+mn-cs"/>
            </a:rPr>
            <a:t>　実質収支額については、前年度に比べ</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2,123</a:t>
          </a:r>
          <a:r>
            <a:rPr kumimoji="1" lang="ja-JP" altLang="ja-JP" sz="1100">
              <a:solidFill>
                <a:schemeClr val="dk1"/>
              </a:solidFill>
              <a:effectLst/>
              <a:latin typeface="+mn-lt"/>
              <a:ea typeface="+mn-ea"/>
              <a:cs typeface="+mn-cs"/>
            </a:rPr>
            <a:t>百万円となりました。</a:t>
          </a:r>
          <a:endParaRPr lang="ja-JP" altLang="ja-JP" sz="1400">
            <a:effectLst/>
          </a:endParaRPr>
        </a:p>
        <a:p>
          <a:r>
            <a:rPr kumimoji="1" lang="ja-JP" altLang="ja-JP" sz="1100">
              <a:solidFill>
                <a:schemeClr val="dk1"/>
              </a:solidFill>
              <a:effectLst/>
              <a:latin typeface="+mn-lt"/>
              <a:ea typeface="+mn-ea"/>
              <a:cs typeface="+mn-cs"/>
            </a:rPr>
            <a:t>　実質単年度収支については、前年度に比べ</a:t>
          </a:r>
          <a:r>
            <a:rPr kumimoji="1" lang="en-US" altLang="ja-JP" sz="1100">
              <a:solidFill>
                <a:schemeClr val="dk1"/>
              </a:solidFill>
              <a:effectLst/>
              <a:latin typeface="+mn-lt"/>
              <a:ea typeface="+mn-ea"/>
              <a:cs typeface="+mn-cs"/>
            </a:rPr>
            <a:t>1,010</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288</a:t>
          </a:r>
          <a:r>
            <a:rPr kumimoji="1" lang="ja-JP" altLang="ja-JP" sz="1100">
              <a:solidFill>
                <a:schemeClr val="dk1"/>
              </a:solidFill>
              <a:effectLst/>
              <a:latin typeface="+mn-lt"/>
              <a:ea typeface="+mn-ea"/>
              <a:cs typeface="+mn-cs"/>
            </a:rPr>
            <a:t>百万円の赤字となりました。</a:t>
          </a:r>
          <a:endParaRPr lang="ja-JP" altLang="ja-JP" sz="1400">
            <a:effectLst/>
          </a:endParaRPr>
        </a:p>
        <a:p>
          <a:r>
            <a:rPr kumimoji="1" lang="ja-JP" altLang="ja-JP" sz="1100">
              <a:solidFill>
                <a:schemeClr val="dk1"/>
              </a:solidFill>
              <a:effectLst/>
              <a:latin typeface="+mn-lt"/>
              <a:ea typeface="+mn-ea"/>
              <a:cs typeface="+mn-cs"/>
            </a:rPr>
            <a:t>　このため、標準財政規模比では、実質収支及び実質単年度収支について、いずれも前年度より増加しています。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令和元年度決算における本市の全会計ベースの実質収支（公営企業に係る特別会計は資金不足・剰余額）は約</a:t>
          </a:r>
          <a:r>
            <a:rPr kumimoji="1" lang="en-US" altLang="ja-JP" sz="1400">
              <a:latin typeface="ＭＳ ゴシック" pitchFamily="49" charset="-128"/>
              <a:ea typeface="ＭＳ ゴシック" pitchFamily="49" charset="-128"/>
            </a:rPr>
            <a:t>314</a:t>
          </a:r>
          <a:r>
            <a:rPr kumimoji="1" lang="ja-JP" altLang="en-US" sz="1400">
              <a:latin typeface="ＭＳ ゴシック" pitchFamily="49" charset="-128"/>
              <a:ea typeface="ＭＳ ゴシック" pitchFamily="49" charset="-128"/>
            </a:rPr>
            <a:t>億円で全ての会計で黒字となっています。　</a:t>
          </a:r>
        </a:p>
        <a:p>
          <a:r>
            <a:rPr kumimoji="1" lang="ja-JP" altLang="en-US" sz="1400">
              <a:latin typeface="ＭＳ ゴシック" pitchFamily="49" charset="-128"/>
              <a:ea typeface="ＭＳ ゴシック" pitchFamily="49" charset="-128"/>
            </a:rPr>
            <a:t>　今後も引き続き全ての会計で黒字となるよう、持続可能で安定的な財政の確立・維持に努めます。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554597669</v>
      </c>
      <c r="BO4" s="393"/>
      <c r="BP4" s="393"/>
      <c r="BQ4" s="393"/>
      <c r="BR4" s="393"/>
      <c r="BS4" s="393"/>
      <c r="BT4" s="393"/>
      <c r="BU4" s="394"/>
      <c r="BV4" s="392">
        <v>552839276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0.8</v>
      </c>
      <c r="CU4" s="399"/>
      <c r="CV4" s="399"/>
      <c r="CW4" s="399"/>
      <c r="CX4" s="399"/>
      <c r="CY4" s="399"/>
      <c r="CZ4" s="399"/>
      <c r="DA4" s="400"/>
      <c r="DB4" s="398">
        <v>0.7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550110942</v>
      </c>
      <c r="BO5" s="430"/>
      <c r="BP5" s="430"/>
      <c r="BQ5" s="430"/>
      <c r="BR5" s="430"/>
      <c r="BS5" s="430"/>
      <c r="BT5" s="430"/>
      <c r="BU5" s="431"/>
      <c r="BV5" s="429">
        <v>548551194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99.6</v>
      </c>
      <c r="CU5" s="427"/>
      <c r="CV5" s="427"/>
      <c r="CW5" s="427"/>
      <c r="CX5" s="427"/>
      <c r="CY5" s="427"/>
      <c r="CZ5" s="427"/>
      <c r="DA5" s="428"/>
      <c r="DB5" s="426">
        <v>99.8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4486727</v>
      </c>
      <c r="BO6" s="430"/>
      <c r="BP6" s="430"/>
      <c r="BQ6" s="430"/>
      <c r="BR6" s="430"/>
      <c r="BS6" s="430"/>
      <c r="BT6" s="430"/>
      <c r="BU6" s="431"/>
      <c r="BV6" s="429">
        <v>4288082</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109.9</v>
      </c>
      <c r="CU6" s="467"/>
      <c r="CV6" s="467"/>
      <c r="CW6" s="467"/>
      <c r="CX6" s="467"/>
      <c r="CY6" s="467"/>
      <c r="CZ6" s="467"/>
      <c r="DA6" s="468"/>
      <c r="DB6" s="466">
        <v>113.1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2363528</v>
      </c>
      <c r="BO7" s="430"/>
      <c r="BP7" s="430"/>
      <c r="BQ7" s="430"/>
      <c r="BR7" s="430"/>
      <c r="BS7" s="430"/>
      <c r="BT7" s="430"/>
      <c r="BU7" s="431"/>
      <c r="BV7" s="429">
        <v>2389567</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279340536</v>
      </c>
      <c r="CU7" s="430"/>
      <c r="CV7" s="430"/>
      <c r="CW7" s="430"/>
      <c r="CX7" s="430"/>
      <c r="CY7" s="430"/>
      <c r="CZ7" s="430"/>
      <c r="DA7" s="431"/>
      <c r="DB7" s="429">
        <v>279698636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2123199</v>
      </c>
      <c r="BO8" s="430"/>
      <c r="BP8" s="430"/>
      <c r="BQ8" s="430"/>
      <c r="BR8" s="430"/>
      <c r="BS8" s="430"/>
      <c r="BT8" s="430"/>
      <c r="BU8" s="431"/>
      <c r="BV8" s="429">
        <v>1898515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0.71</v>
      </c>
      <c r="CU8" s="470"/>
      <c r="CV8" s="470"/>
      <c r="CW8" s="470"/>
      <c r="CX8" s="470"/>
      <c r="CY8" s="470"/>
      <c r="CZ8" s="470"/>
      <c r="DA8" s="471"/>
      <c r="DB8" s="469">
        <v>0.72</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961286</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102</v>
      </c>
      <c r="AV9" s="462"/>
      <c r="AW9" s="462"/>
      <c r="AX9" s="462"/>
      <c r="AY9" s="463" t="s">
        <v>116</v>
      </c>
      <c r="AZ9" s="464"/>
      <c r="BA9" s="464"/>
      <c r="BB9" s="464"/>
      <c r="BC9" s="464"/>
      <c r="BD9" s="464"/>
      <c r="BE9" s="464"/>
      <c r="BF9" s="464"/>
      <c r="BG9" s="464"/>
      <c r="BH9" s="464"/>
      <c r="BI9" s="464"/>
      <c r="BJ9" s="464"/>
      <c r="BK9" s="464"/>
      <c r="BL9" s="464"/>
      <c r="BM9" s="465"/>
      <c r="BN9" s="429">
        <v>224684</v>
      </c>
      <c r="BO9" s="430"/>
      <c r="BP9" s="430"/>
      <c r="BQ9" s="430"/>
      <c r="BR9" s="430"/>
      <c r="BS9" s="430"/>
      <c r="BT9" s="430"/>
      <c r="BU9" s="431"/>
      <c r="BV9" s="429">
        <v>-215630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19.7</v>
      </c>
      <c r="CU9" s="427"/>
      <c r="CV9" s="427"/>
      <c r="CW9" s="427"/>
      <c r="CX9" s="427"/>
      <c r="CY9" s="427"/>
      <c r="CZ9" s="427"/>
      <c r="DA9" s="428"/>
      <c r="DB9" s="426">
        <v>19.7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976846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102</v>
      </c>
      <c r="AV10" s="462"/>
      <c r="AW10" s="462"/>
      <c r="AX10" s="462"/>
      <c r="AY10" s="463" t="s">
        <v>120</v>
      </c>
      <c r="AZ10" s="464"/>
      <c r="BA10" s="464"/>
      <c r="BB10" s="464"/>
      <c r="BC10" s="464"/>
      <c r="BD10" s="464"/>
      <c r="BE10" s="464"/>
      <c r="BF10" s="464"/>
      <c r="BG10" s="464"/>
      <c r="BH10" s="464"/>
      <c r="BI10" s="464"/>
      <c r="BJ10" s="464"/>
      <c r="BK10" s="464"/>
      <c r="BL10" s="464"/>
      <c r="BM10" s="465"/>
      <c r="BN10" s="429">
        <v>790000</v>
      </c>
      <c r="BO10" s="430"/>
      <c r="BP10" s="430"/>
      <c r="BQ10" s="430"/>
      <c r="BR10" s="430"/>
      <c r="BS10" s="430"/>
      <c r="BT10" s="430"/>
      <c r="BU10" s="431"/>
      <c r="BV10" s="429">
        <v>855000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102</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950602</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94</v>
      </c>
      <c r="AV12" s="462"/>
      <c r="AW12" s="462"/>
      <c r="AX12" s="462"/>
      <c r="AY12" s="463" t="s">
        <v>133</v>
      </c>
      <c r="AZ12" s="464"/>
      <c r="BA12" s="464"/>
      <c r="BB12" s="464"/>
      <c r="BC12" s="464"/>
      <c r="BD12" s="464"/>
      <c r="BE12" s="464"/>
      <c r="BF12" s="464"/>
      <c r="BG12" s="464"/>
      <c r="BH12" s="464"/>
      <c r="BI12" s="464"/>
      <c r="BJ12" s="464"/>
      <c r="BK12" s="464"/>
      <c r="BL12" s="464"/>
      <c r="BM12" s="465"/>
      <c r="BN12" s="429">
        <v>1303000</v>
      </c>
      <c r="BO12" s="430"/>
      <c r="BP12" s="430"/>
      <c r="BQ12" s="430"/>
      <c r="BR12" s="430"/>
      <c r="BS12" s="430"/>
      <c r="BT12" s="430"/>
      <c r="BU12" s="431"/>
      <c r="BV12" s="429">
        <v>1938000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135</v>
      </c>
      <c r="N13" s="521"/>
      <c r="O13" s="521"/>
      <c r="P13" s="521"/>
      <c r="Q13" s="522"/>
      <c r="R13" s="513">
        <v>936480</v>
      </c>
      <c r="S13" s="514"/>
      <c r="T13" s="514"/>
      <c r="U13" s="514"/>
      <c r="V13" s="515"/>
      <c r="W13" s="445" t="s">
        <v>136</v>
      </c>
      <c r="X13" s="446"/>
      <c r="Y13" s="446"/>
      <c r="Z13" s="446"/>
      <c r="AA13" s="446"/>
      <c r="AB13" s="436"/>
      <c r="AC13" s="480">
        <v>3174</v>
      </c>
      <c r="AD13" s="481"/>
      <c r="AE13" s="481"/>
      <c r="AF13" s="481"/>
      <c r="AG13" s="523"/>
      <c r="AH13" s="480">
        <v>3252</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-288316</v>
      </c>
      <c r="BO13" s="430"/>
      <c r="BP13" s="430"/>
      <c r="BQ13" s="430"/>
      <c r="BR13" s="430"/>
      <c r="BS13" s="430"/>
      <c r="BT13" s="430"/>
      <c r="BU13" s="431"/>
      <c r="BV13" s="429">
        <v>-1298630</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9.9</v>
      </c>
      <c r="CU13" s="427"/>
      <c r="CV13" s="427"/>
      <c r="CW13" s="427"/>
      <c r="CX13" s="427"/>
      <c r="CY13" s="427"/>
      <c r="CZ13" s="427"/>
      <c r="DA13" s="428"/>
      <c r="DB13" s="426">
        <v>11.2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955935</v>
      </c>
      <c r="S14" s="514"/>
      <c r="T14" s="514"/>
      <c r="U14" s="514"/>
      <c r="V14" s="515"/>
      <c r="W14" s="419"/>
      <c r="X14" s="420"/>
      <c r="Y14" s="420"/>
      <c r="Z14" s="420"/>
      <c r="AA14" s="420"/>
      <c r="AB14" s="409"/>
      <c r="AC14" s="516">
        <v>0.8</v>
      </c>
      <c r="AD14" s="517"/>
      <c r="AE14" s="517"/>
      <c r="AF14" s="517"/>
      <c r="AG14" s="518"/>
      <c r="AH14" s="516">
        <v>0.8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v>170.8</v>
      </c>
      <c r="CU14" s="528"/>
      <c r="CV14" s="528"/>
      <c r="CW14" s="528"/>
      <c r="CX14" s="528"/>
      <c r="CY14" s="528"/>
      <c r="CZ14" s="528"/>
      <c r="DA14" s="529"/>
      <c r="DB14" s="527">
        <v>171.7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143</v>
      </c>
      <c r="N15" s="521"/>
      <c r="O15" s="521"/>
      <c r="P15" s="521"/>
      <c r="Q15" s="522"/>
      <c r="R15" s="513">
        <v>942620</v>
      </c>
      <c r="S15" s="514"/>
      <c r="T15" s="514"/>
      <c r="U15" s="514"/>
      <c r="V15" s="515"/>
      <c r="W15" s="445" t="s">
        <v>144</v>
      </c>
      <c r="X15" s="446"/>
      <c r="Y15" s="446"/>
      <c r="Z15" s="446"/>
      <c r="AA15" s="446"/>
      <c r="AB15" s="436"/>
      <c r="AC15" s="480">
        <v>98006</v>
      </c>
      <c r="AD15" s="481"/>
      <c r="AE15" s="481"/>
      <c r="AF15" s="481"/>
      <c r="AG15" s="523"/>
      <c r="AH15" s="480">
        <v>100310</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150683879</v>
      </c>
      <c r="BO15" s="393"/>
      <c r="BP15" s="393"/>
      <c r="BQ15" s="393"/>
      <c r="BR15" s="393"/>
      <c r="BS15" s="393"/>
      <c r="BT15" s="393"/>
      <c r="BU15" s="394"/>
      <c r="BV15" s="392">
        <v>148456014</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24.6</v>
      </c>
      <c r="AD16" s="517"/>
      <c r="AE16" s="517"/>
      <c r="AF16" s="517"/>
      <c r="AG16" s="518"/>
      <c r="AH16" s="516">
        <v>24.9</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213946850</v>
      </c>
      <c r="BO16" s="430"/>
      <c r="BP16" s="430"/>
      <c r="BQ16" s="430"/>
      <c r="BR16" s="430"/>
      <c r="BS16" s="430"/>
      <c r="BT16" s="430"/>
      <c r="BU16" s="431"/>
      <c r="BV16" s="429">
        <v>207868624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296731</v>
      </c>
      <c r="AD17" s="481"/>
      <c r="AE17" s="481"/>
      <c r="AF17" s="481"/>
      <c r="AG17" s="523"/>
      <c r="AH17" s="480">
        <v>299301</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189765598</v>
      </c>
      <c r="BO17" s="430"/>
      <c r="BP17" s="430"/>
      <c r="BQ17" s="430"/>
      <c r="BR17" s="430"/>
      <c r="BS17" s="430"/>
      <c r="BT17" s="430"/>
      <c r="BU17" s="431"/>
      <c r="BV17" s="429">
        <v>186917567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491.69</v>
      </c>
      <c r="M18" s="545"/>
      <c r="N18" s="545"/>
      <c r="O18" s="545"/>
      <c r="P18" s="545"/>
      <c r="Q18" s="545"/>
      <c r="R18" s="546"/>
      <c r="S18" s="546"/>
      <c r="T18" s="546"/>
      <c r="U18" s="546"/>
      <c r="V18" s="547"/>
      <c r="W18" s="447"/>
      <c r="X18" s="448"/>
      <c r="Y18" s="448"/>
      <c r="Z18" s="448"/>
      <c r="AA18" s="448"/>
      <c r="AB18" s="439"/>
      <c r="AC18" s="548">
        <v>74.599999999999994</v>
      </c>
      <c r="AD18" s="549"/>
      <c r="AE18" s="549"/>
      <c r="AF18" s="549"/>
      <c r="AG18" s="550"/>
      <c r="AH18" s="548">
        <v>74.3</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282889035</v>
      </c>
      <c r="BO18" s="430"/>
      <c r="BP18" s="430"/>
      <c r="BQ18" s="430"/>
      <c r="BR18" s="430"/>
      <c r="BS18" s="430"/>
      <c r="BT18" s="430"/>
      <c r="BU18" s="431"/>
      <c r="BV18" s="429">
        <v>283998037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1955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317529411</v>
      </c>
      <c r="BO19" s="430"/>
      <c r="BP19" s="430"/>
      <c r="BQ19" s="430"/>
      <c r="BR19" s="430"/>
      <c r="BS19" s="430"/>
      <c r="BT19" s="430"/>
      <c r="BU19" s="431"/>
      <c r="BV19" s="429">
        <v>318057134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426325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1017134374</v>
      </c>
      <c r="BO23" s="430"/>
      <c r="BP23" s="430"/>
      <c r="BQ23" s="430"/>
      <c r="BR23" s="430"/>
      <c r="BS23" s="430"/>
      <c r="BT23" s="430"/>
      <c r="BU23" s="431"/>
      <c r="BV23" s="429">
        <v>1011130288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12300</v>
      </c>
      <c r="R24" s="481"/>
      <c r="S24" s="481"/>
      <c r="T24" s="481"/>
      <c r="U24" s="481"/>
      <c r="V24" s="523"/>
      <c r="W24" s="582"/>
      <c r="X24" s="570"/>
      <c r="Y24" s="571"/>
      <c r="Z24" s="479" t="s">
        <v>168</v>
      </c>
      <c r="AA24" s="459"/>
      <c r="AB24" s="459"/>
      <c r="AC24" s="459"/>
      <c r="AD24" s="459"/>
      <c r="AE24" s="459"/>
      <c r="AF24" s="459"/>
      <c r="AG24" s="460"/>
      <c r="AH24" s="480">
        <v>6430</v>
      </c>
      <c r="AI24" s="481"/>
      <c r="AJ24" s="481"/>
      <c r="AK24" s="481"/>
      <c r="AL24" s="523"/>
      <c r="AM24" s="480">
        <v>22099910</v>
      </c>
      <c r="AN24" s="481"/>
      <c r="AO24" s="481"/>
      <c r="AP24" s="481"/>
      <c r="AQ24" s="481"/>
      <c r="AR24" s="523"/>
      <c r="AS24" s="480">
        <v>3437</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83226015</v>
      </c>
      <c r="BO24" s="430"/>
      <c r="BP24" s="430"/>
      <c r="BQ24" s="430"/>
      <c r="BR24" s="430"/>
      <c r="BS24" s="430"/>
      <c r="BT24" s="430"/>
      <c r="BU24" s="431"/>
      <c r="BV24" s="429">
        <v>90234124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3</v>
      </c>
      <c r="M25" s="481"/>
      <c r="N25" s="481"/>
      <c r="O25" s="481"/>
      <c r="P25" s="523"/>
      <c r="Q25" s="480">
        <v>9800</v>
      </c>
      <c r="R25" s="481"/>
      <c r="S25" s="481"/>
      <c r="T25" s="481"/>
      <c r="U25" s="481"/>
      <c r="V25" s="523"/>
      <c r="W25" s="582"/>
      <c r="X25" s="570"/>
      <c r="Y25" s="571"/>
      <c r="Z25" s="479" t="s">
        <v>171</v>
      </c>
      <c r="AA25" s="459"/>
      <c r="AB25" s="459"/>
      <c r="AC25" s="459"/>
      <c r="AD25" s="459"/>
      <c r="AE25" s="459"/>
      <c r="AF25" s="459"/>
      <c r="AG25" s="460"/>
      <c r="AH25" s="480">
        <v>998</v>
      </c>
      <c r="AI25" s="481"/>
      <c r="AJ25" s="481"/>
      <c r="AK25" s="481"/>
      <c r="AL25" s="523"/>
      <c r="AM25" s="480">
        <v>3247492</v>
      </c>
      <c r="AN25" s="481"/>
      <c r="AO25" s="481"/>
      <c r="AP25" s="481"/>
      <c r="AQ25" s="481"/>
      <c r="AR25" s="523"/>
      <c r="AS25" s="480">
        <v>3254</v>
      </c>
      <c r="AT25" s="481"/>
      <c r="AU25" s="481"/>
      <c r="AV25" s="481"/>
      <c r="AW25" s="481"/>
      <c r="AX25" s="482"/>
      <c r="AY25" s="389" t="s">
        <v>172</v>
      </c>
      <c r="AZ25" s="390"/>
      <c r="BA25" s="390"/>
      <c r="BB25" s="390"/>
      <c r="BC25" s="390"/>
      <c r="BD25" s="390"/>
      <c r="BE25" s="390"/>
      <c r="BF25" s="390"/>
      <c r="BG25" s="390"/>
      <c r="BH25" s="390"/>
      <c r="BI25" s="390"/>
      <c r="BJ25" s="390"/>
      <c r="BK25" s="390"/>
      <c r="BL25" s="390"/>
      <c r="BM25" s="391"/>
      <c r="BN25" s="392">
        <v>94941731</v>
      </c>
      <c r="BO25" s="393"/>
      <c r="BP25" s="393"/>
      <c r="BQ25" s="393"/>
      <c r="BR25" s="393"/>
      <c r="BS25" s="393"/>
      <c r="BT25" s="393"/>
      <c r="BU25" s="394"/>
      <c r="BV25" s="392">
        <v>47935999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173</v>
      </c>
      <c r="F26" s="459"/>
      <c r="G26" s="459"/>
      <c r="H26" s="459"/>
      <c r="I26" s="459"/>
      <c r="J26" s="459"/>
      <c r="K26" s="460"/>
      <c r="L26" s="480">
        <v>1</v>
      </c>
      <c r="M26" s="481"/>
      <c r="N26" s="481"/>
      <c r="O26" s="481"/>
      <c r="P26" s="523"/>
      <c r="Q26" s="480">
        <v>8300</v>
      </c>
      <c r="R26" s="481"/>
      <c r="S26" s="481"/>
      <c r="T26" s="481"/>
      <c r="U26" s="481"/>
      <c r="V26" s="523"/>
      <c r="W26" s="582"/>
      <c r="X26" s="570"/>
      <c r="Y26" s="571"/>
      <c r="Z26" s="479" t="s">
        <v>174</v>
      </c>
      <c r="AA26" s="592"/>
      <c r="AB26" s="592"/>
      <c r="AC26" s="592"/>
      <c r="AD26" s="592"/>
      <c r="AE26" s="592"/>
      <c r="AF26" s="592"/>
      <c r="AG26" s="593"/>
      <c r="AH26" s="480" t="s">
        <v>127</v>
      </c>
      <c r="AI26" s="481"/>
      <c r="AJ26" s="481"/>
      <c r="AK26" s="481"/>
      <c r="AL26" s="523"/>
      <c r="AM26" s="480" t="s">
        <v>127</v>
      </c>
      <c r="AN26" s="481"/>
      <c r="AO26" s="481"/>
      <c r="AP26" s="481"/>
      <c r="AQ26" s="481"/>
      <c r="AR26" s="523"/>
      <c r="AS26" s="480" t="s">
        <v>175</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v>4988558</v>
      </c>
      <c r="BO26" s="430"/>
      <c r="BP26" s="430"/>
      <c r="BQ26" s="430"/>
      <c r="BR26" s="430"/>
      <c r="BS26" s="430"/>
      <c r="BT26" s="430"/>
      <c r="BU26" s="431"/>
      <c r="BV26" s="429">
        <v>4882081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10900</v>
      </c>
      <c r="R27" s="481"/>
      <c r="S27" s="481"/>
      <c r="T27" s="481"/>
      <c r="U27" s="481"/>
      <c r="V27" s="523"/>
      <c r="W27" s="582"/>
      <c r="X27" s="570"/>
      <c r="Y27" s="571"/>
      <c r="Z27" s="479" t="s">
        <v>178</v>
      </c>
      <c r="AA27" s="459"/>
      <c r="AB27" s="459"/>
      <c r="AC27" s="459"/>
      <c r="AD27" s="459"/>
      <c r="AE27" s="459"/>
      <c r="AF27" s="459"/>
      <c r="AG27" s="460"/>
      <c r="AH27" s="480">
        <v>4624</v>
      </c>
      <c r="AI27" s="481"/>
      <c r="AJ27" s="481"/>
      <c r="AK27" s="481"/>
      <c r="AL27" s="523"/>
      <c r="AM27" s="480">
        <v>16184683</v>
      </c>
      <c r="AN27" s="481"/>
      <c r="AO27" s="481"/>
      <c r="AP27" s="481"/>
      <c r="AQ27" s="481"/>
      <c r="AR27" s="523"/>
      <c r="AS27" s="480">
        <v>3500</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13333000</v>
      </c>
      <c r="BO27" s="606"/>
      <c r="BP27" s="606"/>
      <c r="BQ27" s="606"/>
      <c r="BR27" s="606"/>
      <c r="BS27" s="606"/>
      <c r="BT27" s="606"/>
      <c r="BU27" s="607"/>
      <c r="BV27" s="605">
        <v>13333000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9800</v>
      </c>
      <c r="R28" s="481"/>
      <c r="S28" s="481"/>
      <c r="T28" s="481"/>
      <c r="U28" s="481"/>
      <c r="V28" s="523"/>
      <c r="W28" s="582"/>
      <c r="X28" s="570"/>
      <c r="Y28" s="571"/>
      <c r="Z28" s="479" t="s">
        <v>181</v>
      </c>
      <c r="AA28" s="459"/>
      <c r="AB28" s="459"/>
      <c r="AC28" s="459"/>
      <c r="AD28" s="459"/>
      <c r="AE28" s="459"/>
      <c r="AF28" s="459"/>
      <c r="AG28" s="460"/>
      <c r="AH28" s="480" t="s">
        <v>175</v>
      </c>
      <c r="AI28" s="481"/>
      <c r="AJ28" s="481"/>
      <c r="AK28" s="481"/>
      <c r="AL28" s="523"/>
      <c r="AM28" s="480" t="s">
        <v>175</v>
      </c>
      <c r="AN28" s="481"/>
      <c r="AO28" s="481"/>
      <c r="AP28" s="481"/>
      <c r="AQ28" s="481"/>
      <c r="AR28" s="523"/>
      <c r="AS28" s="480" t="s">
        <v>175</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8122876</v>
      </c>
      <c r="BO28" s="393"/>
      <c r="BP28" s="393"/>
      <c r="BQ28" s="393"/>
      <c r="BR28" s="393"/>
      <c r="BS28" s="393"/>
      <c r="BT28" s="393"/>
      <c r="BU28" s="394"/>
      <c r="BV28" s="392">
        <v>8635876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55</v>
      </c>
      <c r="M29" s="481"/>
      <c r="N29" s="481"/>
      <c r="O29" s="481"/>
      <c r="P29" s="523"/>
      <c r="Q29" s="480">
        <v>8800</v>
      </c>
      <c r="R29" s="481"/>
      <c r="S29" s="481"/>
      <c r="T29" s="481"/>
      <c r="U29" s="481"/>
      <c r="V29" s="523"/>
      <c r="W29" s="583"/>
      <c r="X29" s="584"/>
      <c r="Y29" s="585"/>
      <c r="Z29" s="479" t="s">
        <v>184</v>
      </c>
      <c r="AA29" s="459"/>
      <c r="AB29" s="459"/>
      <c r="AC29" s="459"/>
      <c r="AD29" s="459"/>
      <c r="AE29" s="459"/>
      <c r="AF29" s="459"/>
      <c r="AG29" s="460"/>
      <c r="AH29" s="480">
        <v>11054</v>
      </c>
      <c r="AI29" s="481"/>
      <c r="AJ29" s="481"/>
      <c r="AK29" s="481"/>
      <c r="AL29" s="523"/>
      <c r="AM29" s="480">
        <v>38284593</v>
      </c>
      <c r="AN29" s="481"/>
      <c r="AO29" s="481"/>
      <c r="AP29" s="481"/>
      <c r="AQ29" s="481"/>
      <c r="AR29" s="523"/>
      <c r="AS29" s="480">
        <v>3463</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12106902</v>
      </c>
      <c r="BO29" s="430"/>
      <c r="BP29" s="430"/>
      <c r="BQ29" s="430"/>
      <c r="BR29" s="430"/>
      <c r="BS29" s="430"/>
      <c r="BT29" s="430"/>
      <c r="BU29" s="431"/>
      <c r="BV29" s="429">
        <v>12388456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101.8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16473966</v>
      </c>
      <c r="BO30" s="606"/>
      <c r="BP30" s="606"/>
      <c r="BQ30" s="606"/>
      <c r="BR30" s="606"/>
      <c r="BS30" s="606"/>
      <c r="BT30" s="606"/>
      <c r="BU30" s="607"/>
      <c r="BV30" s="605">
        <v>17764855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193</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193</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10</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14</v>
      </c>
      <c r="AN34" s="618"/>
      <c r="AO34" s="619" t="str">
        <f>IF('各会計、関係団体の財政状況及び健全化判断比率'!B32="","",'各会計、関係団体の財政状況及び健全化判断比率'!B32)</f>
        <v>上水道事業会計</v>
      </c>
      <c r="AP34" s="619"/>
      <c r="AQ34" s="619"/>
      <c r="AR34" s="619"/>
      <c r="AS34" s="619"/>
      <c r="AT34" s="619"/>
      <c r="AU34" s="619"/>
      <c r="AV34" s="619"/>
      <c r="AW34" s="619"/>
      <c r="AX34" s="619"/>
      <c r="AY34" s="619"/>
      <c r="AZ34" s="619"/>
      <c r="BA34" s="619"/>
      <c r="BB34" s="619"/>
      <c r="BC34" s="619"/>
      <c r="BD34" s="214"/>
      <c r="BE34" s="618">
        <f>IF(BG34="","",MAX(C34:D43,U34:V43,AM34:AN43)+1)</f>
        <v>20</v>
      </c>
      <c r="BF34" s="618"/>
      <c r="BG34" s="619" t="str">
        <f>IF('各会計、関係団体の財政状況及び健全化判断比率'!B38="","",'各会計、関係団体の財政状況及び健全化判断比率'!B38)</f>
        <v>食肉センター特別会計</v>
      </c>
      <c r="BH34" s="619"/>
      <c r="BI34" s="619"/>
      <c r="BJ34" s="619"/>
      <c r="BK34" s="619"/>
      <c r="BL34" s="619"/>
      <c r="BM34" s="619"/>
      <c r="BN34" s="619"/>
      <c r="BO34" s="619"/>
      <c r="BP34" s="619"/>
      <c r="BQ34" s="619"/>
      <c r="BR34" s="619"/>
      <c r="BS34" s="619"/>
      <c r="BT34" s="619"/>
      <c r="BU34" s="619"/>
      <c r="BV34" s="214"/>
      <c r="BW34" s="618">
        <f>IF(BY34="","",MAX(C34:D43,U34:V43,AM34:AN43,BE34:BF43)+1)</f>
        <v>29</v>
      </c>
      <c r="BX34" s="618"/>
      <c r="BY34" s="619" t="str">
        <f>IF('各会計、関係団体の財政状況及び健全化判断比率'!B68="","",'各会計、関係団体の財政状況及び健全化判断比率'!B68)</f>
        <v>福岡県自治振興組合</v>
      </c>
      <c r="BZ34" s="619"/>
      <c r="CA34" s="619"/>
      <c r="CB34" s="619"/>
      <c r="CC34" s="619"/>
      <c r="CD34" s="619"/>
      <c r="CE34" s="619"/>
      <c r="CF34" s="619"/>
      <c r="CG34" s="619"/>
      <c r="CH34" s="619"/>
      <c r="CI34" s="619"/>
      <c r="CJ34" s="619"/>
      <c r="CK34" s="619"/>
      <c r="CL34" s="619"/>
      <c r="CM34" s="619"/>
      <c r="CN34" s="214"/>
      <c r="CO34" s="618">
        <f>IF(CQ34="","",MAX(C34:D43,U34:V43,AM34:AN43,BE34:BF43,BW34:BX43)+1)</f>
        <v>32</v>
      </c>
      <c r="CP34" s="618"/>
      <c r="CQ34" s="619" t="str">
        <f>IF('各会計、関係団体の財政状況及び健全化判断比率'!BS7="","",'各会計、関係団体の財政状況及び健全化判断比率'!BS7)</f>
        <v>北九州市住宅供給公社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土地区画整理特別会計</v>
      </c>
      <c r="F35" s="619"/>
      <c r="G35" s="619"/>
      <c r="H35" s="619"/>
      <c r="I35" s="619"/>
      <c r="J35" s="619"/>
      <c r="K35" s="619"/>
      <c r="L35" s="619"/>
      <c r="M35" s="619"/>
      <c r="N35" s="619"/>
      <c r="O35" s="619"/>
      <c r="P35" s="619"/>
      <c r="Q35" s="619"/>
      <c r="R35" s="619"/>
      <c r="S35" s="619"/>
      <c r="T35" s="214"/>
      <c r="U35" s="618">
        <f>IF(W35="","",U34+1)</f>
        <v>11</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15</v>
      </c>
      <c r="AN35" s="618"/>
      <c r="AO35" s="619" t="str">
        <f>IF('各会計、関係団体の財政状況及び健全化判断比率'!B33="","",'各会計、関係団体の財政状況及び健全化判断比率'!B33)</f>
        <v>工業用水道事業会計</v>
      </c>
      <c r="AP35" s="619"/>
      <c r="AQ35" s="619"/>
      <c r="AR35" s="619"/>
      <c r="AS35" s="619"/>
      <c r="AT35" s="619"/>
      <c r="AU35" s="619"/>
      <c r="AV35" s="619"/>
      <c r="AW35" s="619"/>
      <c r="AX35" s="619"/>
      <c r="AY35" s="619"/>
      <c r="AZ35" s="619"/>
      <c r="BA35" s="619"/>
      <c r="BB35" s="619"/>
      <c r="BC35" s="619"/>
      <c r="BD35" s="214"/>
      <c r="BE35" s="618">
        <f t="shared" ref="BE35:BE43" si="1">IF(BG35="","",BE34+1)</f>
        <v>21</v>
      </c>
      <c r="BF35" s="618"/>
      <c r="BG35" s="619" t="str">
        <f>IF('各会計、関係団体の財政状況及び健全化判断比率'!B39="","",'各会計、関係団体の財政状況及び健全化判断比率'!B39)</f>
        <v>卸売市場特別会計</v>
      </c>
      <c r="BH35" s="619"/>
      <c r="BI35" s="619"/>
      <c r="BJ35" s="619"/>
      <c r="BK35" s="619"/>
      <c r="BL35" s="619"/>
      <c r="BM35" s="619"/>
      <c r="BN35" s="619"/>
      <c r="BO35" s="619"/>
      <c r="BP35" s="619"/>
      <c r="BQ35" s="619"/>
      <c r="BR35" s="619"/>
      <c r="BS35" s="619"/>
      <c r="BT35" s="619"/>
      <c r="BU35" s="619"/>
      <c r="BV35" s="214"/>
      <c r="BW35" s="618">
        <f t="shared" ref="BW35:BW43" si="2">IF(BY35="","",BW34+1)</f>
        <v>30</v>
      </c>
      <c r="BX35" s="618"/>
      <c r="BY35" s="619" t="str">
        <f>IF('各会計、関係団体の財政状況及び健全化判断比率'!B69="","",'各会計、関係団体の財政状況及び健全化判断比率'!B69)</f>
        <v>直方市・北九州市岡森用水組合</v>
      </c>
      <c r="BZ35" s="619"/>
      <c r="CA35" s="619"/>
      <c r="CB35" s="619"/>
      <c r="CC35" s="619"/>
      <c r="CD35" s="619"/>
      <c r="CE35" s="619"/>
      <c r="CF35" s="619"/>
      <c r="CG35" s="619"/>
      <c r="CH35" s="619"/>
      <c r="CI35" s="619"/>
      <c r="CJ35" s="619"/>
      <c r="CK35" s="619"/>
      <c r="CL35" s="619"/>
      <c r="CM35" s="619"/>
      <c r="CN35" s="214"/>
      <c r="CO35" s="618">
        <f t="shared" ref="CO35:CO43" si="3">IF(CQ35="","",CO34+1)</f>
        <v>33</v>
      </c>
      <c r="CP35" s="618"/>
      <c r="CQ35" s="619" t="str">
        <f>IF('各会計、関係団体の財政状況及び健全化判断比率'!BS8="","",'各会計、関係団体の財政状況及び健全化判断比率'!BS8)</f>
        <v>福岡北九州高速道路公社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〇</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土地区画整理事業清算特別会計</v>
      </c>
      <c r="F36" s="619"/>
      <c r="G36" s="619"/>
      <c r="H36" s="619"/>
      <c r="I36" s="619"/>
      <c r="J36" s="619"/>
      <c r="K36" s="619"/>
      <c r="L36" s="619"/>
      <c r="M36" s="619"/>
      <c r="N36" s="619"/>
      <c r="O36" s="619"/>
      <c r="P36" s="619"/>
      <c r="Q36" s="619"/>
      <c r="R36" s="619"/>
      <c r="S36" s="619"/>
      <c r="T36" s="214"/>
      <c r="U36" s="618">
        <f t="shared" ref="U36:U43" si="4">IF(W36="","",U35+1)</f>
        <v>12</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16</v>
      </c>
      <c r="AN36" s="618"/>
      <c r="AO36" s="619" t="str">
        <f>IF('各会計、関係団体の財政状況及び健全化判断比率'!B34="","",'各会計、関係団体の財政状況及び健全化判断比率'!B34)</f>
        <v>交通事業会計</v>
      </c>
      <c r="AP36" s="619"/>
      <c r="AQ36" s="619"/>
      <c r="AR36" s="619"/>
      <c r="AS36" s="619"/>
      <c r="AT36" s="619"/>
      <c r="AU36" s="619"/>
      <c r="AV36" s="619"/>
      <c r="AW36" s="619"/>
      <c r="AX36" s="619"/>
      <c r="AY36" s="619"/>
      <c r="AZ36" s="619"/>
      <c r="BA36" s="619"/>
      <c r="BB36" s="619"/>
      <c r="BC36" s="619"/>
      <c r="BD36" s="214"/>
      <c r="BE36" s="618">
        <f t="shared" si="1"/>
        <v>22</v>
      </c>
      <c r="BF36" s="618"/>
      <c r="BG36" s="619" t="str">
        <f>IF('各会計、関係団体の財政状況及び健全化判断比率'!B40="","",'各会計、関係団体の財政状況及び健全化判断比率'!B40)</f>
        <v>渡船特別会計</v>
      </c>
      <c r="BH36" s="619"/>
      <c r="BI36" s="619"/>
      <c r="BJ36" s="619"/>
      <c r="BK36" s="619"/>
      <c r="BL36" s="619"/>
      <c r="BM36" s="619"/>
      <c r="BN36" s="619"/>
      <c r="BO36" s="619"/>
      <c r="BP36" s="619"/>
      <c r="BQ36" s="619"/>
      <c r="BR36" s="619"/>
      <c r="BS36" s="619"/>
      <c r="BT36" s="619"/>
      <c r="BU36" s="619"/>
      <c r="BV36" s="214"/>
      <c r="BW36" s="618">
        <f t="shared" si="2"/>
        <v>31</v>
      </c>
      <c r="BX36" s="618"/>
      <c r="BY36" s="619" t="str">
        <f>IF('各会計、関係団体の財政状況及び健全化判断比率'!B70="","",'各会計、関係団体の財政状況及び健全化判断比率'!B70)</f>
        <v>福岡県後期高齢者医療広域連合</v>
      </c>
      <c r="BZ36" s="619"/>
      <c r="CA36" s="619"/>
      <c r="CB36" s="619"/>
      <c r="CC36" s="619"/>
      <c r="CD36" s="619"/>
      <c r="CE36" s="619"/>
      <c r="CF36" s="619"/>
      <c r="CG36" s="619"/>
      <c r="CH36" s="619"/>
      <c r="CI36" s="619"/>
      <c r="CJ36" s="619"/>
      <c r="CK36" s="619"/>
      <c r="CL36" s="619"/>
      <c r="CM36" s="619"/>
      <c r="CN36" s="214"/>
      <c r="CO36" s="618">
        <f t="shared" si="3"/>
        <v>34</v>
      </c>
      <c r="CP36" s="618"/>
      <c r="CQ36" s="619" t="str">
        <f>IF('各会計、関係団体の財政状況及び健全化判断比率'!BS9="","",'各会計、関係団体の財政状況及び健全化判断比率'!BS9)</f>
        <v>公立大学法人　北九州市立大学</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公債償還特別会計</v>
      </c>
      <c r="F37" s="619"/>
      <c r="G37" s="619"/>
      <c r="H37" s="619"/>
      <c r="I37" s="619"/>
      <c r="J37" s="619"/>
      <c r="K37" s="619"/>
      <c r="L37" s="619"/>
      <c r="M37" s="619"/>
      <c r="N37" s="619"/>
      <c r="O37" s="619"/>
      <c r="P37" s="619"/>
      <c r="Q37" s="619"/>
      <c r="R37" s="619"/>
      <c r="S37" s="619"/>
      <c r="T37" s="214"/>
      <c r="U37" s="618">
        <f t="shared" si="4"/>
        <v>13</v>
      </c>
      <c r="V37" s="618"/>
      <c r="W37" s="619" t="str">
        <f>IF('各会計、関係団体の財政状況及び健全化判断比率'!B31="","",'各会計、関係団体の財政状況及び健全化判断比率'!B31)</f>
        <v>駐車場特別会計</v>
      </c>
      <c r="X37" s="619"/>
      <c r="Y37" s="619"/>
      <c r="Z37" s="619"/>
      <c r="AA37" s="619"/>
      <c r="AB37" s="619"/>
      <c r="AC37" s="619"/>
      <c r="AD37" s="619"/>
      <c r="AE37" s="619"/>
      <c r="AF37" s="619"/>
      <c r="AG37" s="619"/>
      <c r="AH37" s="619"/>
      <c r="AI37" s="619"/>
      <c r="AJ37" s="619"/>
      <c r="AK37" s="619"/>
      <c r="AL37" s="214"/>
      <c r="AM37" s="618">
        <f t="shared" si="0"/>
        <v>17</v>
      </c>
      <c r="AN37" s="618"/>
      <c r="AO37" s="619" t="str">
        <f>IF('各会計、関係団体の財政状況及び健全化判断比率'!B35="","",'各会計、関係団体の財政状況及び健全化判断比率'!B35)</f>
        <v>病院事業会計</v>
      </c>
      <c r="AP37" s="619"/>
      <c r="AQ37" s="619"/>
      <c r="AR37" s="619"/>
      <c r="AS37" s="619"/>
      <c r="AT37" s="619"/>
      <c r="AU37" s="619"/>
      <c r="AV37" s="619"/>
      <c r="AW37" s="619"/>
      <c r="AX37" s="619"/>
      <c r="AY37" s="619"/>
      <c r="AZ37" s="619"/>
      <c r="BA37" s="619"/>
      <c r="BB37" s="619"/>
      <c r="BC37" s="619"/>
      <c r="BD37" s="214"/>
      <c r="BE37" s="618">
        <f t="shared" si="1"/>
        <v>23</v>
      </c>
      <c r="BF37" s="618"/>
      <c r="BG37" s="619" t="str">
        <f>IF('各会計、関係団体の財政状況及び健全化判断比率'!B41="","",'各会計、関係団体の財政状況及び健全化判断比率'!B41)</f>
        <v>漁業集落排水特別会計</v>
      </c>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35</v>
      </c>
      <c r="CP37" s="618"/>
      <c r="CQ37" s="619" t="str">
        <f>IF('各会計、関係団体の財政状況及び健全化判断比率'!BS10="","",'各会計、関係団体の財政状況及び健全化判断比率'!BS10)</f>
        <v>公益財団法人　北九州産業学術推進機構</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f t="shared" ref="C38:C43" si="5">IF(E38="","",C37+1)</f>
        <v>5</v>
      </c>
      <c r="D38" s="618"/>
      <c r="E38" s="619" t="str">
        <f>IF('各会計、関係団体の財政状況及び健全化判断比率'!B11="","",'各会計、関係団体の財政状況及び健全化判断比率'!B11)</f>
        <v>住宅新築資金等貸付特別会計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f t="shared" si="0"/>
        <v>18</v>
      </c>
      <c r="AN38" s="618"/>
      <c r="AO38" s="619" t="str">
        <f>IF('各会計、関係団体の財政状況及び健全化判断比率'!B36="","",'各会計、関係団体の財政状況及び健全化判断比率'!B36)</f>
        <v>下水道事業会計</v>
      </c>
      <c r="AP38" s="619"/>
      <c r="AQ38" s="619"/>
      <c r="AR38" s="619"/>
      <c r="AS38" s="619"/>
      <c r="AT38" s="619"/>
      <c r="AU38" s="619"/>
      <c r="AV38" s="619"/>
      <c r="AW38" s="619"/>
      <c r="AX38" s="619"/>
      <c r="AY38" s="619"/>
      <c r="AZ38" s="619"/>
      <c r="BA38" s="619"/>
      <c r="BB38" s="619"/>
      <c r="BC38" s="619"/>
      <c r="BD38" s="214"/>
      <c r="BE38" s="618">
        <f t="shared" si="1"/>
        <v>24</v>
      </c>
      <c r="BF38" s="618"/>
      <c r="BG38" s="619" t="str">
        <f>IF('各会計、関係団体の財政状況及び健全化判断比率'!B42="","",'各会計、関係団体の財政状況及び健全化判断比率'!B42)</f>
        <v>港湾整備特別会計</v>
      </c>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36</v>
      </c>
      <c r="CP38" s="618"/>
      <c r="CQ38" s="619" t="str">
        <f>IF('各会計、関係団体の財政状況及び健全化判断比率'!BS11="","",'各会計、関係団体の財政状況及び健全化判断比率'!BS11)</f>
        <v>公益財団法人　北九州国際交流協会</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f t="shared" si="5"/>
        <v>6</v>
      </c>
      <c r="D39" s="618"/>
      <c r="E39" s="619" t="str">
        <f>IF('各会計、関係団体の財政状況及び健全化判断比率'!B12="","",'各会計、関係団体の財政状況及び健全化判断比率'!B12)</f>
        <v>土地取得特別会計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f t="shared" si="0"/>
        <v>19</v>
      </c>
      <c r="AN39" s="618"/>
      <c r="AO39" s="619" t="str">
        <f>IF('各会計、関係団体の財政状況及び健全化判断比率'!B37="","",'各会計、関係団体の財政状況及び健全化判断比率'!B37)</f>
        <v>公営競技事業会計</v>
      </c>
      <c r="AP39" s="619"/>
      <c r="AQ39" s="619"/>
      <c r="AR39" s="619"/>
      <c r="AS39" s="619"/>
      <c r="AT39" s="619"/>
      <c r="AU39" s="619"/>
      <c r="AV39" s="619"/>
      <c r="AW39" s="619"/>
      <c r="AX39" s="619"/>
      <c r="AY39" s="619"/>
      <c r="AZ39" s="619"/>
      <c r="BA39" s="619"/>
      <c r="BB39" s="619"/>
      <c r="BC39" s="619"/>
      <c r="BD39" s="214"/>
      <c r="BE39" s="618">
        <f t="shared" si="1"/>
        <v>25</v>
      </c>
      <c r="BF39" s="618"/>
      <c r="BG39" s="619" t="str">
        <f>IF('各会計、関係団体の財政状況及び健全化判断比率'!B43="","",'各会計、関係団体の財政状況及び健全化判断比率'!B43)</f>
        <v>市民太陽光発電所特別会計</v>
      </c>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37</v>
      </c>
      <c r="CP39" s="618"/>
      <c r="CQ39" s="619" t="str">
        <f>IF('各会計、関係団体の財政状況及び健全化判断比率'!BS12="","",'各会計、関係団体の財政状況及び健全化判断比率'!BS12)</f>
        <v>公益財団法人　北九州市どうぶつ公園協会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f t="shared" si="5"/>
        <v>7</v>
      </c>
      <c r="D40" s="618"/>
      <c r="E40" s="619" t="str">
        <f>IF('各会計、関係団体の財政状況及び健全化判断比率'!B13="","",'各会計、関係団体の財政状況及び健全化判断比率'!B13)</f>
        <v>母子父子寡婦福祉資金特別会計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f t="shared" si="1"/>
        <v>26</v>
      </c>
      <c r="BF40" s="618"/>
      <c r="BG40" s="619" t="str">
        <f>IF('各会計、関係団体の財政状況及び健全化判断比率'!B44="","",'各会計、関係団体の財政状況及び健全化判断比率'!B44)</f>
        <v>産業用地整備特別会計</v>
      </c>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38</v>
      </c>
      <c r="CP40" s="618"/>
      <c r="CQ40" s="619" t="str">
        <f>IF('各会計、関係団体の財政状況及び健全化判断比率'!BS13="","",'各会計、関係団体の財政状況及び健全化判断比率'!BS13)</f>
        <v>公益財団法人　北九州市学校給食協会</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f t="shared" si="5"/>
        <v>8</v>
      </c>
      <c r="D41" s="618"/>
      <c r="E41" s="619" t="str">
        <f>IF('各会計、関係団体の財政状況及び健全化判断比率'!B14="","",'各会計、関係団体の財政状況及び健全化判断比率'!B14)</f>
        <v>臨海部産業用地貸付特別会計</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f t="shared" si="1"/>
        <v>27</v>
      </c>
      <c r="BF41" s="618"/>
      <c r="BG41" s="619" t="str">
        <f>IF('各会計、関係団体の財政状況及び健全化判断比率'!B45="","",'各会計、関係団体の財政状況及び健全化判断比率'!B45)</f>
        <v>空港関連用地整備特別会計</v>
      </c>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39</v>
      </c>
      <c r="CP41" s="618"/>
      <c r="CQ41" s="619" t="str">
        <f>IF('各会計、関係団体の財政状況及び健全化判断比率'!BS14="","",'各会計、関係団体の財政状況及び健全化判断比率'!BS14)</f>
        <v>公益財団法人　北九州市芸術文化振興財団</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f t="shared" si="5"/>
        <v>9</v>
      </c>
      <c r="D42" s="618"/>
      <c r="E42" s="619" t="str">
        <f>IF('各会計、関係団体の財政状況及び健全化判断比率'!B15="","",'各会計、関係団体の財政状況及び健全化判断比率'!B15)</f>
        <v>市立病院機構病院事業債管理特別会計</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f t="shared" si="1"/>
        <v>28</v>
      </c>
      <c r="BF42" s="618"/>
      <c r="BG42" s="619" t="str">
        <f>IF('各会計、関係団体の財政状況及び健全化判断比率'!B46="","",'各会計、関係団体の財政状況及び健全化判断比率'!B46)</f>
        <v>学術研究都市土地区画整理特別会計</v>
      </c>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40</v>
      </c>
      <c r="CP42" s="618"/>
      <c r="CQ42" s="619" t="str">
        <f>IF('各会計、関係団体の財政状況及び健全化判断比率'!BS15="","",'各会計、関係団体の財政状況及び健全化判断比率'!BS15)</f>
        <v>公益財団法人　アジア女性交流・研究フォーラム</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41</v>
      </c>
      <c r="CP43" s="618"/>
      <c r="CQ43" s="619" t="str">
        <f>IF('各会計、関係団体の財政状況及び健全化判断比率'!BS16="","",'各会計、関係団体の財政状況及び健全化判断比率'!BS16)</f>
        <v>公益財団法人　アジア成長研究所</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t6ih8+ww7XshCHph10XSagQbn6xInm1jQ5YDn4VEL6j9sDALhljj0gsCqX6VPJJHN5oDfYDTqQK6WTD9oz9AQ==" saltValue="7ley7Cq/KWsMGGKg6KsM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0" t="s">
        <v>580</v>
      </c>
      <c r="D34" s="1210"/>
      <c r="E34" s="1211"/>
      <c r="F34" s="32" t="s">
        <v>531</v>
      </c>
      <c r="G34" s="33" t="s">
        <v>531</v>
      </c>
      <c r="H34" s="33" t="s">
        <v>531</v>
      </c>
      <c r="I34" s="33">
        <v>1.67</v>
      </c>
      <c r="J34" s="34">
        <v>3.16</v>
      </c>
      <c r="K34" s="22"/>
      <c r="L34" s="22"/>
      <c r="M34" s="22"/>
      <c r="N34" s="22"/>
      <c r="O34" s="22"/>
      <c r="P34" s="22"/>
    </row>
    <row r="35" spans="1:16" ht="39" customHeight="1" x14ac:dyDescent="0.15">
      <c r="A35" s="22"/>
      <c r="B35" s="35"/>
      <c r="C35" s="1204" t="s">
        <v>581</v>
      </c>
      <c r="D35" s="1205"/>
      <c r="E35" s="1206"/>
      <c r="F35" s="36">
        <v>2.11</v>
      </c>
      <c r="G35" s="37">
        <v>2.27</v>
      </c>
      <c r="H35" s="37">
        <v>2.04</v>
      </c>
      <c r="I35" s="37">
        <v>2.08</v>
      </c>
      <c r="J35" s="38">
        <v>1.94</v>
      </c>
      <c r="K35" s="22"/>
      <c r="L35" s="22"/>
      <c r="M35" s="22"/>
      <c r="N35" s="22"/>
      <c r="O35" s="22"/>
      <c r="P35" s="22"/>
    </row>
    <row r="36" spans="1:16" ht="39" customHeight="1" x14ac:dyDescent="0.15">
      <c r="A36" s="22"/>
      <c r="B36" s="35"/>
      <c r="C36" s="1204" t="s">
        <v>582</v>
      </c>
      <c r="D36" s="1205"/>
      <c r="E36" s="1206"/>
      <c r="F36" s="36">
        <v>0.15</v>
      </c>
      <c r="G36" s="37">
        <v>1.52</v>
      </c>
      <c r="H36" s="37">
        <v>2.11</v>
      </c>
      <c r="I36" s="37">
        <v>1.63</v>
      </c>
      <c r="J36" s="38">
        <v>1.44</v>
      </c>
      <c r="K36" s="22"/>
      <c r="L36" s="22"/>
      <c r="M36" s="22"/>
      <c r="N36" s="22"/>
      <c r="O36" s="22"/>
      <c r="P36" s="22"/>
    </row>
    <row r="37" spans="1:16" ht="39" customHeight="1" x14ac:dyDescent="0.15">
      <c r="A37" s="22"/>
      <c r="B37" s="35"/>
      <c r="C37" s="1204" t="s">
        <v>583</v>
      </c>
      <c r="D37" s="1205"/>
      <c r="E37" s="1206"/>
      <c r="F37" s="36">
        <v>0.27</v>
      </c>
      <c r="G37" s="37">
        <v>0.41</v>
      </c>
      <c r="H37" s="37">
        <v>0.52</v>
      </c>
      <c r="I37" s="37">
        <v>0.74</v>
      </c>
      <c r="J37" s="38">
        <v>0.92</v>
      </c>
      <c r="K37" s="22"/>
      <c r="L37" s="22"/>
      <c r="M37" s="22"/>
      <c r="N37" s="22"/>
      <c r="O37" s="22"/>
      <c r="P37" s="22"/>
    </row>
    <row r="38" spans="1:16" ht="39" customHeight="1" x14ac:dyDescent="0.15">
      <c r="A38" s="22"/>
      <c r="B38" s="35"/>
      <c r="C38" s="1204" t="s">
        <v>584</v>
      </c>
      <c r="D38" s="1205"/>
      <c r="E38" s="1206"/>
      <c r="F38" s="36">
        <v>1.24</v>
      </c>
      <c r="G38" s="37">
        <v>1.19</v>
      </c>
      <c r="H38" s="37">
        <v>0.91</v>
      </c>
      <c r="I38" s="37">
        <v>0.93</v>
      </c>
      <c r="J38" s="38">
        <v>0.7</v>
      </c>
      <c r="K38" s="22"/>
      <c r="L38" s="22"/>
      <c r="M38" s="22"/>
      <c r="N38" s="22"/>
      <c r="O38" s="22"/>
      <c r="P38" s="22"/>
    </row>
    <row r="39" spans="1:16" ht="39" customHeight="1" x14ac:dyDescent="0.15">
      <c r="A39" s="22"/>
      <c r="B39" s="35"/>
      <c r="C39" s="1204" t="s">
        <v>585</v>
      </c>
      <c r="D39" s="1205"/>
      <c r="E39" s="1206"/>
      <c r="F39" s="36">
        <v>0.7</v>
      </c>
      <c r="G39" s="37">
        <v>0.72</v>
      </c>
      <c r="H39" s="37">
        <v>0.63</v>
      </c>
      <c r="I39" s="37">
        <v>0.63</v>
      </c>
      <c r="J39" s="38">
        <v>0.69</v>
      </c>
      <c r="K39" s="22"/>
      <c r="L39" s="22"/>
      <c r="M39" s="22"/>
      <c r="N39" s="22"/>
      <c r="O39" s="22"/>
      <c r="P39" s="22"/>
    </row>
    <row r="40" spans="1:16" ht="39" customHeight="1" x14ac:dyDescent="0.15">
      <c r="A40" s="22"/>
      <c r="B40" s="35"/>
      <c r="C40" s="1204" t="s">
        <v>586</v>
      </c>
      <c r="D40" s="1205"/>
      <c r="E40" s="1206"/>
      <c r="F40" s="36">
        <v>1.06</v>
      </c>
      <c r="G40" s="37">
        <v>1.07</v>
      </c>
      <c r="H40" s="37">
        <v>0.9</v>
      </c>
      <c r="I40" s="37">
        <v>0.78</v>
      </c>
      <c r="J40" s="38">
        <v>0.67</v>
      </c>
      <c r="K40" s="22"/>
      <c r="L40" s="22"/>
      <c r="M40" s="22"/>
      <c r="N40" s="22"/>
      <c r="O40" s="22"/>
      <c r="P40" s="22"/>
    </row>
    <row r="41" spans="1:16" ht="39" customHeight="1" x14ac:dyDescent="0.15">
      <c r="A41" s="22"/>
      <c r="B41" s="35"/>
      <c r="C41" s="1204" t="s">
        <v>587</v>
      </c>
      <c r="D41" s="1205"/>
      <c r="E41" s="1206"/>
      <c r="F41" s="36">
        <v>0.56000000000000005</v>
      </c>
      <c r="G41" s="37">
        <v>0.51</v>
      </c>
      <c r="H41" s="37">
        <v>0.6</v>
      </c>
      <c r="I41" s="37">
        <v>0.56000000000000005</v>
      </c>
      <c r="J41" s="38">
        <v>0.57999999999999996</v>
      </c>
      <c r="K41" s="22"/>
      <c r="L41" s="22"/>
      <c r="M41" s="22"/>
      <c r="N41" s="22"/>
      <c r="O41" s="22"/>
      <c r="P41" s="22"/>
    </row>
    <row r="42" spans="1:16" ht="39" customHeight="1" x14ac:dyDescent="0.15">
      <c r="A42" s="22"/>
      <c r="B42" s="39"/>
      <c r="C42" s="1204" t="s">
        <v>588</v>
      </c>
      <c r="D42" s="1205"/>
      <c r="E42" s="1206"/>
      <c r="F42" s="36" t="s">
        <v>531</v>
      </c>
      <c r="G42" s="37" t="s">
        <v>531</v>
      </c>
      <c r="H42" s="37" t="s">
        <v>531</v>
      </c>
      <c r="I42" s="37" t="s">
        <v>531</v>
      </c>
      <c r="J42" s="38" t="s">
        <v>531</v>
      </c>
      <c r="K42" s="22"/>
      <c r="L42" s="22"/>
      <c r="M42" s="22"/>
      <c r="N42" s="22"/>
      <c r="O42" s="22"/>
      <c r="P42" s="22"/>
    </row>
    <row r="43" spans="1:16" ht="39" customHeight="1" thickBot="1" x14ac:dyDescent="0.2">
      <c r="A43" s="22"/>
      <c r="B43" s="40"/>
      <c r="C43" s="1207" t="s">
        <v>589</v>
      </c>
      <c r="D43" s="1208"/>
      <c r="E43" s="1209"/>
      <c r="F43" s="41">
        <v>4.26</v>
      </c>
      <c r="G43" s="42">
        <v>3.73</v>
      </c>
      <c r="H43" s="42">
        <v>2.94</v>
      </c>
      <c r="I43" s="42">
        <v>1.72</v>
      </c>
      <c r="J43" s="43">
        <v>1.07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pqjIbi5EqJ8QqlhuPdEW/59KA5bN1zTsk+UOtJo7KhaiD2uAU4QmX7rVGJcE0ugHCLA4Wx4PxfzZ3YjcaJcZQ==" saltValue="1yy8MwaX3Bk2CTkKFE7Y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37426</v>
      </c>
      <c r="L45" s="60">
        <v>37703</v>
      </c>
      <c r="M45" s="60">
        <v>33941</v>
      </c>
      <c r="N45" s="60">
        <v>33682</v>
      </c>
      <c r="O45" s="61">
        <v>35007</v>
      </c>
      <c r="P45" s="48"/>
      <c r="Q45" s="48"/>
      <c r="R45" s="48"/>
      <c r="S45" s="48"/>
      <c r="T45" s="48"/>
      <c r="U45" s="48"/>
    </row>
    <row r="46" spans="1:21" ht="30.75" customHeight="1" x14ac:dyDescent="0.15">
      <c r="A46" s="48"/>
      <c r="B46" s="1214"/>
      <c r="C46" s="1215"/>
      <c r="D46" s="62"/>
      <c r="E46" s="1220" t="s">
        <v>13</v>
      </c>
      <c r="F46" s="1220"/>
      <c r="G46" s="1220"/>
      <c r="H46" s="1220"/>
      <c r="I46" s="1220"/>
      <c r="J46" s="1221"/>
      <c r="K46" s="63">
        <v>8507</v>
      </c>
      <c r="L46" s="64">
        <v>7016</v>
      </c>
      <c r="M46" s="64">
        <v>4111</v>
      </c>
      <c r="N46" s="64">
        <v>5841</v>
      </c>
      <c r="O46" s="65">
        <v>5787</v>
      </c>
      <c r="P46" s="48"/>
      <c r="Q46" s="48"/>
      <c r="R46" s="48"/>
      <c r="S46" s="48"/>
      <c r="T46" s="48"/>
      <c r="U46" s="48"/>
    </row>
    <row r="47" spans="1:21" ht="30.75" customHeight="1" x14ac:dyDescent="0.15">
      <c r="A47" s="48"/>
      <c r="B47" s="1214"/>
      <c r="C47" s="1215"/>
      <c r="D47" s="62"/>
      <c r="E47" s="1220" t="s">
        <v>14</v>
      </c>
      <c r="F47" s="1220"/>
      <c r="G47" s="1220"/>
      <c r="H47" s="1220"/>
      <c r="I47" s="1220"/>
      <c r="J47" s="1221"/>
      <c r="K47" s="63">
        <v>33484</v>
      </c>
      <c r="L47" s="64">
        <v>34660</v>
      </c>
      <c r="M47" s="64">
        <v>34927</v>
      </c>
      <c r="N47" s="64">
        <v>34859</v>
      </c>
      <c r="O47" s="65">
        <v>34690</v>
      </c>
      <c r="P47" s="48"/>
      <c r="Q47" s="48"/>
      <c r="R47" s="48"/>
      <c r="S47" s="48"/>
      <c r="T47" s="48"/>
      <c r="U47" s="48"/>
    </row>
    <row r="48" spans="1:21" ht="30.75" customHeight="1" x14ac:dyDescent="0.15">
      <c r="A48" s="48"/>
      <c r="B48" s="1214"/>
      <c r="C48" s="1215"/>
      <c r="D48" s="62"/>
      <c r="E48" s="1220" t="s">
        <v>15</v>
      </c>
      <c r="F48" s="1220"/>
      <c r="G48" s="1220"/>
      <c r="H48" s="1220"/>
      <c r="I48" s="1220"/>
      <c r="J48" s="1221"/>
      <c r="K48" s="63">
        <v>7297</v>
      </c>
      <c r="L48" s="64">
        <v>7231</v>
      </c>
      <c r="M48" s="64">
        <v>6917</v>
      </c>
      <c r="N48" s="64">
        <v>6761</v>
      </c>
      <c r="O48" s="65">
        <v>5616</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531</v>
      </c>
      <c r="L49" s="64" t="s">
        <v>531</v>
      </c>
      <c r="M49" s="64" t="s">
        <v>531</v>
      </c>
      <c r="N49" s="64" t="s">
        <v>531</v>
      </c>
      <c r="O49" s="65" t="s">
        <v>531</v>
      </c>
      <c r="P49" s="48"/>
      <c r="Q49" s="48"/>
      <c r="R49" s="48"/>
      <c r="S49" s="48"/>
      <c r="T49" s="48"/>
      <c r="U49" s="48"/>
    </row>
    <row r="50" spans="1:21" ht="30.75" customHeight="1" x14ac:dyDescent="0.15">
      <c r="A50" s="48"/>
      <c r="B50" s="1214"/>
      <c r="C50" s="1215"/>
      <c r="D50" s="62"/>
      <c r="E50" s="1220" t="s">
        <v>17</v>
      </c>
      <c r="F50" s="1220"/>
      <c r="G50" s="1220"/>
      <c r="H50" s="1220"/>
      <c r="I50" s="1220"/>
      <c r="J50" s="1221"/>
      <c r="K50" s="63">
        <v>448</v>
      </c>
      <c r="L50" s="64">
        <v>211</v>
      </c>
      <c r="M50" s="64">
        <v>211</v>
      </c>
      <c r="N50" s="64">
        <v>211</v>
      </c>
      <c r="O50" s="65">
        <v>211</v>
      </c>
      <c r="P50" s="48"/>
      <c r="Q50" s="48"/>
      <c r="R50" s="48"/>
      <c r="S50" s="48"/>
      <c r="T50" s="48"/>
      <c r="U50" s="48"/>
    </row>
    <row r="51" spans="1:21" ht="30.75" customHeight="1" x14ac:dyDescent="0.15">
      <c r="A51" s="48"/>
      <c r="B51" s="1216"/>
      <c r="C51" s="1217"/>
      <c r="D51" s="66"/>
      <c r="E51" s="1220" t="s">
        <v>18</v>
      </c>
      <c r="F51" s="1220"/>
      <c r="G51" s="1220"/>
      <c r="H51" s="1220"/>
      <c r="I51" s="1220"/>
      <c r="J51" s="1221"/>
      <c r="K51" s="63">
        <v>5</v>
      </c>
      <c r="L51" s="64">
        <v>6</v>
      </c>
      <c r="M51" s="64">
        <v>7</v>
      </c>
      <c r="N51" s="64">
        <v>0</v>
      </c>
      <c r="O51" s="65" t="s">
        <v>531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59221</v>
      </c>
      <c r="L52" s="64">
        <v>57945</v>
      </c>
      <c r="M52" s="64">
        <v>58309</v>
      </c>
      <c r="N52" s="64">
        <v>56283</v>
      </c>
      <c r="O52" s="65">
        <v>56787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27946</v>
      </c>
      <c r="L53" s="69">
        <v>28882</v>
      </c>
      <c r="M53" s="69">
        <v>21805</v>
      </c>
      <c r="N53" s="69">
        <v>25071</v>
      </c>
      <c r="O53" s="70">
        <v>24524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28" t="s">
        <v>25</v>
      </c>
      <c r="C57" s="1229"/>
      <c r="D57" s="1232" t="s">
        <v>26</v>
      </c>
      <c r="E57" s="1233"/>
      <c r="F57" s="1233"/>
      <c r="G57" s="1233"/>
      <c r="H57" s="1233"/>
      <c r="I57" s="1233"/>
      <c r="J57" s="1234"/>
      <c r="K57" s="83">
        <v>91906</v>
      </c>
      <c r="L57" s="84">
        <v>90205</v>
      </c>
      <c r="M57" s="84">
        <v>116848</v>
      </c>
      <c r="N57" s="84">
        <v>119526</v>
      </c>
      <c r="O57" s="85">
        <v>132788</v>
      </c>
    </row>
    <row r="58" spans="1:21" ht="31.5" customHeight="1" thickBot="1" x14ac:dyDescent="0.2">
      <c r="B58" s="1230"/>
      <c r="C58" s="1231"/>
      <c r="D58" s="1235" t="s">
        <v>27</v>
      </c>
      <c r="E58" s="1236"/>
      <c r="F58" s="1236"/>
      <c r="G58" s="1236"/>
      <c r="H58" s="1236"/>
      <c r="I58" s="1236"/>
      <c r="J58" s="1237"/>
      <c r="K58" s="86">
        <v>135388</v>
      </c>
      <c r="L58" s="87">
        <v>138523</v>
      </c>
      <c r="M58" s="87">
        <v>160164</v>
      </c>
      <c r="N58" s="87">
        <v>180570</v>
      </c>
      <c r="O58" s="88">
        <v>183133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3vnLRMpggQpbyZVOjO4tt4CNEJCqqDVH4DoSVqhpYWhlaMYo64FMVU/wfzeHVVWBc5UZG3Nz0zHqVIZdQc/AA==" saltValue="DegrsiJOIerbyrQ5K2ye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38" t="s">
        <v>30</v>
      </c>
      <c r="C41" s="1239"/>
      <c r="D41" s="102"/>
      <c r="E41" s="1244" t="s">
        <v>31</v>
      </c>
      <c r="F41" s="1244"/>
      <c r="G41" s="1244"/>
      <c r="H41" s="1245"/>
      <c r="I41" s="103">
        <v>1059067</v>
      </c>
      <c r="J41" s="104">
        <v>1096357</v>
      </c>
      <c r="K41" s="104">
        <v>1113235</v>
      </c>
      <c r="L41" s="104">
        <v>1142443</v>
      </c>
      <c r="M41" s="105">
        <v>1182941</v>
      </c>
    </row>
    <row r="42" spans="2:13" ht="27.75" customHeight="1" x14ac:dyDescent="0.15">
      <c r="B42" s="1240"/>
      <c r="C42" s="1241"/>
      <c r="D42" s="106"/>
      <c r="E42" s="1246" t="s">
        <v>32</v>
      </c>
      <c r="F42" s="1246"/>
      <c r="G42" s="1246"/>
      <c r="H42" s="1247"/>
      <c r="I42" s="107">
        <v>12194</v>
      </c>
      <c r="J42" s="108">
        <v>1996</v>
      </c>
      <c r="K42" s="108">
        <v>1785</v>
      </c>
      <c r="L42" s="108">
        <v>1574</v>
      </c>
      <c r="M42" s="109">
        <v>1363</v>
      </c>
    </row>
    <row r="43" spans="2:13" ht="27.75" customHeight="1" x14ac:dyDescent="0.15">
      <c r="B43" s="1240"/>
      <c r="C43" s="1241"/>
      <c r="D43" s="106"/>
      <c r="E43" s="1246" t="s">
        <v>33</v>
      </c>
      <c r="F43" s="1246"/>
      <c r="G43" s="1246"/>
      <c r="H43" s="1247"/>
      <c r="I43" s="107">
        <v>80574</v>
      </c>
      <c r="J43" s="108">
        <v>77471</v>
      </c>
      <c r="K43" s="108">
        <v>76297</v>
      </c>
      <c r="L43" s="108">
        <v>81223</v>
      </c>
      <c r="M43" s="109">
        <v>69970</v>
      </c>
    </row>
    <row r="44" spans="2:13" ht="27.75" customHeight="1" x14ac:dyDescent="0.15">
      <c r="B44" s="1240"/>
      <c r="C44" s="1241"/>
      <c r="D44" s="106"/>
      <c r="E44" s="1246" t="s">
        <v>34</v>
      </c>
      <c r="F44" s="1246"/>
      <c r="G44" s="1246"/>
      <c r="H44" s="1247"/>
      <c r="I44" s="107" t="s">
        <v>531</v>
      </c>
      <c r="J44" s="108" t="s">
        <v>531</v>
      </c>
      <c r="K44" s="108" t="s">
        <v>531</v>
      </c>
      <c r="L44" s="108" t="s">
        <v>531</v>
      </c>
      <c r="M44" s="109" t="s">
        <v>531</v>
      </c>
    </row>
    <row r="45" spans="2:13" ht="27.75" customHeight="1" x14ac:dyDescent="0.15">
      <c r="B45" s="1240"/>
      <c r="C45" s="1241"/>
      <c r="D45" s="106"/>
      <c r="E45" s="1246" t="s">
        <v>35</v>
      </c>
      <c r="F45" s="1246"/>
      <c r="G45" s="1246"/>
      <c r="H45" s="1247"/>
      <c r="I45" s="107">
        <v>53823</v>
      </c>
      <c r="J45" s="108">
        <v>54449</v>
      </c>
      <c r="K45" s="108">
        <v>86703</v>
      </c>
      <c r="L45" s="108">
        <v>80023</v>
      </c>
      <c r="M45" s="109">
        <v>76790</v>
      </c>
    </row>
    <row r="46" spans="2:13" ht="27.75" customHeight="1" x14ac:dyDescent="0.15">
      <c r="B46" s="1240"/>
      <c r="C46" s="1241"/>
      <c r="D46" s="110"/>
      <c r="E46" s="1246" t="s">
        <v>36</v>
      </c>
      <c r="F46" s="1246"/>
      <c r="G46" s="1246"/>
      <c r="H46" s="1247"/>
      <c r="I46" s="107">
        <v>2410</v>
      </c>
      <c r="J46" s="108">
        <v>2752</v>
      </c>
      <c r="K46" s="108">
        <v>2128</v>
      </c>
      <c r="L46" s="108">
        <v>853</v>
      </c>
      <c r="M46" s="109">
        <v>2891</v>
      </c>
    </row>
    <row r="47" spans="2:13" ht="27.75" customHeight="1" x14ac:dyDescent="0.15">
      <c r="B47" s="1240"/>
      <c r="C47" s="1241"/>
      <c r="D47" s="111"/>
      <c r="E47" s="1248" t="s">
        <v>37</v>
      </c>
      <c r="F47" s="1249"/>
      <c r="G47" s="1249"/>
      <c r="H47" s="1250"/>
      <c r="I47" s="107" t="s">
        <v>531</v>
      </c>
      <c r="J47" s="108" t="s">
        <v>531</v>
      </c>
      <c r="K47" s="108" t="s">
        <v>531</v>
      </c>
      <c r="L47" s="108" t="s">
        <v>531</v>
      </c>
      <c r="M47" s="109" t="s">
        <v>531</v>
      </c>
    </row>
    <row r="48" spans="2:13" ht="27.75" customHeight="1" x14ac:dyDescent="0.15">
      <c r="B48" s="1240"/>
      <c r="C48" s="1241"/>
      <c r="D48" s="106"/>
      <c r="E48" s="1246" t="s">
        <v>38</v>
      </c>
      <c r="F48" s="1246"/>
      <c r="G48" s="1246"/>
      <c r="H48" s="1247"/>
      <c r="I48" s="107" t="s">
        <v>531</v>
      </c>
      <c r="J48" s="108" t="s">
        <v>531</v>
      </c>
      <c r="K48" s="108" t="s">
        <v>531</v>
      </c>
      <c r="L48" s="108" t="s">
        <v>531</v>
      </c>
      <c r="M48" s="109" t="s">
        <v>531</v>
      </c>
    </row>
    <row r="49" spans="2:13" ht="27.75" customHeight="1" x14ac:dyDescent="0.15">
      <c r="B49" s="1242"/>
      <c r="C49" s="1243"/>
      <c r="D49" s="106"/>
      <c r="E49" s="1246" t="s">
        <v>39</v>
      </c>
      <c r="F49" s="1246"/>
      <c r="G49" s="1246"/>
      <c r="H49" s="1247"/>
      <c r="I49" s="107" t="s">
        <v>531</v>
      </c>
      <c r="J49" s="108" t="s">
        <v>531</v>
      </c>
      <c r="K49" s="108" t="s">
        <v>531</v>
      </c>
      <c r="L49" s="108" t="s">
        <v>531</v>
      </c>
      <c r="M49" s="109" t="s">
        <v>531</v>
      </c>
    </row>
    <row r="50" spans="2:13" ht="27.75" customHeight="1" x14ac:dyDescent="0.15">
      <c r="B50" s="1251" t="s">
        <v>40</v>
      </c>
      <c r="C50" s="1252"/>
      <c r="D50" s="112"/>
      <c r="E50" s="1246" t="s">
        <v>41</v>
      </c>
      <c r="F50" s="1246"/>
      <c r="G50" s="1246"/>
      <c r="H50" s="1247"/>
      <c r="I50" s="107">
        <v>132632</v>
      </c>
      <c r="J50" s="108">
        <v>157937</v>
      </c>
      <c r="K50" s="108">
        <v>160568</v>
      </c>
      <c r="L50" s="108">
        <v>172727</v>
      </c>
      <c r="M50" s="109">
        <v>184818</v>
      </c>
    </row>
    <row r="51" spans="2:13" ht="27.75" customHeight="1" x14ac:dyDescent="0.15">
      <c r="B51" s="1240"/>
      <c r="C51" s="1241"/>
      <c r="D51" s="106"/>
      <c r="E51" s="1246" t="s">
        <v>42</v>
      </c>
      <c r="F51" s="1246"/>
      <c r="G51" s="1246"/>
      <c r="H51" s="1247"/>
      <c r="I51" s="107">
        <v>180866</v>
      </c>
      <c r="J51" s="108">
        <v>177239</v>
      </c>
      <c r="K51" s="108">
        <v>174150</v>
      </c>
      <c r="L51" s="108">
        <v>185575</v>
      </c>
      <c r="M51" s="109">
        <v>189826</v>
      </c>
    </row>
    <row r="52" spans="2:13" ht="27.75" customHeight="1" x14ac:dyDescent="0.15">
      <c r="B52" s="1242"/>
      <c r="C52" s="1243"/>
      <c r="D52" s="106"/>
      <c r="E52" s="1246" t="s">
        <v>43</v>
      </c>
      <c r="F52" s="1246"/>
      <c r="G52" s="1246"/>
      <c r="H52" s="1247"/>
      <c r="I52" s="107">
        <v>508757</v>
      </c>
      <c r="J52" s="108">
        <v>513677</v>
      </c>
      <c r="K52" s="108">
        <v>524488</v>
      </c>
      <c r="L52" s="108">
        <v>534851</v>
      </c>
      <c r="M52" s="109">
        <v>547605</v>
      </c>
    </row>
    <row r="53" spans="2:13" ht="27.75" customHeight="1" thickBot="1" x14ac:dyDescent="0.2">
      <c r="B53" s="1253" t="s">
        <v>44</v>
      </c>
      <c r="C53" s="1254"/>
      <c r="D53" s="113"/>
      <c r="E53" s="1255" t="s">
        <v>45</v>
      </c>
      <c r="F53" s="1255"/>
      <c r="G53" s="1255"/>
      <c r="H53" s="1256"/>
      <c r="I53" s="114">
        <v>385813</v>
      </c>
      <c r="J53" s="115">
        <v>384172</v>
      </c>
      <c r="K53" s="115">
        <v>420942</v>
      </c>
      <c r="L53" s="115">
        <v>412963</v>
      </c>
      <c r="M53" s="116">
        <v>411707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9YcKUji9avLS4G8OL8nIsd+faY5zoAwnlbIB3MtC6M8s4rAK2BV92qs9vFRy2MmBZtoYkpWBadRdg7dvmxDTw==" saltValue="xec7AyHPD2tN3Tv13Be2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265" t="s">
        <v>48</v>
      </c>
      <c r="D55" s="1265"/>
      <c r="E55" s="1266"/>
      <c r="F55" s="128">
        <v>9719</v>
      </c>
      <c r="G55" s="128">
        <v>8636</v>
      </c>
      <c r="H55" s="129">
        <v>8123</v>
      </c>
    </row>
    <row r="56" spans="2:8" ht="52.5" customHeight="1" x14ac:dyDescent="0.15">
      <c r="B56" s="130"/>
      <c r="C56" s="1267" t="s">
        <v>49</v>
      </c>
      <c r="D56" s="1267"/>
      <c r="E56" s="1268"/>
      <c r="F56" s="131">
        <v>11929</v>
      </c>
      <c r="G56" s="131">
        <v>12388</v>
      </c>
      <c r="H56" s="132">
        <v>12107</v>
      </c>
    </row>
    <row r="57" spans="2:8" ht="53.25" customHeight="1" x14ac:dyDescent="0.15">
      <c r="B57" s="130"/>
      <c r="C57" s="1269" t="s">
        <v>50</v>
      </c>
      <c r="D57" s="1269"/>
      <c r="E57" s="1270"/>
      <c r="F57" s="133">
        <v>18327</v>
      </c>
      <c r="G57" s="133">
        <v>17765</v>
      </c>
      <c r="H57" s="134">
        <v>16474</v>
      </c>
    </row>
    <row r="58" spans="2:8" ht="45.75" customHeight="1" x14ac:dyDescent="0.15">
      <c r="B58" s="135"/>
      <c r="C58" s="1257" t="s">
        <v>626</v>
      </c>
      <c r="D58" s="1258"/>
      <c r="E58" s="1259"/>
      <c r="F58" s="136">
        <v>9622</v>
      </c>
      <c r="G58" s="136">
        <v>9299</v>
      </c>
      <c r="H58" s="137">
        <v>7782</v>
      </c>
    </row>
    <row r="59" spans="2:8" ht="45.75" customHeight="1" x14ac:dyDescent="0.15">
      <c r="B59" s="135"/>
      <c r="C59" s="1257" t="s">
        <v>627</v>
      </c>
      <c r="D59" s="1258"/>
      <c r="E59" s="1259"/>
      <c r="F59" s="136">
        <v>2299</v>
      </c>
      <c r="G59" s="136">
        <v>2299</v>
      </c>
      <c r="H59" s="137">
        <v>2299</v>
      </c>
    </row>
    <row r="60" spans="2:8" ht="45.75" customHeight="1" x14ac:dyDescent="0.15">
      <c r="B60" s="135"/>
      <c r="C60" s="1257" t="s">
        <v>628</v>
      </c>
      <c r="D60" s="1258"/>
      <c r="E60" s="1259"/>
      <c r="F60" s="136">
        <v>1657</v>
      </c>
      <c r="G60" s="136">
        <v>1538</v>
      </c>
      <c r="H60" s="137">
        <v>1412</v>
      </c>
    </row>
    <row r="61" spans="2:8" ht="45.75" customHeight="1" x14ac:dyDescent="0.15">
      <c r="B61" s="135"/>
      <c r="C61" s="1257" t="s">
        <v>629</v>
      </c>
      <c r="D61" s="1258"/>
      <c r="E61" s="1259"/>
      <c r="F61" s="136">
        <v>1053</v>
      </c>
      <c r="G61" s="136">
        <v>981</v>
      </c>
      <c r="H61" s="137">
        <v>907</v>
      </c>
    </row>
    <row r="62" spans="2:8" ht="45.75" customHeight="1" thickBot="1" x14ac:dyDescent="0.2">
      <c r="B62" s="138"/>
      <c r="C62" s="1260" t="s">
        <v>630</v>
      </c>
      <c r="D62" s="1261"/>
      <c r="E62" s="1262"/>
      <c r="F62" s="139">
        <v>911</v>
      </c>
      <c r="G62" s="139">
        <v>911</v>
      </c>
      <c r="H62" s="140">
        <v>911</v>
      </c>
    </row>
    <row r="63" spans="2:8" ht="52.5" customHeight="1" thickBot="1" x14ac:dyDescent="0.2">
      <c r="B63" s="141"/>
      <c r="C63" s="1263" t="s">
        <v>51</v>
      </c>
      <c r="D63" s="1263"/>
      <c r="E63" s="1264"/>
      <c r="F63" s="142">
        <v>39975</v>
      </c>
      <c r="G63" s="142">
        <v>38789</v>
      </c>
      <c r="H63" s="143">
        <v>36704</v>
      </c>
    </row>
    <row r="64" spans="2:8" ht="15" customHeight="1" x14ac:dyDescent="0.15"/>
  </sheetData>
  <sheetProtection algorithmName="SHA-512" hashValue="d8EP9TY2XyftmYTYoZDnS5owFYwT3359IdJ2euesxVVa5KCRKeLFTYeA7cWSMHBOaKHlnp2wY76a72tUc2tOng==" saltValue="ZzDAewvETeEaaX+QF+7W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69027</v>
      </c>
      <c r="E3" s="162"/>
      <c r="F3" s="163">
        <v>51898</v>
      </c>
      <c r="G3" s="164"/>
      <c r="H3" s="165"/>
    </row>
    <row r="4" spans="1:8" x14ac:dyDescent="0.15">
      <c r="A4" s="166"/>
      <c r="B4" s="167"/>
      <c r="C4" s="168"/>
      <c r="D4" s="169">
        <v>24847</v>
      </c>
      <c r="E4" s="170"/>
      <c r="F4" s="171">
        <v>25986</v>
      </c>
      <c r="G4" s="172"/>
      <c r="H4" s="173"/>
    </row>
    <row r="5" spans="1:8" x14ac:dyDescent="0.15">
      <c r="A5" s="154" t="s">
        <v>564</v>
      </c>
      <c r="B5" s="159"/>
      <c r="C5" s="160"/>
      <c r="D5" s="161">
        <v>77991</v>
      </c>
      <c r="E5" s="162"/>
      <c r="F5" s="163">
        <v>51684</v>
      </c>
      <c r="G5" s="164"/>
      <c r="H5" s="165"/>
    </row>
    <row r="6" spans="1:8" x14ac:dyDescent="0.15">
      <c r="A6" s="166"/>
      <c r="B6" s="167"/>
      <c r="C6" s="168"/>
      <c r="D6" s="169">
        <v>36289</v>
      </c>
      <c r="E6" s="170"/>
      <c r="F6" s="171">
        <v>26671</v>
      </c>
      <c r="G6" s="172"/>
      <c r="H6" s="173"/>
    </row>
    <row r="7" spans="1:8" x14ac:dyDescent="0.15">
      <c r="A7" s="154" t="s">
        <v>565</v>
      </c>
      <c r="B7" s="159"/>
      <c r="C7" s="160"/>
      <c r="D7" s="161">
        <v>70113</v>
      </c>
      <c r="E7" s="162"/>
      <c r="F7" s="163">
        <v>52897</v>
      </c>
      <c r="G7" s="164"/>
      <c r="H7" s="165"/>
    </row>
    <row r="8" spans="1:8" x14ac:dyDescent="0.15">
      <c r="A8" s="166"/>
      <c r="B8" s="167"/>
      <c r="C8" s="168"/>
      <c r="D8" s="169">
        <v>21705</v>
      </c>
      <c r="E8" s="170"/>
      <c r="F8" s="171">
        <v>27013</v>
      </c>
      <c r="G8" s="172"/>
      <c r="H8" s="173"/>
    </row>
    <row r="9" spans="1:8" x14ac:dyDescent="0.15">
      <c r="A9" s="154" t="s">
        <v>566</v>
      </c>
      <c r="B9" s="159"/>
      <c r="C9" s="160"/>
      <c r="D9" s="161">
        <v>71923</v>
      </c>
      <c r="E9" s="162"/>
      <c r="F9" s="163">
        <v>54945</v>
      </c>
      <c r="G9" s="164"/>
      <c r="H9" s="165"/>
    </row>
    <row r="10" spans="1:8" x14ac:dyDescent="0.15">
      <c r="A10" s="166"/>
      <c r="B10" s="167"/>
      <c r="C10" s="168"/>
      <c r="D10" s="169">
        <v>27383</v>
      </c>
      <c r="E10" s="170"/>
      <c r="F10" s="171">
        <v>29293</v>
      </c>
      <c r="G10" s="172"/>
      <c r="H10" s="173"/>
    </row>
    <row r="11" spans="1:8" x14ac:dyDescent="0.15">
      <c r="A11" s="154" t="s">
        <v>567</v>
      </c>
      <c r="B11" s="159"/>
      <c r="C11" s="160"/>
      <c r="D11" s="161">
        <v>67063</v>
      </c>
      <c r="E11" s="162"/>
      <c r="F11" s="163">
        <v>57132</v>
      </c>
      <c r="G11" s="164"/>
      <c r="H11" s="165"/>
    </row>
    <row r="12" spans="1:8" x14ac:dyDescent="0.15">
      <c r="A12" s="166"/>
      <c r="B12" s="167"/>
      <c r="C12" s="174"/>
      <c r="D12" s="169">
        <v>24398</v>
      </c>
      <c r="E12" s="170"/>
      <c r="F12" s="171">
        <v>30126</v>
      </c>
      <c r="G12" s="172"/>
      <c r="H12" s="173"/>
    </row>
    <row r="13" spans="1:8" x14ac:dyDescent="0.15">
      <c r="A13" s="154"/>
      <c r="B13" s="159"/>
      <c r="C13" s="175"/>
      <c r="D13" s="176">
        <v>71223</v>
      </c>
      <c r="E13" s="177"/>
      <c r="F13" s="178">
        <v>53711</v>
      </c>
      <c r="G13" s="179"/>
      <c r="H13" s="165"/>
    </row>
    <row r="14" spans="1:8" x14ac:dyDescent="0.15">
      <c r="A14" s="166"/>
      <c r="B14" s="167"/>
      <c r="C14" s="168"/>
      <c r="D14" s="169">
        <v>26924</v>
      </c>
      <c r="E14" s="170"/>
      <c r="F14" s="171">
        <v>27818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0.75</v>
      </c>
      <c r="C19" s="180">
        <f>ROUND(VALUE(SUBSTITUTE(実質収支比率等に係る経年分析!G$48,"▲","-")),2)</f>
        <v>0.62</v>
      </c>
      <c r="D19" s="180">
        <f>ROUND(VALUE(SUBSTITUTE(実質収支比率等に係る経年分析!H$48,"▲","-")),2)</f>
        <v>0.76</v>
      </c>
      <c r="E19" s="180">
        <f>ROUND(VALUE(SUBSTITUTE(実質収支比率等に係る経年分析!I$48,"▲","-")),2)</f>
        <v>0.68</v>
      </c>
      <c r="F19" s="180">
        <f>ROUND(VALUE(SUBSTITUTE(実質収支比率等に係る経年分析!J$48,"▲","-")),2)</f>
        <v>0.76</v>
      </c>
    </row>
    <row r="20" spans="1:11" x14ac:dyDescent="0.15">
      <c r="A20" s="180" t="s">
        <v>55</v>
      </c>
      <c r="B20" s="180">
        <f>ROUND(VALUE(SUBSTITUTE(実質収支比率等に係る経年分析!F$47,"▲","-")),2)</f>
        <v>4.8099999999999996</v>
      </c>
      <c r="C20" s="180">
        <f>ROUND(VALUE(SUBSTITUTE(実質収支比率等に係る経年分析!G$47,"▲","-")),2)</f>
        <v>3.97</v>
      </c>
      <c r="D20" s="180">
        <f>ROUND(VALUE(SUBSTITUTE(実質収支比率等に係る経年分析!H$47,"▲","-")),2)</f>
        <v>3.47</v>
      </c>
      <c r="E20" s="180">
        <f>ROUND(VALUE(SUBSTITUTE(実質収支比率等に係る経年分析!I$47,"▲","-")),2)</f>
        <v>3.09</v>
      </c>
      <c r="F20" s="180">
        <f>ROUND(VALUE(SUBSTITUTE(実質収支比率等に係る経年分析!J$47,"▲","-")),2)</f>
        <v>2.91</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-1.03</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-0.46</v>
      </c>
      <c r="F21" s="180">
        <f>IF(ISNUMBER(VALUE(SUBSTITUTE(実質収支比率等に係る経年分析!J$49,"▲","-"))),ROUND(VALUE(SUBSTITUTE(実質収支比率等に係る経年分析!J$49,"▲","-")),2),NA())</f>
        <v>-0.1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2.94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1.07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一般会計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0.56000000000000005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0.56000000000000005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0.57999999999999996</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0.67</v>
      </c>
    </row>
    <row r="31" spans="1:11" x14ac:dyDescent="0.15">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0.69</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港湾整備特別会計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1.94</v>
      </c>
    </row>
    <row r="36" spans="1:16" x14ac:dyDescent="0.15">
      <c r="A36" s="181" t="str">
        <f>IF(連結実質赤字比率に係る赤字・黒字の構成分析!C$34="",NA(),連結実質赤字比率に係る赤字・黒字の構成分析!C$34)</f>
        <v>公営競技事業会計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59221</v>
      </c>
      <c r="E42" s="182"/>
      <c r="F42" s="182"/>
      <c r="G42" s="182">
        <f>'実質公債費比率（分子）の構造'!L$52</f>
        <v>57945</v>
      </c>
      <c r="H42" s="182"/>
      <c r="I42" s="182"/>
      <c r="J42" s="182">
        <f>'実質公債費比率（分子）の構造'!M$52</f>
        <v>58309</v>
      </c>
      <c r="K42" s="182"/>
      <c r="L42" s="182"/>
      <c r="M42" s="182">
        <f>'実質公債費比率（分子）の構造'!N$52</f>
        <v>56283</v>
      </c>
      <c r="N42" s="182"/>
      <c r="O42" s="182"/>
      <c r="P42" s="182">
        <f>'実質公債費比率（分子）の構造'!O$52</f>
        <v>56787</v>
      </c>
    </row>
    <row r="43" spans="1:16" x14ac:dyDescent="0.15">
      <c r="A43" s="182" t="s">
        <v>64</v>
      </c>
      <c r="B43" s="182">
        <f>'実質公債費比率（分子）の構造'!K$51</f>
        <v>5</v>
      </c>
      <c r="C43" s="182"/>
      <c r="D43" s="182"/>
      <c r="E43" s="182">
        <f>'実質公債費比率（分子）の構造'!L$51</f>
        <v>6</v>
      </c>
      <c r="F43" s="182"/>
      <c r="G43" s="182"/>
      <c r="H43" s="182">
        <f>'実質公債費比率（分子）の構造'!M$51</f>
        <v>7</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448</v>
      </c>
      <c r="C44" s="182"/>
      <c r="D44" s="182"/>
      <c r="E44" s="182">
        <f>'実質公債費比率（分子）の構造'!L$50</f>
        <v>211</v>
      </c>
      <c r="F44" s="182"/>
      <c r="G44" s="182"/>
      <c r="H44" s="182">
        <f>'実質公債費比率（分子）の構造'!M$50</f>
        <v>211</v>
      </c>
      <c r="I44" s="182"/>
      <c r="J44" s="182"/>
      <c r="K44" s="182">
        <f>'実質公債費比率（分子）の構造'!N$50</f>
        <v>211</v>
      </c>
      <c r="L44" s="182"/>
      <c r="M44" s="182"/>
      <c r="N44" s="182">
        <f>'実質公債費比率（分子）の構造'!O$50</f>
        <v>211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7297</v>
      </c>
      <c r="C46" s="182"/>
      <c r="D46" s="182"/>
      <c r="E46" s="182">
        <f>'実質公債費比率（分子）の構造'!L$48</f>
        <v>7231</v>
      </c>
      <c r="F46" s="182"/>
      <c r="G46" s="182"/>
      <c r="H46" s="182">
        <f>'実質公債費比率（分子）の構造'!M$48</f>
        <v>6917</v>
      </c>
      <c r="I46" s="182"/>
      <c r="J46" s="182"/>
      <c r="K46" s="182">
        <f>'実質公債費比率（分子）の構造'!N$48</f>
        <v>6761</v>
      </c>
      <c r="L46" s="182"/>
      <c r="M46" s="182"/>
      <c r="N46" s="182">
        <f>'実質公債費比率（分子）の構造'!O$48</f>
        <v>5616</v>
      </c>
      <c r="O46" s="182"/>
      <c r="P46" s="182"/>
    </row>
    <row r="47" spans="1:16" x14ac:dyDescent="0.15">
      <c r="A47" s="182" t="s">
        <v>68</v>
      </c>
      <c r="B47" s="182">
        <f>'実質公債費比率（分子）の構造'!K$47</f>
        <v>33484</v>
      </c>
      <c r="C47" s="182"/>
      <c r="D47" s="182"/>
      <c r="E47" s="182">
        <f>'実質公債費比率（分子）の構造'!L$47</f>
        <v>34660</v>
      </c>
      <c r="F47" s="182"/>
      <c r="G47" s="182"/>
      <c r="H47" s="182">
        <f>'実質公債費比率（分子）の構造'!M$47</f>
        <v>34927</v>
      </c>
      <c r="I47" s="182"/>
      <c r="J47" s="182"/>
      <c r="K47" s="182">
        <f>'実質公債費比率（分子）の構造'!N$47</f>
        <v>34859</v>
      </c>
      <c r="L47" s="182"/>
      <c r="M47" s="182"/>
      <c r="N47" s="182">
        <f>'実質公債費比率（分子）の構造'!O$47</f>
        <v>34690</v>
      </c>
      <c r="O47" s="182"/>
      <c r="P47" s="182"/>
    </row>
    <row r="48" spans="1:16" x14ac:dyDescent="0.15">
      <c r="A48" s="182" t="s">
        <v>69</v>
      </c>
      <c r="B48" s="182">
        <f>'実質公債費比率（分子）の構造'!K$46</f>
        <v>8507</v>
      </c>
      <c r="C48" s="182"/>
      <c r="D48" s="182"/>
      <c r="E48" s="182">
        <f>'実質公債費比率（分子）の構造'!L$46</f>
        <v>7016</v>
      </c>
      <c r="F48" s="182"/>
      <c r="G48" s="182"/>
      <c r="H48" s="182">
        <f>'実質公債費比率（分子）の構造'!M$46</f>
        <v>4111</v>
      </c>
      <c r="I48" s="182"/>
      <c r="J48" s="182"/>
      <c r="K48" s="182">
        <f>'実質公債費比率（分子）の構造'!N$46</f>
        <v>5841</v>
      </c>
      <c r="L48" s="182"/>
      <c r="M48" s="182"/>
      <c r="N48" s="182">
        <f>'実質公債費比率（分子）の構造'!O$46</f>
        <v>5787</v>
      </c>
      <c r="O48" s="182"/>
      <c r="P48" s="182"/>
    </row>
    <row r="49" spans="1:16" x14ac:dyDescent="0.15">
      <c r="A49" s="182" t="s">
        <v>70</v>
      </c>
      <c r="B49" s="182">
        <f>'実質公債費比率（分子）の構造'!K$45</f>
        <v>37426</v>
      </c>
      <c r="C49" s="182"/>
      <c r="D49" s="182"/>
      <c r="E49" s="182">
        <f>'実質公債費比率（分子）の構造'!L$45</f>
        <v>37703</v>
      </c>
      <c r="F49" s="182"/>
      <c r="G49" s="182"/>
      <c r="H49" s="182">
        <f>'実質公債費比率（分子）の構造'!M$45</f>
        <v>33941</v>
      </c>
      <c r="I49" s="182"/>
      <c r="J49" s="182"/>
      <c r="K49" s="182">
        <f>'実質公債費比率（分子）の構造'!N$45</f>
        <v>33682</v>
      </c>
      <c r="L49" s="182"/>
      <c r="M49" s="182"/>
      <c r="N49" s="182">
        <f>'実質公債費比率（分子）の構造'!O$45</f>
        <v>35007</v>
      </c>
      <c r="O49" s="182"/>
      <c r="P49" s="182"/>
    </row>
    <row r="50" spans="1:16" x14ac:dyDescent="0.15">
      <c r="A50" s="182" t="s">
        <v>71</v>
      </c>
      <c r="B50" s="182" t="e">
        <f>NA()</f>
        <v>#N/A</v>
      </c>
      <c r="C50" s="182">
        <f>IF(ISNUMBER('実質公債費比率（分子）の構造'!K$53),'実質公債費比率（分子）の構造'!K$53,NA())</f>
        <v>27946</v>
      </c>
      <c r="D50" s="182" t="e">
        <f>NA()</f>
        <v>#N/A</v>
      </c>
      <c r="E50" s="182" t="e">
        <f>NA()</f>
        <v>#N/A</v>
      </c>
      <c r="F50" s="182">
        <f>IF(ISNUMBER('実質公債費比率（分子）の構造'!L$53),'実質公債費比率（分子）の構造'!L$53,NA())</f>
        <v>28882</v>
      </c>
      <c r="G50" s="182" t="e">
        <f>NA()</f>
        <v>#N/A</v>
      </c>
      <c r="H50" s="182" t="e">
        <f>NA()</f>
        <v>#N/A</v>
      </c>
      <c r="I50" s="182">
        <f>IF(ISNUMBER('実質公債費比率（分子）の構造'!M$53),'実質公債費比率（分子）の構造'!M$53,NA())</f>
        <v>21805</v>
      </c>
      <c r="J50" s="182" t="e">
        <f>NA()</f>
        <v>#N/A</v>
      </c>
      <c r="K50" s="182" t="e">
        <f>NA()</f>
        <v>#N/A</v>
      </c>
      <c r="L50" s="182">
        <f>IF(ISNUMBER('実質公債費比率（分子）の構造'!N$53),'実質公債費比率（分子）の構造'!N$53,NA())</f>
        <v>25071</v>
      </c>
      <c r="M50" s="182" t="e">
        <f>NA()</f>
        <v>#N/A</v>
      </c>
      <c r="N50" s="182" t="e">
        <f>NA()</f>
        <v>#N/A</v>
      </c>
      <c r="O50" s="182">
        <f>IF(ISNUMBER('実質公債費比率（分子）の構造'!O$53),'実質公債費比率（分子）の構造'!O$53,NA())</f>
        <v>24524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508757</v>
      </c>
      <c r="E56" s="181"/>
      <c r="F56" s="181"/>
      <c r="G56" s="181">
        <f>'将来負担比率（分子）の構造'!J$52</f>
        <v>513677</v>
      </c>
      <c r="H56" s="181"/>
      <c r="I56" s="181"/>
      <c r="J56" s="181">
        <f>'将来負担比率（分子）の構造'!K$52</f>
        <v>524488</v>
      </c>
      <c r="K56" s="181"/>
      <c r="L56" s="181"/>
      <c r="M56" s="181">
        <f>'将来負担比率（分子）の構造'!L$52</f>
        <v>534851</v>
      </c>
      <c r="N56" s="181"/>
      <c r="O56" s="181"/>
      <c r="P56" s="181">
        <f>'将来負担比率（分子）の構造'!M$52</f>
        <v>547605</v>
      </c>
    </row>
    <row r="57" spans="1:16" x14ac:dyDescent="0.15">
      <c r="A57" s="181" t="s">
        <v>42</v>
      </c>
      <c r="B57" s="181"/>
      <c r="C57" s="181"/>
      <c r="D57" s="181">
        <f>'将来負担比率（分子）の構造'!I$51</f>
        <v>180866</v>
      </c>
      <c r="E57" s="181"/>
      <c r="F57" s="181"/>
      <c r="G57" s="181">
        <f>'将来負担比率（分子）の構造'!J$51</f>
        <v>177239</v>
      </c>
      <c r="H57" s="181"/>
      <c r="I57" s="181"/>
      <c r="J57" s="181">
        <f>'将来負担比率（分子）の構造'!K$51</f>
        <v>174150</v>
      </c>
      <c r="K57" s="181"/>
      <c r="L57" s="181"/>
      <c r="M57" s="181">
        <f>'将来負担比率（分子）の構造'!L$51</f>
        <v>185575</v>
      </c>
      <c r="N57" s="181"/>
      <c r="O57" s="181"/>
      <c r="P57" s="181">
        <f>'将来負担比率（分子）の構造'!M$51</f>
        <v>189826</v>
      </c>
    </row>
    <row r="58" spans="1:16" x14ac:dyDescent="0.15">
      <c r="A58" s="181" t="s">
        <v>41</v>
      </c>
      <c r="B58" s="181"/>
      <c r="C58" s="181"/>
      <c r="D58" s="181">
        <f>'将来負担比率（分子）の構造'!I$50</f>
        <v>132632</v>
      </c>
      <c r="E58" s="181"/>
      <c r="F58" s="181"/>
      <c r="G58" s="181">
        <f>'将来負担比率（分子）の構造'!J$50</f>
        <v>157937</v>
      </c>
      <c r="H58" s="181"/>
      <c r="I58" s="181"/>
      <c r="J58" s="181">
        <f>'将来負担比率（分子）の構造'!K$50</f>
        <v>160568</v>
      </c>
      <c r="K58" s="181"/>
      <c r="L58" s="181"/>
      <c r="M58" s="181">
        <f>'将来負担比率（分子）の構造'!L$50</f>
        <v>172727</v>
      </c>
      <c r="N58" s="181"/>
      <c r="O58" s="181"/>
      <c r="P58" s="181">
        <f>'将来負担比率（分子）の構造'!M$50</f>
        <v>184818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2410</v>
      </c>
      <c r="C61" s="181"/>
      <c r="D61" s="181"/>
      <c r="E61" s="181">
        <f>'将来負担比率（分子）の構造'!J$46</f>
        <v>2752</v>
      </c>
      <c r="F61" s="181"/>
      <c r="G61" s="181"/>
      <c r="H61" s="181">
        <f>'将来負担比率（分子）の構造'!K$46</f>
        <v>2128</v>
      </c>
      <c r="I61" s="181"/>
      <c r="J61" s="181"/>
      <c r="K61" s="181">
        <f>'将来負担比率（分子）の構造'!L$46</f>
        <v>853</v>
      </c>
      <c r="L61" s="181"/>
      <c r="M61" s="181"/>
      <c r="N61" s="181">
        <f>'将来負担比率（分子）の構造'!M$46</f>
        <v>2891</v>
      </c>
      <c r="O61" s="181"/>
      <c r="P61" s="181"/>
    </row>
    <row r="62" spans="1:16" x14ac:dyDescent="0.15">
      <c r="A62" s="181" t="s">
        <v>35</v>
      </c>
      <c r="B62" s="181">
        <f>'将来負担比率（分子）の構造'!I$45</f>
        <v>53823</v>
      </c>
      <c r="C62" s="181"/>
      <c r="D62" s="181"/>
      <c r="E62" s="181">
        <f>'将来負担比率（分子）の構造'!J$45</f>
        <v>54449</v>
      </c>
      <c r="F62" s="181"/>
      <c r="G62" s="181"/>
      <c r="H62" s="181">
        <f>'将来負担比率（分子）の構造'!K$45</f>
        <v>86703</v>
      </c>
      <c r="I62" s="181"/>
      <c r="J62" s="181"/>
      <c r="K62" s="181">
        <f>'将来負担比率（分子）の構造'!L$45</f>
        <v>80023</v>
      </c>
      <c r="L62" s="181"/>
      <c r="M62" s="181"/>
      <c r="N62" s="181">
        <f>'将来負担比率（分子）の構造'!M$45</f>
        <v>76790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80574</v>
      </c>
      <c r="C64" s="181"/>
      <c r="D64" s="181"/>
      <c r="E64" s="181">
        <f>'将来負担比率（分子）の構造'!J$43</f>
        <v>77471</v>
      </c>
      <c r="F64" s="181"/>
      <c r="G64" s="181"/>
      <c r="H64" s="181">
        <f>'将来負担比率（分子）の構造'!K$43</f>
        <v>76297</v>
      </c>
      <c r="I64" s="181"/>
      <c r="J64" s="181"/>
      <c r="K64" s="181">
        <f>'将来負担比率（分子）の構造'!L$43</f>
        <v>81223</v>
      </c>
      <c r="L64" s="181"/>
      <c r="M64" s="181"/>
      <c r="N64" s="181">
        <f>'将来負担比率（分子）の構造'!M$43</f>
        <v>69970</v>
      </c>
      <c r="O64" s="181"/>
      <c r="P64" s="181"/>
    </row>
    <row r="65" spans="1:16" x14ac:dyDescent="0.15">
      <c r="A65" s="181" t="s">
        <v>32</v>
      </c>
      <c r="B65" s="181">
        <f>'将来負担比率（分子）の構造'!I$42</f>
        <v>12194</v>
      </c>
      <c r="C65" s="181"/>
      <c r="D65" s="181"/>
      <c r="E65" s="181">
        <f>'将来負担比率（分子）の構造'!J$42</f>
        <v>1996</v>
      </c>
      <c r="F65" s="181"/>
      <c r="G65" s="181"/>
      <c r="H65" s="181">
        <f>'将来負担比率（分子）の構造'!K$42</f>
        <v>1785</v>
      </c>
      <c r="I65" s="181"/>
      <c r="J65" s="181"/>
      <c r="K65" s="181">
        <f>'将来負担比率（分子）の構造'!L$42</f>
        <v>1574</v>
      </c>
      <c r="L65" s="181"/>
      <c r="M65" s="181"/>
      <c r="N65" s="181">
        <f>'将来負担比率（分子）の構造'!M$42</f>
        <v>1363</v>
      </c>
      <c r="O65" s="181"/>
      <c r="P65" s="181"/>
    </row>
    <row r="66" spans="1:16" x14ac:dyDescent="0.15">
      <c r="A66" s="181" t="s">
        <v>31</v>
      </c>
      <c r="B66" s="181">
        <f>'将来負担比率（分子）の構造'!I$41</f>
        <v>1059067</v>
      </c>
      <c r="C66" s="181"/>
      <c r="D66" s="181"/>
      <c r="E66" s="181">
        <f>'将来負担比率（分子）の構造'!J$41</f>
        <v>1096357</v>
      </c>
      <c r="F66" s="181"/>
      <c r="G66" s="181"/>
      <c r="H66" s="181">
        <f>'将来負担比率（分子）の構造'!K$41</f>
        <v>1113235</v>
      </c>
      <c r="I66" s="181"/>
      <c r="J66" s="181"/>
      <c r="K66" s="181">
        <f>'将来負担比率（分子）の構造'!L$41</f>
        <v>1142443</v>
      </c>
      <c r="L66" s="181"/>
      <c r="M66" s="181"/>
      <c r="N66" s="181">
        <f>'将来負担比率（分子）の構造'!M$41</f>
        <v>1182941</v>
      </c>
      <c r="O66" s="181"/>
      <c r="P66" s="181"/>
    </row>
    <row r="67" spans="1:16" x14ac:dyDescent="0.15">
      <c r="A67" s="181" t="s">
        <v>75</v>
      </c>
      <c r="B67" s="181" t="e">
        <f>NA()</f>
        <v>#N/A</v>
      </c>
      <c r="C67" s="181">
        <f>IF(ISNUMBER('将来負担比率（分子）の構造'!I$53), IF('将来負担比率（分子）の構造'!I$53 &lt; 0, 0, '将来負担比率（分子）の構造'!I$53), NA())</f>
        <v>385813</v>
      </c>
      <c r="D67" s="181" t="e">
        <f>NA()</f>
        <v>#N/A</v>
      </c>
      <c r="E67" s="181" t="e">
        <f>NA()</f>
        <v>#N/A</v>
      </c>
      <c r="F67" s="181">
        <f>IF(ISNUMBER('将来負担比率（分子）の構造'!J$53), IF('将来負担比率（分子）の構造'!J$53 &lt; 0, 0, '将来負担比率（分子）の構造'!J$53), NA())</f>
        <v>384172</v>
      </c>
      <c r="G67" s="181" t="e">
        <f>NA()</f>
        <v>#N/A</v>
      </c>
      <c r="H67" s="181" t="e">
        <f>NA()</f>
        <v>#N/A</v>
      </c>
      <c r="I67" s="181">
        <f>IF(ISNUMBER('将来負担比率（分子）の構造'!K$53), IF('将来負担比率（分子）の構造'!K$53 &lt; 0, 0, '将来負担比率（分子）の構造'!K$53), NA())</f>
        <v>420942</v>
      </c>
      <c r="J67" s="181" t="e">
        <f>NA()</f>
        <v>#N/A</v>
      </c>
      <c r="K67" s="181" t="e">
        <f>NA()</f>
        <v>#N/A</v>
      </c>
      <c r="L67" s="181">
        <f>IF(ISNUMBER('将来負担比率（分子）の構造'!L$53), IF('将来負担比率（分子）の構造'!L$53 &lt; 0, 0, '将来負担比率（分子）の構造'!L$53), NA())</f>
        <v>412963</v>
      </c>
      <c r="M67" s="181" t="e">
        <f>NA()</f>
        <v>#N/A</v>
      </c>
      <c r="N67" s="181" t="e">
        <f>NA()</f>
        <v>#N/A</v>
      </c>
      <c r="O67" s="181">
        <f>IF(ISNUMBER('将来負担比率（分子）の構造'!M$53), IF('将来負担比率（分子）の構造'!M$53 &lt; 0, 0, '将来負担比率（分子）の構造'!M$53), NA())</f>
        <v>411707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9719</v>
      </c>
      <c r="C72" s="185">
        <f>基金残高に係る経年分析!G55</f>
        <v>8636</v>
      </c>
      <c r="D72" s="185">
        <f>基金残高に係る経年分析!H55</f>
        <v>8123</v>
      </c>
    </row>
    <row r="73" spans="1:16" x14ac:dyDescent="0.15">
      <c r="A73" s="184" t="s">
        <v>78</v>
      </c>
      <c r="B73" s="185">
        <f>基金残高に係る経年分析!F56</f>
        <v>11929</v>
      </c>
      <c r="C73" s="185">
        <f>基金残高に係る経年分析!G56</f>
        <v>12388</v>
      </c>
      <c r="D73" s="185">
        <f>基金残高に係る経年分析!H56</f>
        <v>12107</v>
      </c>
    </row>
    <row r="74" spans="1:16" x14ac:dyDescent="0.15">
      <c r="A74" s="184" t="s">
        <v>79</v>
      </c>
      <c r="B74" s="185">
        <f>基金残高に係る経年分析!F57</f>
        <v>18327</v>
      </c>
      <c r="C74" s="185">
        <f>基金残高に係る経年分析!G57</f>
        <v>17765</v>
      </c>
      <c r="D74" s="185">
        <f>基金残高に係る経年分析!H57</f>
        <v>16474</v>
      </c>
    </row>
  </sheetData>
  <sheetProtection algorithmName="SHA-512" hashValue="V6QwKvPn8ECa8Khzk1uHpZJX9bSuBRYRuOZV8Jvzn/kXYA0ifcUMOGHSSlQFsYomXS+UHeoMKg+N7MaVmTO8Ww==" saltValue="FwksqwcvLqhhDLtVZo5K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176547996</v>
      </c>
      <c r="S5" s="635"/>
      <c r="T5" s="635"/>
      <c r="U5" s="635"/>
      <c r="V5" s="635"/>
      <c r="W5" s="635"/>
      <c r="X5" s="635"/>
      <c r="Y5" s="636"/>
      <c r="Z5" s="637">
        <v>31.8</v>
      </c>
      <c r="AA5" s="637"/>
      <c r="AB5" s="637"/>
      <c r="AC5" s="637"/>
      <c r="AD5" s="638">
        <v>162172333</v>
      </c>
      <c r="AE5" s="638"/>
      <c r="AF5" s="638"/>
      <c r="AG5" s="638"/>
      <c r="AH5" s="638"/>
      <c r="AI5" s="638"/>
      <c r="AJ5" s="638"/>
      <c r="AK5" s="638"/>
      <c r="AL5" s="639">
        <v>63</v>
      </c>
      <c r="AM5" s="640"/>
      <c r="AN5" s="640"/>
      <c r="AO5" s="641"/>
      <c r="AP5" s="631" t="s">
        <v>225</v>
      </c>
      <c r="AQ5" s="632"/>
      <c r="AR5" s="632"/>
      <c r="AS5" s="632"/>
      <c r="AT5" s="632"/>
      <c r="AU5" s="632"/>
      <c r="AV5" s="632"/>
      <c r="AW5" s="632"/>
      <c r="AX5" s="632"/>
      <c r="AY5" s="632"/>
      <c r="AZ5" s="632"/>
      <c r="BA5" s="632"/>
      <c r="BB5" s="632"/>
      <c r="BC5" s="632"/>
      <c r="BD5" s="632"/>
      <c r="BE5" s="632"/>
      <c r="BF5" s="633"/>
      <c r="BG5" s="645">
        <v>156403886</v>
      </c>
      <c r="BH5" s="646"/>
      <c r="BI5" s="646"/>
      <c r="BJ5" s="646"/>
      <c r="BK5" s="646"/>
      <c r="BL5" s="646"/>
      <c r="BM5" s="646"/>
      <c r="BN5" s="647"/>
      <c r="BO5" s="648">
        <v>88.6</v>
      </c>
      <c r="BP5" s="648"/>
      <c r="BQ5" s="648"/>
      <c r="BR5" s="648"/>
      <c r="BS5" s="649">
        <v>1567955</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3086882</v>
      </c>
      <c r="S6" s="646"/>
      <c r="T6" s="646"/>
      <c r="U6" s="646"/>
      <c r="V6" s="646"/>
      <c r="W6" s="646"/>
      <c r="X6" s="646"/>
      <c r="Y6" s="647"/>
      <c r="Z6" s="648">
        <v>0.6</v>
      </c>
      <c r="AA6" s="648"/>
      <c r="AB6" s="648"/>
      <c r="AC6" s="648"/>
      <c r="AD6" s="649">
        <v>3086882</v>
      </c>
      <c r="AE6" s="649"/>
      <c r="AF6" s="649"/>
      <c r="AG6" s="649"/>
      <c r="AH6" s="649"/>
      <c r="AI6" s="649"/>
      <c r="AJ6" s="649"/>
      <c r="AK6" s="649"/>
      <c r="AL6" s="650">
        <v>1.2</v>
      </c>
      <c r="AM6" s="651"/>
      <c r="AN6" s="651"/>
      <c r="AO6" s="652"/>
      <c r="AP6" s="642" t="s">
        <v>230</v>
      </c>
      <c r="AQ6" s="643"/>
      <c r="AR6" s="643"/>
      <c r="AS6" s="643"/>
      <c r="AT6" s="643"/>
      <c r="AU6" s="643"/>
      <c r="AV6" s="643"/>
      <c r="AW6" s="643"/>
      <c r="AX6" s="643"/>
      <c r="AY6" s="643"/>
      <c r="AZ6" s="643"/>
      <c r="BA6" s="643"/>
      <c r="BB6" s="643"/>
      <c r="BC6" s="643"/>
      <c r="BD6" s="643"/>
      <c r="BE6" s="643"/>
      <c r="BF6" s="644"/>
      <c r="BG6" s="645">
        <v>156403886</v>
      </c>
      <c r="BH6" s="646"/>
      <c r="BI6" s="646"/>
      <c r="BJ6" s="646"/>
      <c r="BK6" s="646"/>
      <c r="BL6" s="646"/>
      <c r="BM6" s="646"/>
      <c r="BN6" s="647"/>
      <c r="BO6" s="648">
        <v>88.6</v>
      </c>
      <c r="BP6" s="648"/>
      <c r="BQ6" s="648"/>
      <c r="BR6" s="648"/>
      <c r="BS6" s="649">
        <v>1567955</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1606592</v>
      </c>
      <c r="CS6" s="646"/>
      <c r="CT6" s="646"/>
      <c r="CU6" s="646"/>
      <c r="CV6" s="646"/>
      <c r="CW6" s="646"/>
      <c r="CX6" s="646"/>
      <c r="CY6" s="647"/>
      <c r="CZ6" s="639">
        <v>0.3</v>
      </c>
      <c r="DA6" s="640"/>
      <c r="DB6" s="640"/>
      <c r="DC6" s="659"/>
      <c r="DD6" s="654" t="s">
        <v>127</v>
      </c>
      <c r="DE6" s="646"/>
      <c r="DF6" s="646"/>
      <c r="DG6" s="646"/>
      <c r="DH6" s="646"/>
      <c r="DI6" s="646"/>
      <c r="DJ6" s="646"/>
      <c r="DK6" s="646"/>
      <c r="DL6" s="646"/>
      <c r="DM6" s="646"/>
      <c r="DN6" s="646"/>
      <c r="DO6" s="646"/>
      <c r="DP6" s="647"/>
      <c r="DQ6" s="654">
        <v>1606498</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82873</v>
      </c>
      <c r="S7" s="646"/>
      <c r="T7" s="646"/>
      <c r="U7" s="646"/>
      <c r="V7" s="646"/>
      <c r="W7" s="646"/>
      <c r="X7" s="646"/>
      <c r="Y7" s="647"/>
      <c r="Z7" s="648">
        <v>0</v>
      </c>
      <c r="AA7" s="648"/>
      <c r="AB7" s="648"/>
      <c r="AC7" s="648"/>
      <c r="AD7" s="649">
        <v>82873</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77118736</v>
      </c>
      <c r="BH7" s="646"/>
      <c r="BI7" s="646"/>
      <c r="BJ7" s="646"/>
      <c r="BK7" s="646"/>
      <c r="BL7" s="646"/>
      <c r="BM7" s="646"/>
      <c r="BN7" s="647"/>
      <c r="BO7" s="648">
        <v>43.7</v>
      </c>
      <c r="BP7" s="648"/>
      <c r="BQ7" s="648"/>
      <c r="BR7" s="648"/>
      <c r="BS7" s="649">
        <v>1567955</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36149554</v>
      </c>
      <c r="CS7" s="646"/>
      <c r="CT7" s="646"/>
      <c r="CU7" s="646"/>
      <c r="CV7" s="646"/>
      <c r="CW7" s="646"/>
      <c r="CX7" s="646"/>
      <c r="CY7" s="647"/>
      <c r="CZ7" s="648">
        <v>6.6</v>
      </c>
      <c r="DA7" s="648"/>
      <c r="DB7" s="648"/>
      <c r="DC7" s="648"/>
      <c r="DD7" s="654">
        <v>933036</v>
      </c>
      <c r="DE7" s="646"/>
      <c r="DF7" s="646"/>
      <c r="DG7" s="646"/>
      <c r="DH7" s="646"/>
      <c r="DI7" s="646"/>
      <c r="DJ7" s="646"/>
      <c r="DK7" s="646"/>
      <c r="DL7" s="646"/>
      <c r="DM7" s="646"/>
      <c r="DN7" s="646"/>
      <c r="DO7" s="646"/>
      <c r="DP7" s="647"/>
      <c r="DQ7" s="654">
        <v>30894633</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473939</v>
      </c>
      <c r="S8" s="646"/>
      <c r="T8" s="646"/>
      <c r="U8" s="646"/>
      <c r="V8" s="646"/>
      <c r="W8" s="646"/>
      <c r="X8" s="646"/>
      <c r="Y8" s="647"/>
      <c r="Z8" s="648">
        <v>0.1</v>
      </c>
      <c r="AA8" s="648"/>
      <c r="AB8" s="648"/>
      <c r="AC8" s="648"/>
      <c r="AD8" s="649">
        <v>473939</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1529019</v>
      </c>
      <c r="BH8" s="646"/>
      <c r="BI8" s="646"/>
      <c r="BJ8" s="646"/>
      <c r="BK8" s="646"/>
      <c r="BL8" s="646"/>
      <c r="BM8" s="646"/>
      <c r="BN8" s="647"/>
      <c r="BO8" s="648">
        <v>0.9</v>
      </c>
      <c r="BP8" s="648"/>
      <c r="BQ8" s="648"/>
      <c r="BR8" s="648"/>
      <c r="BS8" s="654" t="s">
        <v>127</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199968702</v>
      </c>
      <c r="CS8" s="646"/>
      <c r="CT8" s="646"/>
      <c r="CU8" s="646"/>
      <c r="CV8" s="646"/>
      <c r="CW8" s="646"/>
      <c r="CX8" s="646"/>
      <c r="CY8" s="647"/>
      <c r="CZ8" s="648">
        <v>36.4</v>
      </c>
      <c r="DA8" s="648"/>
      <c r="DB8" s="648"/>
      <c r="DC8" s="648"/>
      <c r="DD8" s="654">
        <v>2100787</v>
      </c>
      <c r="DE8" s="646"/>
      <c r="DF8" s="646"/>
      <c r="DG8" s="646"/>
      <c r="DH8" s="646"/>
      <c r="DI8" s="646"/>
      <c r="DJ8" s="646"/>
      <c r="DK8" s="646"/>
      <c r="DL8" s="646"/>
      <c r="DM8" s="646"/>
      <c r="DN8" s="646"/>
      <c r="DO8" s="646"/>
      <c r="DP8" s="647"/>
      <c r="DQ8" s="654">
        <v>94831171</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288550</v>
      </c>
      <c r="S9" s="646"/>
      <c r="T9" s="646"/>
      <c r="U9" s="646"/>
      <c r="V9" s="646"/>
      <c r="W9" s="646"/>
      <c r="X9" s="646"/>
      <c r="Y9" s="647"/>
      <c r="Z9" s="648">
        <v>0.1</v>
      </c>
      <c r="AA9" s="648"/>
      <c r="AB9" s="648"/>
      <c r="AC9" s="648"/>
      <c r="AD9" s="649">
        <v>288550</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62169306</v>
      </c>
      <c r="BH9" s="646"/>
      <c r="BI9" s="646"/>
      <c r="BJ9" s="646"/>
      <c r="BK9" s="646"/>
      <c r="BL9" s="646"/>
      <c r="BM9" s="646"/>
      <c r="BN9" s="647"/>
      <c r="BO9" s="648">
        <v>35.200000000000003</v>
      </c>
      <c r="BP9" s="648"/>
      <c r="BQ9" s="648"/>
      <c r="BR9" s="648"/>
      <c r="BS9" s="654" t="s">
        <v>127</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33454442</v>
      </c>
      <c r="CS9" s="646"/>
      <c r="CT9" s="646"/>
      <c r="CU9" s="646"/>
      <c r="CV9" s="646"/>
      <c r="CW9" s="646"/>
      <c r="CX9" s="646"/>
      <c r="CY9" s="647"/>
      <c r="CZ9" s="648">
        <v>6.1</v>
      </c>
      <c r="DA9" s="648"/>
      <c r="DB9" s="648"/>
      <c r="DC9" s="648"/>
      <c r="DD9" s="654">
        <v>1762042</v>
      </c>
      <c r="DE9" s="646"/>
      <c r="DF9" s="646"/>
      <c r="DG9" s="646"/>
      <c r="DH9" s="646"/>
      <c r="DI9" s="646"/>
      <c r="DJ9" s="646"/>
      <c r="DK9" s="646"/>
      <c r="DL9" s="646"/>
      <c r="DM9" s="646"/>
      <c r="DN9" s="646"/>
      <c r="DO9" s="646"/>
      <c r="DP9" s="647"/>
      <c r="DQ9" s="654">
        <v>20231251</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v>128050</v>
      </c>
      <c r="S10" s="646"/>
      <c r="T10" s="646"/>
      <c r="U10" s="646"/>
      <c r="V10" s="646"/>
      <c r="W10" s="646"/>
      <c r="X10" s="646"/>
      <c r="Y10" s="647"/>
      <c r="Z10" s="648">
        <v>0</v>
      </c>
      <c r="AA10" s="648"/>
      <c r="AB10" s="648"/>
      <c r="AC10" s="648"/>
      <c r="AD10" s="649">
        <v>128050</v>
      </c>
      <c r="AE10" s="649"/>
      <c r="AF10" s="649"/>
      <c r="AG10" s="649"/>
      <c r="AH10" s="649"/>
      <c r="AI10" s="649"/>
      <c r="AJ10" s="649"/>
      <c r="AK10" s="649"/>
      <c r="AL10" s="650">
        <v>0</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3600112</v>
      </c>
      <c r="BH10" s="646"/>
      <c r="BI10" s="646"/>
      <c r="BJ10" s="646"/>
      <c r="BK10" s="646"/>
      <c r="BL10" s="646"/>
      <c r="BM10" s="646"/>
      <c r="BN10" s="647"/>
      <c r="BO10" s="648">
        <v>2</v>
      </c>
      <c r="BP10" s="648"/>
      <c r="BQ10" s="648"/>
      <c r="BR10" s="648"/>
      <c r="BS10" s="654">
        <v>587950</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426450</v>
      </c>
      <c r="CS10" s="646"/>
      <c r="CT10" s="646"/>
      <c r="CU10" s="646"/>
      <c r="CV10" s="646"/>
      <c r="CW10" s="646"/>
      <c r="CX10" s="646"/>
      <c r="CY10" s="647"/>
      <c r="CZ10" s="648">
        <v>0.1</v>
      </c>
      <c r="DA10" s="648"/>
      <c r="DB10" s="648"/>
      <c r="DC10" s="648"/>
      <c r="DD10" s="654" t="s">
        <v>244</v>
      </c>
      <c r="DE10" s="646"/>
      <c r="DF10" s="646"/>
      <c r="DG10" s="646"/>
      <c r="DH10" s="646"/>
      <c r="DI10" s="646"/>
      <c r="DJ10" s="646"/>
      <c r="DK10" s="646"/>
      <c r="DL10" s="646"/>
      <c r="DM10" s="646"/>
      <c r="DN10" s="646"/>
      <c r="DO10" s="646"/>
      <c r="DP10" s="647"/>
      <c r="DQ10" s="654">
        <v>389790</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17238824</v>
      </c>
      <c r="S11" s="646"/>
      <c r="T11" s="646"/>
      <c r="U11" s="646"/>
      <c r="V11" s="646"/>
      <c r="W11" s="646"/>
      <c r="X11" s="646"/>
      <c r="Y11" s="647"/>
      <c r="Z11" s="650">
        <v>3.1</v>
      </c>
      <c r="AA11" s="651"/>
      <c r="AB11" s="651"/>
      <c r="AC11" s="663"/>
      <c r="AD11" s="654">
        <v>17238824</v>
      </c>
      <c r="AE11" s="646"/>
      <c r="AF11" s="646"/>
      <c r="AG11" s="646"/>
      <c r="AH11" s="646"/>
      <c r="AI11" s="646"/>
      <c r="AJ11" s="646"/>
      <c r="AK11" s="647"/>
      <c r="AL11" s="650">
        <v>6.7</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9820299</v>
      </c>
      <c r="BH11" s="646"/>
      <c r="BI11" s="646"/>
      <c r="BJ11" s="646"/>
      <c r="BK11" s="646"/>
      <c r="BL11" s="646"/>
      <c r="BM11" s="646"/>
      <c r="BN11" s="647"/>
      <c r="BO11" s="648">
        <v>5.6</v>
      </c>
      <c r="BP11" s="648"/>
      <c r="BQ11" s="648"/>
      <c r="BR11" s="648"/>
      <c r="BS11" s="654">
        <v>980005</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1726597</v>
      </c>
      <c r="CS11" s="646"/>
      <c r="CT11" s="646"/>
      <c r="CU11" s="646"/>
      <c r="CV11" s="646"/>
      <c r="CW11" s="646"/>
      <c r="CX11" s="646"/>
      <c r="CY11" s="647"/>
      <c r="CZ11" s="648">
        <v>0.3</v>
      </c>
      <c r="DA11" s="648"/>
      <c r="DB11" s="648"/>
      <c r="DC11" s="648"/>
      <c r="DD11" s="654">
        <v>552154</v>
      </c>
      <c r="DE11" s="646"/>
      <c r="DF11" s="646"/>
      <c r="DG11" s="646"/>
      <c r="DH11" s="646"/>
      <c r="DI11" s="646"/>
      <c r="DJ11" s="646"/>
      <c r="DK11" s="646"/>
      <c r="DL11" s="646"/>
      <c r="DM11" s="646"/>
      <c r="DN11" s="646"/>
      <c r="DO11" s="646"/>
      <c r="DP11" s="647"/>
      <c r="DQ11" s="654">
        <v>1141847</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43316</v>
      </c>
      <c r="S12" s="646"/>
      <c r="T12" s="646"/>
      <c r="U12" s="646"/>
      <c r="V12" s="646"/>
      <c r="W12" s="646"/>
      <c r="X12" s="646"/>
      <c r="Y12" s="647"/>
      <c r="Z12" s="648">
        <v>0</v>
      </c>
      <c r="AA12" s="648"/>
      <c r="AB12" s="648"/>
      <c r="AC12" s="648"/>
      <c r="AD12" s="649">
        <v>43316</v>
      </c>
      <c r="AE12" s="649"/>
      <c r="AF12" s="649"/>
      <c r="AG12" s="649"/>
      <c r="AH12" s="649"/>
      <c r="AI12" s="649"/>
      <c r="AJ12" s="649"/>
      <c r="AK12" s="649"/>
      <c r="AL12" s="650">
        <v>0</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70216230</v>
      </c>
      <c r="BH12" s="646"/>
      <c r="BI12" s="646"/>
      <c r="BJ12" s="646"/>
      <c r="BK12" s="646"/>
      <c r="BL12" s="646"/>
      <c r="BM12" s="646"/>
      <c r="BN12" s="647"/>
      <c r="BO12" s="648">
        <v>39.799999999999997</v>
      </c>
      <c r="BP12" s="648"/>
      <c r="BQ12" s="648"/>
      <c r="BR12" s="648"/>
      <c r="BS12" s="654" t="s">
        <v>244</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37547351</v>
      </c>
      <c r="CS12" s="646"/>
      <c r="CT12" s="646"/>
      <c r="CU12" s="646"/>
      <c r="CV12" s="646"/>
      <c r="CW12" s="646"/>
      <c r="CX12" s="646"/>
      <c r="CY12" s="647"/>
      <c r="CZ12" s="648">
        <v>6.8</v>
      </c>
      <c r="DA12" s="648"/>
      <c r="DB12" s="648"/>
      <c r="DC12" s="648"/>
      <c r="DD12" s="654">
        <v>675933</v>
      </c>
      <c r="DE12" s="646"/>
      <c r="DF12" s="646"/>
      <c r="DG12" s="646"/>
      <c r="DH12" s="646"/>
      <c r="DI12" s="646"/>
      <c r="DJ12" s="646"/>
      <c r="DK12" s="646"/>
      <c r="DL12" s="646"/>
      <c r="DM12" s="646"/>
      <c r="DN12" s="646"/>
      <c r="DO12" s="646"/>
      <c r="DP12" s="647"/>
      <c r="DQ12" s="654">
        <v>7503983</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127</v>
      </c>
      <c r="S13" s="646"/>
      <c r="T13" s="646"/>
      <c r="U13" s="646"/>
      <c r="V13" s="646"/>
      <c r="W13" s="646"/>
      <c r="X13" s="646"/>
      <c r="Y13" s="647"/>
      <c r="Z13" s="648" t="s">
        <v>244</v>
      </c>
      <c r="AA13" s="648"/>
      <c r="AB13" s="648"/>
      <c r="AC13" s="648"/>
      <c r="AD13" s="649" t="s">
        <v>127</v>
      </c>
      <c r="AE13" s="649"/>
      <c r="AF13" s="649"/>
      <c r="AG13" s="649"/>
      <c r="AH13" s="649"/>
      <c r="AI13" s="649"/>
      <c r="AJ13" s="649"/>
      <c r="AK13" s="649"/>
      <c r="AL13" s="650" t="s">
        <v>127</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68255311</v>
      </c>
      <c r="BH13" s="646"/>
      <c r="BI13" s="646"/>
      <c r="BJ13" s="646"/>
      <c r="BK13" s="646"/>
      <c r="BL13" s="646"/>
      <c r="BM13" s="646"/>
      <c r="BN13" s="647"/>
      <c r="BO13" s="648">
        <v>38.700000000000003</v>
      </c>
      <c r="BP13" s="648"/>
      <c r="BQ13" s="648"/>
      <c r="BR13" s="648"/>
      <c r="BS13" s="654" t="s">
        <v>244</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68584541</v>
      </c>
      <c r="CS13" s="646"/>
      <c r="CT13" s="646"/>
      <c r="CU13" s="646"/>
      <c r="CV13" s="646"/>
      <c r="CW13" s="646"/>
      <c r="CX13" s="646"/>
      <c r="CY13" s="647"/>
      <c r="CZ13" s="648">
        <v>12.5</v>
      </c>
      <c r="DA13" s="648"/>
      <c r="DB13" s="648"/>
      <c r="DC13" s="648"/>
      <c r="DD13" s="654">
        <v>43746970</v>
      </c>
      <c r="DE13" s="646"/>
      <c r="DF13" s="646"/>
      <c r="DG13" s="646"/>
      <c r="DH13" s="646"/>
      <c r="DI13" s="646"/>
      <c r="DJ13" s="646"/>
      <c r="DK13" s="646"/>
      <c r="DL13" s="646"/>
      <c r="DM13" s="646"/>
      <c r="DN13" s="646"/>
      <c r="DO13" s="646"/>
      <c r="DP13" s="647"/>
      <c r="DQ13" s="654">
        <v>20043338</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557227</v>
      </c>
      <c r="S14" s="646"/>
      <c r="T14" s="646"/>
      <c r="U14" s="646"/>
      <c r="V14" s="646"/>
      <c r="W14" s="646"/>
      <c r="X14" s="646"/>
      <c r="Y14" s="647"/>
      <c r="Z14" s="648">
        <v>0.1</v>
      </c>
      <c r="AA14" s="648"/>
      <c r="AB14" s="648"/>
      <c r="AC14" s="648"/>
      <c r="AD14" s="649">
        <v>557227</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1947459</v>
      </c>
      <c r="BH14" s="646"/>
      <c r="BI14" s="646"/>
      <c r="BJ14" s="646"/>
      <c r="BK14" s="646"/>
      <c r="BL14" s="646"/>
      <c r="BM14" s="646"/>
      <c r="BN14" s="647"/>
      <c r="BO14" s="648">
        <v>1.1000000000000001</v>
      </c>
      <c r="BP14" s="648"/>
      <c r="BQ14" s="648"/>
      <c r="BR14" s="648"/>
      <c r="BS14" s="654" t="s">
        <v>244</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13350436</v>
      </c>
      <c r="CS14" s="646"/>
      <c r="CT14" s="646"/>
      <c r="CU14" s="646"/>
      <c r="CV14" s="646"/>
      <c r="CW14" s="646"/>
      <c r="CX14" s="646"/>
      <c r="CY14" s="647"/>
      <c r="CZ14" s="648">
        <v>2.4</v>
      </c>
      <c r="DA14" s="648"/>
      <c r="DB14" s="648"/>
      <c r="DC14" s="648"/>
      <c r="DD14" s="654">
        <v>2133537</v>
      </c>
      <c r="DE14" s="646"/>
      <c r="DF14" s="646"/>
      <c r="DG14" s="646"/>
      <c r="DH14" s="646"/>
      <c r="DI14" s="646"/>
      <c r="DJ14" s="646"/>
      <c r="DK14" s="646"/>
      <c r="DL14" s="646"/>
      <c r="DM14" s="646"/>
      <c r="DN14" s="646"/>
      <c r="DO14" s="646"/>
      <c r="DP14" s="647"/>
      <c r="DQ14" s="654">
        <v>11134988</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v>5532405</v>
      </c>
      <c r="S15" s="646"/>
      <c r="T15" s="646"/>
      <c r="U15" s="646"/>
      <c r="V15" s="646"/>
      <c r="W15" s="646"/>
      <c r="X15" s="646"/>
      <c r="Y15" s="647"/>
      <c r="Z15" s="648">
        <v>1</v>
      </c>
      <c r="AA15" s="648"/>
      <c r="AB15" s="648"/>
      <c r="AC15" s="648"/>
      <c r="AD15" s="649">
        <v>5532405</v>
      </c>
      <c r="AE15" s="649"/>
      <c r="AF15" s="649"/>
      <c r="AG15" s="649"/>
      <c r="AH15" s="649"/>
      <c r="AI15" s="649"/>
      <c r="AJ15" s="649"/>
      <c r="AK15" s="649"/>
      <c r="AL15" s="650">
        <v>2.1</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7088832</v>
      </c>
      <c r="BH15" s="646"/>
      <c r="BI15" s="646"/>
      <c r="BJ15" s="646"/>
      <c r="BK15" s="646"/>
      <c r="BL15" s="646"/>
      <c r="BM15" s="646"/>
      <c r="BN15" s="647"/>
      <c r="BO15" s="648">
        <v>4</v>
      </c>
      <c r="BP15" s="648"/>
      <c r="BQ15" s="648"/>
      <c r="BR15" s="648"/>
      <c r="BS15" s="654" t="s">
        <v>127</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87611781</v>
      </c>
      <c r="CS15" s="646"/>
      <c r="CT15" s="646"/>
      <c r="CU15" s="646"/>
      <c r="CV15" s="646"/>
      <c r="CW15" s="646"/>
      <c r="CX15" s="646"/>
      <c r="CY15" s="647"/>
      <c r="CZ15" s="648">
        <v>15.9</v>
      </c>
      <c r="DA15" s="648"/>
      <c r="DB15" s="648"/>
      <c r="DC15" s="648"/>
      <c r="DD15" s="654">
        <v>11845944</v>
      </c>
      <c r="DE15" s="646"/>
      <c r="DF15" s="646"/>
      <c r="DG15" s="646"/>
      <c r="DH15" s="646"/>
      <c r="DI15" s="646"/>
      <c r="DJ15" s="646"/>
      <c r="DK15" s="646"/>
      <c r="DL15" s="646"/>
      <c r="DM15" s="646"/>
      <c r="DN15" s="646"/>
      <c r="DO15" s="646"/>
      <c r="DP15" s="647"/>
      <c r="DQ15" s="654">
        <v>61952354</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205823</v>
      </c>
      <c r="S16" s="646"/>
      <c r="T16" s="646"/>
      <c r="U16" s="646"/>
      <c r="V16" s="646"/>
      <c r="W16" s="646"/>
      <c r="X16" s="646"/>
      <c r="Y16" s="647"/>
      <c r="Z16" s="648">
        <v>0</v>
      </c>
      <c r="AA16" s="648"/>
      <c r="AB16" s="648"/>
      <c r="AC16" s="648"/>
      <c r="AD16" s="649">
        <v>205823</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v>28510</v>
      </c>
      <c r="BH16" s="646"/>
      <c r="BI16" s="646"/>
      <c r="BJ16" s="646"/>
      <c r="BK16" s="646"/>
      <c r="BL16" s="646"/>
      <c r="BM16" s="646"/>
      <c r="BN16" s="647"/>
      <c r="BO16" s="648">
        <v>0</v>
      </c>
      <c r="BP16" s="648"/>
      <c r="BQ16" s="648"/>
      <c r="BR16" s="648"/>
      <c r="BS16" s="654" t="s">
        <v>244</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523865</v>
      </c>
      <c r="CS16" s="646"/>
      <c r="CT16" s="646"/>
      <c r="CU16" s="646"/>
      <c r="CV16" s="646"/>
      <c r="CW16" s="646"/>
      <c r="CX16" s="646"/>
      <c r="CY16" s="647"/>
      <c r="CZ16" s="648">
        <v>0.1</v>
      </c>
      <c r="DA16" s="648"/>
      <c r="DB16" s="648"/>
      <c r="DC16" s="648"/>
      <c r="DD16" s="654" t="s">
        <v>244</v>
      </c>
      <c r="DE16" s="646"/>
      <c r="DF16" s="646"/>
      <c r="DG16" s="646"/>
      <c r="DH16" s="646"/>
      <c r="DI16" s="646"/>
      <c r="DJ16" s="646"/>
      <c r="DK16" s="646"/>
      <c r="DL16" s="646"/>
      <c r="DM16" s="646"/>
      <c r="DN16" s="646"/>
      <c r="DO16" s="646"/>
      <c r="DP16" s="647"/>
      <c r="DQ16" s="654" t="s">
        <v>127</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1990740</v>
      </c>
      <c r="S17" s="646"/>
      <c r="T17" s="646"/>
      <c r="U17" s="646"/>
      <c r="V17" s="646"/>
      <c r="W17" s="646"/>
      <c r="X17" s="646"/>
      <c r="Y17" s="647"/>
      <c r="Z17" s="648">
        <v>0.4</v>
      </c>
      <c r="AA17" s="648"/>
      <c r="AB17" s="648"/>
      <c r="AC17" s="648"/>
      <c r="AD17" s="649">
        <v>1990740</v>
      </c>
      <c r="AE17" s="649"/>
      <c r="AF17" s="649"/>
      <c r="AG17" s="649"/>
      <c r="AH17" s="649"/>
      <c r="AI17" s="649"/>
      <c r="AJ17" s="649"/>
      <c r="AK17" s="649"/>
      <c r="AL17" s="650">
        <v>0.8</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v>4119</v>
      </c>
      <c r="BH17" s="646"/>
      <c r="BI17" s="646"/>
      <c r="BJ17" s="646"/>
      <c r="BK17" s="646"/>
      <c r="BL17" s="646"/>
      <c r="BM17" s="646"/>
      <c r="BN17" s="647"/>
      <c r="BO17" s="648">
        <v>0</v>
      </c>
      <c r="BP17" s="648"/>
      <c r="BQ17" s="648"/>
      <c r="BR17" s="648"/>
      <c r="BS17" s="654" t="s">
        <v>244</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68830618</v>
      </c>
      <c r="CS17" s="646"/>
      <c r="CT17" s="646"/>
      <c r="CU17" s="646"/>
      <c r="CV17" s="646"/>
      <c r="CW17" s="646"/>
      <c r="CX17" s="646"/>
      <c r="CY17" s="647"/>
      <c r="CZ17" s="648">
        <v>12.5</v>
      </c>
      <c r="DA17" s="648"/>
      <c r="DB17" s="648"/>
      <c r="DC17" s="648"/>
      <c r="DD17" s="654" t="s">
        <v>127</v>
      </c>
      <c r="DE17" s="646"/>
      <c r="DF17" s="646"/>
      <c r="DG17" s="646"/>
      <c r="DH17" s="646"/>
      <c r="DI17" s="646"/>
      <c r="DJ17" s="646"/>
      <c r="DK17" s="646"/>
      <c r="DL17" s="646"/>
      <c r="DM17" s="646"/>
      <c r="DN17" s="646"/>
      <c r="DO17" s="646"/>
      <c r="DP17" s="647"/>
      <c r="DQ17" s="654">
        <v>62982818</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966100</v>
      </c>
      <c r="S18" s="646"/>
      <c r="T18" s="646"/>
      <c r="U18" s="646"/>
      <c r="V18" s="646"/>
      <c r="W18" s="646"/>
      <c r="X18" s="646"/>
      <c r="Y18" s="647"/>
      <c r="Z18" s="648">
        <v>0.2</v>
      </c>
      <c r="AA18" s="648"/>
      <c r="AB18" s="648"/>
      <c r="AC18" s="648"/>
      <c r="AD18" s="649">
        <v>966100</v>
      </c>
      <c r="AE18" s="649"/>
      <c r="AF18" s="649"/>
      <c r="AG18" s="649"/>
      <c r="AH18" s="649"/>
      <c r="AI18" s="649"/>
      <c r="AJ18" s="649"/>
      <c r="AK18" s="649"/>
      <c r="AL18" s="650">
        <v>0.4</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v>330013</v>
      </c>
      <c r="CS18" s="646"/>
      <c r="CT18" s="646"/>
      <c r="CU18" s="646"/>
      <c r="CV18" s="646"/>
      <c r="CW18" s="646"/>
      <c r="CX18" s="646"/>
      <c r="CY18" s="647"/>
      <c r="CZ18" s="648">
        <v>0.1</v>
      </c>
      <c r="DA18" s="648"/>
      <c r="DB18" s="648"/>
      <c r="DC18" s="648"/>
      <c r="DD18" s="654" t="s">
        <v>244</v>
      </c>
      <c r="DE18" s="646"/>
      <c r="DF18" s="646"/>
      <c r="DG18" s="646"/>
      <c r="DH18" s="646"/>
      <c r="DI18" s="646"/>
      <c r="DJ18" s="646"/>
      <c r="DK18" s="646"/>
      <c r="DL18" s="646"/>
      <c r="DM18" s="646"/>
      <c r="DN18" s="646"/>
      <c r="DO18" s="646"/>
      <c r="DP18" s="647"/>
      <c r="DQ18" s="654">
        <v>330013</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99074</v>
      </c>
      <c r="S19" s="646"/>
      <c r="T19" s="646"/>
      <c r="U19" s="646"/>
      <c r="V19" s="646"/>
      <c r="W19" s="646"/>
      <c r="X19" s="646"/>
      <c r="Y19" s="647"/>
      <c r="Z19" s="648">
        <v>0</v>
      </c>
      <c r="AA19" s="648"/>
      <c r="AB19" s="648"/>
      <c r="AC19" s="648"/>
      <c r="AD19" s="649">
        <v>99074</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20144110</v>
      </c>
      <c r="BH19" s="646"/>
      <c r="BI19" s="646"/>
      <c r="BJ19" s="646"/>
      <c r="BK19" s="646"/>
      <c r="BL19" s="646"/>
      <c r="BM19" s="646"/>
      <c r="BN19" s="647"/>
      <c r="BO19" s="648">
        <v>11.4</v>
      </c>
      <c r="BP19" s="648"/>
      <c r="BQ19" s="648"/>
      <c r="BR19" s="648"/>
      <c r="BS19" s="654" t="s">
        <v>127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244</v>
      </c>
      <c r="DA19" s="648"/>
      <c r="DB19" s="648"/>
      <c r="DC19" s="648"/>
      <c r="DD19" s="654" t="s">
        <v>244</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16870</v>
      </c>
      <c r="S20" s="646"/>
      <c r="T20" s="646"/>
      <c r="U20" s="646"/>
      <c r="V20" s="646"/>
      <c r="W20" s="646"/>
      <c r="X20" s="646"/>
      <c r="Y20" s="647"/>
      <c r="Z20" s="648">
        <v>0</v>
      </c>
      <c r="AA20" s="648"/>
      <c r="AB20" s="648"/>
      <c r="AC20" s="648"/>
      <c r="AD20" s="649">
        <v>16870</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19360944</v>
      </c>
      <c r="BH20" s="646"/>
      <c r="BI20" s="646"/>
      <c r="BJ20" s="646"/>
      <c r="BK20" s="646"/>
      <c r="BL20" s="646"/>
      <c r="BM20" s="646"/>
      <c r="BN20" s="647"/>
      <c r="BO20" s="648">
        <v>11</v>
      </c>
      <c r="BP20" s="648"/>
      <c r="BQ20" s="648"/>
      <c r="BR20" s="648"/>
      <c r="BS20" s="654" t="s">
        <v>244</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550110942</v>
      </c>
      <c r="CS20" s="646"/>
      <c r="CT20" s="646"/>
      <c r="CU20" s="646"/>
      <c r="CV20" s="646"/>
      <c r="CW20" s="646"/>
      <c r="CX20" s="646"/>
      <c r="CY20" s="647"/>
      <c r="CZ20" s="648">
        <v>100</v>
      </c>
      <c r="DA20" s="648"/>
      <c r="DB20" s="648"/>
      <c r="DC20" s="648"/>
      <c r="DD20" s="654">
        <v>63750403</v>
      </c>
      <c r="DE20" s="646"/>
      <c r="DF20" s="646"/>
      <c r="DG20" s="646"/>
      <c r="DH20" s="646"/>
      <c r="DI20" s="646"/>
      <c r="DJ20" s="646"/>
      <c r="DK20" s="646"/>
      <c r="DL20" s="646"/>
      <c r="DM20" s="646"/>
      <c r="DN20" s="646"/>
      <c r="DO20" s="646"/>
      <c r="DP20" s="647"/>
      <c r="DQ20" s="654">
        <v>313042684</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908696</v>
      </c>
      <c r="S21" s="646"/>
      <c r="T21" s="646"/>
      <c r="U21" s="646"/>
      <c r="V21" s="646"/>
      <c r="W21" s="646"/>
      <c r="X21" s="646"/>
      <c r="Y21" s="647"/>
      <c r="Z21" s="648">
        <v>0.2</v>
      </c>
      <c r="AA21" s="648"/>
      <c r="AB21" s="648"/>
      <c r="AC21" s="648"/>
      <c r="AD21" s="649">
        <v>908696</v>
      </c>
      <c r="AE21" s="649"/>
      <c r="AF21" s="649"/>
      <c r="AG21" s="649"/>
      <c r="AH21" s="649"/>
      <c r="AI21" s="649"/>
      <c r="AJ21" s="649"/>
      <c r="AK21" s="649"/>
      <c r="AL21" s="650">
        <v>0.4</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25992</v>
      </c>
      <c r="BH21" s="646"/>
      <c r="BI21" s="646"/>
      <c r="BJ21" s="646"/>
      <c r="BK21" s="646"/>
      <c r="BL21" s="646"/>
      <c r="BM21" s="646"/>
      <c r="BN21" s="647"/>
      <c r="BO21" s="648">
        <v>0</v>
      </c>
      <c r="BP21" s="648"/>
      <c r="BQ21" s="648"/>
      <c r="BR21" s="648"/>
      <c r="BS21" s="654" t="s">
        <v>244</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65680910</v>
      </c>
      <c r="S22" s="646"/>
      <c r="T22" s="646"/>
      <c r="U22" s="646"/>
      <c r="V22" s="646"/>
      <c r="W22" s="646"/>
      <c r="X22" s="646"/>
      <c r="Y22" s="647"/>
      <c r="Z22" s="648">
        <v>11.8</v>
      </c>
      <c r="AA22" s="648"/>
      <c r="AB22" s="648"/>
      <c r="AC22" s="648"/>
      <c r="AD22" s="649">
        <v>63155455</v>
      </c>
      <c r="AE22" s="649"/>
      <c r="AF22" s="649"/>
      <c r="AG22" s="649"/>
      <c r="AH22" s="649"/>
      <c r="AI22" s="649"/>
      <c r="AJ22" s="649"/>
      <c r="AK22" s="649"/>
      <c r="AL22" s="650">
        <v>24.5</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v>7310410</v>
      </c>
      <c r="BH22" s="646"/>
      <c r="BI22" s="646"/>
      <c r="BJ22" s="646"/>
      <c r="BK22" s="646"/>
      <c r="BL22" s="646"/>
      <c r="BM22" s="646"/>
      <c r="BN22" s="647"/>
      <c r="BO22" s="648">
        <v>4.0999999999999996</v>
      </c>
      <c r="BP22" s="648"/>
      <c r="BQ22" s="648"/>
      <c r="BR22" s="648"/>
      <c r="BS22" s="654" t="s">
        <v>127</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63155455</v>
      </c>
      <c r="S23" s="646"/>
      <c r="T23" s="646"/>
      <c r="U23" s="646"/>
      <c r="V23" s="646"/>
      <c r="W23" s="646"/>
      <c r="X23" s="646"/>
      <c r="Y23" s="647"/>
      <c r="Z23" s="648">
        <v>11.4</v>
      </c>
      <c r="AA23" s="648"/>
      <c r="AB23" s="648"/>
      <c r="AC23" s="648"/>
      <c r="AD23" s="649">
        <v>63155455</v>
      </c>
      <c r="AE23" s="649"/>
      <c r="AF23" s="649"/>
      <c r="AG23" s="649"/>
      <c r="AH23" s="649"/>
      <c r="AI23" s="649"/>
      <c r="AJ23" s="649"/>
      <c r="AK23" s="649"/>
      <c r="AL23" s="650">
        <v>24.5</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v>12024542</v>
      </c>
      <c r="BH23" s="646"/>
      <c r="BI23" s="646"/>
      <c r="BJ23" s="646"/>
      <c r="BK23" s="646"/>
      <c r="BL23" s="646"/>
      <c r="BM23" s="646"/>
      <c r="BN23" s="647"/>
      <c r="BO23" s="648">
        <v>6.8</v>
      </c>
      <c r="BP23" s="648"/>
      <c r="BQ23" s="648"/>
      <c r="BR23" s="648"/>
      <c r="BS23" s="654" t="s">
        <v>244</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8" t="s">
        <v>285</v>
      </c>
      <c r="DM23" s="679"/>
      <c r="DN23" s="679"/>
      <c r="DO23" s="679"/>
      <c r="DP23" s="679"/>
      <c r="DQ23" s="679"/>
      <c r="DR23" s="679"/>
      <c r="DS23" s="679"/>
      <c r="DT23" s="679"/>
      <c r="DU23" s="679"/>
      <c r="DV23" s="680"/>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2525403</v>
      </c>
      <c r="S24" s="646"/>
      <c r="T24" s="646"/>
      <c r="U24" s="646"/>
      <c r="V24" s="646"/>
      <c r="W24" s="646"/>
      <c r="X24" s="646"/>
      <c r="Y24" s="647"/>
      <c r="Z24" s="648">
        <v>0.5</v>
      </c>
      <c r="AA24" s="648"/>
      <c r="AB24" s="648"/>
      <c r="AC24" s="648"/>
      <c r="AD24" s="649" t="s">
        <v>127</v>
      </c>
      <c r="AE24" s="649"/>
      <c r="AF24" s="649"/>
      <c r="AG24" s="649"/>
      <c r="AH24" s="649"/>
      <c r="AI24" s="649"/>
      <c r="AJ24" s="649"/>
      <c r="AK24" s="649"/>
      <c r="AL24" s="650" t="s">
        <v>244</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244</v>
      </c>
      <c r="BP24" s="648"/>
      <c r="BQ24" s="648"/>
      <c r="BR24" s="648"/>
      <c r="BS24" s="654" t="s">
        <v>127</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317088462</v>
      </c>
      <c r="CS24" s="635"/>
      <c r="CT24" s="635"/>
      <c r="CU24" s="635"/>
      <c r="CV24" s="635"/>
      <c r="CW24" s="635"/>
      <c r="CX24" s="635"/>
      <c r="CY24" s="636"/>
      <c r="CZ24" s="639">
        <v>57.6</v>
      </c>
      <c r="DA24" s="640"/>
      <c r="DB24" s="640"/>
      <c r="DC24" s="659"/>
      <c r="DD24" s="681">
        <v>200132591</v>
      </c>
      <c r="DE24" s="635"/>
      <c r="DF24" s="635"/>
      <c r="DG24" s="635"/>
      <c r="DH24" s="635"/>
      <c r="DI24" s="635"/>
      <c r="DJ24" s="635"/>
      <c r="DK24" s="636"/>
      <c r="DL24" s="681">
        <v>196908232</v>
      </c>
      <c r="DM24" s="635"/>
      <c r="DN24" s="635"/>
      <c r="DO24" s="635"/>
      <c r="DP24" s="635"/>
      <c r="DQ24" s="635"/>
      <c r="DR24" s="635"/>
      <c r="DS24" s="635"/>
      <c r="DT24" s="635"/>
      <c r="DU24" s="635"/>
      <c r="DV24" s="636"/>
      <c r="DW24" s="639">
        <v>69.3</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v>52</v>
      </c>
      <c r="S25" s="646"/>
      <c r="T25" s="646"/>
      <c r="U25" s="646"/>
      <c r="V25" s="646"/>
      <c r="W25" s="646"/>
      <c r="X25" s="646"/>
      <c r="Y25" s="647"/>
      <c r="Z25" s="648">
        <v>0</v>
      </c>
      <c r="AA25" s="648"/>
      <c r="AB25" s="648"/>
      <c r="AC25" s="648"/>
      <c r="AD25" s="649" t="s">
        <v>127</v>
      </c>
      <c r="AE25" s="649"/>
      <c r="AF25" s="649"/>
      <c r="AG25" s="649"/>
      <c r="AH25" s="649"/>
      <c r="AI25" s="649"/>
      <c r="AJ25" s="649"/>
      <c r="AK25" s="649"/>
      <c r="AL25" s="650" t="s">
        <v>244</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v>783166</v>
      </c>
      <c r="BH25" s="646"/>
      <c r="BI25" s="646"/>
      <c r="BJ25" s="646"/>
      <c r="BK25" s="646"/>
      <c r="BL25" s="646"/>
      <c r="BM25" s="646"/>
      <c r="BN25" s="647"/>
      <c r="BO25" s="648">
        <v>0.4</v>
      </c>
      <c r="BP25" s="648"/>
      <c r="BQ25" s="648"/>
      <c r="BR25" s="648"/>
      <c r="BS25" s="654" t="s">
        <v>244</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109491984</v>
      </c>
      <c r="CS25" s="670"/>
      <c r="CT25" s="670"/>
      <c r="CU25" s="670"/>
      <c r="CV25" s="670"/>
      <c r="CW25" s="670"/>
      <c r="CX25" s="670"/>
      <c r="CY25" s="671"/>
      <c r="CZ25" s="650">
        <v>19.899999999999999</v>
      </c>
      <c r="DA25" s="682"/>
      <c r="DB25" s="682"/>
      <c r="DC25" s="684"/>
      <c r="DD25" s="654">
        <v>94672947</v>
      </c>
      <c r="DE25" s="670"/>
      <c r="DF25" s="670"/>
      <c r="DG25" s="670"/>
      <c r="DH25" s="670"/>
      <c r="DI25" s="670"/>
      <c r="DJ25" s="670"/>
      <c r="DK25" s="671"/>
      <c r="DL25" s="654">
        <v>92956601</v>
      </c>
      <c r="DM25" s="670"/>
      <c r="DN25" s="670"/>
      <c r="DO25" s="670"/>
      <c r="DP25" s="670"/>
      <c r="DQ25" s="670"/>
      <c r="DR25" s="670"/>
      <c r="DS25" s="670"/>
      <c r="DT25" s="670"/>
      <c r="DU25" s="670"/>
      <c r="DV25" s="671"/>
      <c r="DW25" s="650">
        <v>32.700000000000003</v>
      </c>
      <c r="DX25" s="682"/>
      <c r="DY25" s="682"/>
      <c r="DZ25" s="682"/>
      <c r="EA25" s="682"/>
      <c r="EB25" s="682"/>
      <c r="EC25" s="683"/>
    </row>
    <row r="26" spans="2:133" ht="11.25" customHeight="1" x14ac:dyDescent="0.15">
      <c r="B26" s="642" t="s">
        <v>293</v>
      </c>
      <c r="C26" s="643"/>
      <c r="D26" s="643"/>
      <c r="E26" s="643"/>
      <c r="F26" s="643"/>
      <c r="G26" s="643"/>
      <c r="H26" s="643"/>
      <c r="I26" s="643"/>
      <c r="J26" s="643"/>
      <c r="K26" s="643"/>
      <c r="L26" s="643"/>
      <c r="M26" s="643"/>
      <c r="N26" s="643"/>
      <c r="O26" s="643"/>
      <c r="P26" s="643"/>
      <c r="Q26" s="644"/>
      <c r="R26" s="645">
        <v>271857535</v>
      </c>
      <c r="S26" s="646"/>
      <c r="T26" s="646"/>
      <c r="U26" s="646"/>
      <c r="V26" s="646"/>
      <c r="W26" s="646"/>
      <c r="X26" s="646"/>
      <c r="Y26" s="647"/>
      <c r="Z26" s="648">
        <v>49</v>
      </c>
      <c r="AA26" s="648"/>
      <c r="AB26" s="648"/>
      <c r="AC26" s="648"/>
      <c r="AD26" s="649">
        <v>254956417</v>
      </c>
      <c r="AE26" s="649"/>
      <c r="AF26" s="649"/>
      <c r="AG26" s="649"/>
      <c r="AH26" s="649"/>
      <c r="AI26" s="649"/>
      <c r="AJ26" s="649"/>
      <c r="AK26" s="649"/>
      <c r="AL26" s="650">
        <v>99</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127</v>
      </c>
      <c r="BP26" s="648"/>
      <c r="BQ26" s="648"/>
      <c r="BR26" s="648"/>
      <c r="BS26" s="654" t="s">
        <v>127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75313802</v>
      </c>
      <c r="CS26" s="646"/>
      <c r="CT26" s="646"/>
      <c r="CU26" s="646"/>
      <c r="CV26" s="646"/>
      <c r="CW26" s="646"/>
      <c r="CX26" s="646"/>
      <c r="CY26" s="647"/>
      <c r="CZ26" s="650">
        <v>13.7</v>
      </c>
      <c r="DA26" s="682"/>
      <c r="DB26" s="682"/>
      <c r="DC26" s="684"/>
      <c r="DD26" s="654">
        <v>61367778</v>
      </c>
      <c r="DE26" s="646"/>
      <c r="DF26" s="646"/>
      <c r="DG26" s="646"/>
      <c r="DH26" s="646"/>
      <c r="DI26" s="646"/>
      <c r="DJ26" s="646"/>
      <c r="DK26" s="647"/>
      <c r="DL26" s="654" t="s">
        <v>127</v>
      </c>
      <c r="DM26" s="646"/>
      <c r="DN26" s="646"/>
      <c r="DO26" s="646"/>
      <c r="DP26" s="646"/>
      <c r="DQ26" s="646"/>
      <c r="DR26" s="646"/>
      <c r="DS26" s="646"/>
      <c r="DT26" s="646"/>
      <c r="DU26" s="646"/>
      <c r="DV26" s="647"/>
      <c r="DW26" s="650" t="s">
        <v>244</v>
      </c>
      <c r="DX26" s="682"/>
      <c r="DY26" s="682"/>
      <c r="DZ26" s="682"/>
      <c r="EA26" s="682"/>
      <c r="EB26" s="682"/>
      <c r="EC26" s="683"/>
    </row>
    <row r="27" spans="2:133" ht="11.25" customHeight="1" x14ac:dyDescent="0.15">
      <c r="B27" s="642" t="s">
        <v>296</v>
      </c>
      <c r="C27" s="643"/>
      <c r="D27" s="643"/>
      <c r="E27" s="643"/>
      <c r="F27" s="643"/>
      <c r="G27" s="643"/>
      <c r="H27" s="643"/>
      <c r="I27" s="643"/>
      <c r="J27" s="643"/>
      <c r="K27" s="643"/>
      <c r="L27" s="643"/>
      <c r="M27" s="643"/>
      <c r="N27" s="643"/>
      <c r="O27" s="643"/>
      <c r="P27" s="643"/>
      <c r="Q27" s="644"/>
      <c r="R27" s="645">
        <v>386021</v>
      </c>
      <c r="S27" s="646"/>
      <c r="T27" s="646"/>
      <c r="U27" s="646"/>
      <c r="V27" s="646"/>
      <c r="W27" s="646"/>
      <c r="X27" s="646"/>
      <c r="Y27" s="647"/>
      <c r="Z27" s="648">
        <v>0.1</v>
      </c>
      <c r="AA27" s="648"/>
      <c r="AB27" s="648"/>
      <c r="AC27" s="648"/>
      <c r="AD27" s="649">
        <v>386021</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176547996</v>
      </c>
      <c r="BH27" s="646"/>
      <c r="BI27" s="646"/>
      <c r="BJ27" s="646"/>
      <c r="BK27" s="646"/>
      <c r="BL27" s="646"/>
      <c r="BM27" s="646"/>
      <c r="BN27" s="647"/>
      <c r="BO27" s="648">
        <v>100</v>
      </c>
      <c r="BP27" s="648"/>
      <c r="BQ27" s="648"/>
      <c r="BR27" s="648"/>
      <c r="BS27" s="654">
        <v>1567955</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139162898</v>
      </c>
      <c r="CS27" s="670"/>
      <c r="CT27" s="670"/>
      <c r="CU27" s="670"/>
      <c r="CV27" s="670"/>
      <c r="CW27" s="670"/>
      <c r="CX27" s="670"/>
      <c r="CY27" s="671"/>
      <c r="CZ27" s="650">
        <v>25.3</v>
      </c>
      <c r="DA27" s="682"/>
      <c r="DB27" s="682"/>
      <c r="DC27" s="684"/>
      <c r="DD27" s="654">
        <v>42873864</v>
      </c>
      <c r="DE27" s="670"/>
      <c r="DF27" s="670"/>
      <c r="DG27" s="670"/>
      <c r="DH27" s="670"/>
      <c r="DI27" s="670"/>
      <c r="DJ27" s="670"/>
      <c r="DK27" s="671"/>
      <c r="DL27" s="654">
        <v>42357641</v>
      </c>
      <c r="DM27" s="670"/>
      <c r="DN27" s="670"/>
      <c r="DO27" s="670"/>
      <c r="DP27" s="670"/>
      <c r="DQ27" s="670"/>
      <c r="DR27" s="670"/>
      <c r="DS27" s="670"/>
      <c r="DT27" s="670"/>
      <c r="DU27" s="670"/>
      <c r="DV27" s="671"/>
      <c r="DW27" s="650">
        <v>14.9</v>
      </c>
      <c r="DX27" s="682"/>
      <c r="DY27" s="682"/>
      <c r="DZ27" s="682"/>
      <c r="EA27" s="682"/>
      <c r="EB27" s="682"/>
      <c r="EC27" s="683"/>
    </row>
    <row r="28" spans="2:133" ht="11.25" customHeight="1" x14ac:dyDescent="0.15">
      <c r="B28" s="642" t="s">
        <v>299</v>
      </c>
      <c r="C28" s="643"/>
      <c r="D28" s="643"/>
      <c r="E28" s="643"/>
      <c r="F28" s="643"/>
      <c r="G28" s="643"/>
      <c r="H28" s="643"/>
      <c r="I28" s="643"/>
      <c r="J28" s="643"/>
      <c r="K28" s="643"/>
      <c r="L28" s="643"/>
      <c r="M28" s="643"/>
      <c r="N28" s="643"/>
      <c r="O28" s="643"/>
      <c r="P28" s="643"/>
      <c r="Q28" s="644"/>
      <c r="R28" s="645">
        <v>4265754</v>
      </c>
      <c r="S28" s="646"/>
      <c r="T28" s="646"/>
      <c r="U28" s="646"/>
      <c r="V28" s="646"/>
      <c r="W28" s="646"/>
      <c r="X28" s="646"/>
      <c r="Y28" s="647"/>
      <c r="Z28" s="648">
        <v>0.8</v>
      </c>
      <c r="AA28" s="648"/>
      <c r="AB28" s="648"/>
      <c r="AC28" s="648"/>
      <c r="AD28" s="649" t="s">
        <v>244</v>
      </c>
      <c r="AE28" s="649"/>
      <c r="AF28" s="649"/>
      <c r="AG28" s="649"/>
      <c r="AH28" s="649"/>
      <c r="AI28" s="649"/>
      <c r="AJ28" s="649"/>
      <c r="AK28" s="649"/>
      <c r="AL28" s="650" t="s">
        <v>244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68433580</v>
      </c>
      <c r="CS28" s="646"/>
      <c r="CT28" s="646"/>
      <c r="CU28" s="646"/>
      <c r="CV28" s="646"/>
      <c r="CW28" s="646"/>
      <c r="CX28" s="646"/>
      <c r="CY28" s="647"/>
      <c r="CZ28" s="650">
        <v>12.4</v>
      </c>
      <c r="DA28" s="682"/>
      <c r="DB28" s="682"/>
      <c r="DC28" s="684"/>
      <c r="DD28" s="654">
        <v>62585780</v>
      </c>
      <c r="DE28" s="646"/>
      <c r="DF28" s="646"/>
      <c r="DG28" s="646"/>
      <c r="DH28" s="646"/>
      <c r="DI28" s="646"/>
      <c r="DJ28" s="646"/>
      <c r="DK28" s="647"/>
      <c r="DL28" s="654">
        <v>61593990</v>
      </c>
      <c r="DM28" s="646"/>
      <c r="DN28" s="646"/>
      <c r="DO28" s="646"/>
      <c r="DP28" s="646"/>
      <c r="DQ28" s="646"/>
      <c r="DR28" s="646"/>
      <c r="DS28" s="646"/>
      <c r="DT28" s="646"/>
      <c r="DU28" s="646"/>
      <c r="DV28" s="647"/>
      <c r="DW28" s="650">
        <v>21.7</v>
      </c>
      <c r="DX28" s="682"/>
      <c r="DY28" s="682"/>
      <c r="DZ28" s="682"/>
      <c r="EA28" s="682"/>
      <c r="EB28" s="682"/>
      <c r="EC28" s="683"/>
    </row>
    <row r="29" spans="2:133" ht="11.25" customHeight="1" x14ac:dyDescent="0.15">
      <c r="B29" s="642" t="s">
        <v>301</v>
      </c>
      <c r="C29" s="643"/>
      <c r="D29" s="643"/>
      <c r="E29" s="643"/>
      <c r="F29" s="643"/>
      <c r="G29" s="643"/>
      <c r="H29" s="643"/>
      <c r="I29" s="643"/>
      <c r="J29" s="643"/>
      <c r="K29" s="643"/>
      <c r="L29" s="643"/>
      <c r="M29" s="643"/>
      <c r="N29" s="643"/>
      <c r="O29" s="643"/>
      <c r="P29" s="643"/>
      <c r="Q29" s="644"/>
      <c r="R29" s="645">
        <v>11470346</v>
      </c>
      <c r="S29" s="646"/>
      <c r="T29" s="646"/>
      <c r="U29" s="646"/>
      <c r="V29" s="646"/>
      <c r="W29" s="646"/>
      <c r="X29" s="646"/>
      <c r="Y29" s="647"/>
      <c r="Z29" s="648">
        <v>2.1</v>
      </c>
      <c r="AA29" s="648"/>
      <c r="AB29" s="648"/>
      <c r="AC29" s="648"/>
      <c r="AD29" s="649">
        <v>1332255</v>
      </c>
      <c r="AE29" s="649"/>
      <c r="AF29" s="649"/>
      <c r="AG29" s="649"/>
      <c r="AH29" s="649"/>
      <c r="AI29" s="649"/>
      <c r="AJ29" s="649"/>
      <c r="AK29" s="649"/>
      <c r="AL29" s="650">
        <v>0.5</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70</v>
      </c>
      <c r="CG29" s="661"/>
      <c r="CH29" s="661"/>
      <c r="CI29" s="661"/>
      <c r="CJ29" s="661"/>
      <c r="CK29" s="661"/>
      <c r="CL29" s="661"/>
      <c r="CM29" s="661"/>
      <c r="CN29" s="661"/>
      <c r="CO29" s="661"/>
      <c r="CP29" s="661"/>
      <c r="CQ29" s="662"/>
      <c r="CR29" s="645">
        <v>68429158</v>
      </c>
      <c r="CS29" s="670"/>
      <c r="CT29" s="670"/>
      <c r="CU29" s="670"/>
      <c r="CV29" s="670"/>
      <c r="CW29" s="670"/>
      <c r="CX29" s="670"/>
      <c r="CY29" s="671"/>
      <c r="CZ29" s="650">
        <v>12.4</v>
      </c>
      <c r="DA29" s="682"/>
      <c r="DB29" s="682"/>
      <c r="DC29" s="684"/>
      <c r="DD29" s="654">
        <v>62581358</v>
      </c>
      <c r="DE29" s="670"/>
      <c r="DF29" s="670"/>
      <c r="DG29" s="670"/>
      <c r="DH29" s="670"/>
      <c r="DI29" s="670"/>
      <c r="DJ29" s="670"/>
      <c r="DK29" s="671"/>
      <c r="DL29" s="654">
        <v>61589568</v>
      </c>
      <c r="DM29" s="670"/>
      <c r="DN29" s="670"/>
      <c r="DO29" s="670"/>
      <c r="DP29" s="670"/>
      <c r="DQ29" s="670"/>
      <c r="DR29" s="670"/>
      <c r="DS29" s="670"/>
      <c r="DT29" s="670"/>
      <c r="DU29" s="670"/>
      <c r="DV29" s="671"/>
      <c r="DW29" s="650">
        <v>21.7</v>
      </c>
      <c r="DX29" s="682"/>
      <c r="DY29" s="682"/>
      <c r="DZ29" s="682"/>
      <c r="EA29" s="682"/>
      <c r="EB29" s="682"/>
      <c r="EC29" s="683"/>
    </row>
    <row r="30" spans="2:133" ht="11.25" customHeight="1" x14ac:dyDescent="0.15">
      <c r="B30" s="642" t="s">
        <v>303</v>
      </c>
      <c r="C30" s="643"/>
      <c r="D30" s="643"/>
      <c r="E30" s="643"/>
      <c r="F30" s="643"/>
      <c r="G30" s="643"/>
      <c r="H30" s="643"/>
      <c r="I30" s="643"/>
      <c r="J30" s="643"/>
      <c r="K30" s="643"/>
      <c r="L30" s="643"/>
      <c r="M30" s="643"/>
      <c r="N30" s="643"/>
      <c r="O30" s="643"/>
      <c r="P30" s="643"/>
      <c r="Q30" s="644"/>
      <c r="R30" s="645">
        <v>4312564</v>
      </c>
      <c r="S30" s="646"/>
      <c r="T30" s="646"/>
      <c r="U30" s="646"/>
      <c r="V30" s="646"/>
      <c r="W30" s="646"/>
      <c r="X30" s="646"/>
      <c r="Y30" s="647"/>
      <c r="Z30" s="648">
        <v>0.8</v>
      </c>
      <c r="AA30" s="648"/>
      <c r="AB30" s="648"/>
      <c r="AC30" s="648"/>
      <c r="AD30" s="649">
        <v>2</v>
      </c>
      <c r="AE30" s="649"/>
      <c r="AF30" s="649"/>
      <c r="AG30" s="649"/>
      <c r="AH30" s="649"/>
      <c r="AI30" s="649"/>
      <c r="AJ30" s="649"/>
      <c r="AK30" s="649"/>
      <c r="AL30" s="650">
        <v>0</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58827514</v>
      </c>
      <c r="CS30" s="646"/>
      <c r="CT30" s="646"/>
      <c r="CU30" s="646"/>
      <c r="CV30" s="646"/>
      <c r="CW30" s="646"/>
      <c r="CX30" s="646"/>
      <c r="CY30" s="647"/>
      <c r="CZ30" s="650">
        <v>10.7</v>
      </c>
      <c r="DA30" s="682"/>
      <c r="DB30" s="682"/>
      <c r="DC30" s="684"/>
      <c r="DD30" s="654">
        <v>53330827</v>
      </c>
      <c r="DE30" s="646"/>
      <c r="DF30" s="646"/>
      <c r="DG30" s="646"/>
      <c r="DH30" s="646"/>
      <c r="DI30" s="646"/>
      <c r="DJ30" s="646"/>
      <c r="DK30" s="647"/>
      <c r="DL30" s="654">
        <v>52358030</v>
      </c>
      <c r="DM30" s="646"/>
      <c r="DN30" s="646"/>
      <c r="DO30" s="646"/>
      <c r="DP30" s="646"/>
      <c r="DQ30" s="646"/>
      <c r="DR30" s="646"/>
      <c r="DS30" s="646"/>
      <c r="DT30" s="646"/>
      <c r="DU30" s="646"/>
      <c r="DV30" s="647"/>
      <c r="DW30" s="650">
        <v>18.399999999999999</v>
      </c>
      <c r="DX30" s="682"/>
      <c r="DY30" s="682"/>
      <c r="DZ30" s="682"/>
      <c r="EA30" s="682"/>
      <c r="EB30" s="682"/>
      <c r="EC30" s="683"/>
    </row>
    <row r="31" spans="2:133" ht="11.25" customHeight="1" x14ac:dyDescent="0.15">
      <c r="B31" s="642" t="s">
        <v>307</v>
      </c>
      <c r="C31" s="643"/>
      <c r="D31" s="643"/>
      <c r="E31" s="643"/>
      <c r="F31" s="643"/>
      <c r="G31" s="643"/>
      <c r="H31" s="643"/>
      <c r="I31" s="643"/>
      <c r="J31" s="643"/>
      <c r="K31" s="643"/>
      <c r="L31" s="643"/>
      <c r="M31" s="643"/>
      <c r="N31" s="643"/>
      <c r="O31" s="643"/>
      <c r="P31" s="643"/>
      <c r="Q31" s="644"/>
      <c r="R31" s="645">
        <v>109618595</v>
      </c>
      <c r="S31" s="646"/>
      <c r="T31" s="646"/>
      <c r="U31" s="646"/>
      <c r="V31" s="646"/>
      <c r="W31" s="646"/>
      <c r="X31" s="646"/>
      <c r="Y31" s="647"/>
      <c r="Z31" s="648">
        <v>19.8</v>
      </c>
      <c r="AA31" s="648"/>
      <c r="AB31" s="648"/>
      <c r="AC31" s="648"/>
      <c r="AD31" s="649" t="s">
        <v>127</v>
      </c>
      <c r="AE31" s="649"/>
      <c r="AF31" s="649"/>
      <c r="AG31" s="649"/>
      <c r="AH31" s="649"/>
      <c r="AI31" s="649"/>
      <c r="AJ31" s="649"/>
      <c r="AK31" s="649"/>
      <c r="AL31" s="650" t="s">
        <v>127</v>
      </c>
      <c r="AM31" s="651"/>
      <c r="AN31" s="651"/>
      <c r="AO31" s="652"/>
      <c r="AP31" s="702" t="s">
        <v>308</v>
      </c>
      <c r="AQ31" s="703"/>
      <c r="AR31" s="703"/>
      <c r="AS31" s="703"/>
      <c r="AT31" s="708" t="s">
        <v>309</v>
      </c>
      <c r="AU31" s="231"/>
      <c r="AV31" s="231"/>
      <c r="AW31" s="231"/>
      <c r="AX31" s="631" t="s">
        <v>184</v>
      </c>
      <c r="AY31" s="632"/>
      <c r="AZ31" s="632"/>
      <c r="BA31" s="632"/>
      <c r="BB31" s="632"/>
      <c r="BC31" s="632"/>
      <c r="BD31" s="632"/>
      <c r="BE31" s="632"/>
      <c r="BF31" s="633"/>
      <c r="BG31" s="701">
        <v>99.3</v>
      </c>
      <c r="BH31" s="697"/>
      <c r="BI31" s="697"/>
      <c r="BJ31" s="697"/>
      <c r="BK31" s="697"/>
      <c r="BL31" s="697"/>
      <c r="BM31" s="640">
        <v>98.4</v>
      </c>
      <c r="BN31" s="697"/>
      <c r="BO31" s="697"/>
      <c r="BP31" s="697"/>
      <c r="BQ31" s="698"/>
      <c r="BR31" s="701">
        <v>99.3</v>
      </c>
      <c r="BS31" s="697"/>
      <c r="BT31" s="697"/>
      <c r="BU31" s="697"/>
      <c r="BV31" s="697"/>
      <c r="BW31" s="697"/>
      <c r="BX31" s="640">
        <v>98.4</v>
      </c>
      <c r="BY31" s="697"/>
      <c r="BZ31" s="697"/>
      <c r="CA31" s="697"/>
      <c r="CB31" s="698"/>
      <c r="CD31" s="693"/>
      <c r="CE31" s="694"/>
      <c r="CF31" s="660" t="s">
        <v>310</v>
      </c>
      <c r="CG31" s="661"/>
      <c r="CH31" s="661"/>
      <c r="CI31" s="661"/>
      <c r="CJ31" s="661"/>
      <c r="CK31" s="661"/>
      <c r="CL31" s="661"/>
      <c r="CM31" s="661"/>
      <c r="CN31" s="661"/>
      <c r="CO31" s="661"/>
      <c r="CP31" s="661"/>
      <c r="CQ31" s="662"/>
      <c r="CR31" s="645">
        <v>9601644</v>
      </c>
      <c r="CS31" s="670"/>
      <c r="CT31" s="670"/>
      <c r="CU31" s="670"/>
      <c r="CV31" s="670"/>
      <c r="CW31" s="670"/>
      <c r="CX31" s="670"/>
      <c r="CY31" s="671"/>
      <c r="CZ31" s="650">
        <v>1.7</v>
      </c>
      <c r="DA31" s="682"/>
      <c r="DB31" s="682"/>
      <c r="DC31" s="684"/>
      <c r="DD31" s="654">
        <v>9250531</v>
      </c>
      <c r="DE31" s="670"/>
      <c r="DF31" s="670"/>
      <c r="DG31" s="670"/>
      <c r="DH31" s="670"/>
      <c r="DI31" s="670"/>
      <c r="DJ31" s="670"/>
      <c r="DK31" s="671"/>
      <c r="DL31" s="654">
        <v>9231538</v>
      </c>
      <c r="DM31" s="670"/>
      <c r="DN31" s="670"/>
      <c r="DO31" s="670"/>
      <c r="DP31" s="670"/>
      <c r="DQ31" s="670"/>
      <c r="DR31" s="670"/>
      <c r="DS31" s="670"/>
      <c r="DT31" s="670"/>
      <c r="DU31" s="670"/>
      <c r="DV31" s="671"/>
      <c r="DW31" s="650">
        <v>3.3</v>
      </c>
      <c r="DX31" s="682"/>
      <c r="DY31" s="682"/>
      <c r="DZ31" s="682"/>
      <c r="EA31" s="682"/>
      <c r="EB31" s="682"/>
      <c r="EC31" s="683"/>
    </row>
    <row r="32" spans="2:133" ht="11.25" customHeight="1" x14ac:dyDescent="0.15">
      <c r="B32" s="712" t="s">
        <v>311</v>
      </c>
      <c r="C32" s="713"/>
      <c r="D32" s="713"/>
      <c r="E32" s="713"/>
      <c r="F32" s="713"/>
      <c r="G32" s="713"/>
      <c r="H32" s="713"/>
      <c r="I32" s="713"/>
      <c r="J32" s="713"/>
      <c r="K32" s="713"/>
      <c r="L32" s="713"/>
      <c r="M32" s="713"/>
      <c r="N32" s="713"/>
      <c r="O32" s="713"/>
      <c r="P32" s="713"/>
      <c r="Q32" s="714"/>
      <c r="R32" s="645">
        <v>30228</v>
      </c>
      <c r="S32" s="646"/>
      <c r="T32" s="646"/>
      <c r="U32" s="646"/>
      <c r="V32" s="646"/>
      <c r="W32" s="646"/>
      <c r="X32" s="646"/>
      <c r="Y32" s="647"/>
      <c r="Z32" s="648">
        <v>0</v>
      </c>
      <c r="AA32" s="648"/>
      <c r="AB32" s="648"/>
      <c r="AC32" s="648"/>
      <c r="AD32" s="649">
        <v>30228</v>
      </c>
      <c r="AE32" s="649"/>
      <c r="AF32" s="649"/>
      <c r="AG32" s="649"/>
      <c r="AH32" s="649"/>
      <c r="AI32" s="649"/>
      <c r="AJ32" s="649"/>
      <c r="AK32" s="649"/>
      <c r="AL32" s="650">
        <v>0</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99.1</v>
      </c>
      <c r="BH32" s="670"/>
      <c r="BI32" s="670"/>
      <c r="BJ32" s="670"/>
      <c r="BK32" s="670"/>
      <c r="BL32" s="670"/>
      <c r="BM32" s="651">
        <v>98.3</v>
      </c>
      <c r="BN32" s="699"/>
      <c r="BO32" s="699"/>
      <c r="BP32" s="699"/>
      <c r="BQ32" s="700"/>
      <c r="BR32" s="711">
        <v>99.2</v>
      </c>
      <c r="BS32" s="670"/>
      <c r="BT32" s="670"/>
      <c r="BU32" s="670"/>
      <c r="BV32" s="670"/>
      <c r="BW32" s="670"/>
      <c r="BX32" s="651">
        <v>98.4</v>
      </c>
      <c r="BY32" s="699"/>
      <c r="BZ32" s="699"/>
      <c r="CA32" s="699"/>
      <c r="CB32" s="700"/>
      <c r="CD32" s="695"/>
      <c r="CE32" s="696"/>
      <c r="CF32" s="660" t="s">
        <v>314</v>
      </c>
      <c r="CG32" s="661"/>
      <c r="CH32" s="661"/>
      <c r="CI32" s="661"/>
      <c r="CJ32" s="661"/>
      <c r="CK32" s="661"/>
      <c r="CL32" s="661"/>
      <c r="CM32" s="661"/>
      <c r="CN32" s="661"/>
      <c r="CO32" s="661"/>
      <c r="CP32" s="661"/>
      <c r="CQ32" s="662"/>
      <c r="CR32" s="645">
        <v>4422</v>
      </c>
      <c r="CS32" s="646"/>
      <c r="CT32" s="646"/>
      <c r="CU32" s="646"/>
      <c r="CV32" s="646"/>
      <c r="CW32" s="646"/>
      <c r="CX32" s="646"/>
      <c r="CY32" s="647"/>
      <c r="CZ32" s="650">
        <v>0</v>
      </c>
      <c r="DA32" s="682"/>
      <c r="DB32" s="682"/>
      <c r="DC32" s="684"/>
      <c r="DD32" s="654">
        <v>4422</v>
      </c>
      <c r="DE32" s="646"/>
      <c r="DF32" s="646"/>
      <c r="DG32" s="646"/>
      <c r="DH32" s="646"/>
      <c r="DI32" s="646"/>
      <c r="DJ32" s="646"/>
      <c r="DK32" s="647"/>
      <c r="DL32" s="654">
        <v>4422</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315</v>
      </c>
      <c r="C33" s="643"/>
      <c r="D33" s="643"/>
      <c r="E33" s="643"/>
      <c r="F33" s="643"/>
      <c r="G33" s="643"/>
      <c r="H33" s="643"/>
      <c r="I33" s="643"/>
      <c r="J33" s="643"/>
      <c r="K33" s="643"/>
      <c r="L33" s="643"/>
      <c r="M33" s="643"/>
      <c r="N33" s="643"/>
      <c r="O33" s="643"/>
      <c r="P33" s="643"/>
      <c r="Q33" s="644"/>
      <c r="R33" s="645">
        <v>27168086</v>
      </c>
      <c r="S33" s="646"/>
      <c r="T33" s="646"/>
      <c r="U33" s="646"/>
      <c r="V33" s="646"/>
      <c r="W33" s="646"/>
      <c r="X33" s="646"/>
      <c r="Y33" s="647"/>
      <c r="Z33" s="648">
        <v>4.9000000000000004</v>
      </c>
      <c r="AA33" s="648"/>
      <c r="AB33" s="648"/>
      <c r="AC33" s="648"/>
      <c r="AD33" s="649" t="s">
        <v>127</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99.3</v>
      </c>
      <c r="BH33" s="716"/>
      <c r="BI33" s="716"/>
      <c r="BJ33" s="716"/>
      <c r="BK33" s="716"/>
      <c r="BL33" s="716"/>
      <c r="BM33" s="717">
        <v>98.5</v>
      </c>
      <c r="BN33" s="716"/>
      <c r="BO33" s="716"/>
      <c r="BP33" s="716"/>
      <c r="BQ33" s="718"/>
      <c r="BR33" s="715">
        <v>99.4</v>
      </c>
      <c r="BS33" s="716"/>
      <c r="BT33" s="716"/>
      <c r="BU33" s="716"/>
      <c r="BV33" s="716"/>
      <c r="BW33" s="716"/>
      <c r="BX33" s="717">
        <v>98.4</v>
      </c>
      <c r="BY33" s="716"/>
      <c r="BZ33" s="716"/>
      <c r="CA33" s="716"/>
      <c r="CB33" s="718"/>
      <c r="CD33" s="660" t="s">
        <v>317</v>
      </c>
      <c r="CE33" s="661"/>
      <c r="CF33" s="661"/>
      <c r="CG33" s="661"/>
      <c r="CH33" s="661"/>
      <c r="CI33" s="661"/>
      <c r="CJ33" s="661"/>
      <c r="CK33" s="661"/>
      <c r="CL33" s="661"/>
      <c r="CM33" s="661"/>
      <c r="CN33" s="661"/>
      <c r="CO33" s="661"/>
      <c r="CP33" s="661"/>
      <c r="CQ33" s="662"/>
      <c r="CR33" s="645">
        <v>168748212</v>
      </c>
      <c r="CS33" s="670"/>
      <c r="CT33" s="670"/>
      <c r="CU33" s="670"/>
      <c r="CV33" s="670"/>
      <c r="CW33" s="670"/>
      <c r="CX33" s="670"/>
      <c r="CY33" s="671"/>
      <c r="CZ33" s="650">
        <v>30.7</v>
      </c>
      <c r="DA33" s="682"/>
      <c r="DB33" s="682"/>
      <c r="DC33" s="684"/>
      <c r="DD33" s="654">
        <v>108895231</v>
      </c>
      <c r="DE33" s="670"/>
      <c r="DF33" s="670"/>
      <c r="DG33" s="670"/>
      <c r="DH33" s="670"/>
      <c r="DI33" s="670"/>
      <c r="DJ33" s="670"/>
      <c r="DK33" s="671"/>
      <c r="DL33" s="654">
        <v>85980803</v>
      </c>
      <c r="DM33" s="670"/>
      <c r="DN33" s="670"/>
      <c r="DO33" s="670"/>
      <c r="DP33" s="670"/>
      <c r="DQ33" s="670"/>
      <c r="DR33" s="670"/>
      <c r="DS33" s="670"/>
      <c r="DT33" s="670"/>
      <c r="DU33" s="670"/>
      <c r="DV33" s="671"/>
      <c r="DW33" s="650">
        <v>30.3</v>
      </c>
      <c r="DX33" s="682"/>
      <c r="DY33" s="682"/>
      <c r="DZ33" s="682"/>
      <c r="EA33" s="682"/>
      <c r="EB33" s="682"/>
      <c r="EC33" s="683"/>
    </row>
    <row r="34" spans="2:133" ht="11.25" customHeight="1" x14ac:dyDescent="0.15">
      <c r="B34" s="642" t="s">
        <v>318</v>
      </c>
      <c r="C34" s="643"/>
      <c r="D34" s="643"/>
      <c r="E34" s="643"/>
      <c r="F34" s="643"/>
      <c r="G34" s="643"/>
      <c r="H34" s="643"/>
      <c r="I34" s="643"/>
      <c r="J34" s="643"/>
      <c r="K34" s="643"/>
      <c r="L34" s="643"/>
      <c r="M34" s="643"/>
      <c r="N34" s="643"/>
      <c r="O34" s="643"/>
      <c r="P34" s="643"/>
      <c r="Q34" s="644"/>
      <c r="R34" s="645">
        <v>5838045</v>
      </c>
      <c r="S34" s="646"/>
      <c r="T34" s="646"/>
      <c r="U34" s="646"/>
      <c r="V34" s="646"/>
      <c r="W34" s="646"/>
      <c r="X34" s="646"/>
      <c r="Y34" s="647"/>
      <c r="Z34" s="648">
        <v>1.1000000000000001</v>
      </c>
      <c r="AA34" s="648"/>
      <c r="AB34" s="648"/>
      <c r="AC34" s="648"/>
      <c r="AD34" s="649">
        <v>438032</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55898944</v>
      </c>
      <c r="CS34" s="646"/>
      <c r="CT34" s="646"/>
      <c r="CU34" s="646"/>
      <c r="CV34" s="646"/>
      <c r="CW34" s="646"/>
      <c r="CX34" s="646"/>
      <c r="CY34" s="647"/>
      <c r="CZ34" s="650">
        <v>10.199999999999999</v>
      </c>
      <c r="DA34" s="682"/>
      <c r="DB34" s="682"/>
      <c r="DC34" s="684"/>
      <c r="DD34" s="654">
        <v>39717863</v>
      </c>
      <c r="DE34" s="646"/>
      <c r="DF34" s="646"/>
      <c r="DG34" s="646"/>
      <c r="DH34" s="646"/>
      <c r="DI34" s="646"/>
      <c r="DJ34" s="646"/>
      <c r="DK34" s="647"/>
      <c r="DL34" s="654">
        <v>32313837</v>
      </c>
      <c r="DM34" s="646"/>
      <c r="DN34" s="646"/>
      <c r="DO34" s="646"/>
      <c r="DP34" s="646"/>
      <c r="DQ34" s="646"/>
      <c r="DR34" s="646"/>
      <c r="DS34" s="646"/>
      <c r="DT34" s="646"/>
      <c r="DU34" s="646"/>
      <c r="DV34" s="647"/>
      <c r="DW34" s="650">
        <v>11.4</v>
      </c>
      <c r="DX34" s="682"/>
      <c r="DY34" s="682"/>
      <c r="DZ34" s="682"/>
      <c r="EA34" s="682"/>
      <c r="EB34" s="682"/>
      <c r="EC34" s="683"/>
    </row>
    <row r="35" spans="2:133" ht="11.25" customHeight="1" x14ac:dyDescent="0.15">
      <c r="B35" s="642" t="s">
        <v>320</v>
      </c>
      <c r="C35" s="643"/>
      <c r="D35" s="643"/>
      <c r="E35" s="643"/>
      <c r="F35" s="643"/>
      <c r="G35" s="643"/>
      <c r="H35" s="643"/>
      <c r="I35" s="643"/>
      <c r="J35" s="643"/>
      <c r="K35" s="643"/>
      <c r="L35" s="643"/>
      <c r="M35" s="643"/>
      <c r="N35" s="643"/>
      <c r="O35" s="643"/>
      <c r="P35" s="643"/>
      <c r="Q35" s="644"/>
      <c r="R35" s="645">
        <v>911449</v>
      </c>
      <c r="S35" s="646"/>
      <c r="T35" s="646"/>
      <c r="U35" s="646"/>
      <c r="V35" s="646"/>
      <c r="W35" s="646"/>
      <c r="X35" s="646"/>
      <c r="Y35" s="647"/>
      <c r="Z35" s="648">
        <v>0.2</v>
      </c>
      <c r="AA35" s="648"/>
      <c r="AB35" s="648"/>
      <c r="AC35" s="648"/>
      <c r="AD35" s="649" t="s">
        <v>127</v>
      </c>
      <c r="AE35" s="649"/>
      <c r="AF35" s="649"/>
      <c r="AG35" s="649"/>
      <c r="AH35" s="649"/>
      <c r="AI35" s="649"/>
      <c r="AJ35" s="649"/>
      <c r="AK35" s="649"/>
      <c r="AL35" s="650" t="s">
        <v>244</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7547171</v>
      </c>
      <c r="CS35" s="670"/>
      <c r="CT35" s="670"/>
      <c r="CU35" s="670"/>
      <c r="CV35" s="670"/>
      <c r="CW35" s="670"/>
      <c r="CX35" s="670"/>
      <c r="CY35" s="671"/>
      <c r="CZ35" s="650">
        <v>1.4</v>
      </c>
      <c r="DA35" s="682"/>
      <c r="DB35" s="682"/>
      <c r="DC35" s="684"/>
      <c r="DD35" s="654">
        <v>3789118</v>
      </c>
      <c r="DE35" s="670"/>
      <c r="DF35" s="670"/>
      <c r="DG35" s="670"/>
      <c r="DH35" s="670"/>
      <c r="DI35" s="670"/>
      <c r="DJ35" s="670"/>
      <c r="DK35" s="671"/>
      <c r="DL35" s="654">
        <v>3789118</v>
      </c>
      <c r="DM35" s="670"/>
      <c r="DN35" s="670"/>
      <c r="DO35" s="670"/>
      <c r="DP35" s="670"/>
      <c r="DQ35" s="670"/>
      <c r="DR35" s="670"/>
      <c r="DS35" s="670"/>
      <c r="DT35" s="670"/>
      <c r="DU35" s="670"/>
      <c r="DV35" s="671"/>
      <c r="DW35" s="650">
        <v>1.3</v>
      </c>
      <c r="DX35" s="682"/>
      <c r="DY35" s="682"/>
      <c r="DZ35" s="682"/>
      <c r="EA35" s="682"/>
      <c r="EB35" s="682"/>
      <c r="EC35" s="683"/>
    </row>
    <row r="36" spans="2:133" ht="11.25" customHeight="1" x14ac:dyDescent="0.15">
      <c r="B36" s="642" t="s">
        <v>324</v>
      </c>
      <c r="C36" s="643"/>
      <c r="D36" s="643"/>
      <c r="E36" s="643"/>
      <c r="F36" s="643"/>
      <c r="G36" s="643"/>
      <c r="H36" s="643"/>
      <c r="I36" s="643"/>
      <c r="J36" s="643"/>
      <c r="K36" s="643"/>
      <c r="L36" s="643"/>
      <c r="M36" s="643"/>
      <c r="N36" s="643"/>
      <c r="O36" s="643"/>
      <c r="P36" s="643"/>
      <c r="Q36" s="644"/>
      <c r="R36" s="645">
        <v>6611449</v>
      </c>
      <c r="S36" s="646"/>
      <c r="T36" s="646"/>
      <c r="U36" s="646"/>
      <c r="V36" s="646"/>
      <c r="W36" s="646"/>
      <c r="X36" s="646"/>
      <c r="Y36" s="647"/>
      <c r="Z36" s="648">
        <v>1.2</v>
      </c>
      <c r="AA36" s="648"/>
      <c r="AB36" s="648"/>
      <c r="AC36" s="648"/>
      <c r="AD36" s="649" t="s">
        <v>244</v>
      </c>
      <c r="AE36" s="649"/>
      <c r="AF36" s="649"/>
      <c r="AG36" s="649"/>
      <c r="AH36" s="649"/>
      <c r="AI36" s="649"/>
      <c r="AJ36" s="649"/>
      <c r="AK36" s="649"/>
      <c r="AL36" s="650" t="s">
        <v>127</v>
      </c>
      <c r="AM36" s="651"/>
      <c r="AN36" s="651"/>
      <c r="AO36" s="652"/>
      <c r="AP36" s="235"/>
      <c r="AQ36" s="719" t="s">
        <v>325</v>
      </c>
      <c r="AR36" s="720"/>
      <c r="AS36" s="720"/>
      <c r="AT36" s="720"/>
      <c r="AU36" s="720"/>
      <c r="AV36" s="720"/>
      <c r="AW36" s="720"/>
      <c r="AX36" s="720"/>
      <c r="AY36" s="721"/>
      <c r="AZ36" s="634">
        <v>50728695</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4036900</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28560557</v>
      </c>
      <c r="CS36" s="646"/>
      <c r="CT36" s="646"/>
      <c r="CU36" s="646"/>
      <c r="CV36" s="646"/>
      <c r="CW36" s="646"/>
      <c r="CX36" s="646"/>
      <c r="CY36" s="647"/>
      <c r="CZ36" s="650">
        <v>5.2</v>
      </c>
      <c r="DA36" s="682"/>
      <c r="DB36" s="682"/>
      <c r="DC36" s="684"/>
      <c r="DD36" s="654">
        <v>25726575</v>
      </c>
      <c r="DE36" s="646"/>
      <c r="DF36" s="646"/>
      <c r="DG36" s="646"/>
      <c r="DH36" s="646"/>
      <c r="DI36" s="646"/>
      <c r="DJ36" s="646"/>
      <c r="DK36" s="647"/>
      <c r="DL36" s="654">
        <v>17750867</v>
      </c>
      <c r="DM36" s="646"/>
      <c r="DN36" s="646"/>
      <c r="DO36" s="646"/>
      <c r="DP36" s="646"/>
      <c r="DQ36" s="646"/>
      <c r="DR36" s="646"/>
      <c r="DS36" s="646"/>
      <c r="DT36" s="646"/>
      <c r="DU36" s="646"/>
      <c r="DV36" s="647"/>
      <c r="DW36" s="650">
        <v>6.3</v>
      </c>
      <c r="DX36" s="682"/>
      <c r="DY36" s="682"/>
      <c r="DZ36" s="682"/>
      <c r="EA36" s="682"/>
      <c r="EB36" s="682"/>
      <c r="EC36" s="683"/>
    </row>
    <row r="37" spans="2:133" ht="11.25" customHeight="1" x14ac:dyDescent="0.15">
      <c r="B37" s="642" t="s">
        <v>328</v>
      </c>
      <c r="C37" s="643"/>
      <c r="D37" s="643"/>
      <c r="E37" s="643"/>
      <c r="F37" s="643"/>
      <c r="G37" s="643"/>
      <c r="H37" s="643"/>
      <c r="I37" s="643"/>
      <c r="J37" s="643"/>
      <c r="K37" s="643"/>
      <c r="L37" s="643"/>
      <c r="M37" s="643"/>
      <c r="N37" s="643"/>
      <c r="O37" s="643"/>
      <c r="P37" s="643"/>
      <c r="Q37" s="644"/>
      <c r="R37" s="645">
        <v>4288082</v>
      </c>
      <c r="S37" s="646"/>
      <c r="T37" s="646"/>
      <c r="U37" s="646"/>
      <c r="V37" s="646"/>
      <c r="W37" s="646"/>
      <c r="X37" s="646"/>
      <c r="Y37" s="647"/>
      <c r="Z37" s="648">
        <v>0.8</v>
      </c>
      <c r="AA37" s="648"/>
      <c r="AB37" s="648"/>
      <c r="AC37" s="648"/>
      <c r="AD37" s="649" t="s">
        <v>127</v>
      </c>
      <c r="AE37" s="649"/>
      <c r="AF37" s="649"/>
      <c r="AG37" s="649"/>
      <c r="AH37" s="649"/>
      <c r="AI37" s="649"/>
      <c r="AJ37" s="649"/>
      <c r="AK37" s="649"/>
      <c r="AL37" s="650" t="s">
        <v>127</v>
      </c>
      <c r="AM37" s="651"/>
      <c r="AN37" s="651"/>
      <c r="AO37" s="652"/>
      <c r="AQ37" s="723" t="s">
        <v>329</v>
      </c>
      <c r="AR37" s="724"/>
      <c r="AS37" s="724"/>
      <c r="AT37" s="724"/>
      <c r="AU37" s="724"/>
      <c r="AV37" s="724"/>
      <c r="AW37" s="724"/>
      <c r="AX37" s="724"/>
      <c r="AY37" s="725"/>
      <c r="AZ37" s="645">
        <v>6557214</v>
      </c>
      <c r="BA37" s="646"/>
      <c r="BB37" s="646"/>
      <c r="BC37" s="646"/>
      <c r="BD37" s="670"/>
      <c r="BE37" s="670"/>
      <c r="BF37" s="700"/>
      <c r="BG37" s="660" t="s">
        <v>330</v>
      </c>
      <c r="BH37" s="661"/>
      <c r="BI37" s="661"/>
      <c r="BJ37" s="661"/>
      <c r="BK37" s="661"/>
      <c r="BL37" s="661"/>
      <c r="BM37" s="661"/>
      <c r="BN37" s="661"/>
      <c r="BO37" s="661"/>
      <c r="BP37" s="661"/>
      <c r="BQ37" s="661"/>
      <c r="BR37" s="661"/>
      <c r="BS37" s="661"/>
      <c r="BT37" s="661"/>
      <c r="BU37" s="662"/>
      <c r="BV37" s="645">
        <v>1178813</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12365</v>
      </c>
      <c r="CS37" s="670"/>
      <c r="CT37" s="670"/>
      <c r="CU37" s="670"/>
      <c r="CV37" s="670"/>
      <c r="CW37" s="670"/>
      <c r="CX37" s="670"/>
      <c r="CY37" s="671"/>
      <c r="CZ37" s="650">
        <v>0</v>
      </c>
      <c r="DA37" s="682"/>
      <c r="DB37" s="682"/>
      <c r="DC37" s="684"/>
      <c r="DD37" s="654">
        <v>12365</v>
      </c>
      <c r="DE37" s="670"/>
      <c r="DF37" s="670"/>
      <c r="DG37" s="670"/>
      <c r="DH37" s="670"/>
      <c r="DI37" s="670"/>
      <c r="DJ37" s="670"/>
      <c r="DK37" s="671"/>
      <c r="DL37" s="654">
        <v>12365</v>
      </c>
      <c r="DM37" s="670"/>
      <c r="DN37" s="670"/>
      <c r="DO37" s="670"/>
      <c r="DP37" s="670"/>
      <c r="DQ37" s="670"/>
      <c r="DR37" s="670"/>
      <c r="DS37" s="670"/>
      <c r="DT37" s="670"/>
      <c r="DU37" s="670"/>
      <c r="DV37" s="671"/>
      <c r="DW37" s="650">
        <v>0</v>
      </c>
      <c r="DX37" s="682"/>
      <c r="DY37" s="682"/>
      <c r="DZ37" s="682"/>
      <c r="EA37" s="682"/>
      <c r="EB37" s="682"/>
      <c r="EC37" s="683"/>
    </row>
    <row r="38" spans="2:133" ht="11.25" customHeight="1" x14ac:dyDescent="0.15">
      <c r="B38" s="642" t="s">
        <v>332</v>
      </c>
      <c r="C38" s="643"/>
      <c r="D38" s="643"/>
      <c r="E38" s="643"/>
      <c r="F38" s="643"/>
      <c r="G38" s="643"/>
      <c r="H38" s="643"/>
      <c r="I38" s="643"/>
      <c r="J38" s="643"/>
      <c r="K38" s="643"/>
      <c r="L38" s="643"/>
      <c r="M38" s="643"/>
      <c r="N38" s="643"/>
      <c r="O38" s="643"/>
      <c r="P38" s="643"/>
      <c r="Q38" s="644"/>
      <c r="R38" s="645">
        <v>43007915</v>
      </c>
      <c r="S38" s="646"/>
      <c r="T38" s="646"/>
      <c r="U38" s="646"/>
      <c r="V38" s="646"/>
      <c r="W38" s="646"/>
      <c r="X38" s="646"/>
      <c r="Y38" s="647"/>
      <c r="Z38" s="648">
        <v>7.8</v>
      </c>
      <c r="AA38" s="648"/>
      <c r="AB38" s="648"/>
      <c r="AC38" s="648"/>
      <c r="AD38" s="649">
        <v>375147</v>
      </c>
      <c r="AE38" s="649"/>
      <c r="AF38" s="649"/>
      <c r="AG38" s="649"/>
      <c r="AH38" s="649"/>
      <c r="AI38" s="649"/>
      <c r="AJ38" s="649"/>
      <c r="AK38" s="649"/>
      <c r="AL38" s="650">
        <v>0.1</v>
      </c>
      <c r="AM38" s="651"/>
      <c r="AN38" s="651"/>
      <c r="AO38" s="652"/>
      <c r="AQ38" s="723" t="s">
        <v>333</v>
      </c>
      <c r="AR38" s="724"/>
      <c r="AS38" s="724"/>
      <c r="AT38" s="724"/>
      <c r="AU38" s="724"/>
      <c r="AV38" s="724"/>
      <c r="AW38" s="724"/>
      <c r="AX38" s="724"/>
      <c r="AY38" s="725"/>
      <c r="AZ38" s="645">
        <v>561824</v>
      </c>
      <c r="BA38" s="646"/>
      <c r="BB38" s="646"/>
      <c r="BC38" s="646"/>
      <c r="BD38" s="670"/>
      <c r="BE38" s="670"/>
      <c r="BF38" s="700"/>
      <c r="BG38" s="660" t="s">
        <v>334</v>
      </c>
      <c r="BH38" s="661"/>
      <c r="BI38" s="661"/>
      <c r="BJ38" s="661"/>
      <c r="BK38" s="661"/>
      <c r="BL38" s="661"/>
      <c r="BM38" s="661"/>
      <c r="BN38" s="661"/>
      <c r="BO38" s="661"/>
      <c r="BP38" s="661"/>
      <c r="BQ38" s="661"/>
      <c r="BR38" s="661"/>
      <c r="BS38" s="661"/>
      <c r="BT38" s="661"/>
      <c r="BU38" s="662"/>
      <c r="BV38" s="645">
        <v>131583</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43362926</v>
      </c>
      <c r="CS38" s="646"/>
      <c r="CT38" s="646"/>
      <c r="CU38" s="646"/>
      <c r="CV38" s="646"/>
      <c r="CW38" s="646"/>
      <c r="CX38" s="646"/>
      <c r="CY38" s="647"/>
      <c r="CZ38" s="650">
        <v>7.9</v>
      </c>
      <c r="DA38" s="682"/>
      <c r="DB38" s="682"/>
      <c r="DC38" s="684"/>
      <c r="DD38" s="654">
        <v>35761226</v>
      </c>
      <c r="DE38" s="646"/>
      <c r="DF38" s="646"/>
      <c r="DG38" s="646"/>
      <c r="DH38" s="646"/>
      <c r="DI38" s="646"/>
      <c r="DJ38" s="646"/>
      <c r="DK38" s="647"/>
      <c r="DL38" s="654">
        <v>32126429</v>
      </c>
      <c r="DM38" s="646"/>
      <c r="DN38" s="646"/>
      <c r="DO38" s="646"/>
      <c r="DP38" s="646"/>
      <c r="DQ38" s="646"/>
      <c r="DR38" s="646"/>
      <c r="DS38" s="646"/>
      <c r="DT38" s="646"/>
      <c r="DU38" s="646"/>
      <c r="DV38" s="647"/>
      <c r="DW38" s="650">
        <v>11.3</v>
      </c>
      <c r="DX38" s="682"/>
      <c r="DY38" s="682"/>
      <c r="DZ38" s="682"/>
      <c r="EA38" s="682"/>
      <c r="EB38" s="682"/>
      <c r="EC38" s="683"/>
    </row>
    <row r="39" spans="2:133" ht="11.25" customHeight="1" x14ac:dyDescent="0.15">
      <c r="B39" s="642" t="s">
        <v>336</v>
      </c>
      <c r="C39" s="643"/>
      <c r="D39" s="643"/>
      <c r="E39" s="643"/>
      <c r="F39" s="643"/>
      <c r="G39" s="643"/>
      <c r="H39" s="643"/>
      <c r="I39" s="643"/>
      <c r="J39" s="643"/>
      <c r="K39" s="643"/>
      <c r="L39" s="643"/>
      <c r="M39" s="643"/>
      <c r="N39" s="643"/>
      <c r="O39" s="643"/>
      <c r="P39" s="643"/>
      <c r="Q39" s="644"/>
      <c r="R39" s="645">
        <v>64831600</v>
      </c>
      <c r="S39" s="646"/>
      <c r="T39" s="646"/>
      <c r="U39" s="646"/>
      <c r="V39" s="646"/>
      <c r="W39" s="646"/>
      <c r="X39" s="646"/>
      <c r="Y39" s="647"/>
      <c r="Z39" s="648">
        <v>11.7</v>
      </c>
      <c r="AA39" s="648"/>
      <c r="AB39" s="648"/>
      <c r="AC39" s="648"/>
      <c r="AD39" s="649" t="s">
        <v>244</v>
      </c>
      <c r="AE39" s="649"/>
      <c r="AF39" s="649"/>
      <c r="AG39" s="649"/>
      <c r="AH39" s="649"/>
      <c r="AI39" s="649"/>
      <c r="AJ39" s="649"/>
      <c r="AK39" s="649"/>
      <c r="AL39" s="650" t="s">
        <v>127</v>
      </c>
      <c r="AM39" s="651"/>
      <c r="AN39" s="651"/>
      <c r="AO39" s="652"/>
      <c r="AQ39" s="723" t="s">
        <v>337</v>
      </c>
      <c r="AR39" s="724"/>
      <c r="AS39" s="724"/>
      <c r="AT39" s="724"/>
      <c r="AU39" s="724"/>
      <c r="AV39" s="724"/>
      <c r="AW39" s="724"/>
      <c r="AX39" s="724"/>
      <c r="AY39" s="725"/>
      <c r="AZ39" s="645">
        <v>325668</v>
      </c>
      <c r="BA39" s="646"/>
      <c r="BB39" s="646"/>
      <c r="BC39" s="646"/>
      <c r="BD39" s="670"/>
      <c r="BE39" s="670"/>
      <c r="BF39" s="700"/>
      <c r="BG39" s="660" t="s">
        <v>338</v>
      </c>
      <c r="BH39" s="661"/>
      <c r="BI39" s="661"/>
      <c r="BJ39" s="661"/>
      <c r="BK39" s="661"/>
      <c r="BL39" s="661"/>
      <c r="BM39" s="661"/>
      <c r="BN39" s="661"/>
      <c r="BO39" s="661"/>
      <c r="BP39" s="661"/>
      <c r="BQ39" s="661"/>
      <c r="BR39" s="661"/>
      <c r="BS39" s="661"/>
      <c r="BT39" s="661"/>
      <c r="BU39" s="662"/>
      <c r="BV39" s="645">
        <v>196454</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4490283</v>
      </c>
      <c r="CS39" s="670"/>
      <c r="CT39" s="670"/>
      <c r="CU39" s="670"/>
      <c r="CV39" s="670"/>
      <c r="CW39" s="670"/>
      <c r="CX39" s="670"/>
      <c r="CY39" s="671"/>
      <c r="CZ39" s="650">
        <v>0.8</v>
      </c>
      <c r="DA39" s="682"/>
      <c r="DB39" s="682"/>
      <c r="DC39" s="684"/>
      <c r="DD39" s="654">
        <v>3494243</v>
      </c>
      <c r="DE39" s="670"/>
      <c r="DF39" s="670"/>
      <c r="DG39" s="670"/>
      <c r="DH39" s="670"/>
      <c r="DI39" s="670"/>
      <c r="DJ39" s="670"/>
      <c r="DK39" s="671"/>
      <c r="DL39" s="654" t="s">
        <v>127</v>
      </c>
      <c r="DM39" s="670"/>
      <c r="DN39" s="670"/>
      <c r="DO39" s="670"/>
      <c r="DP39" s="670"/>
      <c r="DQ39" s="670"/>
      <c r="DR39" s="670"/>
      <c r="DS39" s="670"/>
      <c r="DT39" s="670"/>
      <c r="DU39" s="670"/>
      <c r="DV39" s="671"/>
      <c r="DW39" s="650" t="s">
        <v>244</v>
      </c>
      <c r="DX39" s="682"/>
      <c r="DY39" s="682"/>
      <c r="DZ39" s="682"/>
      <c r="EA39" s="682"/>
      <c r="EB39" s="682"/>
      <c r="EC39" s="683"/>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244</v>
      </c>
      <c r="S40" s="646"/>
      <c r="T40" s="646"/>
      <c r="U40" s="646"/>
      <c r="V40" s="646"/>
      <c r="W40" s="646"/>
      <c r="X40" s="646"/>
      <c r="Y40" s="647"/>
      <c r="Z40" s="648" t="s">
        <v>244</v>
      </c>
      <c r="AA40" s="648"/>
      <c r="AB40" s="648"/>
      <c r="AC40" s="648"/>
      <c r="AD40" s="649" t="s">
        <v>244</v>
      </c>
      <c r="AE40" s="649"/>
      <c r="AF40" s="649"/>
      <c r="AG40" s="649"/>
      <c r="AH40" s="649"/>
      <c r="AI40" s="649"/>
      <c r="AJ40" s="649"/>
      <c r="AK40" s="649"/>
      <c r="AL40" s="650" t="s">
        <v>244</v>
      </c>
      <c r="AM40" s="651"/>
      <c r="AN40" s="651"/>
      <c r="AO40" s="652"/>
      <c r="AQ40" s="723" t="s">
        <v>341</v>
      </c>
      <c r="AR40" s="724"/>
      <c r="AS40" s="724"/>
      <c r="AT40" s="724"/>
      <c r="AU40" s="724"/>
      <c r="AV40" s="724"/>
      <c r="AW40" s="724"/>
      <c r="AX40" s="724"/>
      <c r="AY40" s="725"/>
      <c r="AZ40" s="645">
        <v>178552</v>
      </c>
      <c r="BA40" s="646"/>
      <c r="BB40" s="646"/>
      <c r="BC40" s="646"/>
      <c r="BD40" s="670"/>
      <c r="BE40" s="670"/>
      <c r="BF40" s="700"/>
      <c r="BG40" s="726" t="s">
        <v>342</v>
      </c>
      <c r="BH40" s="727"/>
      <c r="BI40" s="727"/>
      <c r="BJ40" s="727"/>
      <c r="BK40" s="727"/>
      <c r="BL40" s="236"/>
      <c r="BM40" s="661" t="s">
        <v>343</v>
      </c>
      <c r="BN40" s="661"/>
      <c r="BO40" s="661"/>
      <c r="BP40" s="661"/>
      <c r="BQ40" s="661"/>
      <c r="BR40" s="661"/>
      <c r="BS40" s="661"/>
      <c r="BT40" s="661"/>
      <c r="BU40" s="662"/>
      <c r="BV40" s="645">
        <v>78</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28888331</v>
      </c>
      <c r="CS40" s="646"/>
      <c r="CT40" s="646"/>
      <c r="CU40" s="646"/>
      <c r="CV40" s="646"/>
      <c r="CW40" s="646"/>
      <c r="CX40" s="646"/>
      <c r="CY40" s="647"/>
      <c r="CZ40" s="650">
        <v>5.3</v>
      </c>
      <c r="DA40" s="682"/>
      <c r="DB40" s="682"/>
      <c r="DC40" s="684"/>
      <c r="DD40" s="654">
        <v>406206</v>
      </c>
      <c r="DE40" s="646"/>
      <c r="DF40" s="646"/>
      <c r="DG40" s="646"/>
      <c r="DH40" s="646"/>
      <c r="DI40" s="646"/>
      <c r="DJ40" s="646"/>
      <c r="DK40" s="647"/>
      <c r="DL40" s="654">
        <v>552</v>
      </c>
      <c r="DM40" s="646"/>
      <c r="DN40" s="646"/>
      <c r="DO40" s="646"/>
      <c r="DP40" s="646"/>
      <c r="DQ40" s="646"/>
      <c r="DR40" s="646"/>
      <c r="DS40" s="646"/>
      <c r="DT40" s="646"/>
      <c r="DU40" s="646"/>
      <c r="DV40" s="647"/>
      <c r="DW40" s="650">
        <v>0</v>
      </c>
      <c r="DX40" s="682"/>
      <c r="DY40" s="682"/>
      <c r="DZ40" s="682"/>
      <c r="EA40" s="682"/>
      <c r="EB40" s="682"/>
      <c r="EC40" s="683"/>
    </row>
    <row r="41" spans="2:133" ht="11.25" customHeight="1" x14ac:dyDescent="0.15">
      <c r="B41" s="642" t="s">
        <v>345</v>
      </c>
      <c r="C41" s="643"/>
      <c r="D41" s="643"/>
      <c r="E41" s="643"/>
      <c r="F41" s="643"/>
      <c r="G41" s="643"/>
      <c r="H41" s="643"/>
      <c r="I41" s="643"/>
      <c r="J41" s="643"/>
      <c r="K41" s="643"/>
      <c r="L41" s="643"/>
      <c r="M41" s="643"/>
      <c r="N41" s="643"/>
      <c r="O41" s="643"/>
      <c r="P41" s="643"/>
      <c r="Q41" s="644"/>
      <c r="R41" s="645">
        <v>26418000</v>
      </c>
      <c r="S41" s="646"/>
      <c r="T41" s="646"/>
      <c r="U41" s="646"/>
      <c r="V41" s="646"/>
      <c r="W41" s="646"/>
      <c r="X41" s="646"/>
      <c r="Y41" s="647"/>
      <c r="Z41" s="648">
        <v>4.8</v>
      </c>
      <c r="AA41" s="648"/>
      <c r="AB41" s="648"/>
      <c r="AC41" s="648"/>
      <c r="AD41" s="649" t="s">
        <v>127</v>
      </c>
      <c r="AE41" s="649"/>
      <c r="AF41" s="649"/>
      <c r="AG41" s="649"/>
      <c r="AH41" s="649"/>
      <c r="AI41" s="649"/>
      <c r="AJ41" s="649"/>
      <c r="AK41" s="649"/>
      <c r="AL41" s="650" t="s">
        <v>244</v>
      </c>
      <c r="AM41" s="651"/>
      <c r="AN41" s="651"/>
      <c r="AO41" s="652"/>
      <c r="AQ41" s="723" t="s">
        <v>346</v>
      </c>
      <c r="AR41" s="724"/>
      <c r="AS41" s="724"/>
      <c r="AT41" s="724"/>
      <c r="AU41" s="724"/>
      <c r="AV41" s="724"/>
      <c r="AW41" s="724"/>
      <c r="AX41" s="724"/>
      <c r="AY41" s="725"/>
      <c r="AZ41" s="645">
        <v>10431591</v>
      </c>
      <c r="BA41" s="646"/>
      <c r="BB41" s="646"/>
      <c r="BC41" s="646"/>
      <c r="BD41" s="670"/>
      <c r="BE41" s="670"/>
      <c r="BF41" s="700"/>
      <c r="BG41" s="726"/>
      <c r="BH41" s="727"/>
      <c r="BI41" s="727"/>
      <c r="BJ41" s="727"/>
      <c r="BK41" s="727"/>
      <c r="BL41" s="236"/>
      <c r="BM41" s="661" t="s">
        <v>347</v>
      </c>
      <c r="BN41" s="661"/>
      <c r="BO41" s="661"/>
      <c r="BP41" s="661"/>
      <c r="BQ41" s="661"/>
      <c r="BR41" s="661"/>
      <c r="BS41" s="661"/>
      <c r="BT41" s="661"/>
      <c r="BU41" s="662"/>
      <c r="BV41" s="645" t="s">
        <v>127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127</v>
      </c>
      <c r="CS41" s="670"/>
      <c r="CT41" s="670"/>
      <c r="CU41" s="670"/>
      <c r="CV41" s="670"/>
      <c r="CW41" s="670"/>
      <c r="CX41" s="670"/>
      <c r="CY41" s="671"/>
      <c r="CZ41" s="650" t="s">
        <v>244</v>
      </c>
      <c r="DA41" s="682"/>
      <c r="DB41" s="682"/>
      <c r="DC41" s="684"/>
      <c r="DD41" s="654" t="s">
        <v>127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554597669</v>
      </c>
      <c r="S42" s="731"/>
      <c r="T42" s="731"/>
      <c r="U42" s="731"/>
      <c r="V42" s="731"/>
      <c r="W42" s="731"/>
      <c r="X42" s="731"/>
      <c r="Y42" s="739"/>
      <c r="Z42" s="740">
        <v>100</v>
      </c>
      <c r="AA42" s="740"/>
      <c r="AB42" s="740"/>
      <c r="AC42" s="740"/>
      <c r="AD42" s="741">
        <v>257518102</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32673846</v>
      </c>
      <c r="BA42" s="731"/>
      <c r="BB42" s="731"/>
      <c r="BC42" s="731"/>
      <c r="BD42" s="716"/>
      <c r="BE42" s="716"/>
      <c r="BF42" s="718"/>
      <c r="BG42" s="728"/>
      <c r="BH42" s="729"/>
      <c r="BI42" s="729"/>
      <c r="BJ42" s="729"/>
      <c r="BK42" s="729"/>
      <c r="BL42" s="237"/>
      <c r="BM42" s="673" t="s">
        <v>351</v>
      </c>
      <c r="BN42" s="673"/>
      <c r="BO42" s="673"/>
      <c r="BP42" s="673"/>
      <c r="BQ42" s="673"/>
      <c r="BR42" s="673"/>
      <c r="BS42" s="673"/>
      <c r="BT42" s="673"/>
      <c r="BU42" s="674"/>
      <c r="BV42" s="730">
        <v>365</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64274268</v>
      </c>
      <c r="CS42" s="646"/>
      <c r="CT42" s="646"/>
      <c r="CU42" s="646"/>
      <c r="CV42" s="646"/>
      <c r="CW42" s="646"/>
      <c r="CX42" s="646"/>
      <c r="CY42" s="647"/>
      <c r="CZ42" s="650">
        <v>11.7</v>
      </c>
      <c r="DA42" s="651"/>
      <c r="DB42" s="651"/>
      <c r="DC42" s="663"/>
      <c r="DD42" s="654">
        <v>4014862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534766</v>
      </c>
      <c r="CS43" s="670"/>
      <c r="CT43" s="670"/>
      <c r="CU43" s="670"/>
      <c r="CV43" s="670"/>
      <c r="CW43" s="670"/>
      <c r="CX43" s="670"/>
      <c r="CY43" s="671"/>
      <c r="CZ43" s="650">
        <v>0.1</v>
      </c>
      <c r="DA43" s="682"/>
      <c r="DB43" s="682"/>
      <c r="DC43" s="684"/>
      <c r="DD43" s="654">
        <v>33404</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354</v>
      </c>
      <c r="CG44" s="643"/>
      <c r="CH44" s="643"/>
      <c r="CI44" s="643"/>
      <c r="CJ44" s="643"/>
      <c r="CK44" s="643"/>
      <c r="CL44" s="643"/>
      <c r="CM44" s="643"/>
      <c r="CN44" s="643"/>
      <c r="CO44" s="643"/>
      <c r="CP44" s="643"/>
      <c r="CQ44" s="644"/>
      <c r="CR44" s="645">
        <v>63750403</v>
      </c>
      <c r="CS44" s="646"/>
      <c r="CT44" s="646"/>
      <c r="CU44" s="646"/>
      <c r="CV44" s="646"/>
      <c r="CW44" s="646"/>
      <c r="CX44" s="646"/>
      <c r="CY44" s="647"/>
      <c r="CZ44" s="650">
        <v>11.6</v>
      </c>
      <c r="DA44" s="651"/>
      <c r="DB44" s="651"/>
      <c r="DC44" s="663"/>
      <c r="DD44" s="654">
        <v>4014862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37902809</v>
      </c>
      <c r="CS45" s="670"/>
      <c r="CT45" s="670"/>
      <c r="CU45" s="670"/>
      <c r="CV45" s="670"/>
      <c r="CW45" s="670"/>
      <c r="CX45" s="670"/>
      <c r="CY45" s="671"/>
      <c r="CZ45" s="650">
        <v>6.9</v>
      </c>
      <c r="DA45" s="682"/>
      <c r="DB45" s="682"/>
      <c r="DC45" s="684"/>
      <c r="DD45" s="654">
        <v>417706</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23192928</v>
      </c>
      <c r="CS46" s="646"/>
      <c r="CT46" s="646"/>
      <c r="CU46" s="646"/>
      <c r="CV46" s="646"/>
      <c r="CW46" s="646"/>
      <c r="CX46" s="646"/>
      <c r="CY46" s="647"/>
      <c r="CZ46" s="650">
        <v>4.2</v>
      </c>
      <c r="DA46" s="651"/>
      <c r="DB46" s="651"/>
      <c r="DC46" s="663"/>
      <c r="DD46" s="654">
        <v>3576390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523865</v>
      </c>
      <c r="CS47" s="670"/>
      <c r="CT47" s="670"/>
      <c r="CU47" s="670"/>
      <c r="CV47" s="670"/>
      <c r="CW47" s="670"/>
      <c r="CX47" s="670"/>
      <c r="CY47" s="671"/>
      <c r="CZ47" s="650">
        <v>0.1</v>
      </c>
      <c r="DA47" s="682"/>
      <c r="DB47" s="682"/>
      <c r="DC47" s="684"/>
      <c r="DD47" s="654" t="s">
        <v>244</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550110942</v>
      </c>
      <c r="CS49" s="716"/>
      <c r="CT49" s="716"/>
      <c r="CU49" s="716"/>
      <c r="CV49" s="716"/>
      <c r="CW49" s="716"/>
      <c r="CX49" s="716"/>
      <c r="CY49" s="747"/>
      <c r="CZ49" s="742">
        <v>100</v>
      </c>
      <c r="DA49" s="748"/>
      <c r="DB49" s="748"/>
      <c r="DC49" s="749"/>
      <c r="DD49" s="750">
        <v>313042684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nZRoW9CA8jhFLF2l1M5IFqGsZQofsq4CnYkdeFLGYm/p9zEQ1rHDOBWjBPJJl7L01W71k9IC965dGqBEZjbArw==" saltValue="+R8dofT6UI4hqphTyf0C3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549895</v>
      </c>
      <c r="R7" s="781"/>
      <c r="S7" s="781"/>
      <c r="T7" s="781"/>
      <c r="U7" s="781"/>
      <c r="V7" s="781">
        <v>546474</v>
      </c>
      <c r="W7" s="781"/>
      <c r="X7" s="781"/>
      <c r="Y7" s="781"/>
      <c r="Z7" s="781"/>
      <c r="AA7" s="781">
        <v>3421</v>
      </c>
      <c r="AB7" s="781"/>
      <c r="AC7" s="781"/>
      <c r="AD7" s="781"/>
      <c r="AE7" s="782"/>
      <c r="AF7" s="783">
        <v>1632</v>
      </c>
      <c r="AG7" s="784"/>
      <c r="AH7" s="784"/>
      <c r="AI7" s="784"/>
      <c r="AJ7" s="785"/>
      <c r="AK7" s="820">
        <v>7173</v>
      </c>
      <c r="AL7" s="821"/>
      <c r="AM7" s="821"/>
      <c r="AN7" s="821"/>
      <c r="AO7" s="821"/>
      <c r="AP7" s="821">
        <v>1151200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599</v>
      </c>
      <c r="BT7" s="825"/>
      <c r="BU7" s="825"/>
      <c r="BV7" s="825"/>
      <c r="BW7" s="825"/>
      <c r="BX7" s="825"/>
      <c r="BY7" s="825"/>
      <c r="BZ7" s="825"/>
      <c r="CA7" s="825"/>
      <c r="CB7" s="825"/>
      <c r="CC7" s="825"/>
      <c r="CD7" s="825"/>
      <c r="CE7" s="825"/>
      <c r="CF7" s="825"/>
      <c r="CG7" s="826"/>
      <c r="CH7" s="817">
        <v>50</v>
      </c>
      <c r="CI7" s="818"/>
      <c r="CJ7" s="818"/>
      <c r="CK7" s="818"/>
      <c r="CL7" s="819"/>
      <c r="CM7" s="817">
        <v>7333</v>
      </c>
      <c r="CN7" s="818"/>
      <c r="CO7" s="818"/>
      <c r="CP7" s="818"/>
      <c r="CQ7" s="819"/>
      <c r="CR7" s="817">
        <v>10</v>
      </c>
      <c r="CS7" s="818"/>
      <c r="CT7" s="818"/>
      <c r="CU7" s="818"/>
      <c r="CV7" s="819"/>
      <c r="CW7" s="817">
        <v>32</v>
      </c>
      <c r="CX7" s="818"/>
      <c r="CY7" s="818"/>
      <c r="CZ7" s="818"/>
      <c r="DA7" s="819"/>
      <c r="DB7" s="817">
        <v>840</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2406</v>
      </c>
      <c r="R8" s="805"/>
      <c r="S8" s="805"/>
      <c r="T8" s="805"/>
      <c r="U8" s="805"/>
      <c r="V8" s="805">
        <v>2246</v>
      </c>
      <c r="W8" s="805"/>
      <c r="X8" s="805"/>
      <c r="Y8" s="805"/>
      <c r="Z8" s="805"/>
      <c r="AA8" s="805">
        <v>160</v>
      </c>
      <c r="AB8" s="805"/>
      <c r="AC8" s="805"/>
      <c r="AD8" s="805"/>
      <c r="AE8" s="806"/>
      <c r="AF8" s="807">
        <v>48</v>
      </c>
      <c r="AG8" s="808"/>
      <c r="AH8" s="808"/>
      <c r="AI8" s="808"/>
      <c r="AJ8" s="809"/>
      <c r="AK8" s="810">
        <v>775</v>
      </c>
      <c r="AL8" s="811"/>
      <c r="AM8" s="811"/>
      <c r="AN8" s="811"/>
      <c r="AO8" s="811"/>
      <c r="AP8" s="811">
        <v>6824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600</v>
      </c>
      <c r="BS8" s="814" t="s">
        <v>601</v>
      </c>
      <c r="BT8" s="815"/>
      <c r="BU8" s="815"/>
      <c r="BV8" s="815"/>
      <c r="BW8" s="815"/>
      <c r="BX8" s="815"/>
      <c r="BY8" s="815"/>
      <c r="BZ8" s="815"/>
      <c r="CA8" s="815"/>
      <c r="CB8" s="815"/>
      <c r="CC8" s="815"/>
      <c r="CD8" s="815"/>
      <c r="CE8" s="815"/>
      <c r="CF8" s="815"/>
      <c r="CG8" s="816"/>
      <c r="CH8" s="827">
        <v>24</v>
      </c>
      <c r="CI8" s="828"/>
      <c r="CJ8" s="828"/>
      <c r="CK8" s="828"/>
      <c r="CL8" s="829"/>
      <c r="CM8" s="827">
        <v>224758</v>
      </c>
      <c r="CN8" s="828"/>
      <c r="CO8" s="828"/>
      <c r="CP8" s="828"/>
      <c r="CQ8" s="829"/>
      <c r="CR8" s="827">
        <v>28748</v>
      </c>
      <c r="CS8" s="828"/>
      <c r="CT8" s="828"/>
      <c r="CU8" s="828"/>
      <c r="CV8" s="829"/>
      <c r="CW8" s="827">
        <v>0</v>
      </c>
      <c r="CX8" s="828"/>
      <c r="CY8" s="828"/>
      <c r="CZ8" s="828"/>
      <c r="DA8" s="829"/>
      <c r="DB8" s="827">
        <v>16571</v>
      </c>
      <c r="DC8" s="828"/>
      <c r="DD8" s="828"/>
      <c r="DE8" s="828"/>
      <c r="DF8" s="829"/>
      <c r="DG8" s="827">
        <v>84920</v>
      </c>
      <c r="DH8" s="828"/>
      <c r="DI8" s="828"/>
      <c r="DJ8" s="828"/>
      <c r="DK8" s="829"/>
      <c r="DL8" s="827">
        <v>0</v>
      </c>
      <c r="DM8" s="828"/>
      <c r="DN8" s="828"/>
      <c r="DO8" s="828"/>
      <c r="DP8" s="829"/>
      <c r="DQ8" s="827">
        <v>0</v>
      </c>
      <c r="DR8" s="828"/>
      <c r="DS8" s="828"/>
      <c r="DT8" s="828"/>
      <c r="DU8" s="829"/>
      <c r="DV8" s="830"/>
      <c r="DW8" s="831"/>
      <c r="DX8" s="831"/>
      <c r="DY8" s="831"/>
      <c r="DZ8" s="832"/>
      <c r="EA8" s="255"/>
    </row>
    <row r="9" spans="1:131" s="256" customFormat="1" ht="26.25" customHeight="1" x14ac:dyDescent="0.15">
      <c r="A9" s="262">
        <v>3</v>
      </c>
      <c r="B9" s="801" t="s">
        <v>387</v>
      </c>
      <c r="C9" s="802"/>
      <c r="D9" s="802"/>
      <c r="E9" s="802"/>
      <c r="F9" s="802"/>
      <c r="G9" s="802"/>
      <c r="H9" s="802"/>
      <c r="I9" s="802"/>
      <c r="J9" s="802"/>
      <c r="K9" s="802"/>
      <c r="L9" s="802"/>
      <c r="M9" s="802"/>
      <c r="N9" s="802"/>
      <c r="O9" s="802"/>
      <c r="P9" s="803"/>
      <c r="Q9" s="804">
        <v>10</v>
      </c>
      <c r="R9" s="805"/>
      <c r="S9" s="805"/>
      <c r="T9" s="805"/>
      <c r="U9" s="805"/>
      <c r="V9" s="805">
        <v>8</v>
      </c>
      <c r="W9" s="805"/>
      <c r="X9" s="805"/>
      <c r="Y9" s="805"/>
      <c r="Z9" s="805"/>
      <c r="AA9" s="805">
        <v>2</v>
      </c>
      <c r="AB9" s="805"/>
      <c r="AC9" s="805"/>
      <c r="AD9" s="805"/>
      <c r="AE9" s="806"/>
      <c r="AF9" s="807">
        <v>2</v>
      </c>
      <c r="AG9" s="808"/>
      <c r="AH9" s="808"/>
      <c r="AI9" s="808"/>
      <c r="AJ9" s="809"/>
      <c r="AK9" s="810">
        <v>0</v>
      </c>
      <c r="AL9" s="811"/>
      <c r="AM9" s="811"/>
      <c r="AN9" s="811"/>
      <c r="AO9" s="811"/>
      <c r="AP9" s="811">
        <v>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-23</v>
      </c>
      <c r="CI9" s="828"/>
      <c r="CJ9" s="828"/>
      <c r="CK9" s="828"/>
      <c r="CL9" s="829"/>
      <c r="CM9" s="827">
        <v>14120</v>
      </c>
      <c r="CN9" s="828"/>
      <c r="CO9" s="828"/>
      <c r="CP9" s="828"/>
      <c r="CQ9" s="829"/>
      <c r="CR9" s="827">
        <v>18300</v>
      </c>
      <c r="CS9" s="828"/>
      <c r="CT9" s="828"/>
      <c r="CU9" s="828"/>
      <c r="CV9" s="829"/>
      <c r="CW9" s="827">
        <v>2139</v>
      </c>
      <c r="CX9" s="828"/>
      <c r="CY9" s="828"/>
      <c r="CZ9" s="828"/>
      <c r="DA9" s="829"/>
      <c r="DB9" s="827">
        <v>0</v>
      </c>
      <c r="DC9" s="828"/>
      <c r="DD9" s="828"/>
      <c r="DE9" s="828"/>
      <c r="DF9" s="829"/>
      <c r="DG9" s="827">
        <v>0</v>
      </c>
      <c r="DH9" s="828"/>
      <c r="DI9" s="828"/>
      <c r="DJ9" s="828"/>
      <c r="DK9" s="829"/>
      <c r="DL9" s="827">
        <v>0</v>
      </c>
      <c r="DM9" s="828"/>
      <c r="DN9" s="828"/>
      <c r="DO9" s="828"/>
      <c r="DP9" s="829"/>
      <c r="DQ9" s="827">
        <v>0</v>
      </c>
      <c r="DR9" s="828"/>
      <c r="DS9" s="828"/>
      <c r="DT9" s="828"/>
      <c r="DU9" s="829"/>
      <c r="DV9" s="830"/>
      <c r="DW9" s="831"/>
      <c r="DX9" s="831"/>
      <c r="DY9" s="831"/>
      <c r="DZ9" s="832"/>
      <c r="EA9" s="255"/>
    </row>
    <row r="10" spans="1:131" s="256" customFormat="1" ht="26.25" customHeight="1" x14ac:dyDescent="0.15">
      <c r="A10" s="262">
        <v>4</v>
      </c>
      <c r="B10" s="801" t="s">
        <v>388</v>
      </c>
      <c r="C10" s="802"/>
      <c r="D10" s="802"/>
      <c r="E10" s="802"/>
      <c r="F10" s="802"/>
      <c r="G10" s="802"/>
      <c r="H10" s="802"/>
      <c r="I10" s="802"/>
      <c r="J10" s="802"/>
      <c r="K10" s="802"/>
      <c r="L10" s="802"/>
      <c r="M10" s="802"/>
      <c r="N10" s="802"/>
      <c r="O10" s="802"/>
      <c r="P10" s="803"/>
      <c r="Q10" s="804">
        <v>175530</v>
      </c>
      <c r="R10" s="805"/>
      <c r="S10" s="805"/>
      <c r="T10" s="805"/>
      <c r="U10" s="805"/>
      <c r="V10" s="805">
        <v>175530</v>
      </c>
      <c r="W10" s="805"/>
      <c r="X10" s="805"/>
      <c r="Y10" s="805"/>
      <c r="Z10" s="805"/>
      <c r="AA10" s="805">
        <v>0</v>
      </c>
      <c r="AB10" s="805"/>
      <c r="AC10" s="805"/>
      <c r="AD10" s="805"/>
      <c r="AE10" s="806"/>
      <c r="AF10" s="807" t="s">
        <v>127</v>
      </c>
      <c r="AG10" s="808"/>
      <c r="AH10" s="808"/>
      <c r="AI10" s="808"/>
      <c r="AJ10" s="809"/>
      <c r="AK10" s="810">
        <v>91311</v>
      </c>
      <c r="AL10" s="811"/>
      <c r="AM10" s="811"/>
      <c r="AN10" s="811"/>
      <c r="AO10" s="811"/>
      <c r="AP10" s="811">
        <v>0</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603</v>
      </c>
      <c r="BT10" s="815"/>
      <c r="BU10" s="815"/>
      <c r="BV10" s="815"/>
      <c r="BW10" s="815"/>
      <c r="BX10" s="815"/>
      <c r="BY10" s="815"/>
      <c r="BZ10" s="815"/>
      <c r="CA10" s="815"/>
      <c r="CB10" s="815"/>
      <c r="CC10" s="815"/>
      <c r="CD10" s="815"/>
      <c r="CE10" s="815"/>
      <c r="CF10" s="815"/>
      <c r="CG10" s="816"/>
      <c r="CH10" s="827">
        <v>27</v>
      </c>
      <c r="CI10" s="828"/>
      <c r="CJ10" s="828"/>
      <c r="CK10" s="828"/>
      <c r="CL10" s="829"/>
      <c r="CM10" s="827">
        <v>2002</v>
      </c>
      <c r="CN10" s="828"/>
      <c r="CO10" s="828"/>
      <c r="CP10" s="828"/>
      <c r="CQ10" s="829"/>
      <c r="CR10" s="827">
        <v>300</v>
      </c>
      <c r="CS10" s="828"/>
      <c r="CT10" s="828"/>
      <c r="CU10" s="828"/>
      <c r="CV10" s="829"/>
      <c r="CW10" s="827">
        <v>434</v>
      </c>
      <c r="CX10" s="828"/>
      <c r="CY10" s="828"/>
      <c r="CZ10" s="828"/>
      <c r="DA10" s="829"/>
      <c r="DB10" s="827">
        <v>0</v>
      </c>
      <c r="DC10" s="828"/>
      <c r="DD10" s="828"/>
      <c r="DE10" s="828"/>
      <c r="DF10" s="829"/>
      <c r="DG10" s="827">
        <v>0</v>
      </c>
      <c r="DH10" s="828"/>
      <c r="DI10" s="828"/>
      <c r="DJ10" s="828"/>
      <c r="DK10" s="829"/>
      <c r="DL10" s="827">
        <v>0</v>
      </c>
      <c r="DM10" s="828"/>
      <c r="DN10" s="828"/>
      <c r="DO10" s="828"/>
      <c r="DP10" s="829"/>
      <c r="DQ10" s="827">
        <v>0</v>
      </c>
      <c r="DR10" s="828"/>
      <c r="DS10" s="828"/>
      <c r="DT10" s="828"/>
      <c r="DU10" s="829"/>
      <c r="DV10" s="830"/>
      <c r="DW10" s="831"/>
      <c r="DX10" s="831"/>
      <c r="DY10" s="831"/>
      <c r="DZ10" s="832"/>
      <c r="EA10" s="255"/>
    </row>
    <row r="11" spans="1:131" s="256" customFormat="1" ht="26.25" customHeight="1" x14ac:dyDescent="0.15">
      <c r="A11" s="262">
        <v>5</v>
      </c>
      <c r="B11" s="801" t="s">
        <v>389</v>
      </c>
      <c r="C11" s="802"/>
      <c r="D11" s="802"/>
      <c r="E11" s="802"/>
      <c r="F11" s="802"/>
      <c r="G11" s="802"/>
      <c r="H11" s="802"/>
      <c r="I11" s="802"/>
      <c r="J11" s="802"/>
      <c r="K11" s="802"/>
      <c r="L11" s="802"/>
      <c r="M11" s="802"/>
      <c r="N11" s="802"/>
      <c r="O11" s="802"/>
      <c r="P11" s="803"/>
      <c r="Q11" s="804">
        <v>263</v>
      </c>
      <c r="R11" s="805"/>
      <c r="S11" s="805"/>
      <c r="T11" s="805"/>
      <c r="U11" s="805"/>
      <c r="V11" s="805">
        <v>5</v>
      </c>
      <c r="W11" s="805"/>
      <c r="X11" s="805"/>
      <c r="Y11" s="805"/>
      <c r="Z11" s="805"/>
      <c r="AA11" s="805">
        <v>258</v>
      </c>
      <c r="AB11" s="805"/>
      <c r="AC11" s="805"/>
      <c r="AD11" s="805"/>
      <c r="AE11" s="806"/>
      <c r="AF11" s="807">
        <v>258</v>
      </c>
      <c r="AG11" s="808"/>
      <c r="AH11" s="808"/>
      <c r="AI11" s="808"/>
      <c r="AJ11" s="809"/>
      <c r="AK11" s="810">
        <v>0</v>
      </c>
      <c r="AL11" s="811"/>
      <c r="AM11" s="811"/>
      <c r="AN11" s="811"/>
      <c r="AO11" s="811"/>
      <c r="AP11" s="811">
        <v>4</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604</v>
      </c>
      <c r="BT11" s="815"/>
      <c r="BU11" s="815"/>
      <c r="BV11" s="815"/>
      <c r="BW11" s="815"/>
      <c r="BX11" s="815"/>
      <c r="BY11" s="815"/>
      <c r="BZ11" s="815"/>
      <c r="CA11" s="815"/>
      <c r="CB11" s="815"/>
      <c r="CC11" s="815"/>
      <c r="CD11" s="815"/>
      <c r="CE11" s="815"/>
      <c r="CF11" s="815"/>
      <c r="CG11" s="816"/>
      <c r="CH11" s="827">
        <v>-4</v>
      </c>
      <c r="CI11" s="828"/>
      <c r="CJ11" s="828"/>
      <c r="CK11" s="828"/>
      <c r="CL11" s="829"/>
      <c r="CM11" s="827">
        <v>378</v>
      </c>
      <c r="CN11" s="828"/>
      <c r="CO11" s="828"/>
      <c r="CP11" s="828"/>
      <c r="CQ11" s="829"/>
      <c r="CR11" s="827">
        <v>300</v>
      </c>
      <c r="CS11" s="828"/>
      <c r="CT11" s="828"/>
      <c r="CU11" s="828"/>
      <c r="CV11" s="829"/>
      <c r="CW11" s="827">
        <v>48</v>
      </c>
      <c r="CX11" s="828"/>
      <c r="CY11" s="828"/>
      <c r="CZ11" s="828"/>
      <c r="DA11" s="829"/>
      <c r="DB11" s="827">
        <v>0</v>
      </c>
      <c r="DC11" s="828"/>
      <c r="DD11" s="828"/>
      <c r="DE11" s="828"/>
      <c r="DF11" s="829"/>
      <c r="DG11" s="827">
        <v>0</v>
      </c>
      <c r="DH11" s="828"/>
      <c r="DI11" s="828"/>
      <c r="DJ11" s="828"/>
      <c r="DK11" s="829"/>
      <c r="DL11" s="827">
        <v>0</v>
      </c>
      <c r="DM11" s="828"/>
      <c r="DN11" s="828"/>
      <c r="DO11" s="828"/>
      <c r="DP11" s="829"/>
      <c r="DQ11" s="827">
        <v>0</v>
      </c>
      <c r="DR11" s="828"/>
      <c r="DS11" s="828"/>
      <c r="DT11" s="828"/>
      <c r="DU11" s="829"/>
      <c r="DV11" s="830"/>
      <c r="DW11" s="831"/>
      <c r="DX11" s="831"/>
      <c r="DY11" s="831"/>
      <c r="DZ11" s="832"/>
      <c r="EA11" s="255"/>
    </row>
    <row r="12" spans="1:131" s="256" customFormat="1" ht="26.25" customHeight="1" x14ac:dyDescent="0.15">
      <c r="A12" s="262">
        <v>6</v>
      </c>
      <c r="B12" s="801" t="s">
        <v>390</v>
      </c>
      <c r="C12" s="802"/>
      <c r="D12" s="802"/>
      <c r="E12" s="802"/>
      <c r="F12" s="802"/>
      <c r="G12" s="802"/>
      <c r="H12" s="802"/>
      <c r="I12" s="802"/>
      <c r="J12" s="802"/>
      <c r="K12" s="802"/>
      <c r="L12" s="802"/>
      <c r="M12" s="802"/>
      <c r="N12" s="802"/>
      <c r="O12" s="802"/>
      <c r="P12" s="803"/>
      <c r="Q12" s="804">
        <v>992</v>
      </c>
      <c r="R12" s="805"/>
      <c r="S12" s="805"/>
      <c r="T12" s="805"/>
      <c r="U12" s="805"/>
      <c r="V12" s="805">
        <v>991</v>
      </c>
      <c r="W12" s="805"/>
      <c r="X12" s="805"/>
      <c r="Y12" s="805"/>
      <c r="Z12" s="805"/>
      <c r="AA12" s="805">
        <v>1</v>
      </c>
      <c r="AB12" s="805"/>
      <c r="AC12" s="805"/>
      <c r="AD12" s="805"/>
      <c r="AE12" s="806"/>
      <c r="AF12" s="807" t="s">
        <v>127</v>
      </c>
      <c r="AG12" s="808"/>
      <c r="AH12" s="808"/>
      <c r="AI12" s="808"/>
      <c r="AJ12" s="809"/>
      <c r="AK12" s="810">
        <v>0</v>
      </c>
      <c r="AL12" s="811"/>
      <c r="AM12" s="811"/>
      <c r="AN12" s="811"/>
      <c r="AO12" s="811"/>
      <c r="AP12" s="811">
        <v>2619</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605</v>
      </c>
      <c r="BT12" s="815"/>
      <c r="BU12" s="815"/>
      <c r="BV12" s="815"/>
      <c r="BW12" s="815"/>
      <c r="BX12" s="815"/>
      <c r="BY12" s="815"/>
      <c r="BZ12" s="815"/>
      <c r="CA12" s="815"/>
      <c r="CB12" s="815"/>
      <c r="CC12" s="815"/>
      <c r="CD12" s="815"/>
      <c r="CE12" s="815"/>
      <c r="CF12" s="815"/>
      <c r="CG12" s="816"/>
      <c r="CH12" s="827">
        <v>27</v>
      </c>
      <c r="CI12" s="828"/>
      <c r="CJ12" s="828"/>
      <c r="CK12" s="828"/>
      <c r="CL12" s="829"/>
      <c r="CM12" s="827">
        <v>617</v>
      </c>
      <c r="CN12" s="828"/>
      <c r="CO12" s="828"/>
      <c r="CP12" s="828"/>
      <c r="CQ12" s="829"/>
      <c r="CR12" s="827">
        <v>80</v>
      </c>
      <c r="CS12" s="828"/>
      <c r="CT12" s="828"/>
      <c r="CU12" s="828"/>
      <c r="CV12" s="829"/>
      <c r="CW12" s="827">
        <v>0</v>
      </c>
      <c r="CX12" s="828"/>
      <c r="CY12" s="828"/>
      <c r="CZ12" s="828"/>
      <c r="DA12" s="829"/>
      <c r="DB12" s="827">
        <v>0</v>
      </c>
      <c r="DC12" s="828"/>
      <c r="DD12" s="828"/>
      <c r="DE12" s="828"/>
      <c r="DF12" s="829"/>
      <c r="DG12" s="827">
        <v>0</v>
      </c>
      <c r="DH12" s="828"/>
      <c r="DI12" s="828"/>
      <c r="DJ12" s="828"/>
      <c r="DK12" s="829"/>
      <c r="DL12" s="827">
        <v>0</v>
      </c>
      <c r="DM12" s="828"/>
      <c r="DN12" s="828"/>
      <c r="DO12" s="828"/>
      <c r="DP12" s="829"/>
      <c r="DQ12" s="827">
        <v>0</v>
      </c>
      <c r="DR12" s="828"/>
      <c r="DS12" s="828"/>
      <c r="DT12" s="828"/>
      <c r="DU12" s="829"/>
      <c r="DV12" s="830"/>
      <c r="DW12" s="831"/>
      <c r="DX12" s="831"/>
      <c r="DY12" s="831"/>
      <c r="DZ12" s="832"/>
      <c r="EA12" s="255"/>
    </row>
    <row r="13" spans="1:131" s="256" customFormat="1" ht="26.25" customHeight="1" x14ac:dyDescent="0.15">
      <c r="A13" s="262">
        <v>7</v>
      </c>
      <c r="B13" s="801" t="s">
        <v>391</v>
      </c>
      <c r="C13" s="802"/>
      <c r="D13" s="802"/>
      <c r="E13" s="802"/>
      <c r="F13" s="802"/>
      <c r="G13" s="802"/>
      <c r="H13" s="802"/>
      <c r="I13" s="802"/>
      <c r="J13" s="802"/>
      <c r="K13" s="802"/>
      <c r="L13" s="802"/>
      <c r="M13" s="802"/>
      <c r="N13" s="802"/>
      <c r="O13" s="802"/>
      <c r="P13" s="803"/>
      <c r="Q13" s="804">
        <v>837</v>
      </c>
      <c r="R13" s="805"/>
      <c r="S13" s="805"/>
      <c r="T13" s="805"/>
      <c r="U13" s="805"/>
      <c r="V13" s="805">
        <v>286</v>
      </c>
      <c r="W13" s="805"/>
      <c r="X13" s="805"/>
      <c r="Y13" s="805"/>
      <c r="Z13" s="805"/>
      <c r="AA13" s="805">
        <v>551</v>
      </c>
      <c r="AB13" s="805"/>
      <c r="AC13" s="805"/>
      <c r="AD13" s="805"/>
      <c r="AE13" s="806"/>
      <c r="AF13" s="807">
        <v>348</v>
      </c>
      <c r="AG13" s="808"/>
      <c r="AH13" s="808"/>
      <c r="AI13" s="808"/>
      <c r="AJ13" s="809"/>
      <c r="AK13" s="810">
        <v>14</v>
      </c>
      <c r="AL13" s="811"/>
      <c r="AM13" s="811"/>
      <c r="AN13" s="811"/>
      <c r="AO13" s="811"/>
      <c r="AP13" s="811">
        <v>1714</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606</v>
      </c>
      <c r="BT13" s="815"/>
      <c r="BU13" s="815"/>
      <c r="BV13" s="815"/>
      <c r="BW13" s="815"/>
      <c r="BX13" s="815"/>
      <c r="BY13" s="815"/>
      <c r="BZ13" s="815"/>
      <c r="CA13" s="815"/>
      <c r="CB13" s="815"/>
      <c r="CC13" s="815"/>
      <c r="CD13" s="815"/>
      <c r="CE13" s="815"/>
      <c r="CF13" s="815"/>
      <c r="CG13" s="816"/>
      <c r="CH13" s="827">
        <v>1</v>
      </c>
      <c r="CI13" s="828"/>
      <c r="CJ13" s="828"/>
      <c r="CK13" s="828"/>
      <c r="CL13" s="829"/>
      <c r="CM13" s="827">
        <v>16</v>
      </c>
      <c r="CN13" s="828"/>
      <c r="CO13" s="828"/>
      <c r="CP13" s="828"/>
      <c r="CQ13" s="829"/>
      <c r="CR13" s="827">
        <v>5</v>
      </c>
      <c r="CS13" s="828"/>
      <c r="CT13" s="828"/>
      <c r="CU13" s="828"/>
      <c r="CV13" s="829"/>
      <c r="CW13" s="827">
        <v>39</v>
      </c>
      <c r="CX13" s="828"/>
      <c r="CY13" s="828"/>
      <c r="CZ13" s="828"/>
      <c r="DA13" s="829"/>
      <c r="DB13" s="827">
        <v>0</v>
      </c>
      <c r="DC13" s="828"/>
      <c r="DD13" s="828"/>
      <c r="DE13" s="828"/>
      <c r="DF13" s="829"/>
      <c r="DG13" s="827">
        <v>0</v>
      </c>
      <c r="DH13" s="828"/>
      <c r="DI13" s="828"/>
      <c r="DJ13" s="828"/>
      <c r="DK13" s="829"/>
      <c r="DL13" s="827">
        <v>0</v>
      </c>
      <c r="DM13" s="828"/>
      <c r="DN13" s="828"/>
      <c r="DO13" s="828"/>
      <c r="DP13" s="829"/>
      <c r="DQ13" s="827">
        <v>0</v>
      </c>
      <c r="DR13" s="828"/>
      <c r="DS13" s="828"/>
      <c r="DT13" s="828"/>
      <c r="DU13" s="829"/>
      <c r="DV13" s="830"/>
      <c r="DW13" s="831"/>
      <c r="DX13" s="831"/>
      <c r="DY13" s="831"/>
      <c r="DZ13" s="832"/>
      <c r="EA13" s="255"/>
    </row>
    <row r="14" spans="1:131" s="256" customFormat="1" ht="26.25" customHeight="1" x14ac:dyDescent="0.15">
      <c r="A14" s="262">
        <v>8</v>
      </c>
      <c r="B14" s="801" t="s">
        <v>392</v>
      </c>
      <c r="C14" s="802"/>
      <c r="D14" s="802"/>
      <c r="E14" s="802"/>
      <c r="F14" s="802"/>
      <c r="G14" s="802"/>
      <c r="H14" s="802"/>
      <c r="I14" s="802"/>
      <c r="J14" s="802"/>
      <c r="K14" s="802"/>
      <c r="L14" s="802"/>
      <c r="M14" s="802"/>
      <c r="N14" s="802"/>
      <c r="O14" s="802"/>
      <c r="P14" s="803"/>
      <c r="Q14" s="804">
        <v>427</v>
      </c>
      <c r="R14" s="805"/>
      <c r="S14" s="805"/>
      <c r="T14" s="805"/>
      <c r="U14" s="805"/>
      <c r="V14" s="805">
        <v>427</v>
      </c>
      <c r="W14" s="805"/>
      <c r="X14" s="805"/>
      <c r="Y14" s="805"/>
      <c r="Z14" s="805"/>
      <c r="AA14" s="805">
        <v>0</v>
      </c>
      <c r="AB14" s="805"/>
      <c r="AC14" s="805"/>
      <c r="AD14" s="805"/>
      <c r="AE14" s="806"/>
      <c r="AF14" s="807" t="s">
        <v>127</v>
      </c>
      <c r="AG14" s="808"/>
      <c r="AH14" s="808"/>
      <c r="AI14" s="808"/>
      <c r="AJ14" s="809"/>
      <c r="AK14" s="810">
        <v>0</v>
      </c>
      <c r="AL14" s="811"/>
      <c r="AM14" s="811"/>
      <c r="AN14" s="811"/>
      <c r="AO14" s="811"/>
      <c r="AP14" s="811">
        <v>0</v>
      </c>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607</v>
      </c>
      <c r="BT14" s="815"/>
      <c r="BU14" s="815"/>
      <c r="BV14" s="815"/>
      <c r="BW14" s="815"/>
      <c r="BX14" s="815"/>
      <c r="BY14" s="815"/>
      <c r="BZ14" s="815"/>
      <c r="CA14" s="815"/>
      <c r="CB14" s="815"/>
      <c r="CC14" s="815"/>
      <c r="CD14" s="815"/>
      <c r="CE14" s="815"/>
      <c r="CF14" s="815"/>
      <c r="CG14" s="816"/>
      <c r="CH14" s="827">
        <v>7</v>
      </c>
      <c r="CI14" s="828"/>
      <c r="CJ14" s="828"/>
      <c r="CK14" s="828"/>
      <c r="CL14" s="829"/>
      <c r="CM14" s="827">
        <v>136</v>
      </c>
      <c r="CN14" s="828"/>
      <c r="CO14" s="828"/>
      <c r="CP14" s="828"/>
      <c r="CQ14" s="829"/>
      <c r="CR14" s="827">
        <v>5</v>
      </c>
      <c r="CS14" s="828"/>
      <c r="CT14" s="828"/>
      <c r="CU14" s="828"/>
      <c r="CV14" s="829"/>
      <c r="CW14" s="827">
        <v>84</v>
      </c>
      <c r="CX14" s="828"/>
      <c r="CY14" s="828"/>
      <c r="CZ14" s="828"/>
      <c r="DA14" s="829"/>
      <c r="DB14" s="827">
        <v>0</v>
      </c>
      <c r="DC14" s="828"/>
      <c r="DD14" s="828"/>
      <c r="DE14" s="828"/>
      <c r="DF14" s="829"/>
      <c r="DG14" s="827">
        <v>0</v>
      </c>
      <c r="DH14" s="828"/>
      <c r="DI14" s="828"/>
      <c r="DJ14" s="828"/>
      <c r="DK14" s="829"/>
      <c r="DL14" s="827">
        <v>0</v>
      </c>
      <c r="DM14" s="828"/>
      <c r="DN14" s="828"/>
      <c r="DO14" s="828"/>
      <c r="DP14" s="829"/>
      <c r="DQ14" s="827">
        <v>0</v>
      </c>
      <c r="DR14" s="828"/>
      <c r="DS14" s="828"/>
      <c r="DT14" s="828"/>
      <c r="DU14" s="829"/>
      <c r="DV14" s="830"/>
      <c r="DW14" s="831"/>
      <c r="DX14" s="831"/>
      <c r="DY14" s="831"/>
      <c r="DZ14" s="832"/>
      <c r="EA14" s="255"/>
    </row>
    <row r="15" spans="1:131" s="256" customFormat="1" ht="26.25" customHeight="1" x14ac:dyDescent="0.15">
      <c r="A15" s="262">
        <v>9</v>
      </c>
      <c r="B15" s="801" t="s">
        <v>393</v>
      </c>
      <c r="C15" s="802"/>
      <c r="D15" s="802"/>
      <c r="E15" s="802"/>
      <c r="F15" s="802"/>
      <c r="G15" s="802"/>
      <c r="H15" s="802"/>
      <c r="I15" s="802"/>
      <c r="J15" s="802"/>
      <c r="K15" s="802"/>
      <c r="L15" s="802"/>
      <c r="M15" s="802"/>
      <c r="N15" s="802"/>
      <c r="O15" s="802"/>
      <c r="P15" s="803"/>
      <c r="Q15" s="804">
        <v>2920</v>
      </c>
      <c r="R15" s="805"/>
      <c r="S15" s="805"/>
      <c r="T15" s="805"/>
      <c r="U15" s="805"/>
      <c r="V15" s="805">
        <v>2920</v>
      </c>
      <c r="W15" s="805"/>
      <c r="X15" s="805"/>
      <c r="Y15" s="805"/>
      <c r="Z15" s="805"/>
      <c r="AA15" s="805">
        <v>0</v>
      </c>
      <c r="AB15" s="805"/>
      <c r="AC15" s="805"/>
      <c r="AD15" s="805"/>
      <c r="AE15" s="806"/>
      <c r="AF15" s="807" t="s">
        <v>127</v>
      </c>
      <c r="AG15" s="808"/>
      <c r="AH15" s="808"/>
      <c r="AI15" s="808"/>
      <c r="AJ15" s="809"/>
      <c r="AK15" s="810">
        <v>0</v>
      </c>
      <c r="AL15" s="811"/>
      <c r="AM15" s="811"/>
      <c r="AN15" s="811"/>
      <c r="AO15" s="811"/>
      <c r="AP15" s="811">
        <v>20580</v>
      </c>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608</v>
      </c>
      <c r="BT15" s="815"/>
      <c r="BU15" s="815"/>
      <c r="BV15" s="815"/>
      <c r="BW15" s="815"/>
      <c r="BX15" s="815"/>
      <c r="BY15" s="815"/>
      <c r="BZ15" s="815"/>
      <c r="CA15" s="815"/>
      <c r="CB15" s="815"/>
      <c r="CC15" s="815"/>
      <c r="CD15" s="815"/>
      <c r="CE15" s="815"/>
      <c r="CF15" s="815"/>
      <c r="CG15" s="816"/>
      <c r="CH15" s="827">
        <v>-4</v>
      </c>
      <c r="CI15" s="828"/>
      <c r="CJ15" s="828"/>
      <c r="CK15" s="828"/>
      <c r="CL15" s="829"/>
      <c r="CM15" s="827">
        <v>191</v>
      </c>
      <c r="CN15" s="828"/>
      <c r="CO15" s="828"/>
      <c r="CP15" s="828"/>
      <c r="CQ15" s="829"/>
      <c r="CR15" s="827">
        <v>300</v>
      </c>
      <c r="CS15" s="828"/>
      <c r="CT15" s="828"/>
      <c r="CU15" s="828"/>
      <c r="CV15" s="829"/>
      <c r="CW15" s="827">
        <v>42</v>
      </c>
      <c r="CX15" s="828"/>
      <c r="CY15" s="828"/>
      <c r="CZ15" s="828"/>
      <c r="DA15" s="829"/>
      <c r="DB15" s="827">
        <v>0</v>
      </c>
      <c r="DC15" s="828"/>
      <c r="DD15" s="828"/>
      <c r="DE15" s="828"/>
      <c r="DF15" s="829"/>
      <c r="DG15" s="827">
        <v>0</v>
      </c>
      <c r="DH15" s="828"/>
      <c r="DI15" s="828"/>
      <c r="DJ15" s="828"/>
      <c r="DK15" s="829"/>
      <c r="DL15" s="827">
        <v>0</v>
      </c>
      <c r="DM15" s="828"/>
      <c r="DN15" s="828"/>
      <c r="DO15" s="828"/>
      <c r="DP15" s="829"/>
      <c r="DQ15" s="827">
        <v>0</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609</v>
      </c>
      <c r="BT16" s="815"/>
      <c r="BU16" s="815"/>
      <c r="BV16" s="815"/>
      <c r="BW16" s="815"/>
      <c r="BX16" s="815"/>
      <c r="BY16" s="815"/>
      <c r="BZ16" s="815"/>
      <c r="CA16" s="815"/>
      <c r="CB16" s="815"/>
      <c r="CC16" s="815"/>
      <c r="CD16" s="815"/>
      <c r="CE16" s="815"/>
      <c r="CF16" s="815"/>
      <c r="CG16" s="816"/>
      <c r="CH16" s="827">
        <v>-15</v>
      </c>
      <c r="CI16" s="828"/>
      <c r="CJ16" s="828"/>
      <c r="CK16" s="828"/>
      <c r="CL16" s="829"/>
      <c r="CM16" s="827">
        <v>1035</v>
      </c>
      <c r="CN16" s="828"/>
      <c r="CO16" s="828"/>
      <c r="CP16" s="828"/>
      <c r="CQ16" s="829"/>
      <c r="CR16" s="827">
        <v>760</v>
      </c>
      <c r="CS16" s="828"/>
      <c r="CT16" s="828"/>
      <c r="CU16" s="828"/>
      <c r="CV16" s="829"/>
      <c r="CW16" s="827">
        <v>140</v>
      </c>
      <c r="CX16" s="828"/>
      <c r="CY16" s="828"/>
      <c r="CZ16" s="828"/>
      <c r="DA16" s="829"/>
      <c r="DB16" s="827">
        <v>0</v>
      </c>
      <c r="DC16" s="828"/>
      <c r="DD16" s="828"/>
      <c r="DE16" s="828"/>
      <c r="DF16" s="829"/>
      <c r="DG16" s="827">
        <v>0</v>
      </c>
      <c r="DH16" s="828"/>
      <c r="DI16" s="828"/>
      <c r="DJ16" s="828"/>
      <c r="DK16" s="829"/>
      <c r="DL16" s="827">
        <v>0</v>
      </c>
      <c r="DM16" s="828"/>
      <c r="DN16" s="828"/>
      <c r="DO16" s="828"/>
      <c r="DP16" s="829"/>
      <c r="DQ16" s="827">
        <v>0</v>
      </c>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610</v>
      </c>
      <c r="BT17" s="815"/>
      <c r="BU17" s="815"/>
      <c r="BV17" s="815"/>
      <c r="BW17" s="815"/>
      <c r="BX17" s="815"/>
      <c r="BY17" s="815"/>
      <c r="BZ17" s="815"/>
      <c r="CA17" s="815"/>
      <c r="CB17" s="815"/>
      <c r="CC17" s="815"/>
      <c r="CD17" s="815"/>
      <c r="CE17" s="815"/>
      <c r="CF17" s="815"/>
      <c r="CG17" s="816"/>
      <c r="CH17" s="827">
        <v>132</v>
      </c>
      <c r="CI17" s="828"/>
      <c r="CJ17" s="828"/>
      <c r="CK17" s="828"/>
      <c r="CL17" s="829"/>
      <c r="CM17" s="827">
        <v>3729</v>
      </c>
      <c r="CN17" s="828"/>
      <c r="CO17" s="828"/>
      <c r="CP17" s="828"/>
      <c r="CQ17" s="829"/>
      <c r="CR17" s="827">
        <v>1650</v>
      </c>
      <c r="CS17" s="828"/>
      <c r="CT17" s="828"/>
      <c r="CU17" s="828"/>
      <c r="CV17" s="829"/>
      <c r="CW17" s="827">
        <v>30</v>
      </c>
      <c r="CX17" s="828"/>
      <c r="CY17" s="828"/>
      <c r="CZ17" s="828"/>
      <c r="DA17" s="829"/>
      <c r="DB17" s="827">
        <v>0</v>
      </c>
      <c r="DC17" s="828"/>
      <c r="DD17" s="828"/>
      <c r="DE17" s="828"/>
      <c r="DF17" s="829"/>
      <c r="DG17" s="827">
        <v>0</v>
      </c>
      <c r="DH17" s="828"/>
      <c r="DI17" s="828"/>
      <c r="DJ17" s="828"/>
      <c r="DK17" s="829"/>
      <c r="DL17" s="827">
        <v>0</v>
      </c>
      <c r="DM17" s="828"/>
      <c r="DN17" s="828"/>
      <c r="DO17" s="828"/>
      <c r="DP17" s="829"/>
      <c r="DQ17" s="827">
        <v>0</v>
      </c>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611</v>
      </c>
      <c r="BT18" s="815"/>
      <c r="BU18" s="815"/>
      <c r="BV18" s="815"/>
      <c r="BW18" s="815"/>
      <c r="BX18" s="815"/>
      <c r="BY18" s="815"/>
      <c r="BZ18" s="815"/>
      <c r="CA18" s="815"/>
      <c r="CB18" s="815"/>
      <c r="CC18" s="815"/>
      <c r="CD18" s="815"/>
      <c r="CE18" s="815"/>
      <c r="CF18" s="815"/>
      <c r="CG18" s="816"/>
      <c r="CH18" s="827">
        <v>2</v>
      </c>
      <c r="CI18" s="828"/>
      <c r="CJ18" s="828"/>
      <c r="CK18" s="828"/>
      <c r="CL18" s="829"/>
      <c r="CM18" s="827">
        <v>651</v>
      </c>
      <c r="CN18" s="828"/>
      <c r="CO18" s="828"/>
      <c r="CP18" s="828"/>
      <c r="CQ18" s="829"/>
      <c r="CR18" s="827">
        <v>210</v>
      </c>
      <c r="CS18" s="828"/>
      <c r="CT18" s="828"/>
      <c r="CU18" s="828"/>
      <c r="CV18" s="829"/>
      <c r="CW18" s="827">
        <v>33</v>
      </c>
      <c r="CX18" s="828"/>
      <c r="CY18" s="828"/>
      <c r="CZ18" s="828"/>
      <c r="DA18" s="829"/>
      <c r="DB18" s="827">
        <v>0</v>
      </c>
      <c r="DC18" s="828"/>
      <c r="DD18" s="828"/>
      <c r="DE18" s="828"/>
      <c r="DF18" s="829"/>
      <c r="DG18" s="827">
        <v>0</v>
      </c>
      <c r="DH18" s="828"/>
      <c r="DI18" s="828"/>
      <c r="DJ18" s="828"/>
      <c r="DK18" s="829"/>
      <c r="DL18" s="827">
        <v>0</v>
      </c>
      <c r="DM18" s="828"/>
      <c r="DN18" s="828"/>
      <c r="DO18" s="828"/>
      <c r="DP18" s="829"/>
      <c r="DQ18" s="827">
        <v>0</v>
      </c>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612</v>
      </c>
      <c r="BT19" s="815"/>
      <c r="BU19" s="815"/>
      <c r="BV19" s="815"/>
      <c r="BW19" s="815"/>
      <c r="BX19" s="815"/>
      <c r="BY19" s="815"/>
      <c r="BZ19" s="815"/>
      <c r="CA19" s="815"/>
      <c r="CB19" s="815"/>
      <c r="CC19" s="815"/>
      <c r="CD19" s="815"/>
      <c r="CE19" s="815"/>
      <c r="CF19" s="815"/>
      <c r="CG19" s="816"/>
      <c r="CH19" s="827">
        <v>-19</v>
      </c>
      <c r="CI19" s="828"/>
      <c r="CJ19" s="828"/>
      <c r="CK19" s="828"/>
      <c r="CL19" s="829"/>
      <c r="CM19" s="827">
        <v>811</v>
      </c>
      <c r="CN19" s="828"/>
      <c r="CO19" s="828"/>
      <c r="CP19" s="828"/>
      <c r="CQ19" s="829"/>
      <c r="CR19" s="827">
        <v>3</v>
      </c>
      <c r="CS19" s="828"/>
      <c r="CT19" s="828"/>
      <c r="CU19" s="828"/>
      <c r="CV19" s="829"/>
      <c r="CW19" s="827">
        <v>0</v>
      </c>
      <c r="CX19" s="828"/>
      <c r="CY19" s="828"/>
      <c r="CZ19" s="828"/>
      <c r="DA19" s="829"/>
      <c r="DB19" s="827">
        <v>0</v>
      </c>
      <c r="DC19" s="828"/>
      <c r="DD19" s="828"/>
      <c r="DE19" s="828"/>
      <c r="DF19" s="829"/>
      <c r="DG19" s="827">
        <v>0</v>
      </c>
      <c r="DH19" s="828"/>
      <c r="DI19" s="828"/>
      <c r="DJ19" s="828"/>
      <c r="DK19" s="829"/>
      <c r="DL19" s="827">
        <v>0</v>
      </c>
      <c r="DM19" s="828"/>
      <c r="DN19" s="828"/>
      <c r="DO19" s="828"/>
      <c r="DP19" s="829"/>
      <c r="DQ19" s="827">
        <v>0</v>
      </c>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613</v>
      </c>
      <c r="BT20" s="815"/>
      <c r="BU20" s="815"/>
      <c r="BV20" s="815"/>
      <c r="BW20" s="815"/>
      <c r="BX20" s="815"/>
      <c r="BY20" s="815"/>
      <c r="BZ20" s="815"/>
      <c r="CA20" s="815"/>
      <c r="CB20" s="815"/>
      <c r="CC20" s="815"/>
      <c r="CD20" s="815"/>
      <c r="CE20" s="815"/>
      <c r="CF20" s="815"/>
      <c r="CG20" s="816"/>
      <c r="CH20" s="827">
        <v>-4</v>
      </c>
      <c r="CI20" s="828"/>
      <c r="CJ20" s="828"/>
      <c r="CK20" s="828"/>
      <c r="CL20" s="829"/>
      <c r="CM20" s="827">
        <v>2538</v>
      </c>
      <c r="CN20" s="828"/>
      <c r="CO20" s="828"/>
      <c r="CP20" s="828"/>
      <c r="CQ20" s="829"/>
      <c r="CR20" s="827">
        <v>570</v>
      </c>
      <c r="CS20" s="828"/>
      <c r="CT20" s="828"/>
      <c r="CU20" s="828"/>
      <c r="CV20" s="829"/>
      <c r="CW20" s="827">
        <v>4</v>
      </c>
      <c r="CX20" s="828"/>
      <c r="CY20" s="828"/>
      <c r="CZ20" s="828"/>
      <c r="DA20" s="829"/>
      <c r="DB20" s="827">
        <v>0</v>
      </c>
      <c r="DC20" s="828"/>
      <c r="DD20" s="828"/>
      <c r="DE20" s="828"/>
      <c r="DF20" s="829"/>
      <c r="DG20" s="827">
        <v>0</v>
      </c>
      <c r="DH20" s="828"/>
      <c r="DI20" s="828"/>
      <c r="DJ20" s="828"/>
      <c r="DK20" s="829"/>
      <c r="DL20" s="827">
        <v>0</v>
      </c>
      <c r="DM20" s="828"/>
      <c r="DN20" s="828"/>
      <c r="DO20" s="828"/>
      <c r="DP20" s="829"/>
      <c r="DQ20" s="827">
        <v>0</v>
      </c>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t="s">
        <v>614</v>
      </c>
      <c r="BT21" s="815"/>
      <c r="BU21" s="815"/>
      <c r="BV21" s="815"/>
      <c r="BW21" s="815"/>
      <c r="BX21" s="815"/>
      <c r="BY21" s="815"/>
      <c r="BZ21" s="815"/>
      <c r="CA21" s="815"/>
      <c r="CB21" s="815"/>
      <c r="CC21" s="815"/>
      <c r="CD21" s="815"/>
      <c r="CE21" s="815"/>
      <c r="CF21" s="815"/>
      <c r="CG21" s="816"/>
      <c r="CH21" s="827">
        <v>-2670</v>
      </c>
      <c r="CI21" s="828"/>
      <c r="CJ21" s="828"/>
      <c r="CK21" s="828"/>
      <c r="CL21" s="829"/>
      <c r="CM21" s="827">
        <v>1924</v>
      </c>
      <c r="CN21" s="828"/>
      <c r="CO21" s="828"/>
      <c r="CP21" s="828"/>
      <c r="CQ21" s="829"/>
      <c r="CR21" s="827">
        <v>78</v>
      </c>
      <c r="CS21" s="828"/>
      <c r="CT21" s="828"/>
      <c r="CU21" s="828"/>
      <c r="CV21" s="829"/>
      <c r="CW21" s="827">
        <v>1</v>
      </c>
      <c r="CX21" s="828"/>
      <c r="CY21" s="828"/>
      <c r="CZ21" s="828"/>
      <c r="DA21" s="829"/>
      <c r="DB21" s="827">
        <v>0</v>
      </c>
      <c r="DC21" s="828"/>
      <c r="DD21" s="828"/>
      <c r="DE21" s="828"/>
      <c r="DF21" s="829"/>
      <c r="DG21" s="827">
        <v>0</v>
      </c>
      <c r="DH21" s="828"/>
      <c r="DI21" s="828"/>
      <c r="DJ21" s="828"/>
      <c r="DK21" s="829"/>
      <c r="DL21" s="827">
        <v>0</v>
      </c>
      <c r="DM21" s="828"/>
      <c r="DN21" s="828"/>
      <c r="DO21" s="828"/>
      <c r="DP21" s="829"/>
      <c r="DQ21" s="827">
        <v>0</v>
      </c>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t="s">
        <v>615</v>
      </c>
      <c r="BT22" s="815"/>
      <c r="BU22" s="815"/>
      <c r="BV22" s="815"/>
      <c r="BW22" s="815"/>
      <c r="BX22" s="815"/>
      <c r="BY22" s="815"/>
      <c r="BZ22" s="815"/>
      <c r="CA22" s="815"/>
      <c r="CB22" s="815"/>
      <c r="CC22" s="815"/>
      <c r="CD22" s="815"/>
      <c r="CE22" s="815"/>
      <c r="CF22" s="815"/>
      <c r="CG22" s="816"/>
      <c r="CH22" s="827">
        <v>4</v>
      </c>
      <c r="CI22" s="828"/>
      <c r="CJ22" s="828"/>
      <c r="CK22" s="828"/>
      <c r="CL22" s="829"/>
      <c r="CM22" s="827">
        <v>13005</v>
      </c>
      <c r="CN22" s="828"/>
      <c r="CO22" s="828"/>
      <c r="CP22" s="828"/>
      <c r="CQ22" s="829"/>
      <c r="CR22" s="827">
        <v>3000</v>
      </c>
      <c r="CS22" s="828"/>
      <c r="CT22" s="828"/>
      <c r="CU22" s="828"/>
      <c r="CV22" s="829"/>
      <c r="CW22" s="827">
        <v>0</v>
      </c>
      <c r="CX22" s="828"/>
      <c r="CY22" s="828"/>
      <c r="CZ22" s="828"/>
      <c r="DA22" s="829"/>
      <c r="DB22" s="827">
        <v>1072</v>
      </c>
      <c r="DC22" s="828"/>
      <c r="DD22" s="828"/>
      <c r="DE22" s="828"/>
      <c r="DF22" s="829"/>
      <c r="DG22" s="827">
        <v>0</v>
      </c>
      <c r="DH22" s="828"/>
      <c r="DI22" s="828"/>
      <c r="DJ22" s="828"/>
      <c r="DK22" s="829"/>
      <c r="DL22" s="827">
        <v>0</v>
      </c>
      <c r="DM22" s="828"/>
      <c r="DN22" s="828"/>
      <c r="DO22" s="828"/>
      <c r="DP22" s="829"/>
      <c r="DQ22" s="827">
        <v>0</v>
      </c>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2288</v>
      </c>
      <c r="AG23" s="840"/>
      <c r="AH23" s="840"/>
      <c r="AI23" s="840"/>
      <c r="AJ23" s="843"/>
      <c r="AK23" s="844"/>
      <c r="AL23" s="845"/>
      <c r="AM23" s="845"/>
      <c r="AN23" s="845"/>
      <c r="AO23" s="845"/>
      <c r="AP23" s="840"/>
      <c r="AQ23" s="840"/>
      <c r="AR23" s="840"/>
      <c r="AS23" s="840"/>
      <c r="AT23" s="840"/>
      <c r="AU23" s="846"/>
      <c r="AV23" s="846"/>
      <c r="AW23" s="846"/>
      <c r="AX23" s="846"/>
      <c r="AY23" s="847"/>
      <c r="AZ23" s="855" t="s">
        <v>127</v>
      </c>
      <c r="BA23" s="856"/>
      <c r="BB23" s="856"/>
      <c r="BC23" s="856"/>
      <c r="BD23" s="857"/>
      <c r="BE23" s="254"/>
      <c r="BF23" s="254"/>
      <c r="BG23" s="254"/>
      <c r="BH23" s="254"/>
      <c r="BI23" s="254"/>
      <c r="BJ23" s="254"/>
      <c r="BK23" s="254"/>
      <c r="BL23" s="254"/>
      <c r="BM23" s="254"/>
      <c r="BN23" s="254"/>
      <c r="BO23" s="254"/>
      <c r="BP23" s="254"/>
      <c r="BQ23" s="263">
        <v>17</v>
      </c>
      <c r="BR23" s="264"/>
      <c r="BS23" s="814" t="s">
        <v>616</v>
      </c>
      <c r="BT23" s="815"/>
      <c r="BU23" s="815"/>
      <c r="BV23" s="815"/>
      <c r="BW23" s="815"/>
      <c r="BX23" s="815"/>
      <c r="BY23" s="815"/>
      <c r="BZ23" s="815"/>
      <c r="CA23" s="815"/>
      <c r="CB23" s="815"/>
      <c r="CC23" s="815"/>
      <c r="CD23" s="815"/>
      <c r="CE23" s="815"/>
      <c r="CF23" s="815"/>
      <c r="CG23" s="816"/>
      <c r="CH23" s="827">
        <v>3</v>
      </c>
      <c r="CI23" s="828"/>
      <c r="CJ23" s="828"/>
      <c r="CK23" s="828"/>
      <c r="CL23" s="829"/>
      <c r="CM23" s="827">
        <v>90</v>
      </c>
      <c r="CN23" s="828"/>
      <c r="CO23" s="828"/>
      <c r="CP23" s="828"/>
      <c r="CQ23" s="829"/>
      <c r="CR23" s="827">
        <v>10</v>
      </c>
      <c r="CS23" s="828"/>
      <c r="CT23" s="828"/>
      <c r="CU23" s="828"/>
      <c r="CV23" s="829"/>
      <c r="CW23" s="827">
        <v>0</v>
      </c>
      <c r="CX23" s="828"/>
      <c r="CY23" s="828"/>
      <c r="CZ23" s="828"/>
      <c r="DA23" s="829"/>
      <c r="DB23" s="827">
        <v>51</v>
      </c>
      <c r="DC23" s="828"/>
      <c r="DD23" s="828"/>
      <c r="DE23" s="828"/>
      <c r="DF23" s="829"/>
      <c r="DG23" s="827">
        <v>0</v>
      </c>
      <c r="DH23" s="828"/>
      <c r="DI23" s="828"/>
      <c r="DJ23" s="828"/>
      <c r="DK23" s="829"/>
      <c r="DL23" s="827">
        <v>0</v>
      </c>
      <c r="DM23" s="828"/>
      <c r="DN23" s="828"/>
      <c r="DO23" s="828"/>
      <c r="DP23" s="829"/>
      <c r="DQ23" s="827">
        <v>0</v>
      </c>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t="s">
        <v>617</v>
      </c>
      <c r="BT24" s="815"/>
      <c r="BU24" s="815"/>
      <c r="BV24" s="815"/>
      <c r="BW24" s="815"/>
      <c r="BX24" s="815"/>
      <c r="BY24" s="815"/>
      <c r="BZ24" s="815"/>
      <c r="CA24" s="815"/>
      <c r="CB24" s="815"/>
      <c r="CC24" s="815"/>
      <c r="CD24" s="815"/>
      <c r="CE24" s="815"/>
      <c r="CF24" s="815"/>
      <c r="CG24" s="816"/>
      <c r="CH24" s="827">
        <v>372</v>
      </c>
      <c r="CI24" s="828"/>
      <c r="CJ24" s="828"/>
      <c r="CK24" s="828"/>
      <c r="CL24" s="829"/>
      <c r="CM24" s="827">
        <v>16</v>
      </c>
      <c r="CN24" s="828"/>
      <c r="CO24" s="828"/>
      <c r="CP24" s="828"/>
      <c r="CQ24" s="829"/>
      <c r="CR24" s="827">
        <v>5</v>
      </c>
      <c r="CS24" s="828"/>
      <c r="CT24" s="828"/>
      <c r="CU24" s="828"/>
      <c r="CV24" s="829"/>
      <c r="CW24" s="827">
        <v>0</v>
      </c>
      <c r="CX24" s="828"/>
      <c r="CY24" s="828"/>
      <c r="CZ24" s="828"/>
      <c r="DA24" s="829"/>
      <c r="DB24" s="827">
        <v>0</v>
      </c>
      <c r="DC24" s="828"/>
      <c r="DD24" s="828"/>
      <c r="DE24" s="828"/>
      <c r="DF24" s="829"/>
      <c r="DG24" s="827">
        <v>0</v>
      </c>
      <c r="DH24" s="828"/>
      <c r="DI24" s="828"/>
      <c r="DJ24" s="828"/>
      <c r="DK24" s="829"/>
      <c r="DL24" s="827">
        <v>0</v>
      </c>
      <c r="DM24" s="828"/>
      <c r="DN24" s="828"/>
      <c r="DO24" s="828"/>
      <c r="DP24" s="829"/>
      <c r="DQ24" s="827">
        <v>0</v>
      </c>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t="s">
        <v>618</v>
      </c>
      <c r="BT25" s="815"/>
      <c r="BU25" s="815"/>
      <c r="BV25" s="815"/>
      <c r="BW25" s="815"/>
      <c r="BX25" s="815"/>
      <c r="BY25" s="815"/>
      <c r="BZ25" s="815"/>
      <c r="CA25" s="815"/>
      <c r="CB25" s="815"/>
      <c r="CC25" s="815"/>
      <c r="CD25" s="815"/>
      <c r="CE25" s="815"/>
      <c r="CF25" s="815"/>
      <c r="CG25" s="816"/>
      <c r="CH25" s="827">
        <v>1888</v>
      </c>
      <c r="CI25" s="828"/>
      <c r="CJ25" s="828"/>
      <c r="CK25" s="828"/>
      <c r="CL25" s="829"/>
      <c r="CM25" s="827">
        <v>13909</v>
      </c>
      <c r="CN25" s="828"/>
      <c r="CO25" s="828"/>
      <c r="CP25" s="828"/>
      <c r="CQ25" s="829"/>
      <c r="CR25" s="827">
        <v>670</v>
      </c>
      <c r="CS25" s="828"/>
      <c r="CT25" s="828"/>
      <c r="CU25" s="828"/>
      <c r="CV25" s="829"/>
      <c r="CW25" s="827">
        <v>0</v>
      </c>
      <c r="CX25" s="828"/>
      <c r="CY25" s="828"/>
      <c r="CZ25" s="828"/>
      <c r="DA25" s="829"/>
      <c r="DB25" s="827">
        <v>0</v>
      </c>
      <c r="DC25" s="828"/>
      <c r="DD25" s="828"/>
      <c r="DE25" s="828"/>
      <c r="DF25" s="829"/>
      <c r="DG25" s="827">
        <v>0</v>
      </c>
      <c r="DH25" s="828"/>
      <c r="DI25" s="828"/>
      <c r="DJ25" s="828"/>
      <c r="DK25" s="829"/>
      <c r="DL25" s="827">
        <v>0</v>
      </c>
      <c r="DM25" s="828"/>
      <c r="DN25" s="828"/>
      <c r="DO25" s="828"/>
      <c r="DP25" s="829"/>
      <c r="DQ25" s="827">
        <v>0</v>
      </c>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375</v>
      </c>
      <c r="BF26" s="764"/>
      <c r="BG26" s="764"/>
      <c r="BH26" s="764"/>
      <c r="BI26" s="775"/>
      <c r="BJ26" s="253"/>
      <c r="BK26" s="253"/>
      <c r="BL26" s="253"/>
      <c r="BM26" s="253"/>
      <c r="BN26" s="253"/>
      <c r="BO26" s="266"/>
      <c r="BP26" s="266"/>
      <c r="BQ26" s="263">
        <v>20</v>
      </c>
      <c r="BR26" s="264"/>
      <c r="BS26" s="814" t="s">
        <v>619</v>
      </c>
      <c r="BT26" s="815"/>
      <c r="BU26" s="815"/>
      <c r="BV26" s="815"/>
      <c r="BW26" s="815"/>
      <c r="BX26" s="815"/>
      <c r="BY26" s="815"/>
      <c r="BZ26" s="815"/>
      <c r="CA26" s="815"/>
      <c r="CB26" s="815"/>
      <c r="CC26" s="815"/>
      <c r="CD26" s="815"/>
      <c r="CE26" s="815"/>
      <c r="CF26" s="815"/>
      <c r="CG26" s="816"/>
      <c r="CH26" s="827">
        <v>2</v>
      </c>
      <c r="CI26" s="828"/>
      <c r="CJ26" s="828"/>
      <c r="CK26" s="828"/>
      <c r="CL26" s="829"/>
      <c r="CM26" s="827">
        <v>406</v>
      </c>
      <c r="CN26" s="828"/>
      <c r="CO26" s="828"/>
      <c r="CP26" s="828"/>
      <c r="CQ26" s="829"/>
      <c r="CR26" s="827">
        <v>196</v>
      </c>
      <c r="CS26" s="828"/>
      <c r="CT26" s="828"/>
      <c r="CU26" s="828"/>
      <c r="CV26" s="829"/>
      <c r="CW26" s="827">
        <v>0</v>
      </c>
      <c r="CX26" s="828"/>
      <c r="CY26" s="828"/>
      <c r="CZ26" s="828"/>
      <c r="DA26" s="829"/>
      <c r="DB26" s="827">
        <v>0</v>
      </c>
      <c r="DC26" s="828"/>
      <c r="DD26" s="828"/>
      <c r="DE26" s="828"/>
      <c r="DF26" s="829"/>
      <c r="DG26" s="827">
        <v>0</v>
      </c>
      <c r="DH26" s="828"/>
      <c r="DI26" s="828"/>
      <c r="DJ26" s="828"/>
      <c r="DK26" s="829"/>
      <c r="DL26" s="827">
        <v>0</v>
      </c>
      <c r="DM26" s="828"/>
      <c r="DN26" s="828"/>
      <c r="DO26" s="828"/>
      <c r="DP26" s="829"/>
      <c r="DQ26" s="827">
        <v>0</v>
      </c>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t="s">
        <v>620</v>
      </c>
      <c r="BT27" s="815"/>
      <c r="BU27" s="815"/>
      <c r="BV27" s="815"/>
      <c r="BW27" s="815"/>
      <c r="BX27" s="815"/>
      <c r="BY27" s="815"/>
      <c r="BZ27" s="815"/>
      <c r="CA27" s="815"/>
      <c r="CB27" s="815"/>
      <c r="CC27" s="815"/>
      <c r="CD27" s="815"/>
      <c r="CE27" s="815"/>
      <c r="CF27" s="815"/>
      <c r="CG27" s="816"/>
      <c r="CH27" s="827">
        <v>45</v>
      </c>
      <c r="CI27" s="828"/>
      <c r="CJ27" s="828"/>
      <c r="CK27" s="828"/>
      <c r="CL27" s="829"/>
      <c r="CM27" s="827">
        <v>4340</v>
      </c>
      <c r="CN27" s="828"/>
      <c r="CO27" s="828"/>
      <c r="CP27" s="828"/>
      <c r="CQ27" s="829"/>
      <c r="CR27" s="827">
        <v>1000</v>
      </c>
      <c r="CS27" s="828"/>
      <c r="CT27" s="828"/>
      <c r="CU27" s="828"/>
      <c r="CV27" s="829"/>
      <c r="CW27" s="827">
        <v>0</v>
      </c>
      <c r="CX27" s="828"/>
      <c r="CY27" s="828"/>
      <c r="CZ27" s="828"/>
      <c r="DA27" s="829"/>
      <c r="DB27" s="827">
        <v>0</v>
      </c>
      <c r="DC27" s="828"/>
      <c r="DD27" s="828"/>
      <c r="DE27" s="828"/>
      <c r="DF27" s="829"/>
      <c r="DG27" s="827">
        <v>0</v>
      </c>
      <c r="DH27" s="828"/>
      <c r="DI27" s="828"/>
      <c r="DJ27" s="828"/>
      <c r="DK27" s="829"/>
      <c r="DL27" s="827">
        <v>0</v>
      </c>
      <c r="DM27" s="828"/>
      <c r="DN27" s="828"/>
      <c r="DO27" s="828"/>
      <c r="DP27" s="829"/>
      <c r="DQ27" s="827">
        <v>0</v>
      </c>
      <c r="DR27" s="828"/>
      <c r="DS27" s="828"/>
      <c r="DT27" s="828"/>
      <c r="DU27" s="829"/>
      <c r="DV27" s="830"/>
      <c r="DW27" s="831"/>
      <c r="DX27" s="831"/>
      <c r="DY27" s="831"/>
      <c r="DZ27" s="832"/>
      <c r="EA27" s="247"/>
    </row>
    <row r="28" spans="1:131" s="248" customFormat="1" ht="26.25" customHeight="1" thickTop="1" x14ac:dyDescent="0.15">
      <c r="A28" s="267">
        <v>1</v>
      </c>
      <c r="B28" s="777" t="s">
        <v>407</v>
      </c>
      <c r="C28" s="778"/>
      <c r="D28" s="778"/>
      <c r="E28" s="778"/>
      <c r="F28" s="778"/>
      <c r="G28" s="778"/>
      <c r="H28" s="778"/>
      <c r="I28" s="778"/>
      <c r="J28" s="778"/>
      <c r="K28" s="778"/>
      <c r="L28" s="778"/>
      <c r="M28" s="778"/>
      <c r="N28" s="778"/>
      <c r="O28" s="778"/>
      <c r="P28" s="779"/>
      <c r="Q28" s="868">
        <v>103559</v>
      </c>
      <c r="R28" s="869"/>
      <c r="S28" s="869"/>
      <c r="T28" s="869"/>
      <c r="U28" s="869"/>
      <c r="V28" s="869">
        <v>99522</v>
      </c>
      <c r="W28" s="869"/>
      <c r="X28" s="869"/>
      <c r="Y28" s="869"/>
      <c r="Z28" s="869"/>
      <c r="AA28" s="869">
        <v>4037</v>
      </c>
      <c r="AB28" s="869"/>
      <c r="AC28" s="869"/>
      <c r="AD28" s="869"/>
      <c r="AE28" s="870"/>
      <c r="AF28" s="871">
        <v>4037</v>
      </c>
      <c r="AG28" s="869"/>
      <c r="AH28" s="869"/>
      <c r="AI28" s="869"/>
      <c r="AJ28" s="872"/>
      <c r="AK28" s="873">
        <v>10432</v>
      </c>
      <c r="AL28" s="864"/>
      <c r="AM28" s="864"/>
      <c r="AN28" s="864"/>
      <c r="AO28" s="864"/>
      <c r="AP28" s="864">
        <v>159</v>
      </c>
      <c r="AQ28" s="864"/>
      <c r="AR28" s="864"/>
      <c r="AS28" s="864"/>
      <c r="AT28" s="864"/>
      <c r="AU28" s="864">
        <v>0</v>
      </c>
      <c r="AV28" s="864"/>
      <c r="AW28" s="864"/>
      <c r="AX28" s="864"/>
      <c r="AY28" s="864"/>
      <c r="AZ28" s="865" t="s">
        <v>531</v>
      </c>
      <c r="BA28" s="865"/>
      <c r="BB28" s="865"/>
      <c r="BC28" s="865"/>
      <c r="BD28" s="865"/>
      <c r="BE28" s="866"/>
      <c r="BF28" s="866"/>
      <c r="BG28" s="866"/>
      <c r="BH28" s="866"/>
      <c r="BI28" s="867"/>
      <c r="BJ28" s="253"/>
      <c r="BK28" s="253"/>
      <c r="BL28" s="253"/>
      <c r="BM28" s="253"/>
      <c r="BN28" s="253"/>
      <c r="BO28" s="266"/>
      <c r="BP28" s="266"/>
      <c r="BQ28" s="263">
        <v>22</v>
      </c>
      <c r="BR28" s="264"/>
      <c r="BS28" s="814" t="s">
        <v>621</v>
      </c>
      <c r="BT28" s="815"/>
      <c r="BU28" s="815"/>
      <c r="BV28" s="815"/>
      <c r="BW28" s="815"/>
      <c r="BX28" s="815"/>
      <c r="BY28" s="815"/>
      <c r="BZ28" s="815"/>
      <c r="CA28" s="815"/>
      <c r="CB28" s="815"/>
      <c r="CC28" s="815"/>
      <c r="CD28" s="815"/>
      <c r="CE28" s="815"/>
      <c r="CF28" s="815"/>
      <c r="CG28" s="816"/>
      <c r="CH28" s="827">
        <v>223</v>
      </c>
      <c r="CI28" s="828"/>
      <c r="CJ28" s="828"/>
      <c r="CK28" s="828"/>
      <c r="CL28" s="829"/>
      <c r="CM28" s="827">
        <v>5792</v>
      </c>
      <c r="CN28" s="828"/>
      <c r="CO28" s="828"/>
      <c r="CP28" s="828"/>
      <c r="CQ28" s="829"/>
      <c r="CR28" s="827">
        <v>1878</v>
      </c>
      <c r="CS28" s="828"/>
      <c r="CT28" s="828"/>
      <c r="CU28" s="828"/>
      <c r="CV28" s="829"/>
      <c r="CW28" s="827">
        <v>0</v>
      </c>
      <c r="CX28" s="828"/>
      <c r="CY28" s="828"/>
      <c r="CZ28" s="828"/>
      <c r="DA28" s="829"/>
      <c r="DB28" s="827">
        <v>0</v>
      </c>
      <c r="DC28" s="828"/>
      <c r="DD28" s="828"/>
      <c r="DE28" s="828"/>
      <c r="DF28" s="829"/>
      <c r="DG28" s="827">
        <v>0</v>
      </c>
      <c r="DH28" s="828"/>
      <c r="DI28" s="828"/>
      <c r="DJ28" s="828"/>
      <c r="DK28" s="829"/>
      <c r="DL28" s="827">
        <v>0</v>
      </c>
      <c r="DM28" s="828"/>
      <c r="DN28" s="828"/>
      <c r="DO28" s="828"/>
      <c r="DP28" s="829"/>
      <c r="DQ28" s="827">
        <v>0</v>
      </c>
      <c r="DR28" s="828"/>
      <c r="DS28" s="828"/>
      <c r="DT28" s="828"/>
      <c r="DU28" s="829"/>
      <c r="DV28" s="830"/>
      <c r="DW28" s="831"/>
      <c r="DX28" s="831"/>
      <c r="DY28" s="831"/>
      <c r="DZ28" s="832"/>
      <c r="EA28" s="247"/>
    </row>
    <row r="29" spans="1:131" s="248" customFormat="1" ht="26.25" customHeight="1" x14ac:dyDescent="0.15">
      <c r="A29" s="267">
        <v>2</v>
      </c>
      <c r="B29" s="801" t="s">
        <v>408</v>
      </c>
      <c r="C29" s="802"/>
      <c r="D29" s="802"/>
      <c r="E29" s="802"/>
      <c r="F29" s="802"/>
      <c r="G29" s="802"/>
      <c r="H29" s="802"/>
      <c r="I29" s="802"/>
      <c r="J29" s="802"/>
      <c r="K29" s="802"/>
      <c r="L29" s="802"/>
      <c r="M29" s="802"/>
      <c r="N29" s="802"/>
      <c r="O29" s="802"/>
      <c r="P29" s="803"/>
      <c r="Q29" s="804">
        <v>100068</v>
      </c>
      <c r="R29" s="805"/>
      <c r="S29" s="805"/>
      <c r="T29" s="805"/>
      <c r="U29" s="805"/>
      <c r="V29" s="805">
        <v>98178</v>
      </c>
      <c r="W29" s="805"/>
      <c r="X29" s="805"/>
      <c r="Y29" s="805"/>
      <c r="Z29" s="805"/>
      <c r="AA29" s="805">
        <v>1890</v>
      </c>
      <c r="AB29" s="805"/>
      <c r="AC29" s="805"/>
      <c r="AD29" s="805"/>
      <c r="AE29" s="806"/>
      <c r="AF29" s="807">
        <v>1890</v>
      </c>
      <c r="AG29" s="808"/>
      <c r="AH29" s="808"/>
      <c r="AI29" s="808"/>
      <c r="AJ29" s="809"/>
      <c r="AK29" s="876">
        <v>14536</v>
      </c>
      <c r="AL29" s="877"/>
      <c r="AM29" s="877"/>
      <c r="AN29" s="877"/>
      <c r="AO29" s="877"/>
      <c r="AP29" s="877">
        <v>0</v>
      </c>
      <c r="AQ29" s="877"/>
      <c r="AR29" s="877"/>
      <c r="AS29" s="877"/>
      <c r="AT29" s="877"/>
      <c r="AU29" s="877">
        <v>0</v>
      </c>
      <c r="AV29" s="877"/>
      <c r="AW29" s="877"/>
      <c r="AX29" s="877"/>
      <c r="AY29" s="877"/>
      <c r="AZ29" s="878" t="s">
        <v>531</v>
      </c>
      <c r="BA29" s="878"/>
      <c r="BB29" s="878"/>
      <c r="BC29" s="878"/>
      <c r="BD29" s="878"/>
      <c r="BE29" s="874"/>
      <c r="BF29" s="874"/>
      <c r="BG29" s="874"/>
      <c r="BH29" s="874"/>
      <c r="BI29" s="875"/>
      <c r="BJ29" s="253"/>
      <c r="BK29" s="253"/>
      <c r="BL29" s="253"/>
      <c r="BM29" s="253"/>
      <c r="BN29" s="253"/>
      <c r="BO29" s="266"/>
      <c r="BP29" s="266"/>
      <c r="BQ29" s="263">
        <v>23</v>
      </c>
      <c r="BR29" s="264"/>
      <c r="BS29" s="814" t="s">
        <v>622</v>
      </c>
      <c r="BT29" s="815"/>
      <c r="BU29" s="815"/>
      <c r="BV29" s="815"/>
      <c r="BW29" s="815"/>
      <c r="BX29" s="815"/>
      <c r="BY29" s="815"/>
      <c r="BZ29" s="815"/>
      <c r="CA29" s="815"/>
      <c r="CB29" s="815"/>
      <c r="CC29" s="815"/>
      <c r="CD29" s="815"/>
      <c r="CE29" s="815"/>
      <c r="CF29" s="815"/>
      <c r="CG29" s="816"/>
      <c r="CH29" s="827">
        <v>9</v>
      </c>
      <c r="CI29" s="828"/>
      <c r="CJ29" s="828"/>
      <c r="CK29" s="828"/>
      <c r="CL29" s="829"/>
      <c r="CM29" s="827">
        <v>2020</v>
      </c>
      <c r="CN29" s="828"/>
      <c r="CO29" s="828"/>
      <c r="CP29" s="828"/>
      <c r="CQ29" s="829"/>
      <c r="CR29" s="827">
        <v>630</v>
      </c>
      <c r="CS29" s="828"/>
      <c r="CT29" s="828"/>
      <c r="CU29" s="828"/>
      <c r="CV29" s="829"/>
      <c r="CW29" s="827">
        <v>0</v>
      </c>
      <c r="CX29" s="828"/>
      <c r="CY29" s="828"/>
      <c r="CZ29" s="828"/>
      <c r="DA29" s="829"/>
      <c r="DB29" s="827">
        <v>0</v>
      </c>
      <c r="DC29" s="828"/>
      <c r="DD29" s="828"/>
      <c r="DE29" s="828"/>
      <c r="DF29" s="829"/>
      <c r="DG29" s="827">
        <v>0</v>
      </c>
      <c r="DH29" s="828"/>
      <c r="DI29" s="828"/>
      <c r="DJ29" s="828"/>
      <c r="DK29" s="829"/>
      <c r="DL29" s="827">
        <v>0</v>
      </c>
      <c r="DM29" s="828"/>
      <c r="DN29" s="828"/>
      <c r="DO29" s="828"/>
      <c r="DP29" s="829"/>
      <c r="DQ29" s="827">
        <v>0</v>
      </c>
      <c r="DR29" s="828"/>
      <c r="DS29" s="828"/>
      <c r="DT29" s="828"/>
      <c r="DU29" s="829"/>
      <c r="DV29" s="830"/>
      <c r="DW29" s="831"/>
      <c r="DX29" s="831"/>
      <c r="DY29" s="831"/>
      <c r="DZ29" s="832"/>
      <c r="EA29" s="247"/>
    </row>
    <row r="30" spans="1:131" s="248" customFormat="1" ht="26.25" customHeight="1" x14ac:dyDescent="0.15">
      <c r="A30" s="267">
        <v>3</v>
      </c>
      <c r="B30" s="801" t="s">
        <v>409</v>
      </c>
      <c r="C30" s="802"/>
      <c r="D30" s="802"/>
      <c r="E30" s="802"/>
      <c r="F30" s="802"/>
      <c r="G30" s="802"/>
      <c r="H30" s="802"/>
      <c r="I30" s="802"/>
      <c r="J30" s="802"/>
      <c r="K30" s="802"/>
      <c r="L30" s="802"/>
      <c r="M30" s="802"/>
      <c r="N30" s="802"/>
      <c r="O30" s="802"/>
      <c r="P30" s="803"/>
      <c r="Q30" s="804">
        <v>16151</v>
      </c>
      <c r="R30" s="805"/>
      <c r="S30" s="805"/>
      <c r="T30" s="805"/>
      <c r="U30" s="805"/>
      <c r="V30" s="805">
        <v>15678</v>
      </c>
      <c r="W30" s="805"/>
      <c r="X30" s="805"/>
      <c r="Y30" s="805"/>
      <c r="Z30" s="805"/>
      <c r="AA30" s="805">
        <v>473</v>
      </c>
      <c r="AB30" s="805"/>
      <c r="AC30" s="805"/>
      <c r="AD30" s="805"/>
      <c r="AE30" s="806"/>
      <c r="AF30" s="807">
        <v>473</v>
      </c>
      <c r="AG30" s="808"/>
      <c r="AH30" s="808"/>
      <c r="AI30" s="808"/>
      <c r="AJ30" s="809"/>
      <c r="AK30" s="876">
        <v>4021</v>
      </c>
      <c r="AL30" s="877"/>
      <c r="AM30" s="877"/>
      <c r="AN30" s="877"/>
      <c r="AO30" s="877"/>
      <c r="AP30" s="877">
        <v>0</v>
      </c>
      <c r="AQ30" s="877"/>
      <c r="AR30" s="877"/>
      <c r="AS30" s="877"/>
      <c r="AT30" s="877"/>
      <c r="AU30" s="877">
        <v>0</v>
      </c>
      <c r="AV30" s="877"/>
      <c r="AW30" s="877"/>
      <c r="AX30" s="877"/>
      <c r="AY30" s="877"/>
      <c r="AZ30" s="878" t="s">
        <v>531</v>
      </c>
      <c r="BA30" s="878"/>
      <c r="BB30" s="878"/>
      <c r="BC30" s="878"/>
      <c r="BD30" s="878"/>
      <c r="BE30" s="874"/>
      <c r="BF30" s="874"/>
      <c r="BG30" s="874"/>
      <c r="BH30" s="874"/>
      <c r="BI30" s="875"/>
      <c r="BJ30" s="253"/>
      <c r="BK30" s="253"/>
      <c r="BL30" s="253"/>
      <c r="BM30" s="253"/>
      <c r="BN30" s="253"/>
      <c r="BO30" s="266"/>
      <c r="BP30" s="266"/>
      <c r="BQ30" s="263">
        <v>24</v>
      </c>
      <c r="BR30" s="264"/>
      <c r="BS30" s="814" t="s">
        <v>623</v>
      </c>
      <c r="BT30" s="815"/>
      <c r="BU30" s="815"/>
      <c r="BV30" s="815"/>
      <c r="BW30" s="815"/>
      <c r="BX30" s="815"/>
      <c r="BY30" s="815"/>
      <c r="BZ30" s="815"/>
      <c r="CA30" s="815"/>
      <c r="CB30" s="815"/>
      <c r="CC30" s="815"/>
      <c r="CD30" s="815"/>
      <c r="CE30" s="815"/>
      <c r="CF30" s="815"/>
      <c r="CG30" s="816"/>
      <c r="CH30" s="827">
        <v>64</v>
      </c>
      <c r="CI30" s="828"/>
      <c r="CJ30" s="828"/>
      <c r="CK30" s="828"/>
      <c r="CL30" s="829"/>
      <c r="CM30" s="827">
        <v>253</v>
      </c>
      <c r="CN30" s="828"/>
      <c r="CO30" s="828"/>
      <c r="CP30" s="828"/>
      <c r="CQ30" s="829"/>
      <c r="CR30" s="827">
        <v>54</v>
      </c>
      <c r="CS30" s="828"/>
      <c r="CT30" s="828"/>
      <c r="CU30" s="828"/>
      <c r="CV30" s="829"/>
      <c r="CW30" s="827">
        <v>0</v>
      </c>
      <c r="CX30" s="828"/>
      <c r="CY30" s="828"/>
      <c r="CZ30" s="828"/>
      <c r="DA30" s="829"/>
      <c r="DB30" s="827">
        <v>0</v>
      </c>
      <c r="DC30" s="828"/>
      <c r="DD30" s="828"/>
      <c r="DE30" s="828"/>
      <c r="DF30" s="829"/>
      <c r="DG30" s="827">
        <v>0</v>
      </c>
      <c r="DH30" s="828"/>
      <c r="DI30" s="828"/>
      <c r="DJ30" s="828"/>
      <c r="DK30" s="829"/>
      <c r="DL30" s="827">
        <v>0</v>
      </c>
      <c r="DM30" s="828"/>
      <c r="DN30" s="828"/>
      <c r="DO30" s="828"/>
      <c r="DP30" s="829"/>
      <c r="DQ30" s="827">
        <v>0</v>
      </c>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577</v>
      </c>
      <c r="R31" s="805"/>
      <c r="S31" s="805"/>
      <c r="T31" s="805"/>
      <c r="U31" s="805"/>
      <c r="V31" s="805">
        <v>322</v>
      </c>
      <c r="W31" s="805"/>
      <c r="X31" s="805"/>
      <c r="Y31" s="805"/>
      <c r="Z31" s="805"/>
      <c r="AA31" s="805">
        <v>255</v>
      </c>
      <c r="AB31" s="805"/>
      <c r="AC31" s="805"/>
      <c r="AD31" s="805"/>
      <c r="AE31" s="806"/>
      <c r="AF31" s="807">
        <v>255</v>
      </c>
      <c r="AG31" s="808"/>
      <c r="AH31" s="808"/>
      <c r="AI31" s="808"/>
      <c r="AJ31" s="809"/>
      <c r="AK31" s="876">
        <v>0</v>
      </c>
      <c r="AL31" s="877"/>
      <c r="AM31" s="877"/>
      <c r="AN31" s="877"/>
      <c r="AO31" s="877"/>
      <c r="AP31" s="877">
        <v>154</v>
      </c>
      <c r="AQ31" s="877"/>
      <c r="AR31" s="877"/>
      <c r="AS31" s="877"/>
      <c r="AT31" s="877"/>
      <c r="AU31" s="877">
        <v>0</v>
      </c>
      <c r="AV31" s="877"/>
      <c r="AW31" s="877"/>
      <c r="AX31" s="877"/>
      <c r="AY31" s="877"/>
      <c r="AZ31" s="878" t="s">
        <v>531</v>
      </c>
      <c r="BA31" s="878"/>
      <c r="BB31" s="878"/>
      <c r="BC31" s="878"/>
      <c r="BD31" s="878"/>
      <c r="BE31" s="874"/>
      <c r="BF31" s="874"/>
      <c r="BG31" s="874"/>
      <c r="BH31" s="874"/>
      <c r="BI31" s="875"/>
      <c r="BJ31" s="253"/>
      <c r="BK31" s="253"/>
      <c r="BL31" s="253"/>
      <c r="BM31" s="253"/>
      <c r="BN31" s="253"/>
      <c r="BO31" s="266"/>
      <c r="BP31" s="266"/>
      <c r="BQ31" s="263">
        <v>25</v>
      </c>
      <c r="BR31" s="264"/>
      <c r="BS31" s="814" t="s">
        <v>624</v>
      </c>
      <c r="BT31" s="815"/>
      <c r="BU31" s="815"/>
      <c r="BV31" s="815"/>
      <c r="BW31" s="815"/>
      <c r="BX31" s="815"/>
      <c r="BY31" s="815"/>
      <c r="BZ31" s="815"/>
      <c r="CA31" s="815"/>
      <c r="CB31" s="815"/>
      <c r="CC31" s="815"/>
      <c r="CD31" s="815"/>
      <c r="CE31" s="815"/>
      <c r="CF31" s="815"/>
      <c r="CG31" s="816"/>
      <c r="CH31" s="827">
        <v>146</v>
      </c>
      <c r="CI31" s="828"/>
      <c r="CJ31" s="828"/>
      <c r="CK31" s="828"/>
      <c r="CL31" s="829"/>
      <c r="CM31" s="827">
        <v>7122</v>
      </c>
      <c r="CN31" s="828"/>
      <c r="CO31" s="828"/>
      <c r="CP31" s="828"/>
      <c r="CQ31" s="829"/>
      <c r="CR31" s="827">
        <v>1526</v>
      </c>
      <c r="CS31" s="828"/>
      <c r="CT31" s="828"/>
      <c r="CU31" s="828"/>
      <c r="CV31" s="829"/>
      <c r="CW31" s="827">
        <v>0</v>
      </c>
      <c r="CX31" s="828"/>
      <c r="CY31" s="828"/>
      <c r="CZ31" s="828"/>
      <c r="DA31" s="829"/>
      <c r="DB31" s="827">
        <v>765</v>
      </c>
      <c r="DC31" s="828"/>
      <c r="DD31" s="828"/>
      <c r="DE31" s="828"/>
      <c r="DF31" s="829"/>
      <c r="DG31" s="827">
        <v>0</v>
      </c>
      <c r="DH31" s="828"/>
      <c r="DI31" s="828"/>
      <c r="DJ31" s="828"/>
      <c r="DK31" s="829"/>
      <c r="DL31" s="827">
        <v>0</v>
      </c>
      <c r="DM31" s="828"/>
      <c r="DN31" s="828"/>
      <c r="DO31" s="828"/>
      <c r="DP31" s="829"/>
      <c r="DQ31" s="827">
        <v>0</v>
      </c>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18867</v>
      </c>
      <c r="R32" s="805"/>
      <c r="S32" s="805"/>
      <c r="T32" s="805"/>
      <c r="U32" s="805"/>
      <c r="V32" s="805">
        <v>17753</v>
      </c>
      <c r="W32" s="805"/>
      <c r="X32" s="805"/>
      <c r="Y32" s="805"/>
      <c r="Z32" s="805"/>
      <c r="AA32" s="805">
        <v>1114</v>
      </c>
      <c r="AB32" s="805"/>
      <c r="AC32" s="805"/>
      <c r="AD32" s="805"/>
      <c r="AE32" s="806"/>
      <c r="AF32" s="807">
        <v>5432</v>
      </c>
      <c r="AG32" s="808"/>
      <c r="AH32" s="808"/>
      <c r="AI32" s="808"/>
      <c r="AJ32" s="809"/>
      <c r="AK32" s="876">
        <v>155</v>
      </c>
      <c r="AL32" s="877"/>
      <c r="AM32" s="877"/>
      <c r="AN32" s="877"/>
      <c r="AO32" s="877"/>
      <c r="AP32" s="877">
        <v>61771</v>
      </c>
      <c r="AQ32" s="877"/>
      <c r="AR32" s="877"/>
      <c r="AS32" s="877"/>
      <c r="AT32" s="877"/>
      <c r="AU32" s="877">
        <v>0</v>
      </c>
      <c r="AV32" s="877"/>
      <c r="AW32" s="877"/>
      <c r="AX32" s="877"/>
      <c r="AY32" s="877"/>
      <c r="AZ32" s="878" t="s">
        <v>531</v>
      </c>
      <c r="BA32" s="878"/>
      <c r="BB32" s="878"/>
      <c r="BC32" s="878"/>
      <c r="BD32" s="878"/>
      <c r="BE32" s="874" t="s">
        <v>412</v>
      </c>
      <c r="BF32" s="874"/>
      <c r="BG32" s="874"/>
      <c r="BH32" s="874"/>
      <c r="BI32" s="875"/>
      <c r="BJ32" s="253"/>
      <c r="BK32" s="253"/>
      <c r="BL32" s="253"/>
      <c r="BM32" s="253"/>
      <c r="BN32" s="253"/>
      <c r="BO32" s="266"/>
      <c r="BP32" s="266"/>
      <c r="BQ32" s="263">
        <v>26</v>
      </c>
      <c r="BR32" s="264"/>
      <c r="BS32" s="814" t="s">
        <v>625</v>
      </c>
      <c r="BT32" s="815"/>
      <c r="BU32" s="815"/>
      <c r="BV32" s="815"/>
      <c r="BW32" s="815"/>
      <c r="BX32" s="815"/>
      <c r="BY32" s="815"/>
      <c r="BZ32" s="815"/>
      <c r="CA32" s="815"/>
      <c r="CB32" s="815"/>
      <c r="CC32" s="815"/>
      <c r="CD32" s="815"/>
      <c r="CE32" s="815"/>
      <c r="CF32" s="815"/>
      <c r="CG32" s="816"/>
      <c r="CH32" s="827">
        <v>-1588</v>
      </c>
      <c r="CI32" s="828"/>
      <c r="CJ32" s="828"/>
      <c r="CK32" s="828"/>
      <c r="CL32" s="829"/>
      <c r="CM32" s="827">
        <v>1</v>
      </c>
      <c r="CN32" s="828"/>
      <c r="CO32" s="828"/>
      <c r="CP32" s="828"/>
      <c r="CQ32" s="829"/>
      <c r="CR32" s="827">
        <v>1594</v>
      </c>
      <c r="CS32" s="828"/>
      <c r="CT32" s="828"/>
      <c r="CU32" s="828"/>
      <c r="CV32" s="829"/>
      <c r="CW32" s="827">
        <v>0</v>
      </c>
      <c r="CX32" s="828"/>
      <c r="CY32" s="828"/>
      <c r="CZ32" s="828"/>
      <c r="DA32" s="829"/>
      <c r="DB32" s="827">
        <v>0</v>
      </c>
      <c r="DC32" s="828"/>
      <c r="DD32" s="828"/>
      <c r="DE32" s="828"/>
      <c r="DF32" s="829"/>
      <c r="DG32" s="827">
        <v>1594</v>
      </c>
      <c r="DH32" s="828"/>
      <c r="DI32" s="828"/>
      <c r="DJ32" s="828"/>
      <c r="DK32" s="829"/>
      <c r="DL32" s="827">
        <v>0</v>
      </c>
      <c r="DM32" s="828"/>
      <c r="DN32" s="828"/>
      <c r="DO32" s="828"/>
      <c r="DP32" s="829"/>
      <c r="DQ32" s="827">
        <v>1594</v>
      </c>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1864</v>
      </c>
      <c r="R33" s="805"/>
      <c r="S33" s="805"/>
      <c r="T33" s="805"/>
      <c r="U33" s="805"/>
      <c r="V33" s="805">
        <v>1407</v>
      </c>
      <c r="W33" s="805"/>
      <c r="X33" s="805"/>
      <c r="Y33" s="805"/>
      <c r="Z33" s="805"/>
      <c r="AA33" s="805">
        <v>457</v>
      </c>
      <c r="AB33" s="805"/>
      <c r="AC33" s="805"/>
      <c r="AD33" s="805"/>
      <c r="AE33" s="806"/>
      <c r="AF33" s="807">
        <v>1951</v>
      </c>
      <c r="AG33" s="808"/>
      <c r="AH33" s="808"/>
      <c r="AI33" s="808"/>
      <c r="AJ33" s="809"/>
      <c r="AK33" s="876">
        <v>1</v>
      </c>
      <c r="AL33" s="877"/>
      <c r="AM33" s="877"/>
      <c r="AN33" s="877"/>
      <c r="AO33" s="877"/>
      <c r="AP33" s="877">
        <v>1808</v>
      </c>
      <c r="AQ33" s="877"/>
      <c r="AR33" s="877"/>
      <c r="AS33" s="877"/>
      <c r="AT33" s="877"/>
      <c r="AU33" s="877">
        <v>0</v>
      </c>
      <c r="AV33" s="877"/>
      <c r="AW33" s="877"/>
      <c r="AX33" s="877"/>
      <c r="AY33" s="877"/>
      <c r="AZ33" s="878" t="s">
        <v>531</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1669</v>
      </c>
      <c r="R34" s="805"/>
      <c r="S34" s="805"/>
      <c r="T34" s="805"/>
      <c r="U34" s="805"/>
      <c r="V34" s="805">
        <v>1865</v>
      </c>
      <c r="W34" s="805"/>
      <c r="X34" s="805"/>
      <c r="Y34" s="805"/>
      <c r="Z34" s="805"/>
      <c r="AA34" s="805">
        <v>-196</v>
      </c>
      <c r="AB34" s="805"/>
      <c r="AC34" s="805"/>
      <c r="AD34" s="805"/>
      <c r="AE34" s="806"/>
      <c r="AF34" s="807">
        <v>1102</v>
      </c>
      <c r="AG34" s="808"/>
      <c r="AH34" s="808"/>
      <c r="AI34" s="808"/>
      <c r="AJ34" s="809"/>
      <c r="AK34" s="876">
        <v>118</v>
      </c>
      <c r="AL34" s="877"/>
      <c r="AM34" s="877"/>
      <c r="AN34" s="877"/>
      <c r="AO34" s="877"/>
      <c r="AP34" s="877">
        <v>234</v>
      </c>
      <c r="AQ34" s="877"/>
      <c r="AR34" s="877"/>
      <c r="AS34" s="877"/>
      <c r="AT34" s="877"/>
      <c r="AU34" s="877">
        <v>0</v>
      </c>
      <c r="AV34" s="877"/>
      <c r="AW34" s="877"/>
      <c r="AX34" s="877"/>
      <c r="AY34" s="877"/>
      <c r="AZ34" s="878" t="s">
        <v>531</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416</v>
      </c>
      <c r="C35" s="802"/>
      <c r="D35" s="802"/>
      <c r="E35" s="802"/>
      <c r="F35" s="802"/>
      <c r="G35" s="802"/>
      <c r="H35" s="802"/>
      <c r="I35" s="802"/>
      <c r="J35" s="802"/>
      <c r="K35" s="802"/>
      <c r="L35" s="802"/>
      <c r="M35" s="802"/>
      <c r="N35" s="802"/>
      <c r="O35" s="802"/>
      <c r="P35" s="803"/>
      <c r="Q35" s="804">
        <v>287</v>
      </c>
      <c r="R35" s="805"/>
      <c r="S35" s="805"/>
      <c r="T35" s="805"/>
      <c r="U35" s="805"/>
      <c r="V35" s="805">
        <v>427</v>
      </c>
      <c r="W35" s="805"/>
      <c r="X35" s="805"/>
      <c r="Y35" s="805"/>
      <c r="Z35" s="805"/>
      <c r="AA35" s="805">
        <v>-140</v>
      </c>
      <c r="AB35" s="805"/>
      <c r="AC35" s="805"/>
      <c r="AD35" s="805"/>
      <c r="AE35" s="806"/>
      <c r="AF35" s="807">
        <v>41</v>
      </c>
      <c r="AG35" s="808"/>
      <c r="AH35" s="808"/>
      <c r="AI35" s="808"/>
      <c r="AJ35" s="809"/>
      <c r="AK35" s="876">
        <v>562</v>
      </c>
      <c r="AL35" s="877"/>
      <c r="AM35" s="877"/>
      <c r="AN35" s="877"/>
      <c r="AO35" s="877"/>
      <c r="AP35" s="877">
        <v>4008</v>
      </c>
      <c r="AQ35" s="877"/>
      <c r="AR35" s="877"/>
      <c r="AS35" s="877"/>
      <c r="AT35" s="877"/>
      <c r="AU35" s="877">
        <v>4008</v>
      </c>
      <c r="AV35" s="877"/>
      <c r="AW35" s="877"/>
      <c r="AX35" s="877"/>
      <c r="AY35" s="877"/>
      <c r="AZ35" s="878" t="s">
        <v>531</v>
      </c>
      <c r="BA35" s="878"/>
      <c r="BB35" s="878"/>
      <c r="BC35" s="878"/>
      <c r="BD35" s="878"/>
      <c r="BE35" s="874" t="s">
        <v>412</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417</v>
      </c>
      <c r="C36" s="802"/>
      <c r="D36" s="802"/>
      <c r="E36" s="802"/>
      <c r="F36" s="802"/>
      <c r="G36" s="802"/>
      <c r="H36" s="802"/>
      <c r="I36" s="802"/>
      <c r="J36" s="802"/>
      <c r="K36" s="802"/>
      <c r="L36" s="802"/>
      <c r="M36" s="802"/>
      <c r="N36" s="802"/>
      <c r="O36" s="802"/>
      <c r="P36" s="803"/>
      <c r="Q36" s="804">
        <v>26573</v>
      </c>
      <c r="R36" s="805"/>
      <c r="S36" s="805"/>
      <c r="T36" s="805"/>
      <c r="U36" s="805"/>
      <c r="V36" s="805">
        <v>25473</v>
      </c>
      <c r="W36" s="805"/>
      <c r="X36" s="805"/>
      <c r="Y36" s="805"/>
      <c r="Z36" s="805"/>
      <c r="AA36" s="805">
        <v>1100</v>
      </c>
      <c r="AB36" s="805"/>
      <c r="AC36" s="805"/>
      <c r="AD36" s="805"/>
      <c r="AE36" s="806"/>
      <c r="AF36" s="807">
        <v>1976</v>
      </c>
      <c r="AG36" s="808"/>
      <c r="AH36" s="808"/>
      <c r="AI36" s="808"/>
      <c r="AJ36" s="809"/>
      <c r="AK36" s="876">
        <v>8181</v>
      </c>
      <c r="AL36" s="877"/>
      <c r="AM36" s="877"/>
      <c r="AN36" s="877"/>
      <c r="AO36" s="877"/>
      <c r="AP36" s="877">
        <v>150301</v>
      </c>
      <c r="AQ36" s="877"/>
      <c r="AR36" s="877"/>
      <c r="AS36" s="877"/>
      <c r="AT36" s="877"/>
      <c r="AU36" s="877">
        <v>61486</v>
      </c>
      <c r="AV36" s="877"/>
      <c r="AW36" s="877"/>
      <c r="AX36" s="877"/>
      <c r="AY36" s="877"/>
      <c r="AZ36" s="878" t="s">
        <v>531</v>
      </c>
      <c r="BA36" s="878"/>
      <c r="BB36" s="878"/>
      <c r="BC36" s="878"/>
      <c r="BD36" s="878"/>
      <c r="BE36" s="874" t="s">
        <v>412</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418</v>
      </c>
      <c r="C37" s="802"/>
      <c r="D37" s="802"/>
      <c r="E37" s="802"/>
      <c r="F37" s="802"/>
      <c r="G37" s="802"/>
      <c r="H37" s="802"/>
      <c r="I37" s="802"/>
      <c r="J37" s="802"/>
      <c r="K37" s="802"/>
      <c r="L37" s="802"/>
      <c r="M37" s="802"/>
      <c r="N37" s="802"/>
      <c r="O37" s="802"/>
      <c r="P37" s="803"/>
      <c r="Q37" s="804">
        <v>109269</v>
      </c>
      <c r="R37" s="805"/>
      <c r="S37" s="805"/>
      <c r="T37" s="805"/>
      <c r="U37" s="805"/>
      <c r="V37" s="805">
        <v>103910</v>
      </c>
      <c r="W37" s="805"/>
      <c r="X37" s="805"/>
      <c r="Y37" s="805"/>
      <c r="Z37" s="805"/>
      <c r="AA37" s="805">
        <v>5359</v>
      </c>
      <c r="AB37" s="805"/>
      <c r="AC37" s="805"/>
      <c r="AD37" s="805"/>
      <c r="AE37" s="806"/>
      <c r="AF37" s="807">
        <v>8846</v>
      </c>
      <c r="AG37" s="808"/>
      <c r="AH37" s="808"/>
      <c r="AI37" s="808"/>
      <c r="AJ37" s="809"/>
      <c r="AK37" s="876">
        <v>97</v>
      </c>
      <c r="AL37" s="877"/>
      <c r="AM37" s="877"/>
      <c r="AN37" s="877"/>
      <c r="AO37" s="877"/>
      <c r="AP37" s="877">
        <v>10119</v>
      </c>
      <c r="AQ37" s="877"/>
      <c r="AR37" s="877"/>
      <c r="AS37" s="877"/>
      <c r="AT37" s="877"/>
      <c r="AU37" s="877">
        <v>0</v>
      </c>
      <c r="AV37" s="877"/>
      <c r="AW37" s="877"/>
      <c r="AX37" s="877"/>
      <c r="AY37" s="877"/>
      <c r="AZ37" s="878" t="s">
        <v>531</v>
      </c>
      <c r="BA37" s="878"/>
      <c r="BB37" s="878"/>
      <c r="BC37" s="878"/>
      <c r="BD37" s="878"/>
      <c r="BE37" s="874" t="s">
        <v>412</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419</v>
      </c>
      <c r="C38" s="802"/>
      <c r="D38" s="802"/>
      <c r="E38" s="802"/>
      <c r="F38" s="802"/>
      <c r="G38" s="802"/>
      <c r="H38" s="802"/>
      <c r="I38" s="802"/>
      <c r="J38" s="802"/>
      <c r="K38" s="802"/>
      <c r="L38" s="802"/>
      <c r="M38" s="802"/>
      <c r="N38" s="802"/>
      <c r="O38" s="802"/>
      <c r="P38" s="803"/>
      <c r="Q38" s="804">
        <v>386</v>
      </c>
      <c r="R38" s="805"/>
      <c r="S38" s="805"/>
      <c r="T38" s="805"/>
      <c r="U38" s="805"/>
      <c r="V38" s="805">
        <v>313</v>
      </c>
      <c r="W38" s="805"/>
      <c r="X38" s="805"/>
      <c r="Y38" s="805"/>
      <c r="Z38" s="805"/>
      <c r="AA38" s="805">
        <v>73</v>
      </c>
      <c r="AB38" s="805"/>
      <c r="AC38" s="805"/>
      <c r="AD38" s="805"/>
      <c r="AE38" s="806"/>
      <c r="AF38" s="807">
        <v>73</v>
      </c>
      <c r="AG38" s="808"/>
      <c r="AH38" s="808"/>
      <c r="AI38" s="808"/>
      <c r="AJ38" s="809"/>
      <c r="AK38" s="876">
        <v>149</v>
      </c>
      <c r="AL38" s="877"/>
      <c r="AM38" s="877"/>
      <c r="AN38" s="877"/>
      <c r="AO38" s="877"/>
      <c r="AP38" s="877">
        <v>546</v>
      </c>
      <c r="AQ38" s="877"/>
      <c r="AR38" s="877"/>
      <c r="AS38" s="877"/>
      <c r="AT38" s="877"/>
      <c r="AU38" s="877">
        <v>546</v>
      </c>
      <c r="AV38" s="877"/>
      <c r="AW38" s="877"/>
      <c r="AX38" s="877"/>
      <c r="AY38" s="877"/>
      <c r="AZ38" s="878" t="s">
        <v>531</v>
      </c>
      <c r="BA38" s="878"/>
      <c r="BB38" s="878"/>
      <c r="BC38" s="878"/>
      <c r="BD38" s="878"/>
      <c r="BE38" s="874" t="s">
        <v>420</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t="s">
        <v>421</v>
      </c>
      <c r="C39" s="802"/>
      <c r="D39" s="802"/>
      <c r="E39" s="802"/>
      <c r="F39" s="802"/>
      <c r="G39" s="802"/>
      <c r="H39" s="802"/>
      <c r="I39" s="802"/>
      <c r="J39" s="802"/>
      <c r="K39" s="802"/>
      <c r="L39" s="802"/>
      <c r="M39" s="802"/>
      <c r="N39" s="802"/>
      <c r="O39" s="802"/>
      <c r="P39" s="803"/>
      <c r="Q39" s="804">
        <v>976</v>
      </c>
      <c r="R39" s="805"/>
      <c r="S39" s="805"/>
      <c r="T39" s="805"/>
      <c r="U39" s="805"/>
      <c r="V39" s="805">
        <v>848</v>
      </c>
      <c r="W39" s="805"/>
      <c r="X39" s="805"/>
      <c r="Y39" s="805"/>
      <c r="Z39" s="805"/>
      <c r="AA39" s="805">
        <v>128</v>
      </c>
      <c r="AB39" s="805"/>
      <c r="AC39" s="805"/>
      <c r="AD39" s="805"/>
      <c r="AE39" s="806"/>
      <c r="AF39" s="807">
        <v>128</v>
      </c>
      <c r="AG39" s="808"/>
      <c r="AH39" s="808"/>
      <c r="AI39" s="808"/>
      <c r="AJ39" s="809"/>
      <c r="AK39" s="876">
        <v>10</v>
      </c>
      <c r="AL39" s="877"/>
      <c r="AM39" s="877"/>
      <c r="AN39" s="877"/>
      <c r="AO39" s="877"/>
      <c r="AP39" s="877">
        <v>1696</v>
      </c>
      <c r="AQ39" s="877"/>
      <c r="AR39" s="877"/>
      <c r="AS39" s="877"/>
      <c r="AT39" s="877"/>
      <c r="AU39" s="877">
        <v>532</v>
      </c>
      <c r="AV39" s="877"/>
      <c r="AW39" s="877"/>
      <c r="AX39" s="877"/>
      <c r="AY39" s="877"/>
      <c r="AZ39" s="878" t="s">
        <v>531</v>
      </c>
      <c r="BA39" s="878"/>
      <c r="BB39" s="878"/>
      <c r="BC39" s="878"/>
      <c r="BD39" s="878"/>
      <c r="BE39" s="874" t="s">
        <v>420</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t="s">
        <v>422</v>
      </c>
      <c r="C40" s="802"/>
      <c r="D40" s="802"/>
      <c r="E40" s="802"/>
      <c r="F40" s="802"/>
      <c r="G40" s="802"/>
      <c r="H40" s="802"/>
      <c r="I40" s="802"/>
      <c r="J40" s="802"/>
      <c r="K40" s="802"/>
      <c r="L40" s="802"/>
      <c r="M40" s="802"/>
      <c r="N40" s="802"/>
      <c r="O40" s="802"/>
      <c r="P40" s="803"/>
      <c r="Q40" s="804">
        <v>407</v>
      </c>
      <c r="R40" s="805"/>
      <c r="S40" s="805"/>
      <c r="T40" s="805"/>
      <c r="U40" s="805"/>
      <c r="V40" s="805">
        <v>375</v>
      </c>
      <c r="W40" s="805"/>
      <c r="X40" s="805"/>
      <c r="Y40" s="805"/>
      <c r="Z40" s="805"/>
      <c r="AA40" s="805">
        <v>32</v>
      </c>
      <c r="AB40" s="805"/>
      <c r="AC40" s="805"/>
      <c r="AD40" s="805"/>
      <c r="AE40" s="806"/>
      <c r="AF40" s="807">
        <v>20</v>
      </c>
      <c r="AG40" s="808"/>
      <c r="AH40" s="808"/>
      <c r="AI40" s="808"/>
      <c r="AJ40" s="809"/>
      <c r="AK40" s="876">
        <v>208</v>
      </c>
      <c r="AL40" s="877"/>
      <c r="AM40" s="877"/>
      <c r="AN40" s="877"/>
      <c r="AO40" s="877"/>
      <c r="AP40" s="877">
        <v>402</v>
      </c>
      <c r="AQ40" s="877"/>
      <c r="AR40" s="877"/>
      <c r="AS40" s="877"/>
      <c r="AT40" s="877"/>
      <c r="AU40" s="877">
        <v>0</v>
      </c>
      <c r="AV40" s="877"/>
      <c r="AW40" s="877"/>
      <c r="AX40" s="877"/>
      <c r="AY40" s="877"/>
      <c r="AZ40" s="878" t="s">
        <v>531</v>
      </c>
      <c r="BA40" s="878"/>
      <c r="BB40" s="878"/>
      <c r="BC40" s="878"/>
      <c r="BD40" s="878"/>
      <c r="BE40" s="874" t="s">
        <v>423</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t="s">
        <v>424</v>
      </c>
      <c r="C41" s="802"/>
      <c r="D41" s="802"/>
      <c r="E41" s="802"/>
      <c r="F41" s="802"/>
      <c r="G41" s="802"/>
      <c r="H41" s="802"/>
      <c r="I41" s="802"/>
      <c r="J41" s="802"/>
      <c r="K41" s="802"/>
      <c r="L41" s="802"/>
      <c r="M41" s="802"/>
      <c r="N41" s="802"/>
      <c r="O41" s="802"/>
      <c r="P41" s="803"/>
      <c r="Q41" s="804">
        <v>50</v>
      </c>
      <c r="R41" s="805"/>
      <c r="S41" s="805"/>
      <c r="T41" s="805"/>
      <c r="U41" s="805"/>
      <c r="V41" s="805">
        <v>36</v>
      </c>
      <c r="W41" s="805"/>
      <c r="X41" s="805"/>
      <c r="Y41" s="805"/>
      <c r="Z41" s="805"/>
      <c r="AA41" s="805">
        <v>14</v>
      </c>
      <c r="AB41" s="805"/>
      <c r="AC41" s="805"/>
      <c r="AD41" s="805"/>
      <c r="AE41" s="806"/>
      <c r="AF41" s="807">
        <v>14</v>
      </c>
      <c r="AG41" s="808"/>
      <c r="AH41" s="808"/>
      <c r="AI41" s="808"/>
      <c r="AJ41" s="809"/>
      <c r="AK41" s="876">
        <v>32</v>
      </c>
      <c r="AL41" s="877"/>
      <c r="AM41" s="877"/>
      <c r="AN41" s="877"/>
      <c r="AO41" s="877"/>
      <c r="AP41" s="877">
        <v>184</v>
      </c>
      <c r="AQ41" s="877"/>
      <c r="AR41" s="877"/>
      <c r="AS41" s="877"/>
      <c r="AT41" s="877"/>
      <c r="AU41" s="877">
        <v>176</v>
      </c>
      <c r="AV41" s="877"/>
      <c r="AW41" s="877"/>
      <c r="AX41" s="877"/>
      <c r="AY41" s="877"/>
      <c r="AZ41" s="878" t="s">
        <v>531</v>
      </c>
      <c r="BA41" s="878"/>
      <c r="BB41" s="878"/>
      <c r="BC41" s="878"/>
      <c r="BD41" s="878"/>
      <c r="BE41" s="874" t="s">
        <v>420</v>
      </c>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t="s">
        <v>425</v>
      </c>
      <c r="C42" s="802"/>
      <c r="D42" s="802"/>
      <c r="E42" s="802"/>
      <c r="F42" s="802"/>
      <c r="G42" s="802"/>
      <c r="H42" s="802"/>
      <c r="I42" s="802"/>
      <c r="J42" s="802"/>
      <c r="K42" s="802"/>
      <c r="L42" s="802"/>
      <c r="M42" s="802"/>
      <c r="N42" s="802"/>
      <c r="O42" s="802"/>
      <c r="P42" s="803"/>
      <c r="Q42" s="804">
        <v>6964</v>
      </c>
      <c r="R42" s="805"/>
      <c r="S42" s="805"/>
      <c r="T42" s="805"/>
      <c r="U42" s="805"/>
      <c r="V42" s="805">
        <v>4354</v>
      </c>
      <c r="W42" s="805"/>
      <c r="X42" s="805"/>
      <c r="Y42" s="805"/>
      <c r="Z42" s="805"/>
      <c r="AA42" s="805">
        <v>2610</v>
      </c>
      <c r="AB42" s="805"/>
      <c r="AC42" s="805"/>
      <c r="AD42" s="805"/>
      <c r="AE42" s="806"/>
      <c r="AF42" s="807">
        <v>2578</v>
      </c>
      <c r="AG42" s="808"/>
      <c r="AH42" s="808"/>
      <c r="AI42" s="808"/>
      <c r="AJ42" s="809"/>
      <c r="AK42" s="876">
        <v>539</v>
      </c>
      <c r="AL42" s="877"/>
      <c r="AM42" s="877"/>
      <c r="AN42" s="877"/>
      <c r="AO42" s="877"/>
      <c r="AP42" s="877">
        <v>23061</v>
      </c>
      <c r="AQ42" s="877"/>
      <c r="AR42" s="877"/>
      <c r="AS42" s="877"/>
      <c r="AT42" s="877"/>
      <c r="AU42" s="877">
        <v>0</v>
      </c>
      <c r="AV42" s="877"/>
      <c r="AW42" s="877"/>
      <c r="AX42" s="877"/>
      <c r="AY42" s="877"/>
      <c r="AZ42" s="878" t="s">
        <v>531</v>
      </c>
      <c r="BA42" s="878"/>
      <c r="BB42" s="878"/>
      <c r="BC42" s="878"/>
      <c r="BD42" s="878"/>
      <c r="BE42" s="874" t="s">
        <v>423</v>
      </c>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t="s">
        <v>426</v>
      </c>
      <c r="C43" s="802"/>
      <c r="D43" s="802"/>
      <c r="E43" s="802"/>
      <c r="F43" s="802"/>
      <c r="G43" s="802"/>
      <c r="H43" s="802"/>
      <c r="I43" s="802"/>
      <c r="J43" s="802"/>
      <c r="K43" s="802"/>
      <c r="L43" s="802"/>
      <c r="M43" s="802"/>
      <c r="N43" s="802"/>
      <c r="O43" s="802"/>
      <c r="P43" s="803"/>
      <c r="Q43" s="804">
        <v>243</v>
      </c>
      <c r="R43" s="805"/>
      <c r="S43" s="805"/>
      <c r="T43" s="805"/>
      <c r="U43" s="805"/>
      <c r="V43" s="805">
        <v>104</v>
      </c>
      <c r="W43" s="805"/>
      <c r="X43" s="805"/>
      <c r="Y43" s="805"/>
      <c r="Z43" s="805"/>
      <c r="AA43" s="805">
        <v>139</v>
      </c>
      <c r="AB43" s="805"/>
      <c r="AC43" s="805"/>
      <c r="AD43" s="805"/>
      <c r="AE43" s="806"/>
      <c r="AF43" s="807">
        <v>139</v>
      </c>
      <c r="AG43" s="808"/>
      <c r="AH43" s="808"/>
      <c r="AI43" s="808"/>
      <c r="AJ43" s="809"/>
      <c r="AK43" s="876">
        <v>0</v>
      </c>
      <c r="AL43" s="877"/>
      <c r="AM43" s="877"/>
      <c r="AN43" s="877"/>
      <c r="AO43" s="877"/>
      <c r="AP43" s="877">
        <v>350</v>
      </c>
      <c r="AQ43" s="877"/>
      <c r="AR43" s="877"/>
      <c r="AS43" s="877"/>
      <c r="AT43" s="877"/>
      <c r="AU43" s="877">
        <v>0</v>
      </c>
      <c r="AV43" s="877"/>
      <c r="AW43" s="877"/>
      <c r="AX43" s="877"/>
      <c r="AY43" s="877"/>
      <c r="AZ43" s="878" t="s">
        <v>531</v>
      </c>
      <c r="BA43" s="878"/>
      <c r="BB43" s="878"/>
      <c r="BC43" s="878"/>
      <c r="BD43" s="878"/>
      <c r="BE43" s="874" t="s">
        <v>420</v>
      </c>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t="s">
        <v>427</v>
      </c>
      <c r="C44" s="802"/>
      <c r="D44" s="802"/>
      <c r="E44" s="802"/>
      <c r="F44" s="802"/>
      <c r="G44" s="802"/>
      <c r="H44" s="802"/>
      <c r="I44" s="802"/>
      <c r="J44" s="802"/>
      <c r="K44" s="802"/>
      <c r="L44" s="802"/>
      <c r="M44" s="802"/>
      <c r="N44" s="802"/>
      <c r="O44" s="802"/>
      <c r="P44" s="803"/>
      <c r="Q44" s="804">
        <v>1604</v>
      </c>
      <c r="R44" s="805"/>
      <c r="S44" s="805"/>
      <c r="T44" s="805"/>
      <c r="U44" s="805"/>
      <c r="V44" s="805">
        <v>348</v>
      </c>
      <c r="W44" s="805"/>
      <c r="X44" s="805"/>
      <c r="Y44" s="805"/>
      <c r="Z44" s="805"/>
      <c r="AA44" s="805">
        <v>1256</v>
      </c>
      <c r="AB44" s="805"/>
      <c r="AC44" s="805"/>
      <c r="AD44" s="805"/>
      <c r="AE44" s="806"/>
      <c r="AF44" s="807" t="s">
        <v>127</v>
      </c>
      <c r="AG44" s="808"/>
      <c r="AH44" s="808"/>
      <c r="AI44" s="808"/>
      <c r="AJ44" s="809"/>
      <c r="AK44" s="876">
        <v>0</v>
      </c>
      <c r="AL44" s="877"/>
      <c r="AM44" s="877"/>
      <c r="AN44" s="877"/>
      <c r="AO44" s="877"/>
      <c r="AP44" s="877">
        <v>3386</v>
      </c>
      <c r="AQ44" s="877"/>
      <c r="AR44" s="877"/>
      <c r="AS44" s="877"/>
      <c r="AT44" s="877"/>
      <c r="AU44" s="877">
        <v>0</v>
      </c>
      <c r="AV44" s="877"/>
      <c r="AW44" s="877"/>
      <c r="AX44" s="877"/>
      <c r="AY44" s="877"/>
      <c r="AZ44" s="878" t="s">
        <v>531</v>
      </c>
      <c r="BA44" s="878"/>
      <c r="BB44" s="878"/>
      <c r="BC44" s="878"/>
      <c r="BD44" s="878"/>
      <c r="BE44" s="874" t="s">
        <v>420</v>
      </c>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t="s">
        <v>428</v>
      </c>
      <c r="C45" s="802"/>
      <c r="D45" s="802"/>
      <c r="E45" s="802"/>
      <c r="F45" s="802"/>
      <c r="G45" s="802"/>
      <c r="H45" s="802"/>
      <c r="I45" s="802"/>
      <c r="J45" s="802"/>
      <c r="K45" s="802"/>
      <c r="L45" s="802"/>
      <c r="M45" s="802"/>
      <c r="N45" s="802"/>
      <c r="O45" s="802"/>
      <c r="P45" s="803"/>
      <c r="Q45" s="804">
        <v>24</v>
      </c>
      <c r="R45" s="805"/>
      <c r="S45" s="805"/>
      <c r="T45" s="805"/>
      <c r="U45" s="805"/>
      <c r="V45" s="805">
        <v>0</v>
      </c>
      <c r="W45" s="805"/>
      <c r="X45" s="805"/>
      <c r="Y45" s="805"/>
      <c r="Z45" s="805"/>
      <c r="AA45" s="805">
        <v>24</v>
      </c>
      <c r="AB45" s="805"/>
      <c r="AC45" s="805"/>
      <c r="AD45" s="805"/>
      <c r="AE45" s="806"/>
      <c r="AF45" s="807">
        <v>114</v>
      </c>
      <c r="AG45" s="808"/>
      <c r="AH45" s="808"/>
      <c r="AI45" s="808"/>
      <c r="AJ45" s="809"/>
      <c r="AK45" s="876">
        <v>0</v>
      </c>
      <c r="AL45" s="877"/>
      <c r="AM45" s="877"/>
      <c r="AN45" s="877"/>
      <c r="AO45" s="877"/>
      <c r="AP45" s="877">
        <v>38</v>
      </c>
      <c r="AQ45" s="877"/>
      <c r="AR45" s="877"/>
      <c r="AS45" s="877"/>
      <c r="AT45" s="877"/>
      <c r="AU45" s="877">
        <v>0</v>
      </c>
      <c r="AV45" s="877"/>
      <c r="AW45" s="877"/>
      <c r="AX45" s="877"/>
      <c r="AY45" s="877"/>
      <c r="AZ45" s="878" t="s">
        <v>531</v>
      </c>
      <c r="BA45" s="878"/>
      <c r="BB45" s="878"/>
      <c r="BC45" s="878"/>
      <c r="BD45" s="878"/>
      <c r="BE45" s="874" t="s">
        <v>423</v>
      </c>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t="s">
        <v>429</v>
      </c>
      <c r="C46" s="802"/>
      <c r="D46" s="802"/>
      <c r="E46" s="802"/>
      <c r="F46" s="802"/>
      <c r="G46" s="802"/>
      <c r="H46" s="802"/>
      <c r="I46" s="802"/>
      <c r="J46" s="802"/>
      <c r="K46" s="802"/>
      <c r="L46" s="802"/>
      <c r="M46" s="802"/>
      <c r="N46" s="802"/>
      <c r="O46" s="802"/>
      <c r="P46" s="803"/>
      <c r="Q46" s="804">
        <v>1833</v>
      </c>
      <c r="R46" s="805"/>
      <c r="S46" s="805"/>
      <c r="T46" s="805"/>
      <c r="U46" s="805"/>
      <c r="V46" s="805">
        <v>1294</v>
      </c>
      <c r="W46" s="805"/>
      <c r="X46" s="805"/>
      <c r="Y46" s="805"/>
      <c r="Z46" s="805"/>
      <c r="AA46" s="805">
        <v>539</v>
      </c>
      <c r="AB46" s="805"/>
      <c r="AC46" s="805"/>
      <c r="AD46" s="805"/>
      <c r="AE46" s="806"/>
      <c r="AF46" s="807" t="s">
        <v>127</v>
      </c>
      <c r="AG46" s="808"/>
      <c r="AH46" s="808"/>
      <c r="AI46" s="808"/>
      <c r="AJ46" s="809"/>
      <c r="AK46" s="876">
        <v>121</v>
      </c>
      <c r="AL46" s="877"/>
      <c r="AM46" s="877"/>
      <c r="AN46" s="877"/>
      <c r="AO46" s="877"/>
      <c r="AP46" s="877">
        <v>5659</v>
      </c>
      <c r="AQ46" s="877"/>
      <c r="AR46" s="877"/>
      <c r="AS46" s="877"/>
      <c r="AT46" s="877"/>
      <c r="AU46" s="877">
        <v>3222</v>
      </c>
      <c r="AV46" s="877"/>
      <c r="AW46" s="877"/>
      <c r="AX46" s="877"/>
      <c r="AY46" s="877"/>
      <c r="AZ46" s="878" t="s">
        <v>531</v>
      </c>
      <c r="BA46" s="878"/>
      <c r="BB46" s="878"/>
      <c r="BC46" s="878"/>
      <c r="BD46" s="878"/>
      <c r="BE46" s="874" t="s">
        <v>420</v>
      </c>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430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431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29069</v>
      </c>
      <c r="AG63" s="888"/>
      <c r="AH63" s="888"/>
      <c r="AI63" s="888"/>
      <c r="AJ63" s="889"/>
      <c r="AK63" s="890"/>
      <c r="AL63" s="885"/>
      <c r="AM63" s="885"/>
      <c r="AN63" s="885"/>
      <c r="AO63" s="885"/>
      <c r="AP63" s="888">
        <v>263876</v>
      </c>
      <c r="AQ63" s="888"/>
      <c r="AR63" s="888"/>
      <c r="AS63" s="888"/>
      <c r="AT63" s="888"/>
      <c r="AU63" s="888">
        <v>69970</v>
      </c>
      <c r="AV63" s="888"/>
      <c r="AW63" s="888"/>
      <c r="AX63" s="888"/>
      <c r="AY63" s="888"/>
      <c r="AZ63" s="892"/>
      <c r="BA63" s="892"/>
      <c r="BB63" s="892"/>
      <c r="BC63" s="892"/>
      <c r="BD63" s="892"/>
      <c r="BE63" s="893"/>
      <c r="BF63" s="893"/>
      <c r="BG63" s="893"/>
      <c r="BH63" s="893"/>
      <c r="BI63" s="894"/>
      <c r="BJ63" s="895" t="s">
        <v>127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432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433</v>
      </c>
      <c r="B66" s="787"/>
      <c r="C66" s="787"/>
      <c r="D66" s="787"/>
      <c r="E66" s="787"/>
      <c r="F66" s="787"/>
      <c r="G66" s="787"/>
      <c r="H66" s="787"/>
      <c r="I66" s="787"/>
      <c r="J66" s="787"/>
      <c r="K66" s="787"/>
      <c r="L66" s="787"/>
      <c r="M66" s="787"/>
      <c r="N66" s="787"/>
      <c r="O66" s="787"/>
      <c r="P66" s="788"/>
      <c r="Q66" s="763" t="s">
        <v>434</v>
      </c>
      <c r="R66" s="764"/>
      <c r="S66" s="764"/>
      <c r="T66" s="764"/>
      <c r="U66" s="765"/>
      <c r="V66" s="763" t="s">
        <v>400</v>
      </c>
      <c r="W66" s="764"/>
      <c r="X66" s="764"/>
      <c r="Y66" s="764"/>
      <c r="Z66" s="765"/>
      <c r="AA66" s="763" t="s">
        <v>401</v>
      </c>
      <c r="AB66" s="764"/>
      <c r="AC66" s="764"/>
      <c r="AD66" s="764"/>
      <c r="AE66" s="765"/>
      <c r="AF66" s="898" t="s">
        <v>402</v>
      </c>
      <c r="AG66" s="859"/>
      <c r="AH66" s="859"/>
      <c r="AI66" s="859"/>
      <c r="AJ66" s="899"/>
      <c r="AK66" s="763" t="s">
        <v>435</v>
      </c>
      <c r="AL66" s="787"/>
      <c r="AM66" s="787"/>
      <c r="AN66" s="787"/>
      <c r="AO66" s="788"/>
      <c r="AP66" s="763" t="s">
        <v>436</v>
      </c>
      <c r="AQ66" s="764"/>
      <c r="AR66" s="764"/>
      <c r="AS66" s="764"/>
      <c r="AT66" s="765"/>
      <c r="AU66" s="763" t="s">
        <v>437</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596</v>
      </c>
      <c r="C68" s="916"/>
      <c r="D68" s="916"/>
      <c r="E68" s="916"/>
      <c r="F68" s="916"/>
      <c r="G68" s="916"/>
      <c r="H68" s="916"/>
      <c r="I68" s="916"/>
      <c r="J68" s="916"/>
      <c r="K68" s="916"/>
      <c r="L68" s="916"/>
      <c r="M68" s="916"/>
      <c r="N68" s="916"/>
      <c r="O68" s="916"/>
      <c r="P68" s="917"/>
      <c r="Q68" s="918">
        <v>270</v>
      </c>
      <c r="R68" s="912"/>
      <c r="S68" s="912"/>
      <c r="T68" s="912"/>
      <c r="U68" s="912"/>
      <c r="V68" s="912">
        <v>261</v>
      </c>
      <c r="W68" s="912"/>
      <c r="X68" s="912"/>
      <c r="Y68" s="912"/>
      <c r="Z68" s="912"/>
      <c r="AA68" s="912">
        <v>9</v>
      </c>
      <c r="AB68" s="912"/>
      <c r="AC68" s="912"/>
      <c r="AD68" s="912"/>
      <c r="AE68" s="912"/>
      <c r="AF68" s="912">
        <v>9</v>
      </c>
      <c r="AG68" s="912"/>
      <c r="AH68" s="912"/>
      <c r="AI68" s="912"/>
      <c r="AJ68" s="912"/>
      <c r="AK68" s="912">
        <v>0</v>
      </c>
      <c r="AL68" s="912"/>
      <c r="AM68" s="912"/>
      <c r="AN68" s="912"/>
      <c r="AO68" s="912"/>
      <c r="AP68" s="912">
        <v>0</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597</v>
      </c>
      <c r="C69" s="920"/>
      <c r="D69" s="920"/>
      <c r="E69" s="920"/>
      <c r="F69" s="920"/>
      <c r="G69" s="920"/>
      <c r="H69" s="920"/>
      <c r="I69" s="920"/>
      <c r="J69" s="920"/>
      <c r="K69" s="920"/>
      <c r="L69" s="920"/>
      <c r="M69" s="920"/>
      <c r="N69" s="920"/>
      <c r="O69" s="920"/>
      <c r="P69" s="921"/>
      <c r="Q69" s="922">
        <v>40</v>
      </c>
      <c r="R69" s="877"/>
      <c r="S69" s="877"/>
      <c r="T69" s="877"/>
      <c r="U69" s="877"/>
      <c r="V69" s="877">
        <v>35</v>
      </c>
      <c r="W69" s="877"/>
      <c r="X69" s="877"/>
      <c r="Y69" s="877"/>
      <c r="Z69" s="877"/>
      <c r="AA69" s="877">
        <v>5</v>
      </c>
      <c r="AB69" s="877"/>
      <c r="AC69" s="877"/>
      <c r="AD69" s="877"/>
      <c r="AE69" s="877"/>
      <c r="AF69" s="877">
        <v>5</v>
      </c>
      <c r="AG69" s="877"/>
      <c r="AH69" s="877"/>
      <c r="AI69" s="877"/>
      <c r="AJ69" s="877"/>
      <c r="AK69" s="877">
        <v>0</v>
      </c>
      <c r="AL69" s="877"/>
      <c r="AM69" s="877"/>
      <c r="AN69" s="877"/>
      <c r="AO69" s="877"/>
      <c r="AP69" s="877">
        <v>0</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598</v>
      </c>
      <c r="C70" s="920"/>
      <c r="D70" s="920"/>
      <c r="E70" s="920"/>
      <c r="F70" s="920"/>
      <c r="G70" s="920"/>
      <c r="H70" s="920"/>
      <c r="I70" s="920"/>
      <c r="J70" s="920"/>
      <c r="K70" s="920"/>
      <c r="L70" s="920"/>
      <c r="M70" s="920"/>
      <c r="N70" s="920"/>
      <c r="O70" s="920"/>
      <c r="P70" s="921"/>
      <c r="Q70" s="922">
        <v>783891</v>
      </c>
      <c r="R70" s="877"/>
      <c r="S70" s="877"/>
      <c r="T70" s="877"/>
      <c r="U70" s="877"/>
      <c r="V70" s="877">
        <v>768889</v>
      </c>
      <c r="W70" s="877"/>
      <c r="X70" s="877"/>
      <c r="Y70" s="877"/>
      <c r="Z70" s="877"/>
      <c r="AA70" s="877">
        <v>15002</v>
      </c>
      <c r="AB70" s="877"/>
      <c r="AC70" s="877"/>
      <c r="AD70" s="877"/>
      <c r="AE70" s="877"/>
      <c r="AF70" s="877">
        <v>15002</v>
      </c>
      <c r="AG70" s="877"/>
      <c r="AH70" s="877"/>
      <c r="AI70" s="877"/>
      <c r="AJ70" s="877"/>
      <c r="AK70" s="877">
        <v>42</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438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15016</v>
      </c>
      <c r="AG88" s="888"/>
      <c r="AH88" s="888"/>
      <c r="AI88" s="888"/>
      <c r="AJ88" s="888"/>
      <c r="AK88" s="885"/>
      <c r="AL88" s="885"/>
      <c r="AM88" s="885"/>
      <c r="AN88" s="885"/>
      <c r="AO88" s="885"/>
      <c r="AP88" s="888">
        <v>0</v>
      </c>
      <c r="AQ88" s="888"/>
      <c r="AR88" s="888"/>
      <c r="AS88" s="888"/>
      <c r="AT88" s="888"/>
      <c r="AU88" s="888">
        <v>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439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440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441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444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447</v>
      </c>
      <c r="AB109" s="941"/>
      <c r="AC109" s="941"/>
      <c r="AD109" s="941"/>
      <c r="AE109" s="942"/>
      <c r="AF109" s="940" t="s">
        <v>305</v>
      </c>
      <c r="AG109" s="941"/>
      <c r="AH109" s="941"/>
      <c r="AI109" s="941"/>
      <c r="AJ109" s="942"/>
      <c r="AK109" s="940" t="s">
        <v>304</v>
      </c>
      <c r="AL109" s="941"/>
      <c r="AM109" s="941"/>
      <c r="AN109" s="941"/>
      <c r="AO109" s="942"/>
      <c r="AP109" s="940" t="s">
        <v>448</v>
      </c>
      <c r="AQ109" s="941"/>
      <c r="AR109" s="941"/>
      <c r="AS109" s="941"/>
      <c r="AT109" s="943"/>
      <c r="AU109" s="960" t="s">
        <v>446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447</v>
      </c>
      <c r="BR109" s="941"/>
      <c r="BS109" s="941"/>
      <c r="BT109" s="941"/>
      <c r="BU109" s="942"/>
      <c r="BV109" s="940" t="s">
        <v>305</v>
      </c>
      <c r="BW109" s="941"/>
      <c r="BX109" s="941"/>
      <c r="BY109" s="941"/>
      <c r="BZ109" s="942"/>
      <c r="CA109" s="940" t="s">
        <v>304</v>
      </c>
      <c r="CB109" s="941"/>
      <c r="CC109" s="941"/>
      <c r="CD109" s="941"/>
      <c r="CE109" s="942"/>
      <c r="CF109" s="961" t="s">
        <v>448</v>
      </c>
      <c r="CG109" s="961"/>
      <c r="CH109" s="961"/>
      <c r="CI109" s="961"/>
      <c r="CJ109" s="961"/>
      <c r="CK109" s="940" t="s">
        <v>449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447</v>
      </c>
      <c r="DH109" s="941"/>
      <c r="DI109" s="941"/>
      <c r="DJ109" s="941"/>
      <c r="DK109" s="942"/>
      <c r="DL109" s="940" t="s">
        <v>305</v>
      </c>
      <c r="DM109" s="941"/>
      <c r="DN109" s="941"/>
      <c r="DO109" s="941"/>
      <c r="DP109" s="942"/>
      <c r="DQ109" s="940" t="s">
        <v>304</v>
      </c>
      <c r="DR109" s="941"/>
      <c r="DS109" s="941"/>
      <c r="DT109" s="941"/>
      <c r="DU109" s="942"/>
      <c r="DV109" s="940" t="s">
        <v>448</v>
      </c>
      <c r="DW109" s="941"/>
      <c r="DX109" s="941"/>
      <c r="DY109" s="941"/>
      <c r="DZ109" s="943"/>
    </row>
    <row r="110" spans="1:131" s="247" customFormat="1" ht="26.25" customHeight="1" x14ac:dyDescent="0.15">
      <c r="A110" s="944" t="s">
        <v>450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33940702</v>
      </c>
      <c r="AB110" s="948"/>
      <c r="AC110" s="948"/>
      <c r="AD110" s="948"/>
      <c r="AE110" s="949"/>
      <c r="AF110" s="950">
        <v>33681932</v>
      </c>
      <c r="AG110" s="948"/>
      <c r="AH110" s="948"/>
      <c r="AI110" s="948"/>
      <c r="AJ110" s="949"/>
      <c r="AK110" s="950">
        <v>35006520</v>
      </c>
      <c r="AL110" s="948"/>
      <c r="AM110" s="948"/>
      <c r="AN110" s="948"/>
      <c r="AO110" s="949"/>
      <c r="AP110" s="951">
        <v>14.5</v>
      </c>
      <c r="AQ110" s="952"/>
      <c r="AR110" s="952"/>
      <c r="AS110" s="952"/>
      <c r="AT110" s="953"/>
      <c r="AU110" s="954" t="s">
        <v>73</v>
      </c>
      <c r="AV110" s="955"/>
      <c r="AW110" s="955"/>
      <c r="AX110" s="955"/>
      <c r="AY110" s="955"/>
      <c r="AZ110" s="996" t="s">
        <v>451</v>
      </c>
      <c r="BA110" s="945"/>
      <c r="BB110" s="945"/>
      <c r="BC110" s="945"/>
      <c r="BD110" s="945"/>
      <c r="BE110" s="945"/>
      <c r="BF110" s="945"/>
      <c r="BG110" s="945"/>
      <c r="BH110" s="945"/>
      <c r="BI110" s="945"/>
      <c r="BJ110" s="945"/>
      <c r="BK110" s="945"/>
      <c r="BL110" s="945"/>
      <c r="BM110" s="945"/>
      <c r="BN110" s="945"/>
      <c r="BO110" s="945"/>
      <c r="BP110" s="946"/>
      <c r="BQ110" s="982">
        <v>1113235483</v>
      </c>
      <c r="BR110" s="983"/>
      <c r="BS110" s="983"/>
      <c r="BT110" s="983"/>
      <c r="BU110" s="983"/>
      <c r="BV110" s="983">
        <v>1142442717</v>
      </c>
      <c r="BW110" s="983"/>
      <c r="BX110" s="983"/>
      <c r="BY110" s="983"/>
      <c r="BZ110" s="983"/>
      <c r="CA110" s="983">
        <v>1182941156</v>
      </c>
      <c r="CB110" s="983"/>
      <c r="CC110" s="983"/>
      <c r="CD110" s="983"/>
      <c r="CE110" s="983"/>
      <c r="CF110" s="997">
        <v>490.9</v>
      </c>
      <c r="CG110" s="998"/>
      <c r="CH110" s="998"/>
      <c r="CI110" s="998"/>
      <c r="CJ110" s="998"/>
      <c r="CK110" s="999" t="s">
        <v>452</v>
      </c>
      <c r="CL110" s="1000"/>
      <c r="CM110" s="979" t="s">
        <v>453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1785205</v>
      </c>
      <c r="DH110" s="983"/>
      <c r="DI110" s="983"/>
      <c r="DJ110" s="983"/>
      <c r="DK110" s="983"/>
      <c r="DL110" s="983">
        <v>1574191</v>
      </c>
      <c r="DM110" s="983"/>
      <c r="DN110" s="983"/>
      <c r="DO110" s="983"/>
      <c r="DP110" s="983"/>
      <c r="DQ110" s="983">
        <v>1363041</v>
      </c>
      <c r="DR110" s="983"/>
      <c r="DS110" s="983"/>
      <c r="DT110" s="983"/>
      <c r="DU110" s="983"/>
      <c r="DV110" s="984">
        <v>0.6</v>
      </c>
      <c r="DW110" s="984"/>
      <c r="DX110" s="984"/>
      <c r="DY110" s="984"/>
      <c r="DZ110" s="985"/>
    </row>
    <row r="111" spans="1:131" s="247" customFormat="1" ht="26.25" customHeight="1" x14ac:dyDescent="0.15">
      <c r="A111" s="986" t="s">
        <v>454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v>4111394</v>
      </c>
      <c r="AB111" s="990"/>
      <c r="AC111" s="990"/>
      <c r="AD111" s="990"/>
      <c r="AE111" s="991"/>
      <c r="AF111" s="992">
        <v>5841339</v>
      </c>
      <c r="AG111" s="990"/>
      <c r="AH111" s="990"/>
      <c r="AI111" s="990"/>
      <c r="AJ111" s="991"/>
      <c r="AK111" s="992">
        <v>5787365</v>
      </c>
      <c r="AL111" s="990"/>
      <c r="AM111" s="990"/>
      <c r="AN111" s="990"/>
      <c r="AO111" s="991"/>
      <c r="AP111" s="993">
        <v>2.4</v>
      </c>
      <c r="AQ111" s="994"/>
      <c r="AR111" s="994"/>
      <c r="AS111" s="994"/>
      <c r="AT111" s="995"/>
      <c r="AU111" s="956"/>
      <c r="AV111" s="957"/>
      <c r="AW111" s="957"/>
      <c r="AX111" s="957"/>
      <c r="AY111" s="957"/>
      <c r="AZ111" s="1005" t="s">
        <v>455</v>
      </c>
      <c r="BA111" s="1006"/>
      <c r="BB111" s="1006"/>
      <c r="BC111" s="1006"/>
      <c r="BD111" s="1006"/>
      <c r="BE111" s="1006"/>
      <c r="BF111" s="1006"/>
      <c r="BG111" s="1006"/>
      <c r="BH111" s="1006"/>
      <c r="BI111" s="1006"/>
      <c r="BJ111" s="1006"/>
      <c r="BK111" s="1006"/>
      <c r="BL111" s="1006"/>
      <c r="BM111" s="1006"/>
      <c r="BN111" s="1006"/>
      <c r="BO111" s="1006"/>
      <c r="BP111" s="1007"/>
      <c r="BQ111" s="975">
        <v>1785205</v>
      </c>
      <c r="BR111" s="976"/>
      <c r="BS111" s="976"/>
      <c r="BT111" s="976"/>
      <c r="BU111" s="976"/>
      <c r="BV111" s="976">
        <v>1574191</v>
      </c>
      <c r="BW111" s="976"/>
      <c r="BX111" s="976"/>
      <c r="BY111" s="976"/>
      <c r="BZ111" s="976"/>
      <c r="CA111" s="976">
        <v>1363041</v>
      </c>
      <c r="CB111" s="976"/>
      <c r="CC111" s="976"/>
      <c r="CD111" s="976"/>
      <c r="CE111" s="976"/>
      <c r="CF111" s="970">
        <v>0.6</v>
      </c>
      <c r="CG111" s="971"/>
      <c r="CH111" s="971"/>
      <c r="CI111" s="971"/>
      <c r="CJ111" s="971"/>
      <c r="CK111" s="1001"/>
      <c r="CL111" s="1002"/>
      <c r="CM111" s="972" t="s">
        <v>456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127</v>
      </c>
      <c r="DH111" s="976"/>
      <c r="DI111" s="976"/>
      <c r="DJ111" s="976"/>
      <c r="DK111" s="976"/>
      <c r="DL111" s="976" t="s">
        <v>127</v>
      </c>
      <c r="DM111" s="976"/>
      <c r="DN111" s="976"/>
      <c r="DO111" s="976"/>
      <c r="DP111" s="976"/>
      <c r="DQ111" s="976" t="s">
        <v>127</v>
      </c>
      <c r="DR111" s="976"/>
      <c r="DS111" s="976"/>
      <c r="DT111" s="976"/>
      <c r="DU111" s="976"/>
      <c r="DV111" s="977" t="s">
        <v>127</v>
      </c>
      <c r="DW111" s="977"/>
      <c r="DX111" s="977"/>
      <c r="DY111" s="977"/>
      <c r="DZ111" s="978"/>
    </row>
    <row r="112" spans="1:131" s="247" customFormat="1" ht="26.25" customHeight="1" x14ac:dyDescent="0.15">
      <c r="A112" s="1008" t="s">
        <v>457</v>
      </c>
      <c r="B112" s="1009"/>
      <c r="C112" s="1006" t="s">
        <v>458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34927235</v>
      </c>
      <c r="AB112" s="1015"/>
      <c r="AC112" s="1015"/>
      <c r="AD112" s="1015"/>
      <c r="AE112" s="1016"/>
      <c r="AF112" s="1017">
        <v>34858998</v>
      </c>
      <c r="AG112" s="1015"/>
      <c r="AH112" s="1015"/>
      <c r="AI112" s="1015"/>
      <c r="AJ112" s="1016"/>
      <c r="AK112" s="1017">
        <v>34689858</v>
      </c>
      <c r="AL112" s="1015"/>
      <c r="AM112" s="1015"/>
      <c r="AN112" s="1015"/>
      <c r="AO112" s="1016"/>
      <c r="AP112" s="1018">
        <v>14.4</v>
      </c>
      <c r="AQ112" s="1019"/>
      <c r="AR112" s="1019"/>
      <c r="AS112" s="1019"/>
      <c r="AT112" s="1020"/>
      <c r="AU112" s="956"/>
      <c r="AV112" s="957"/>
      <c r="AW112" s="957"/>
      <c r="AX112" s="957"/>
      <c r="AY112" s="957"/>
      <c r="AZ112" s="1005" t="s">
        <v>459</v>
      </c>
      <c r="BA112" s="1006"/>
      <c r="BB112" s="1006"/>
      <c r="BC112" s="1006"/>
      <c r="BD112" s="1006"/>
      <c r="BE112" s="1006"/>
      <c r="BF112" s="1006"/>
      <c r="BG112" s="1006"/>
      <c r="BH112" s="1006"/>
      <c r="BI112" s="1006"/>
      <c r="BJ112" s="1006"/>
      <c r="BK112" s="1006"/>
      <c r="BL112" s="1006"/>
      <c r="BM112" s="1006"/>
      <c r="BN112" s="1006"/>
      <c r="BO112" s="1006"/>
      <c r="BP112" s="1007"/>
      <c r="BQ112" s="975">
        <v>76296931</v>
      </c>
      <c r="BR112" s="976"/>
      <c r="BS112" s="976"/>
      <c r="BT112" s="976"/>
      <c r="BU112" s="976"/>
      <c r="BV112" s="976">
        <v>81223059</v>
      </c>
      <c r="BW112" s="976"/>
      <c r="BX112" s="976"/>
      <c r="BY112" s="976"/>
      <c r="BZ112" s="976"/>
      <c r="CA112" s="976">
        <v>69970119</v>
      </c>
      <c r="CB112" s="976"/>
      <c r="CC112" s="976"/>
      <c r="CD112" s="976"/>
      <c r="CE112" s="976"/>
      <c r="CF112" s="970">
        <v>29</v>
      </c>
      <c r="CG112" s="971"/>
      <c r="CH112" s="971"/>
      <c r="CI112" s="971"/>
      <c r="CJ112" s="971"/>
      <c r="CK112" s="1001"/>
      <c r="CL112" s="1002"/>
      <c r="CM112" s="972" t="s">
        <v>460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127</v>
      </c>
      <c r="DH112" s="976"/>
      <c r="DI112" s="976"/>
      <c r="DJ112" s="976"/>
      <c r="DK112" s="976"/>
      <c r="DL112" s="976" t="s">
        <v>127</v>
      </c>
      <c r="DM112" s="976"/>
      <c r="DN112" s="976"/>
      <c r="DO112" s="976"/>
      <c r="DP112" s="976"/>
      <c r="DQ112" s="976" t="s">
        <v>127</v>
      </c>
      <c r="DR112" s="976"/>
      <c r="DS112" s="976"/>
      <c r="DT112" s="976"/>
      <c r="DU112" s="976"/>
      <c r="DV112" s="977" t="s">
        <v>127</v>
      </c>
      <c r="DW112" s="977"/>
      <c r="DX112" s="977"/>
      <c r="DY112" s="977"/>
      <c r="DZ112" s="978"/>
    </row>
    <row r="113" spans="1:130" s="247" customFormat="1" ht="26.25" customHeight="1" x14ac:dyDescent="0.15">
      <c r="A113" s="1010"/>
      <c r="B113" s="1011"/>
      <c r="C113" s="1006" t="s">
        <v>461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6917418</v>
      </c>
      <c r="AB113" s="990"/>
      <c r="AC113" s="990"/>
      <c r="AD113" s="990"/>
      <c r="AE113" s="991"/>
      <c r="AF113" s="992">
        <v>6761026</v>
      </c>
      <c r="AG113" s="990"/>
      <c r="AH113" s="990"/>
      <c r="AI113" s="990"/>
      <c r="AJ113" s="991"/>
      <c r="AK113" s="992">
        <v>5615923</v>
      </c>
      <c r="AL113" s="990"/>
      <c r="AM113" s="990"/>
      <c r="AN113" s="990"/>
      <c r="AO113" s="991"/>
      <c r="AP113" s="993">
        <v>2.2999999999999998</v>
      </c>
      <c r="AQ113" s="994"/>
      <c r="AR113" s="994"/>
      <c r="AS113" s="994"/>
      <c r="AT113" s="995"/>
      <c r="AU113" s="956"/>
      <c r="AV113" s="957"/>
      <c r="AW113" s="957"/>
      <c r="AX113" s="957"/>
      <c r="AY113" s="957"/>
      <c r="AZ113" s="1005" t="s">
        <v>462</v>
      </c>
      <c r="BA113" s="1006"/>
      <c r="BB113" s="1006"/>
      <c r="BC113" s="1006"/>
      <c r="BD113" s="1006"/>
      <c r="BE113" s="1006"/>
      <c r="BF113" s="1006"/>
      <c r="BG113" s="1006"/>
      <c r="BH113" s="1006"/>
      <c r="BI113" s="1006"/>
      <c r="BJ113" s="1006"/>
      <c r="BK113" s="1006"/>
      <c r="BL113" s="1006"/>
      <c r="BM113" s="1006"/>
      <c r="BN113" s="1006"/>
      <c r="BO113" s="1006"/>
      <c r="BP113" s="1007"/>
      <c r="BQ113" s="975" t="s">
        <v>127</v>
      </c>
      <c r="BR113" s="976"/>
      <c r="BS113" s="976"/>
      <c r="BT113" s="976"/>
      <c r="BU113" s="976"/>
      <c r="BV113" s="976" t="s">
        <v>127</v>
      </c>
      <c r="BW113" s="976"/>
      <c r="BX113" s="976"/>
      <c r="BY113" s="976"/>
      <c r="BZ113" s="976"/>
      <c r="CA113" s="976" t="s">
        <v>127</v>
      </c>
      <c r="CB113" s="976"/>
      <c r="CC113" s="976"/>
      <c r="CD113" s="976"/>
      <c r="CE113" s="976"/>
      <c r="CF113" s="970" t="s">
        <v>127</v>
      </c>
      <c r="CG113" s="971"/>
      <c r="CH113" s="971"/>
      <c r="CI113" s="971"/>
      <c r="CJ113" s="971"/>
      <c r="CK113" s="1001"/>
      <c r="CL113" s="1002"/>
      <c r="CM113" s="972" t="s">
        <v>463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127</v>
      </c>
      <c r="DH113" s="1015"/>
      <c r="DI113" s="1015"/>
      <c r="DJ113" s="1015"/>
      <c r="DK113" s="1016"/>
      <c r="DL113" s="1017" t="s">
        <v>127</v>
      </c>
      <c r="DM113" s="1015"/>
      <c r="DN113" s="1015"/>
      <c r="DO113" s="1015"/>
      <c r="DP113" s="1016"/>
      <c r="DQ113" s="1017" t="s">
        <v>127</v>
      </c>
      <c r="DR113" s="1015"/>
      <c r="DS113" s="1015"/>
      <c r="DT113" s="1015"/>
      <c r="DU113" s="1016"/>
      <c r="DV113" s="1018" t="s">
        <v>127</v>
      </c>
      <c r="DW113" s="1019"/>
      <c r="DX113" s="1019"/>
      <c r="DY113" s="1019"/>
      <c r="DZ113" s="1020"/>
    </row>
    <row r="114" spans="1:130" s="247" customFormat="1" ht="26.25" customHeight="1" x14ac:dyDescent="0.15">
      <c r="A114" s="1010"/>
      <c r="B114" s="1011"/>
      <c r="C114" s="1006" t="s">
        <v>464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127</v>
      </c>
      <c r="AB114" s="1015"/>
      <c r="AC114" s="1015"/>
      <c r="AD114" s="1015"/>
      <c r="AE114" s="1016"/>
      <c r="AF114" s="1017" t="s">
        <v>127</v>
      </c>
      <c r="AG114" s="1015"/>
      <c r="AH114" s="1015"/>
      <c r="AI114" s="1015"/>
      <c r="AJ114" s="1016"/>
      <c r="AK114" s="1017" t="s">
        <v>127</v>
      </c>
      <c r="AL114" s="1015"/>
      <c r="AM114" s="1015"/>
      <c r="AN114" s="1015"/>
      <c r="AO114" s="1016"/>
      <c r="AP114" s="1018" t="s">
        <v>127</v>
      </c>
      <c r="AQ114" s="1019"/>
      <c r="AR114" s="1019"/>
      <c r="AS114" s="1019"/>
      <c r="AT114" s="1020"/>
      <c r="AU114" s="956"/>
      <c r="AV114" s="957"/>
      <c r="AW114" s="957"/>
      <c r="AX114" s="957"/>
      <c r="AY114" s="957"/>
      <c r="AZ114" s="1005" t="s">
        <v>465</v>
      </c>
      <c r="BA114" s="1006"/>
      <c r="BB114" s="1006"/>
      <c r="BC114" s="1006"/>
      <c r="BD114" s="1006"/>
      <c r="BE114" s="1006"/>
      <c r="BF114" s="1006"/>
      <c r="BG114" s="1006"/>
      <c r="BH114" s="1006"/>
      <c r="BI114" s="1006"/>
      <c r="BJ114" s="1006"/>
      <c r="BK114" s="1006"/>
      <c r="BL114" s="1006"/>
      <c r="BM114" s="1006"/>
      <c r="BN114" s="1006"/>
      <c r="BO114" s="1006"/>
      <c r="BP114" s="1007"/>
      <c r="BQ114" s="975">
        <v>86703339</v>
      </c>
      <c r="BR114" s="976"/>
      <c r="BS114" s="976"/>
      <c r="BT114" s="976"/>
      <c r="BU114" s="976"/>
      <c r="BV114" s="976">
        <v>80022786</v>
      </c>
      <c r="BW114" s="976"/>
      <c r="BX114" s="976"/>
      <c r="BY114" s="976"/>
      <c r="BZ114" s="976"/>
      <c r="CA114" s="976">
        <v>76790274</v>
      </c>
      <c r="CB114" s="976"/>
      <c r="CC114" s="976"/>
      <c r="CD114" s="976"/>
      <c r="CE114" s="976"/>
      <c r="CF114" s="970">
        <v>31.9</v>
      </c>
      <c r="CG114" s="971"/>
      <c r="CH114" s="971"/>
      <c r="CI114" s="971"/>
      <c r="CJ114" s="971"/>
      <c r="CK114" s="1001"/>
      <c r="CL114" s="1002"/>
      <c r="CM114" s="972" t="s">
        <v>466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127</v>
      </c>
      <c r="DH114" s="1015"/>
      <c r="DI114" s="1015"/>
      <c r="DJ114" s="1015"/>
      <c r="DK114" s="1016"/>
      <c r="DL114" s="1017" t="s">
        <v>127</v>
      </c>
      <c r="DM114" s="1015"/>
      <c r="DN114" s="1015"/>
      <c r="DO114" s="1015"/>
      <c r="DP114" s="1016"/>
      <c r="DQ114" s="1017" t="s">
        <v>127</v>
      </c>
      <c r="DR114" s="1015"/>
      <c r="DS114" s="1015"/>
      <c r="DT114" s="1015"/>
      <c r="DU114" s="1016"/>
      <c r="DV114" s="1018" t="s">
        <v>127</v>
      </c>
      <c r="DW114" s="1019"/>
      <c r="DX114" s="1019"/>
      <c r="DY114" s="1019"/>
      <c r="DZ114" s="1020"/>
    </row>
    <row r="115" spans="1:130" s="247" customFormat="1" ht="26.25" customHeight="1" x14ac:dyDescent="0.15">
      <c r="A115" s="1010"/>
      <c r="B115" s="1011"/>
      <c r="C115" s="1006" t="s">
        <v>467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210880</v>
      </c>
      <c r="AB115" s="990"/>
      <c r="AC115" s="990"/>
      <c r="AD115" s="990"/>
      <c r="AE115" s="991"/>
      <c r="AF115" s="992">
        <v>211014</v>
      </c>
      <c r="AG115" s="990"/>
      <c r="AH115" s="990"/>
      <c r="AI115" s="990"/>
      <c r="AJ115" s="991"/>
      <c r="AK115" s="992">
        <v>211150</v>
      </c>
      <c r="AL115" s="990"/>
      <c r="AM115" s="990"/>
      <c r="AN115" s="990"/>
      <c r="AO115" s="991"/>
      <c r="AP115" s="993">
        <v>0.1</v>
      </c>
      <c r="AQ115" s="994"/>
      <c r="AR115" s="994"/>
      <c r="AS115" s="994"/>
      <c r="AT115" s="995"/>
      <c r="AU115" s="956"/>
      <c r="AV115" s="957"/>
      <c r="AW115" s="957"/>
      <c r="AX115" s="957"/>
      <c r="AY115" s="957"/>
      <c r="AZ115" s="1005" t="s">
        <v>468</v>
      </c>
      <c r="BA115" s="1006"/>
      <c r="BB115" s="1006"/>
      <c r="BC115" s="1006"/>
      <c r="BD115" s="1006"/>
      <c r="BE115" s="1006"/>
      <c r="BF115" s="1006"/>
      <c r="BG115" s="1006"/>
      <c r="BH115" s="1006"/>
      <c r="BI115" s="1006"/>
      <c r="BJ115" s="1006"/>
      <c r="BK115" s="1006"/>
      <c r="BL115" s="1006"/>
      <c r="BM115" s="1006"/>
      <c r="BN115" s="1006"/>
      <c r="BO115" s="1006"/>
      <c r="BP115" s="1007"/>
      <c r="BQ115" s="975">
        <v>2127786</v>
      </c>
      <c r="BR115" s="976"/>
      <c r="BS115" s="976"/>
      <c r="BT115" s="976"/>
      <c r="BU115" s="976"/>
      <c r="BV115" s="976">
        <v>853002</v>
      </c>
      <c r="BW115" s="976"/>
      <c r="BX115" s="976"/>
      <c r="BY115" s="976"/>
      <c r="BZ115" s="976"/>
      <c r="CA115" s="976">
        <v>2890591</v>
      </c>
      <c r="CB115" s="976"/>
      <c r="CC115" s="976"/>
      <c r="CD115" s="976"/>
      <c r="CE115" s="976"/>
      <c r="CF115" s="970">
        <v>1.2</v>
      </c>
      <c r="CG115" s="971"/>
      <c r="CH115" s="971"/>
      <c r="CI115" s="971"/>
      <c r="CJ115" s="971"/>
      <c r="CK115" s="1001"/>
      <c r="CL115" s="1002"/>
      <c r="CM115" s="1005" t="s">
        <v>469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127</v>
      </c>
      <c r="DH115" s="1015"/>
      <c r="DI115" s="1015"/>
      <c r="DJ115" s="1015"/>
      <c r="DK115" s="1016"/>
      <c r="DL115" s="1017" t="s">
        <v>127</v>
      </c>
      <c r="DM115" s="1015"/>
      <c r="DN115" s="1015"/>
      <c r="DO115" s="1015"/>
      <c r="DP115" s="1016"/>
      <c r="DQ115" s="1017" t="s">
        <v>127</v>
      </c>
      <c r="DR115" s="1015"/>
      <c r="DS115" s="1015"/>
      <c r="DT115" s="1015"/>
      <c r="DU115" s="1016"/>
      <c r="DV115" s="1018" t="s">
        <v>127</v>
      </c>
      <c r="DW115" s="1019"/>
      <c r="DX115" s="1019"/>
      <c r="DY115" s="1019"/>
      <c r="DZ115" s="1020"/>
    </row>
    <row r="116" spans="1:130" s="247" customFormat="1" ht="26.25" customHeight="1" x14ac:dyDescent="0.15">
      <c r="A116" s="1012"/>
      <c r="B116" s="1013"/>
      <c r="C116" s="1021" t="s">
        <v>470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6901</v>
      </c>
      <c r="AB116" s="1015"/>
      <c r="AC116" s="1015"/>
      <c r="AD116" s="1015"/>
      <c r="AE116" s="1016"/>
      <c r="AF116" s="1017">
        <v>176</v>
      </c>
      <c r="AG116" s="1015"/>
      <c r="AH116" s="1015"/>
      <c r="AI116" s="1015"/>
      <c r="AJ116" s="1016"/>
      <c r="AK116" s="1017" t="s">
        <v>127</v>
      </c>
      <c r="AL116" s="1015"/>
      <c r="AM116" s="1015"/>
      <c r="AN116" s="1015"/>
      <c r="AO116" s="1016"/>
      <c r="AP116" s="1018" t="s">
        <v>127</v>
      </c>
      <c r="AQ116" s="1019"/>
      <c r="AR116" s="1019"/>
      <c r="AS116" s="1019"/>
      <c r="AT116" s="1020"/>
      <c r="AU116" s="956"/>
      <c r="AV116" s="957"/>
      <c r="AW116" s="957"/>
      <c r="AX116" s="957"/>
      <c r="AY116" s="957"/>
      <c r="AZ116" s="1023" t="s">
        <v>471</v>
      </c>
      <c r="BA116" s="1024"/>
      <c r="BB116" s="1024"/>
      <c r="BC116" s="1024"/>
      <c r="BD116" s="1024"/>
      <c r="BE116" s="1024"/>
      <c r="BF116" s="1024"/>
      <c r="BG116" s="1024"/>
      <c r="BH116" s="1024"/>
      <c r="BI116" s="1024"/>
      <c r="BJ116" s="1024"/>
      <c r="BK116" s="1024"/>
      <c r="BL116" s="1024"/>
      <c r="BM116" s="1024"/>
      <c r="BN116" s="1024"/>
      <c r="BO116" s="1024"/>
      <c r="BP116" s="1025"/>
      <c r="BQ116" s="975" t="s">
        <v>127</v>
      </c>
      <c r="BR116" s="976"/>
      <c r="BS116" s="976"/>
      <c r="BT116" s="976"/>
      <c r="BU116" s="976"/>
      <c r="BV116" s="976" t="s">
        <v>127</v>
      </c>
      <c r="BW116" s="976"/>
      <c r="BX116" s="976"/>
      <c r="BY116" s="976"/>
      <c r="BZ116" s="976"/>
      <c r="CA116" s="976" t="s">
        <v>127</v>
      </c>
      <c r="CB116" s="976"/>
      <c r="CC116" s="976"/>
      <c r="CD116" s="976"/>
      <c r="CE116" s="976"/>
      <c r="CF116" s="970" t="s">
        <v>127</v>
      </c>
      <c r="CG116" s="971"/>
      <c r="CH116" s="971"/>
      <c r="CI116" s="971"/>
      <c r="CJ116" s="971"/>
      <c r="CK116" s="1001"/>
      <c r="CL116" s="1002"/>
      <c r="CM116" s="972" t="s">
        <v>472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127</v>
      </c>
      <c r="DH116" s="1015"/>
      <c r="DI116" s="1015"/>
      <c r="DJ116" s="1015"/>
      <c r="DK116" s="1016"/>
      <c r="DL116" s="1017" t="s">
        <v>127</v>
      </c>
      <c r="DM116" s="1015"/>
      <c r="DN116" s="1015"/>
      <c r="DO116" s="1015"/>
      <c r="DP116" s="1016"/>
      <c r="DQ116" s="1017" t="s">
        <v>127</v>
      </c>
      <c r="DR116" s="1015"/>
      <c r="DS116" s="1015"/>
      <c r="DT116" s="1015"/>
      <c r="DU116" s="1016"/>
      <c r="DV116" s="1018" t="s">
        <v>127</v>
      </c>
      <c r="DW116" s="1019"/>
      <c r="DX116" s="1019"/>
      <c r="DY116" s="1019"/>
      <c r="DZ116" s="1020"/>
    </row>
    <row r="117" spans="1:130" s="247" customFormat="1" ht="26.25" customHeight="1" x14ac:dyDescent="0.15">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473</v>
      </c>
      <c r="Z117" s="942"/>
      <c r="AA117" s="1032">
        <v>80114530</v>
      </c>
      <c r="AB117" s="1033"/>
      <c r="AC117" s="1033"/>
      <c r="AD117" s="1033"/>
      <c r="AE117" s="1034"/>
      <c r="AF117" s="1035">
        <v>81354485</v>
      </c>
      <c r="AG117" s="1033"/>
      <c r="AH117" s="1033"/>
      <c r="AI117" s="1033"/>
      <c r="AJ117" s="1034"/>
      <c r="AK117" s="1035">
        <v>81310816</v>
      </c>
      <c r="AL117" s="1033"/>
      <c r="AM117" s="1033"/>
      <c r="AN117" s="1033"/>
      <c r="AO117" s="1034"/>
      <c r="AP117" s="1036"/>
      <c r="AQ117" s="1037"/>
      <c r="AR117" s="1037"/>
      <c r="AS117" s="1037"/>
      <c r="AT117" s="1038"/>
      <c r="AU117" s="956"/>
      <c r="AV117" s="957"/>
      <c r="AW117" s="957"/>
      <c r="AX117" s="957"/>
      <c r="AY117" s="957"/>
      <c r="AZ117" s="1023" t="s">
        <v>474</v>
      </c>
      <c r="BA117" s="1024"/>
      <c r="BB117" s="1024"/>
      <c r="BC117" s="1024"/>
      <c r="BD117" s="1024"/>
      <c r="BE117" s="1024"/>
      <c r="BF117" s="1024"/>
      <c r="BG117" s="1024"/>
      <c r="BH117" s="1024"/>
      <c r="BI117" s="1024"/>
      <c r="BJ117" s="1024"/>
      <c r="BK117" s="1024"/>
      <c r="BL117" s="1024"/>
      <c r="BM117" s="1024"/>
      <c r="BN117" s="1024"/>
      <c r="BO117" s="1024"/>
      <c r="BP117" s="1025"/>
      <c r="BQ117" s="975" t="s">
        <v>127</v>
      </c>
      <c r="BR117" s="976"/>
      <c r="BS117" s="976"/>
      <c r="BT117" s="976"/>
      <c r="BU117" s="976"/>
      <c r="BV117" s="976" t="s">
        <v>127</v>
      </c>
      <c r="BW117" s="976"/>
      <c r="BX117" s="976"/>
      <c r="BY117" s="976"/>
      <c r="BZ117" s="976"/>
      <c r="CA117" s="976" t="s">
        <v>127</v>
      </c>
      <c r="CB117" s="976"/>
      <c r="CC117" s="976"/>
      <c r="CD117" s="976"/>
      <c r="CE117" s="976"/>
      <c r="CF117" s="970" t="s">
        <v>127</v>
      </c>
      <c r="CG117" s="971"/>
      <c r="CH117" s="971"/>
      <c r="CI117" s="971"/>
      <c r="CJ117" s="971"/>
      <c r="CK117" s="1001"/>
      <c r="CL117" s="1002"/>
      <c r="CM117" s="972" t="s">
        <v>475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127</v>
      </c>
      <c r="DH117" s="1015"/>
      <c r="DI117" s="1015"/>
      <c r="DJ117" s="1015"/>
      <c r="DK117" s="1016"/>
      <c r="DL117" s="1017" t="s">
        <v>127</v>
      </c>
      <c r="DM117" s="1015"/>
      <c r="DN117" s="1015"/>
      <c r="DO117" s="1015"/>
      <c r="DP117" s="1016"/>
      <c r="DQ117" s="1017" t="s">
        <v>127</v>
      </c>
      <c r="DR117" s="1015"/>
      <c r="DS117" s="1015"/>
      <c r="DT117" s="1015"/>
      <c r="DU117" s="1016"/>
      <c r="DV117" s="1018" t="s">
        <v>127</v>
      </c>
      <c r="DW117" s="1019"/>
      <c r="DX117" s="1019"/>
      <c r="DY117" s="1019"/>
      <c r="DZ117" s="1020"/>
    </row>
    <row r="118" spans="1:130" s="247" customFormat="1" ht="26.25" customHeight="1" x14ac:dyDescent="0.15">
      <c r="A118" s="960" t="s">
        <v>449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447</v>
      </c>
      <c r="AB118" s="941"/>
      <c r="AC118" s="941"/>
      <c r="AD118" s="941"/>
      <c r="AE118" s="942"/>
      <c r="AF118" s="940" t="s">
        <v>305</v>
      </c>
      <c r="AG118" s="941"/>
      <c r="AH118" s="941"/>
      <c r="AI118" s="941"/>
      <c r="AJ118" s="942"/>
      <c r="AK118" s="940" t="s">
        <v>304</v>
      </c>
      <c r="AL118" s="941"/>
      <c r="AM118" s="941"/>
      <c r="AN118" s="941"/>
      <c r="AO118" s="942"/>
      <c r="AP118" s="1027" t="s">
        <v>448</v>
      </c>
      <c r="AQ118" s="1028"/>
      <c r="AR118" s="1028"/>
      <c r="AS118" s="1028"/>
      <c r="AT118" s="1029"/>
      <c r="AU118" s="956"/>
      <c r="AV118" s="957"/>
      <c r="AW118" s="957"/>
      <c r="AX118" s="957"/>
      <c r="AY118" s="957"/>
      <c r="AZ118" s="1030" t="s">
        <v>476</v>
      </c>
      <c r="BA118" s="1021"/>
      <c r="BB118" s="1021"/>
      <c r="BC118" s="1021"/>
      <c r="BD118" s="1021"/>
      <c r="BE118" s="1021"/>
      <c r="BF118" s="1021"/>
      <c r="BG118" s="1021"/>
      <c r="BH118" s="1021"/>
      <c r="BI118" s="1021"/>
      <c r="BJ118" s="1021"/>
      <c r="BK118" s="1021"/>
      <c r="BL118" s="1021"/>
      <c r="BM118" s="1021"/>
      <c r="BN118" s="1021"/>
      <c r="BO118" s="1021"/>
      <c r="BP118" s="1022"/>
      <c r="BQ118" s="1053" t="s">
        <v>477</v>
      </c>
      <c r="BR118" s="1054"/>
      <c r="BS118" s="1054"/>
      <c r="BT118" s="1054"/>
      <c r="BU118" s="1054"/>
      <c r="BV118" s="1054" t="s">
        <v>127</v>
      </c>
      <c r="BW118" s="1054"/>
      <c r="BX118" s="1054"/>
      <c r="BY118" s="1054"/>
      <c r="BZ118" s="1054"/>
      <c r="CA118" s="1054" t="s">
        <v>127</v>
      </c>
      <c r="CB118" s="1054"/>
      <c r="CC118" s="1054"/>
      <c r="CD118" s="1054"/>
      <c r="CE118" s="1054"/>
      <c r="CF118" s="970" t="s">
        <v>127</v>
      </c>
      <c r="CG118" s="971"/>
      <c r="CH118" s="971"/>
      <c r="CI118" s="971"/>
      <c r="CJ118" s="971"/>
      <c r="CK118" s="1001"/>
      <c r="CL118" s="1002"/>
      <c r="CM118" s="972" t="s">
        <v>478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127</v>
      </c>
      <c r="DH118" s="1015"/>
      <c r="DI118" s="1015"/>
      <c r="DJ118" s="1015"/>
      <c r="DK118" s="1016"/>
      <c r="DL118" s="1017" t="s">
        <v>127</v>
      </c>
      <c r="DM118" s="1015"/>
      <c r="DN118" s="1015"/>
      <c r="DO118" s="1015"/>
      <c r="DP118" s="1016"/>
      <c r="DQ118" s="1017" t="s">
        <v>127</v>
      </c>
      <c r="DR118" s="1015"/>
      <c r="DS118" s="1015"/>
      <c r="DT118" s="1015"/>
      <c r="DU118" s="1016"/>
      <c r="DV118" s="1018" t="s">
        <v>477</v>
      </c>
      <c r="DW118" s="1019"/>
      <c r="DX118" s="1019"/>
      <c r="DY118" s="1019"/>
      <c r="DZ118" s="1020"/>
    </row>
    <row r="119" spans="1:130" s="247" customFormat="1" ht="26.25" customHeight="1" x14ac:dyDescent="0.15">
      <c r="A119" s="1114" t="s">
        <v>452</v>
      </c>
      <c r="B119" s="1000"/>
      <c r="C119" s="979" t="s">
        <v>453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210880</v>
      </c>
      <c r="AB119" s="948"/>
      <c r="AC119" s="948"/>
      <c r="AD119" s="948"/>
      <c r="AE119" s="949"/>
      <c r="AF119" s="950">
        <v>211014</v>
      </c>
      <c r="AG119" s="948"/>
      <c r="AH119" s="948"/>
      <c r="AI119" s="948"/>
      <c r="AJ119" s="949"/>
      <c r="AK119" s="950">
        <v>211150</v>
      </c>
      <c r="AL119" s="948"/>
      <c r="AM119" s="948"/>
      <c r="AN119" s="948"/>
      <c r="AO119" s="949"/>
      <c r="AP119" s="951">
        <v>0.1</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479</v>
      </c>
      <c r="BP119" s="1062"/>
      <c r="BQ119" s="1053">
        <v>1280148744</v>
      </c>
      <c r="BR119" s="1054"/>
      <c r="BS119" s="1054"/>
      <c r="BT119" s="1054"/>
      <c r="BU119" s="1054"/>
      <c r="BV119" s="1054">
        <v>1306115755</v>
      </c>
      <c r="BW119" s="1054"/>
      <c r="BX119" s="1054"/>
      <c r="BY119" s="1054"/>
      <c r="BZ119" s="1054"/>
      <c r="CA119" s="1054">
        <v>1333955181</v>
      </c>
      <c r="CB119" s="1054"/>
      <c r="CC119" s="1054"/>
      <c r="CD119" s="1054"/>
      <c r="CE119" s="1054"/>
      <c r="CF119" s="1055"/>
      <c r="CG119" s="1056"/>
      <c r="CH119" s="1056"/>
      <c r="CI119" s="1056"/>
      <c r="CJ119" s="1057"/>
      <c r="CK119" s="1003"/>
      <c r="CL119" s="1004"/>
      <c r="CM119" s="1058" t="s">
        <v>480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127</v>
      </c>
      <c r="DH119" s="1040"/>
      <c r="DI119" s="1040"/>
      <c r="DJ119" s="1040"/>
      <c r="DK119" s="1041"/>
      <c r="DL119" s="1039" t="s">
        <v>127</v>
      </c>
      <c r="DM119" s="1040"/>
      <c r="DN119" s="1040"/>
      <c r="DO119" s="1040"/>
      <c r="DP119" s="1041"/>
      <c r="DQ119" s="1039" t="s">
        <v>127</v>
      </c>
      <c r="DR119" s="1040"/>
      <c r="DS119" s="1040"/>
      <c r="DT119" s="1040"/>
      <c r="DU119" s="1041"/>
      <c r="DV119" s="1042" t="s">
        <v>127</v>
      </c>
      <c r="DW119" s="1043"/>
      <c r="DX119" s="1043"/>
      <c r="DY119" s="1043"/>
      <c r="DZ119" s="1044"/>
    </row>
    <row r="120" spans="1:130" s="247" customFormat="1" ht="26.25" customHeight="1" x14ac:dyDescent="0.15">
      <c r="A120" s="1115"/>
      <c r="B120" s="1002"/>
      <c r="C120" s="972" t="s">
        <v>456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127</v>
      </c>
      <c r="AB120" s="1015"/>
      <c r="AC120" s="1015"/>
      <c r="AD120" s="1015"/>
      <c r="AE120" s="1016"/>
      <c r="AF120" s="1017" t="s">
        <v>127</v>
      </c>
      <c r="AG120" s="1015"/>
      <c r="AH120" s="1015"/>
      <c r="AI120" s="1015"/>
      <c r="AJ120" s="1016"/>
      <c r="AK120" s="1017" t="s">
        <v>127</v>
      </c>
      <c r="AL120" s="1015"/>
      <c r="AM120" s="1015"/>
      <c r="AN120" s="1015"/>
      <c r="AO120" s="1016"/>
      <c r="AP120" s="1018" t="s">
        <v>477</v>
      </c>
      <c r="AQ120" s="1019"/>
      <c r="AR120" s="1019"/>
      <c r="AS120" s="1019"/>
      <c r="AT120" s="1020"/>
      <c r="AU120" s="1045" t="s">
        <v>481</v>
      </c>
      <c r="AV120" s="1046"/>
      <c r="AW120" s="1046"/>
      <c r="AX120" s="1046"/>
      <c r="AY120" s="1047"/>
      <c r="AZ120" s="996" t="s">
        <v>482</v>
      </c>
      <c r="BA120" s="945"/>
      <c r="BB120" s="945"/>
      <c r="BC120" s="945"/>
      <c r="BD120" s="945"/>
      <c r="BE120" s="945"/>
      <c r="BF120" s="945"/>
      <c r="BG120" s="945"/>
      <c r="BH120" s="945"/>
      <c r="BI120" s="945"/>
      <c r="BJ120" s="945"/>
      <c r="BK120" s="945"/>
      <c r="BL120" s="945"/>
      <c r="BM120" s="945"/>
      <c r="BN120" s="945"/>
      <c r="BO120" s="945"/>
      <c r="BP120" s="946"/>
      <c r="BQ120" s="982">
        <v>160567775</v>
      </c>
      <c r="BR120" s="983"/>
      <c r="BS120" s="983"/>
      <c r="BT120" s="983"/>
      <c r="BU120" s="983"/>
      <c r="BV120" s="983">
        <v>172727385</v>
      </c>
      <c r="BW120" s="983"/>
      <c r="BX120" s="983"/>
      <c r="BY120" s="983"/>
      <c r="BZ120" s="983"/>
      <c r="CA120" s="983">
        <v>184817612</v>
      </c>
      <c r="CB120" s="983"/>
      <c r="CC120" s="983"/>
      <c r="CD120" s="983"/>
      <c r="CE120" s="983"/>
      <c r="CF120" s="997">
        <v>76.7</v>
      </c>
      <c r="CG120" s="998"/>
      <c r="CH120" s="998"/>
      <c r="CI120" s="998"/>
      <c r="CJ120" s="998"/>
      <c r="CK120" s="1063" t="s">
        <v>483</v>
      </c>
      <c r="CL120" s="1064"/>
      <c r="CM120" s="1064"/>
      <c r="CN120" s="1064"/>
      <c r="CO120" s="1065"/>
      <c r="CP120" s="1071" t="s">
        <v>484</v>
      </c>
      <c r="CQ120" s="1072"/>
      <c r="CR120" s="1072"/>
      <c r="CS120" s="1072"/>
      <c r="CT120" s="1072"/>
      <c r="CU120" s="1072"/>
      <c r="CV120" s="1072"/>
      <c r="CW120" s="1072"/>
      <c r="CX120" s="1072"/>
      <c r="CY120" s="1072"/>
      <c r="CZ120" s="1072"/>
      <c r="DA120" s="1072"/>
      <c r="DB120" s="1072"/>
      <c r="DC120" s="1072"/>
      <c r="DD120" s="1072"/>
      <c r="DE120" s="1072"/>
      <c r="DF120" s="1073"/>
      <c r="DG120" s="982">
        <v>62052763</v>
      </c>
      <c r="DH120" s="983"/>
      <c r="DI120" s="983"/>
      <c r="DJ120" s="983"/>
      <c r="DK120" s="983"/>
      <c r="DL120" s="983">
        <v>62203350</v>
      </c>
      <c r="DM120" s="983"/>
      <c r="DN120" s="983"/>
      <c r="DO120" s="983"/>
      <c r="DP120" s="983"/>
      <c r="DQ120" s="983">
        <v>61485588</v>
      </c>
      <c r="DR120" s="983"/>
      <c r="DS120" s="983"/>
      <c r="DT120" s="983"/>
      <c r="DU120" s="983"/>
      <c r="DV120" s="984">
        <v>25.5</v>
      </c>
      <c r="DW120" s="984"/>
      <c r="DX120" s="984"/>
      <c r="DY120" s="984"/>
      <c r="DZ120" s="985"/>
    </row>
    <row r="121" spans="1:130" s="247" customFormat="1" ht="26.25" customHeight="1" x14ac:dyDescent="0.15">
      <c r="A121" s="1115"/>
      <c r="B121" s="1002"/>
      <c r="C121" s="1023" t="s">
        <v>485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127</v>
      </c>
      <c r="AB121" s="1015"/>
      <c r="AC121" s="1015"/>
      <c r="AD121" s="1015"/>
      <c r="AE121" s="1016"/>
      <c r="AF121" s="1017" t="s">
        <v>127</v>
      </c>
      <c r="AG121" s="1015"/>
      <c r="AH121" s="1015"/>
      <c r="AI121" s="1015"/>
      <c r="AJ121" s="1016"/>
      <c r="AK121" s="1017" t="s">
        <v>127</v>
      </c>
      <c r="AL121" s="1015"/>
      <c r="AM121" s="1015"/>
      <c r="AN121" s="1015"/>
      <c r="AO121" s="1016"/>
      <c r="AP121" s="1018" t="s">
        <v>127</v>
      </c>
      <c r="AQ121" s="1019"/>
      <c r="AR121" s="1019"/>
      <c r="AS121" s="1019"/>
      <c r="AT121" s="1020"/>
      <c r="AU121" s="1048"/>
      <c r="AV121" s="1049"/>
      <c r="AW121" s="1049"/>
      <c r="AX121" s="1049"/>
      <c r="AY121" s="1050"/>
      <c r="AZ121" s="1005" t="s">
        <v>486</v>
      </c>
      <c r="BA121" s="1006"/>
      <c r="BB121" s="1006"/>
      <c r="BC121" s="1006"/>
      <c r="BD121" s="1006"/>
      <c r="BE121" s="1006"/>
      <c r="BF121" s="1006"/>
      <c r="BG121" s="1006"/>
      <c r="BH121" s="1006"/>
      <c r="BI121" s="1006"/>
      <c r="BJ121" s="1006"/>
      <c r="BK121" s="1006"/>
      <c r="BL121" s="1006"/>
      <c r="BM121" s="1006"/>
      <c r="BN121" s="1006"/>
      <c r="BO121" s="1006"/>
      <c r="BP121" s="1007"/>
      <c r="BQ121" s="975">
        <v>174150369</v>
      </c>
      <c r="BR121" s="976"/>
      <c r="BS121" s="976"/>
      <c r="BT121" s="976"/>
      <c r="BU121" s="976"/>
      <c r="BV121" s="976">
        <v>185574647</v>
      </c>
      <c r="BW121" s="976"/>
      <c r="BX121" s="976"/>
      <c r="BY121" s="976"/>
      <c r="BZ121" s="976"/>
      <c r="CA121" s="976">
        <v>189825676</v>
      </c>
      <c r="CB121" s="976"/>
      <c r="CC121" s="976"/>
      <c r="CD121" s="976"/>
      <c r="CE121" s="976"/>
      <c r="CF121" s="970">
        <v>78.8</v>
      </c>
      <c r="CG121" s="971"/>
      <c r="CH121" s="971"/>
      <c r="CI121" s="971"/>
      <c r="CJ121" s="971"/>
      <c r="CK121" s="1066"/>
      <c r="CL121" s="1067"/>
      <c r="CM121" s="1067"/>
      <c r="CN121" s="1067"/>
      <c r="CO121" s="1068"/>
      <c r="CP121" s="1076" t="s">
        <v>487</v>
      </c>
      <c r="CQ121" s="1077"/>
      <c r="CR121" s="1077"/>
      <c r="CS121" s="1077"/>
      <c r="CT121" s="1077"/>
      <c r="CU121" s="1077"/>
      <c r="CV121" s="1077"/>
      <c r="CW121" s="1077"/>
      <c r="CX121" s="1077"/>
      <c r="CY121" s="1077"/>
      <c r="CZ121" s="1077"/>
      <c r="DA121" s="1077"/>
      <c r="DB121" s="1077"/>
      <c r="DC121" s="1077"/>
      <c r="DD121" s="1077"/>
      <c r="DE121" s="1077"/>
      <c r="DF121" s="1078"/>
      <c r="DG121" s="975">
        <v>9780803</v>
      </c>
      <c r="DH121" s="976"/>
      <c r="DI121" s="976"/>
      <c r="DJ121" s="976"/>
      <c r="DK121" s="976"/>
      <c r="DL121" s="976">
        <v>14606827</v>
      </c>
      <c r="DM121" s="976"/>
      <c r="DN121" s="976"/>
      <c r="DO121" s="976"/>
      <c r="DP121" s="976"/>
      <c r="DQ121" s="976">
        <v>4007701</v>
      </c>
      <c r="DR121" s="976"/>
      <c r="DS121" s="976"/>
      <c r="DT121" s="976"/>
      <c r="DU121" s="976"/>
      <c r="DV121" s="977">
        <v>1.7</v>
      </c>
      <c r="DW121" s="977"/>
      <c r="DX121" s="977"/>
      <c r="DY121" s="977"/>
      <c r="DZ121" s="978"/>
    </row>
    <row r="122" spans="1:130" s="247" customFormat="1" ht="26.25" customHeight="1" x14ac:dyDescent="0.15">
      <c r="A122" s="1115"/>
      <c r="B122" s="1002"/>
      <c r="C122" s="972" t="s">
        <v>466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127</v>
      </c>
      <c r="AB122" s="1015"/>
      <c r="AC122" s="1015"/>
      <c r="AD122" s="1015"/>
      <c r="AE122" s="1016"/>
      <c r="AF122" s="1017" t="s">
        <v>127</v>
      </c>
      <c r="AG122" s="1015"/>
      <c r="AH122" s="1015"/>
      <c r="AI122" s="1015"/>
      <c r="AJ122" s="1016"/>
      <c r="AK122" s="1017" t="s">
        <v>477</v>
      </c>
      <c r="AL122" s="1015"/>
      <c r="AM122" s="1015"/>
      <c r="AN122" s="1015"/>
      <c r="AO122" s="1016"/>
      <c r="AP122" s="1018" t="s">
        <v>477</v>
      </c>
      <c r="AQ122" s="1019"/>
      <c r="AR122" s="1019"/>
      <c r="AS122" s="1019"/>
      <c r="AT122" s="1020"/>
      <c r="AU122" s="1048"/>
      <c r="AV122" s="1049"/>
      <c r="AW122" s="1049"/>
      <c r="AX122" s="1049"/>
      <c r="AY122" s="1050"/>
      <c r="AZ122" s="1030" t="s">
        <v>488</v>
      </c>
      <c r="BA122" s="1021"/>
      <c r="BB122" s="1021"/>
      <c r="BC122" s="1021"/>
      <c r="BD122" s="1021"/>
      <c r="BE122" s="1021"/>
      <c r="BF122" s="1021"/>
      <c r="BG122" s="1021"/>
      <c r="BH122" s="1021"/>
      <c r="BI122" s="1021"/>
      <c r="BJ122" s="1021"/>
      <c r="BK122" s="1021"/>
      <c r="BL122" s="1021"/>
      <c r="BM122" s="1021"/>
      <c r="BN122" s="1021"/>
      <c r="BO122" s="1021"/>
      <c r="BP122" s="1022"/>
      <c r="BQ122" s="1053">
        <v>524488138</v>
      </c>
      <c r="BR122" s="1054"/>
      <c r="BS122" s="1054"/>
      <c r="BT122" s="1054"/>
      <c r="BU122" s="1054"/>
      <c r="BV122" s="1054">
        <v>534850631</v>
      </c>
      <c r="BW122" s="1054"/>
      <c r="BX122" s="1054"/>
      <c r="BY122" s="1054"/>
      <c r="BZ122" s="1054"/>
      <c r="CA122" s="1054">
        <v>547604680</v>
      </c>
      <c r="CB122" s="1054"/>
      <c r="CC122" s="1054"/>
      <c r="CD122" s="1054"/>
      <c r="CE122" s="1054"/>
      <c r="CF122" s="1074">
        <v>227.2</v>
      </c>
      <c r="CG122" s="1075"/>
      <c r="CH122" s="1075"/>
      <c r="CI122" s="1075"/>
      <c r="CJ122" s="1075"/>
      <c r="CK122" s="1066"/>
      <c r="CL122" s="1067"/>
      <c r="CM122" s="1067"/>
      <c r="CN122" s="1067"/>
      <c r="CO122" s="1068"/>
      <c r="CP122" s="1076" t="s">
        <v>489</v>
      </c>
      <c r="CQ122" s="1077"/>
      <c r="CR122" s="1077"/>
      <c r="CS122" s="1077"/>
      <c r="CT122" s="1077"/>
      <c r="CU122" s="1077"/>
      <c r="CV122" s="1077"/>
      <c r="CW122" s="1077"/>
      <c r="CX122" s="1077"/>
      <c r="CY122" s="1077"/>
      <c r="CZ122" s="1077"/>
      <c r="DA122" s="1077"/>
      <c r="DB122" s="1077"/>
      <c r="DC122" s="1077"/>
      <c r="DD122" s="1077"/>
      <c r="DE122" s="1077"/>
      <c r="DF122" s="1078"/>
      <c r="DG122" s="975">
        <v>3483201</v>
      </c>
      <c r="DH122" s="976"/>
      <c r="DI122" s="976"/>
      <c r="DJ122" s="976"/>
      <c r="DK122" s="976"/>
      <c r="DL122" s="976">
        <v>3348371</v>
      </c>
      <c r="DM122" s="976"/>
      <c r="DN122" s="976"/>
      <c r="DO122" s="976"/>
      <c r="DP122" s="976"/>
      <c r="DQ122" s="976">
        <v>3221797</v>
      </c>
      <c r="DR122" s="976"/>
      <c r="DS122" s="976"/>
      <c r="DT122" s="976"/>
      <c r="DU122" s="976"/>
      <c r="DV122" s="977">
        <v>1.3</v>
      </c>
      <c r="DW122" s="977"/>
      <c r="DX122" s="977"/>
      <c r="DY122" s="977"/>
      <c r="DZ122" s="978"/>
    </row>
    <row r="123" spans="1:130" s="247" customFormat="1" ht="26.25" customHeight="1" x14ac:dyDescent="0.15">
      <c r="A123" s="1115"/>
      <c r="B123" s="1002"/>
      <c r="C123" s="972" t="s">
        <v>472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127</v>
      </c>
      <c r="AB123" s="1015"/>
      <c r="AC123" s="1015"/>
      <c r="AD123" s="1015"/>
      <c r="AE123" s="1016"/>
      <c r="AF123" s="1017" t="s">
        <v>477</v>
      </c>
      <c r="AG123" s="1015"/>
      <c r="AH123" s="1015"/>
      <c r="AI123" s="1015"/>
      <c r="AJ123" s="1016"/>
      <c r="AK123" s="1017" t="s">
        <v>127</v>
      </c>
      <c r="AL123" s="1015"/>
      <c r="AM123" s="1015"/>
      <c r="AN123" s="1015"/>
      <c r="AO123" s="1016"/>
      <c r="AP123" s="1018" t="s">
        <v>477</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490</v>
      </c>
      <c r="BP123" s="1062"/>
      <c r="BQ123" s="1121">
        <v>859206282</v>
      </c>
      <c r="BR123" s="1122"/>
      <c r="BS123" s="1122"/>
      <c r="BT123" s="1122"/>
      <c r="BU123" s="1122"/>
      <c r="BV123" s="1122">
        <v>893152663</v>
      </c>
      <c r="BW123" s="1122"/>
      <c r="BX123" s="1122"/>
      <c r="BY123" s="1122"/>
      <c r="BZ123" s="1122"/>
      <c r="CA123" s="1122">
        <v>922247968</v>
      </c>
      <c r="CB123" s="1122"/>
      <c r="CC123" s="1122"/>
      <c r="CD123" s="1122"/>
      <c r="CE123" s="1122"/>
      <c r="CF123" s="1055"/>
      <c r="CG123" s="1056"/>
      <c r="CH123" s="1056"/>
      <c r="CI123" s="1056"/>
      <c r="CJ123" s="1057"/>
      <c r="CK123" s="1066"/>
      <c r="CL123" s="1067"/>
      <c r="CM123" s="1067"/>
      <c r="CN123" s="1067"/>
      <c r="CO123" s="1068"/>
      <c r="CP123" s="1076" t="s">
        <v>491</v>
      </c>
      <c r="CQ123" s="1077"/>
      <c r="CR123" s="1077"/>
      <c r="CS123" s="1077"/>
      <c r="CT123" s="1077"/>
      <c r="CU123" s="1077"/>
      <c r="CV123" s="1077"/>
      <c r="CW123" s="1077"/>
      <c r="CX123" s="1077"/>
      <c r="CY123" s="1077"/>
      <c r="CZ123" s="1077"/>
      <c r="DA123" s="1077"/>
      <c r="DB123" s="1077"/>
      <c r="DC123" s="1077"/>
      <c r="DD123" s="1077"/>
      <c r="DE123" s="1077"/>
      <c r="DF123" s="1078"/>
      <c r="DG123" s="1014">
        <v>609489</v>
      </c>
      <c r="DH123" s="1015"/>
      <c r="DI123" s="1015"/>
      <c r="DJ123" s="1015"/>
      <c r="DK123" s="1016"/>
      <c r="DL123" s="1017">
        <v>579830</v>
      </c>
      <c r="DM123" s="1015"/>
      <c r="DN123" s="1015"/>
      <c r="DO123" s="1015"/>
      <c r="DP123" s="1016"/>
      <c r="DQ123" s="1017">
        <v>546489</v>
      </c>
      <c r="DR123" s="1015"/>
      <c r="DS123" s="1015"/>
      <c r="DT123" s="1015"/>
      <c r="DU123" s="1016"/>
      <c r="DV123" s="1018">
        <v>0.2</v>
      </c>
      <c r="DW123" s="1019"/>
      <c r="DX123" s="1019"/>
      <c r="DY123" s="1019"/>
      <c r="DZ123" s="1020"/>
    </row>
    <row r="124" spans="1:130" s="247" customFormat="1" ht="26.25" customHeight="1" thickBot="1" x14ac:dyDescent="0.2">
      <c r="A124" s="1115"/>
      <c r="B124" s="1002"/>
      <c r="C124" s="972" t="s">
        <v>475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127</v>
      </c>
      <c r="AB124" s="1015"/>
      <c r="AC124" s="1015"/>
      <c r="AD124" s="1015"/>
      <c r="AE124" s="1016"/>
      <c r="AF124" s="1017" t="s">
        <v>127</v>
      </c>
      <c r="AG124" s="1015"/>
      <c r="AH124" s="1015"/>
      <c r="AI124" s="1015"/>
      <c r="AJ124" s="1016"/>
      <c r="AK124" s="1017" t="s">
        <v>127</v>
      </c>
      <c r="AL124" s="1015"/>
      <c r="AM124" s="1015"/>
      <c r="AN124" s="1015"/>
      <c r="AO124" s="1016"/>
      <c r="AP124" s="1018" t="s">
        <v>127</v>
      </c>
      <c r="AQ124" s="1019"/>
      <c r="AR124" s="1019"/>
      <c r="AS124" s="1019"/>
      <c r="AT124" s="1020"/>
      <c r="AU124" s="1117" t="s">
        <v>492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175.6</v>
      </c>
      <c r="BR124" s="1084"/>
      <c r="BS124" s="1084"/>
      <c r="BT124" s="1084"/>
      <c r="BU124" s="1084"/>
      <c r="BV124" s="1084">
        <v>171.7</v>
      </c>
      <c r="BW124" s="1084"/>
      <c r="BX124" s="1084"/>
      <c r="BY124" s="1084"/>
      <c r="BZ124" s="1084"/>
      <c r="CA124" s="1084">
        <v>170.8</v>
      </c>
      <c r="CB124" s="1084"/>
      <c r="CC124" s="1084"/>
      <c r="CD124" s="1084"/>
      <c r="CE124" s="1084"/>
      <c r="CF124" s="1085"/>
      <c r="CG124" s="1086"/>
      <c r="CH124" s="1086"/>
      <c r="CI124" s="1086"/>
      <c r="CJ124" s="1087"/>
      <c r="CK124" s="1069"/>
      <c r="CL124" s="1069"/>
      <c r="CM124" s="1069"/>
      <c r="CN124" s="1069"/>
      <c r="CO124" s="1070"/>
      <c r="CP124" s="1076" t="s">
        <v>493</v>
      </c>
      <c r="CQ124" s="1077"/>
      <c r="CR124" s="1077"/>
      <c r="CS124" s="1077"/>
      <c r="CT124" s="1077"/>
      <c r="CU124" s="1077"/>
      <c r="CV124" s="1077"/>
      <c r="CW124" s="1077"/>
      <c r="CX124" s="1077"/>
      <c r="CY124" s="1077"/>
      <c r="CZ124" s="1077"/>
      <c r="DA124" s="1077"/>
      <c r="DB124" s="1077"/>
      <c r="DC124" s="1077"/>
      <c r="DD124" s="1077"/>
      <c r="DE124" s="1077"/>
      <c r="DF124" s="1078"/>
      <c r="DG124" s="1061">
        <v>370675</v>
      </c>
      <c r="DH124" s="1040"/>
      <c r="DI124" s="1040"/>
      <c r="DJ124" s="1040"/>
      <c r="DK124" s="1041"/>
      <c r="DL124" s="1039">
        <v>484681</v>
      </c>
      <c r="DM124" s="1040"/>
      <c r="DN124" s="1040"/>
      <c r="DO124" s="1040"/>
      <c r="DP124" s="1041"/>
      <c r="DQ124" s="1039">
        <v>708544</v>
      </c>
      <c r="DR124" s="1040"/>
      <c r="DS124" s="1040"/>
      <c r="DT124" s="1040"/>
      <c r="DU124" s="1041"/>
      <c r="DV124" s="1042">
        <v>0.3</v>
      </c>
      <c r="DW124" s="1043"/>
      <c r="DX124" s="1043"/>
      <c r="DY124" s="1043"/>
      <c r="DZ124" s="1044"/>
    </row>
    <row r="125" spans="1:130" s="247" customFormat="1" ht="26.25" customHeight="1" x14ac:dyDescent="0.15">
      <c r="A125" s="1115"/>
      <c r="B125" s="1002"/>
      <c r="C125" s="972" t="s">
        <v>478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127</v>
      </c>
      <c r="AB125" s="1015"/>
      <c r="AC125" s="1015"/>
      <c r="AD125" s="1015"/>
      <c r="AE125" s="1016"/>
      <c r="AF125" s="1017" t="s">
        <v>127</v>
      </c>
      <c r="AG125" s="1015"/>
      <c r="AH125" s="1015"/>
      <c r="AI125" s="1015"/>
      <c r="AJ125" s="1016"/>
      <c r="AK125" s="1017" t="s">
        <v>127</v>
      </c>
      <c r="AL125" s="1015"/>
      <c r="AM125" s="1015"/>
      <c r="AN125" s="1015"/>
      <c r="AO125" s="1016"/>
      <c r="AP125" s="1018" t="s">
        <v>127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494</v>
      </c>
      <c r="CL125" s="1064"/>
      <c r="CM125" s="1064"/>
      <c r="CN125" s="1064"/>
      <c r="CO125" s="1065"/>
      <c r="CP125" s="996" t="s">
        <v>495</v>
      </c>
      <c r="CQ125" s="945"/>
      <c r="CR125" s="945"/>
      <c r="CS125" s="945"/>
      <c r="CT125" s="945"/>
      <c r="CU125" s="945"/>
      <c r="CV125" s="945"/>
      <c r="CW125" s="945"/>
      <c r="CX125" s="945"/>
      <c r="CY125" s="945"/>
      <c r="CZ125" s="945"/>
      <c r="DA125" s="945"/>
      <c r="DB125" s="945"/>
      <c r="DC125" s="945"/>
      <c r="DD125" s="945"/>
      <c r="DE125" s="945"/>
      <c r="DF125" s="946"/>
      <c r="DG125" s="982">
        <v>1243101</v>
      </c>
      <c r="DH125" s="983"/>
      <c r="DI125" s="983"/>
      <c r="DJ125" s="983"/>
      <c r="DK125" s="983"/>
      <c r="DL125" s="983" t="s">
        <v>127</v>
      </c>
      <c r="DM125" s="983"/>
      <c r="DN125" s="983"/>
      <c r="DO125" s="983"/>
      <c r="DP125" s="983"/>
      <c r="DQ125" s="983" t="s">
        <v>127</v>
      </c>
      <c r="DR125" s="983"/>
      <c r="DS125" s="983"/>
      <c r="DT125" s="983"/>
      <c r="DU125" s="983"/>
      <c r="DV125" s="984" t="s">
        <v>127</v>
      </c>
      <c r="DW125" s="984"/>
      <c r="DX125" s="984"/>
      <c r="DY125" s="984"/>
      <c r="DZ125" s="985"/>
    </row>
    <row r="126" spans="1:130" s="247" customFormat="1" ht="26.25" customHeight="1" thickBot="1" x14ac:dyDescent="0.2">
      <c r="A126" s="1115"/>
      <c r="B126" s="1002"/>
      <c r="C126" s="972" t="s">
        <v>480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127</v>
      </c>
      <c r="AB126" s="1015"/>
      <c r="AC126" s="1015"/>
      <c r="AD126" s="1015"/>
      <c r="AE126" s="1016"/>
      <c r="AF126" s="1017" t="s">
        <v>127</v>
      </c>
      <c r="AG126" s="1015"/>
      <c r="AH126" s="1015"/>
      <c r="AI126" s="1015"/>
      <c r="AJ126" s="1016"/>
      <c r="AK126" s="1017" t="s">
        <v>127</v>
      </c>
      <c r="AL126" s="1015"/>
      <c r="AM126" s="1015"/>
      <c r="AN126" s="1015"/>
      <c r="AO126" s="1016"/>
      <c r="AP126" s="1018" t="s">
        <v>127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496</v>
      </c>
      <c r="CQ126" s="1006"/>
      <c r="CR126" s="1006"/>
      <c r="CS126" s="1006"/>
      <c r="CT126" s="1006"/>
      <c r="CU126" s="1006"/>
      <c r="CV126" s="1006"/>
      <c r="CW126" s="1006"/>
      <c r="CX126" s="1006"/>
      <c r="CY126" s="1006"/>
      <c r="CZ126" s="1006"/>
      <c r="DA126" s="1006"/>
      <c r="DB126" s="1006"/>
      <c r="DC126" s="1006"/>
      <c r="DD126" s="1006"/>
      <c r="DE126" s="1006"/>
      <c r="DF126" s="1007"/>
      <c r="DG126" s="975" t="s">
        <v>127</v>
      </c>
      <c r="DH126" s="976"/>
      <c r="DI126" s="976"/>
      <c r="DJ126" s="976"/>
      <c r="DK126" s="976"/>
      <c r="DL126" s="976" t="s">
        <v>127</v>
      </c>
      <c r="DM126" s="976"/>
      <c r="DN126" s="976"/>
      <c r="DO126" s="976"/>
      <c r="DP126" s="976"/>
      <c r="DQ126" s="976" t="s">
        <v>127</v>
      </c>
      <c r="DR126" s="976"/>
      <c r="DS126" s="976"/>
      <c r="DT126" s="976"/>
      <c r="DU126" s="976"/>
      <c r="DV126" s="977" t="s">
        <v>127</v>
      </c>
      <c r="DW126" s="977"/>
      <c r="DX126" s="977"/>
      <c r="DY126" s="977"/>
      <c r="DZ126" s="978"/>
    </row>
    <row r="127" spans="1:130" s="247" customFormat="1" ht="26.25" customHeight="1" x14ac:dyDescent="0.15">
      <c r="A127" s="1116"/>
      <c r="B127" s="1004"/>
      <c r="C127" s="1058" t="s">
        <v>497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127</v>
      </c>
      <c r="AB127" s="1015"/>
      <c r="AC127" s="1015"/>
      <c r="AD127" s="1015"/>
      <c r="AE127" s="1016"/>
      <c r="AF127" s="1017" t="s">
        <v>127</v>
      </c>
      <c r="AG127" s="1015"/>
      <c r="AH127" s="1015"/>
      <c r="AI127" s="1015"/>
      <c r="AJ127" s="1016"/>
      <c r="AK127" s="1017" t="s">
        <v>127</v>
      </c>
      <c r="AL127" s="1015"/>
      <c r="AM127" s="1015"/>
      <c r="AN127" s="1015"/>
      <c r="AO127" s="1016"/>
      <c r="AP127" s="1018" t="s">
        <v>127</v>
      </c>
      <c r="AQ127" s="1019"/>
      <c r="AR127" s="1019"/>
      <c r="AS127" s="1019"/>
      <c r="AT127" s="1020"/>
      <c r="AU127" s="283"/>
      <c r="AV127" s="283"/>
      <c r="AW127" s="283"/>
      <c r="AX127" s="1088" t="s">
        <v>498</v>
      </c>
      <c r="AY127" s="1089"/>
      <c r="AZ127" s="1089"/>
      <c r="BA127" s="1089"/>
      <c r="BB127" s="1089"/>
      <c r="BC127" s="1089"/>
      <c r="BD127" s="1089"/>
      <c r="BE127" s="1090"/>
      <c r="BF127" s="1091" t="s">
        <v>499</v>
      </c>
      <c r="BG127" s="1089"/>
      <c r="BH127" s="1089"/>
      <c r="BI127" s="1089"/>
      <c r="BJ127" s="1089"/>
      <c r="BK127" s="1089"/>
      <c r="BL127" s="1090"/>
      <c r="BM127" s="1091" t="s">
        <v>500</v>
      </c>
      <c r="BN127" s="1089"/>
      <c r="BO127" s="1089"/>
      <c r="BP127" s="1089"/>
      <c r="BQ127" s="1089"/>
      <c r="BR127" s="1089"/>
      <c r="BS127" s="1090"/>
      <c r="BT127" s="1091" t="s">
        <v>501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502</v>
      </c>
      <c r="CQ127" s="1006"/>
      <c r="CR127" s="1006"/>
      <c r="CS127" s="1006"/>
      <c r="CT127" s="1006"/>
      <c r="CU127" s="1006"/>
      <c r="CV127" s="1006"/>
      <c r="CW127" s="1006"/>
      <c r="CX127" s="1006"/>
      <c r="CY127" s="1006"/>
      <c r="CZ127" s="1006"/>
      <c r="DA127" s="1006"/>
      <c r="DB127" s="1006"/>
      <c r="DC127" s="1006"/>
      <c r="DD127" s="1006"/>
      <c r="DE127" s="1006"/>
      <c r="DF127" s="1007"/>
      <c r="DG127" s="975" t="s">
        <v>127</v>
      </c>
      <c r="DH127" s="976"/>
      <c r="DI127" s="976"/>
      <c r="DJ127" s="976"/>
      <c r="DK127" s="976"/>
      <c r="DL127" s="976" t="s">
        <v>127</v>
      </c>
      <c r="DM127" s="976"/>
      <c r="DN127" s="976"/>
      <c r="DO127" s="976"/>
      <c r="DP127" s="976"/>
      <c r="DQ127" s="976">
        <v>1593649</v>
      </c>
      <c r="DR127" s="976"/>
      <c r="DS127" s="976"/>
      <c r="DT127" s="976"/>
      <c r="DU127" s="976"/>
      <c r="DV127" s="977">
        <v>0.7</v>
      </c>
      <c r="DW127" s="977"/>
      <c r="DX127" s="977"/>
      <c r="DY127" s="977"/>
      <c r="DZ127" s="978"/>
    </row>
    <row r="128" spans="1:130" s="247" customFormat="1" ht="26.25" customHeight="1" thickBot="1" x14ac:dyDescent="0.2">
      <c r="A128" s="1099" t="s">
        <v>503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504</v>
      </c>
      <c r="X128" s="1101"/>
      <c r="Y128" s="1101"/>
      <c r="Z128" s="1102"/>
      <c r="AA128" s="1103">
        <v>18258591</v>
      </c>
      <c r="AB128" s="1104"/>
      <c r="AC128" s="1104"/>
      <c r="AD128" s="1104"/>
      <c r="AE128" s="1105"/>
      <c r="AF128" s="1106">
        <v>17006037</v>
      </c>
      <c r="AG128" s="1104"/>
      <c r="AH128" s="1104"/>
      <c r="AI128" s="1104"/>
      <c r="AJ128" s="1105"/>
      <c r="AK128" s="1106">
        <v>18432121</v>
      </c>
      <c r="AL128" s="1104"/>
      <c r="AM128" s="1104"/>
      <c r="AN128" s="1104"/>
      <c r="AO128" s="1105"/>
      <c r="AP128" s="1107"/>
      <c r="AQ128" s="1108"/>
      <c r="AR128" s="1108"/>
      <c r="AS128" s="1108"/>
      <c r="AT128" s="1109"/>
      <c r="AU128" s="283"/>
      <c r="AV128" s="283"/>
      <c r="AW128" s="283"/>
      <c r="AX128" s="944" t="s">
        <v>505</v>
      </c>
      <c r="AY128" s="945"/>
      <c r="AZ128" s="945"/>
      <c r="BA128" s="945"/>
      <c r="BB128" s="945"/>
      <c r="BC128" s="945"/>
      <c r="BD128" s="945"/>
      <c r="BE128" s="946"/>
      <c r="BF128" s="1110" t="s">
        <v>127</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506</v>
      </c>
      <c r="CQ128" s="1093"/>
      <c r="CR128" s="1093"/>
      <c r="CS128" s="1093"/>
      <c r="CT128" s="1093"/>
      <c r="CU128" s="1093"/>
      <c r="CV128" s="1093"/>
      <c r="CW128" s="1093"/>
      <c r="CX128" s="1093"/>
      <c r="CY128" s="1093"/>
      <c r="CZ128" s="1093"/>
      <c r="DA128" s="1093"/>
      <c r="DB128" s="1093"/>
      <c r="DC128" s="1093"/>
      <c r="DD128" s="1093"/>
      <c r="DE128" s="1093"/>
      <c r="DF128" s="1094"/>
      <c r="DG128" s="1095">
        <v>884685</v>
      </c>
      <c r="DH128" s="1096"/>
      <c r="DI128" s="1096"/>
      <c r="DJ128" s="1096"/>
      <c r="DK128" s="1096"/>
      <c r="DL128" s="1096">
        <v>853002</v>
      </c>
      <c r="DM128" s="1096"/>
      <c r="DN128" s="1096"/>
      <c r="DO128" s="1096"/>
      <c r="DP128" s="1096"/>
      <c r="DQ128" s="1096">
        <v>1296942</v>
      </c>
      <c r="DR128" s="1096"/>
      <c r="DS128" s="1096"/>
      <c r="DT128" s="1096"/>
      <c r="DU128" s="1096"/>
      <c r="DV128" s="1097">
        <v>0.5</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507</v>
      </c>
      <c r="X129" s="1130"/>
      <c r="Y129" s="1130"/>
      <c r="Z129" s="1131"/>
      <c r="AA129" s="1014">
        <v>279711958</v>
      </c>
      <c r="AB129" s="1015"/>
      <c r="AC129" s="1015"/>
      <c r="AD129" s="1015"/>
      <c r="AE129" s="1016"/>
      <c r="AF129" s="1017">
        <v>279698636</v>
      </c>
      <c r="AG129" s="1015"/>
      <c r="AH129" s="1015"/>
      <c r="AI129" s="1015"/>
      <c r="AJ129" s="1016"/>
      <c r="AK129" s="1017">
        <v>279340536</v>
      </c>
      <c r="AL129" s="1015"/>
      <c r="AM129" s="1015"/>
      <c r="AN129" s="1015"/>
      <c r="AO129" s="1016"/>
      <c r="AP129" s="1132"/>
      <c r="AQ129" s="1133"/>
      <c r="AR129" s="1133"/>
      <c r="AS129" s="1133"/>
      <c r="AT129" s="1134"/>
      <c r="AU129" s="285"/>
      <c r="AV129" s="285"/>
      <c r="AW129" s="285"/>
      <c r="AX129" s="1123" t="s">
        <v>508</v>
      </c>
      <c r="AY129" s="1006"/>
      <c r="AZ129" s="1006"/>
      <c r="BA129" s="1006"/>
      <c r="BB129" s="1006"/>
      <c r="BC129" s="1006"/>
      <c r="BD129" s="1006"/>
      <c r="BE129" s="1007"/>
      <c r="BF129" s="1124" t="s">
        <v>509</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511</v>
      </c>
      <c r="X130" s="1130"/>
      <c r="Y130" s="1130"/>
      <c r="Z130" s="1131"/>
      <c r="AA130" s="1014">
        <v>40050332</v>
      </c>
      <c r="AB130" s="1015"/>
      <c r="AC130" s="1015"/>
      <c r="AD130" s="1015"/>
      <c r="AE130" s="1016"/>
      <c r="AF130" s="1017">
        <v>39277131</v>
      </c>
      <c r="AG130" s="1015"/>
      <c r="AH130" s="1015"/>
      <c r="AI130" s="1015"/>
      <c r="AJ130" s="1016"/>
      <c r="AK130" s="1017">
        <v>38354859</v>
      </c>
      <c r="AL130" s="1015"/>
      <c r="AM130" s="1015"/>
      <c r="AN130" s="1015"/>
      <c r="AO130" s="1016"/>
      <c r="AP130" s="1132"/>
      <c r="AQ130" s="1133"/>
      <c r="AR130" s="1133"/>
      <c r="AS130" s="1133"/>
      <c r="AT130" s="1134"/>
      <c r="AU130" s="285"/>
      <c r="AV130" s="285"/>
      <c r="AW130" s="285"/>
      <c r="AX130" s="1123" t="s">
        <v>512</v>
      </c>
      <c r="AY130" s="1006"/>
      <c r="AZ130" s="1006"/>
      <c r="BA130" s="1006"/>
      <c r="BB130" s="1006"/>
      <c r="BC130" s="1006"/>
      <c r="BD130" s="1006"/>
      <c r="BE130" s="1007"/>
      <c r="BF130" s="1160">
        <v>9.9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513</v>
      </c>
      <c r="X131" s="1168"/>
      <c r="Y131" s="1168"/>
      <c r="Z131" s="1169"/>
      <c r="AA131" s="1061">
        <v>239661626</v>
      </c>
      <c r="AB131" s="1040"/>
      <c r="AC131" s="1040"/>
      <c r="AD131" s="1040"/>
      <c r="AE131" s="1041"/>
      <c r="AF131" s="1039">
        <v>240421505</v>
      </c>
      <c r="AG131" s="1040"/>
      <c r="AH131" s="1040"/>
      <c r="AI131" s="1040"/>
      <c r="AJ131" s="1041"/>
      <c r="AK131" s="1039">
        <v>240985677</v>
      </c>
      <c r="AL131" s="1040"/>
      <c r="AM131" s="1040"/>
      <c r="AN131" s="1040"/>
      <c r="AO131" s="1041"/>
      <c r="AP131" s="1170"/>
      <c r="AQ131" s="1171"/>
      <c r="AR131" s="1171"/>
      <c r="AS131" s="1171"/>
      <c r="AT131" s="1172"/>
      <c r="AU131" s="285"/>
      <c r="AV131" s="285"/>
      <c r="AW131" s="285"/>
      <c r="AX131" s="1142" t="s">
        <v>514</v>
      </c>
      <c r="AY131" s="1093"/>
      <c r="AZ131" s="1093"/>
      <c r="BA131" s="1093"/>
      <c r="BB131" s="1093"/>
      <c r="BC131" s="1093"/>
      <c r="BD131" s="1093"/>
      <c r="BE131" s="1094"/>
      <c r="BF131" s="1143">
        <v>170.8</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516</v>
      </c>
      <c r="W132" s="1153"/>
      <c r="X132" s="1153"/>
      <c r="Y132" s="1153"/>
      <c r="Z132" s="1154"/>
      <c r="AA132" s="1155">
        <v>9.0984974790000006</v>
      </c>
      <c r="AB132" s="1156"/>
      <c r="AC132" s="1156"/>
      <c r="AD132" s="1156"/>
      <c r="AE132" s="1157"/>
      <c r="AF132" s="1158">
        <v>10.42806757</v>
      </c>
      <c r="AG132" s="1156"/>
      <c r="AH132" s="1156"/>
      <c r="AI132" s="1156"/>
      <c r="AJ132" s="1157"/>
      <c r="AK132" s="1158">
        <v>10.17647036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517</v>
      </c>
      <c r="W133" s="1136"/>
      <c r="X133" s="1136"/>
      <c r="Y133" s="1136"/>
      <c r="Z133" s="1137"/>
      <c r="AA133" s="1138">
        <v>12.2</v>
      </c>
      <c r="AB133" s="1139"/>
      <c r="AC133" s="1139"/>
      <c r="AD133" s="1139"/>
      <c r="AE133" s="1140"/>
      <c r="AF133" s="1138">
        <v>11.2</v>
      </c>
      <c r="AG133" s="1139"/>
      <c r="AH133" s="1139"/>
      <c r="AI133" s="1139"/>
      <c r="AJ133" s="1140"/>
      <c r="AK133" s="1138">
        <v>9.9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1GBI805Fpk64lCAtDyHDEgx4SGCJ49KCzAOwLUDjrCehwztXINF0AVhgC3lslbkCcjlB+13hPyIiX0VnBdeWQ==" saltValue="8QJmsmPZeOIQ8NKV5J5v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XfKmvEaLX48vtBY+u6h1CzhaAIddMQEwA476aTJx0cfQRx7xNKTF47CR8U71Q627L2Z+E2vnKREpITHdjYM0A==" saltValue="Or+Jk1BZTeOi+2KIaoqA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mi00Dn9A4VUJtZv50nH86lRmBiRoj1ThPeI+jS2e7xz7TbZ37z1gZhIVoO8Qw8iRnBNvRl35zY/JYPAsZESBg==" saltValue="wOCQXhc4dOkywCpwTnDt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521</v>
      </c>
      <c r="AP7" s="304"/>
      <c r="AQ7" s="305" t="s">
        <v>522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523</v>
      </c>
      <c r="AQ8" s="311" t="s">
        <v>524</v>
      </c>
      <c r="AR8" s="312" t="s">
        <v>525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526</v>
      </c>
      <c r="AL9" s="1179"/>
      <c r="AM9" s="1179"/>
      <c r="AN9" s="1180"/>
      <c r="AO9" s="313">
        <v>109491984</v>
      </c>
      <c r="AP9" s="313">
        <v>115182</v>
      </c>
      <c r="AQ9" s="314">
        <v>103263</v>
      </c>
      <c r="AR9" s="315">
        <v>11.5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527</v>
      </c>
      <c r="AL10" s="1179"/>
      <c r="AM10" s="1179"/>
      <c r="AN10" s="1180"/>
      <c r="AO10" s="316">
        <v>970028</v>
      </c>
      <c r="AP10" s="316">
        <v>1020</v>
      </c>
      <c r="AQ10" s="317">
        <v>1458</v>
      </c>
      <c r="AR10" s="318">
        <v>-30</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528</v>
      </c>
      <c r="AL11" s="1179"/>
      <c r="AM11" s="1179"/>
      <c r="AN11" s="1180"/>
      <c r="AO11" s="316">
        <v>3745</v>
      </c>
      <c r="AP11" s="316">
        <v>4</v>
      </c>
      <c r="AQ11" s="317">
        <v>119</v>
      </c>
      <c r="AR11" s="318">
        <v>-96.6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529</v>
      </c>
      <c r="AL12" s="1179"/>
      <c r="AM12" s="1179"/>
      <c r="AN12" s="1180"/>
      <c r="AO12" s="316">
        <v>183006</v>
      </c>
      <c r="AP12" s="316">
        <v>193</v>
      </c>
      <c r="AQ12" s="317">
        <v>1204</v>
      </c>
      <c r="AR12" s="318">
        <v>-84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530</v>
      </c>
      <c r="AL13" s="1179"/>
      <c r="AM13" s="1179"/>
      <c r="AN13" s="1180"/>
      <c r="AO13" s="316" t="s">
        <v>531</v>
      </c>
      <c r="AP13" s="316" t="s">
        <v>531</v>
      </c>
      <c r="AQ13" s="317">
        <v>5</v>
      </c>
      <c r="AR13" s="318" t="s">
        <v>531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532</v>
      </c>
      <c r="AL14" s="1179"/>
      <c r="AM14" s="1179"/>
      <c r="AN14" s="1180"/>
      <c r="AO14" s="316">
        <v>2336389</v>
      </c>
      <c r="AP14" s="316">
        <v>2458</v>
      </c>
      <c r="AQ14" s="317">
        <v>1915</v>
      </c>
      <c r="AR14" s="318">
        <v>28.4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533</v>
      </c>
      <c r="AL15" s="1179"/>
      <c r="AM15" s="1179"/>
      <c r="AN15" s="1180"/>
      <c r="AO15" s="316">
        <v>534766</v>
      </c>
      <c r="AP15" s="316">
        <v>563</v>
      </c>
      <c r="AQ15" s="317">
        <v>1236</v>
      </c>
      <c r="AR15" s="318">
        <v>-54.4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534</v>
      </c>
      <c r="AL16" s="1182"/>
      <c r="AM16" s="1182"/>
      <c r="AN16" s="1183"/>
      <c r="AO16" s="316">
        <v>-9989681</v>
      </c>
      <c r="AP16" s="316">
        <v>-10509</v>
      </c>
      <c r="AQ16" s="317">
        <v>-7821</v>
      </c>
      <c r="AR16" s="318">
        <v>34.4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103530237</v>
      </c>
      <c r="AP17" s="316">
        <v>108910</v>
      </c>
      <c r="AQ17" s="317">
        <v>101379</v>
      </c>
      <c r="AR17" s="318">
        <v>7.4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539</v>
      </c>
      <c r="AL21" s="1174"/>
      <c r="AM21" s="1174"/>
      <c r="AN21" s="1175"/>
      <c r="AO21" s="328">
        <v>11.63</v>
      </c>
      <c r="AP21" s="329">
        <v>10.89</v>
      </c>
      <c r="AQ21" s="330">
        <v>0.74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540</v>
      </c>
      <c r="AL22" s="1174"/>
      <c r="AM22" s="1174"/>
      <c r="AN22" s="1175"/>
      <c r="AO22" s="333">
        <v>101.8</v>
      </c>
      <c r="AP22" s="334">
        <v>99.9</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521</v>
      </c>
      <c r="AP30" s="304"/>
      <c r="AQ30" s="305" t="s">
        <v>522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523</v>
      </c>
      <c r="AQ31" s="311" t="s">
        <v>524</v>
      </c>
      <c r="AR31" s="312" t="s">
        <v>525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544</v>
      </c>
      <c r="AL32" s="1190"/>
      <c r="AM32" s="1190"/>
      <c r="AN32" s="1191"/>
      <c r="AO32" s="343">
        <v>35006520</v>
      </c>
      <c r="AP32" s="343">
        <v>36826</v>
      </c>
      <c r="AQ32" s="344">
        <v>32340</v>
      </c>
      <c r="AR32" s="345">
        <v>13.9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545</v>
      </c>
      <c r="AL33" s="1190"/>
      <c r="AM33" s="1190"/>
      <c r="AN33" s="1191"/>
      <c r="AO33" s="343">
        <v>5787365</v>
      </c>
      <c r="AP33" s="343">
        <v>6088</v>
      </c>
      <c r="AQ33" s="344">
        <v>3070</v>
      </c>
      <c r="AR33" s="345">
        <v>98.3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546</v>
      </c>
      <c r="AL34" s="1190"/>
      <c r="AM34" s="1190"/>
      <c r="AN34" s="1191"/>
      <c r="AO34" s="343">
        <v>34689858</v>
      </c>
      <c r="AP34" s="343">
        <v>36493</v>
      </c>
      <c r="AQ34" s="344">
        <v>20684</v>
      </c>
      <c r="AR34" s="345">
        <v>76.400000000000006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547</v>
      </c>
      <c r="AL35" s="1190"/>
      <c r="AM35" s="1190"/>
      <c r="AN35" s="1191"/>
      <c r="AO35" s="343">
        <v>5615923</v>
      </c>
      <c r="AP35" s="343">
        <v>5908</v>
      </c>
      <c r="AQ35" s="344">
        <v>10383</v>
      </c>
      <c r="AR35" s="345">
        <v>-43.1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548</v>
      </c>
      <c r="AL36" s="1190"/>
      <c r="AM36" s="1190"/>
      <c r="AN36" s="1191"/>
      <c r="AO36" s="343" t="s">
        <v>531</v>
      </c>
      <c r="AP36" s="343" t="s">
        <v>531</v>
      </c>
      <c r="AQ36" s="344">
        <v>181</v>
      </c>
      <c r="AR36" s="345" t="s">
        <v>531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549</v>
      </c>
      <c r="AL37" s="1190"/>
      <c r="AM37" s="1190"/>
      <c r="AN37" s="1191"/>
      <c r="AO37" s="343">
        <v>211150</v>
      </c>
      <c r="AP37" s="343">
        <v>222</v>
      </c>
      <c r="AQ37" s="344">
        <v>1161</v>
      </c>
      <c r="AR37" s="345">
        <v>-80.900000000000006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550</v>
      </c>
      <c r="AL38" s="1193"/>
      <c r="AM38" s="1193"/>
      <c r="AN38" s="1194"/>
      <c r="AO38" s="346" t="s">
        <v>531</v>
      </c>
      <c r="AP38" s="346" t="s">
        <v>531</v>
      </c>
      <c r="AQ38" s="347">
        <v>0</v>
      </c>
      <c r="AR38" s="335" t="s">
        <v>531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551</v>
      </c>
      <c r="AL39" s="1193"/>
      <c r="AM39" s="1193"/>
      <c r="AN39" s="1194"/>
      <c r="AO39" s="343">
        <v>-18432121</v>
      </c>
      <c r="AP39" s="343">
        <v>-19390</v>
      </c>
      <c r="AQ39" s="344">
        <v>-17790</v>
      </c>
      <c r="AR39" s="345">
        <v>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552</v>
      </c>
      <c r="AL40" s="1190"/>
      <c r="AM40" s="1190"/>
      <c r="AN40" s="1191"/>
      <c r="AO40" s="343">
        <v>-38354859</v>
      </c>
      <c r="AP40" s="343">
        <v>-40348</v>
      </c>
      <c r="AQ40" s="344">
        <v>-32769</v>
      </c>
      <c r="AR40" s="345">
        <v>23.1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24523836</v>
      </c>
      <c r="AP41" s="343">
        <v>25798</v>
      </c>
      <c r="AQ41" s="344">
        <v>17259</v>
      </c>
      <c r="AR41" s="345">
        <v>49.5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521</v>
      </c>
      <c r="AN49" s="1186" t="s">
        <v>556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557</v>
      </c>
      <c r="AO50" s="360" t="s">
        <v>558</v>
      </c>
      <c r="AP50" s="361" t="s">
        <v>559</v>
      </c>
      <c r="AQ50" s="362" t="s">
        <v>560</v>
      </c>
      <c r="AR50" s="363" t="s">
        <v>561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67067225</v>
      </c>
      <c r="AN51" s="365">
        <v>69027</v>
      </c>
      <c r="AO51" s="366">
        <v>-7.2</v>
      </c>
      <c r="AP51" s="367">
        <v>51898</v>
      </c>
      <c r="AQ51" s="368">
        <v>-3.1</v>
      </c>
      <c r="AR51" s="369">
        <v>-4.0999999999999996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24141468</v>
      </c>
      <c r="AN52" s="373">
        <v>24847</v>
      </c>
      <c r="AO52" s="374">
        <v>-8.1999999999999993</v>
      </c>
      <c r="AP52" s="375">
        <v>25986</v>
      </c>
      <c r="AQ52" s="376">
        <v>2.9</v>
      </c>
      <c r="AR52" s="377">
        <v>-11.1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75388551</v>
      </c>
      <c r="AN53" s="365">
        <v>77991</v>
      </c>
      <c r="AO53" s="366">
        <v>13</v>
      </c>
      <c r="AP53" s="367">
        <v>51684</v>
      </c>
      <c r="AQ53" s="368">
        <v>-0.4</v>
      </c>
      <c r="AR53" s="369">
        <v>13.4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35077646</v>
      </c>
      <c r="AN54" s="373">
        <v>36289</v>
      </c>
      <c r="AO54" s="374">
        <v>46</v>
      </c>
      <c r="AP54" s="375">
        <v>26671</v>
      </c>
      <c r="AQ54" s="376">
        <v>2.6</v>
      </c>
      <c r="AR54" s="377">
        <v>43.4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67380380</v>
      </c>
      <c r="AN55" s="365">
        <v>70113</v>
      </c>
      <c r="AO55" s="366">
        <v>-10.1</v>
      </c>
      <c r="AP55" s="367">
        <v>52897</v>
      </c>
      <c r="AQ55" s="368">
        <v>2.2999999999999998</v>
      </c>
      <c r="AR55" s="369">
        <v>-12.4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20858756</v>
      </c>
      <c r="AN56" s="373">
        <v>21705</v>
      </c>
      <c r="AO56" s="374">
        <v>-40.200000000000003</v>
      </c>
      <c r="AP56" s="375">
        <v>27013</v>
      </c>
      <c r="AQ56" s="376">
        <v>1.3</v>
      </c>
      <c r="AR56" s="377">
        <v>-41.5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68753446</v>
      </c>
      <c r="AN57" s="365">
        <v>71923</v>
      </c>
      <c r="AO57" s="366">
        <v>2.6</v>
      </c>
      <c r="AP57" s="367">
        <v>54945</v>
      </c>
      <c r="AQ57" s="368">
        <v>3.9</v>
      </c>
      <c r="AR57" s="369">
        <v>-1.3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26176597</v>
      </c>
      <c r="AN58" s="373">
        <v>27383</v>
      </c>
      <c r="AO58" s="374">
        <v>26.2</v>
      </c>
      <c r="AP58" s="375">
        <v>29293</v>
      </c>
      <c r="AQ58" s="376">
        <v>8.4</v>
      </c>
      <c r="AR58" s="377">
        <v>17.8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63750403</v>
      </c>
      <c r="AN59" s="365">
        <v>67063</v>
      </c>
      <c r="AO59" s="366">
        <v>-6.8</v>
      </c>
      <c r="AP59" s="367">
        <v>57132</v>
      </c>
      <c r="AQ59" s="368">
        <v>4</v>
      </c>
      <c r="AR59" s="369">
        <v>-10.8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23192928</v>
      </c>
      <c r="AN60" s="373">
        <v>24398</v>
      </c>
      <c r="AO60" s="374">
        <v>-10.9</v>
      </c>
      <c r="AP60" s="375">
        <v>30126</v>
      </c>
      <c r="AQ60" s="376">
        <v>2.8</v>
      </c>
      <c r="AR60" s="377">
        <v>-13.7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68468001</v>
      </c>
      <c r="AN61" s="380">
        <v>71223</v>
      </c>
      <c r="AO61" s="381">
        <v>-1.7</v>
      </c>
      <c r="AP61" s="382">
        <v>53711</v>
      </c>
      <c r="AQ61" s="383">
        <v>1.3</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25889479</v>
      </c>
      <c r="AN62" s="373">
        <v>26924</v>
      </c>
      <c r="AO62" s="374">
        <v>2.6</v>
      </c>
      <c r="AP62" s="375">
        <v>27818</v>
      </c>
      <c r="AQ62" s="376">
        <v>3.6</v>
      </c>
      <c r="AR62" s="377">
        <v>-1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EmKqASgSCAhy1WGcgPiVHzcV8slA04t+bSPF2SKz5sIqqK3vucr0990iio6r7PhrnQ42TL2FUATHFxm/80+jg==" saltValue="zKF42YvFOiKL4na4hiCG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20" spans="125:125" ht="13.5" hidden="1" customHeight="1" x14ac:dyDescent="0.15"/>
    <row r="121" spans="125:125" ht="13.5" hidden="1" customHeight="1" x14ac:dyDescent="0.15">
      <c r="DU121" s="291"/>
    </row>
  </sheetData>
  <sheetProtection algorithmName="SHA-512" hashValue="69TOhz+toD78DbYPmgaDB52uLIGMfpZv84uXw3s55fUUkjyC4RK8vsBWlvH6iKrjwrzenaQ2SdFSKmAlRHy9Tw==" saltValue="7+Xj8lc5m6yi6633m/t4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sheetData>
  <sheetProtection algorithmName="SHA-512" hashValue="xauLYIG6ucrciHTl+o1ySuQ2f6xI0kMoh2MLk5dfOz3wGsQPRtaKebVIfBg9rl3X0Da7Jcq2YPuTQovz3op/uQ==" saltValue="LasnoMmJwAMtgn1huFpR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98" t="s">
        <v>3</v>
      </c>
      <c r="D47" s="1198"/>
      <c r="E47" s="1199"/>
      <c r="F47" s="11">
        <v>4.8099999999999996</v>
      </c>
      <c r="G47" s="12">
        <v>3.97</v>
      </c>
      <c r="H47" s="12">
        <v>3.47</v>
      </c>
      <c r="I47" s="12">
        <v>3.09</v>
      </c>
      <c r="J47" s="13">
        <v>2.91</v>
      </c>
    </row>
    <row r="48" spans="2:10" ht="57.75" customHeight="1" x14ac:dyDescent="0.15">
      <c r="B48" s="14"/>
      <c r="C48" s="1200" t="s">
        <v>4</v>
      </c>
      <c r="D48" s="1200"/>
      <c r="E48" s="1201"/>
      <c r="F48" s="15">
        <v>0.75</v>
      </c>
      <c r="G48" s="16">
        <v>0.62</v>
      </c>
      <c r="H48" s="16">
        <v>0.76</v>
      </c>
      <c r="I48" s="16">
        <v>0.68</v>
      </c>
      <c r="J48" s="17">
        <v>0.76</v>
      </c>
    </row>
    <row r="49" spans="2:10" ht="57.75" customHeight="1" thickBot="1" x14ac:dyDescent="0.2">
      <c r="B49" s="18"/>
      <c r="C49" s="1202" t="s">
        <v>5</v>
      </c>
      <c r="D49" s="1202"/>
      <c r="E49" s="1203"/>
      <c r="F49" s="19">
        <v>0.56000000000000005</v>
      </c>
      <c r="G49" s="20" t="s">
        <v>577</v>
      </c>
      <c r="H49" s="20">
        <v>0.19</v>
      </c>
      <c r="I49" s="20" t="s">
        <v>578</v>
      </c>
      <c r="J49" s="21" t="s">
        <v>579</v>
      </c>
    </row>
    <row r="50" spans="2:10" ht="13.5" customHeight="1" x14ac:dyDescent="0.15"/>
  </sheetData>
  <sheetProtection algorithmName="SHA-512" hashValue="6Tttl51wKookRpnzqtckXmncnQjwLz1jpGOZgAErjLX7t7dV6OK39W3o2DX9decY3xqft3MgRFZRQU9H23fGMQ==" saltValue="1BYR3fbY2VcJnjyE7BDZ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清水 正太郎</cp:lastModifiedBy>
  <cp:lastPrinted>2021-03-12T08:38:58Z</cp:lastPrinted>
  <dcterms:created xsi:type="dcterms:W3CDTF">2021-02-05T04:24:31Z</dcterms:created>
  <dcterms:modified xsi:type="dcterms:W3CDTF">2021-03-12T08:59:03Z</dcterms:modified>
  <cp:category/>
</cp:coreProperties>
</file>