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20490" windowHeight="7680"/>
  </bookViews>
  <sheets>
    <sheet name="アンケート用紙" sheetId="4" r:id="rId1"/>
  </sheets>
  <definedNames>
    <definedName name="_xlnm.Print_Area" localSheetId="0">アンケート用紙!$A$1:$Q$205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3" i="4" l="1"/>
  <c r="CI3" i="4"/>
  <c r="CG3" i="4"/>
  <c r="CE3" i="4"/>
  <c r="CC3" i="4"/>
  <c r="CA3" i="4"/>
  <c r="BW3" i="4"/>
  <c r="BS3" i="4"/>
  <c r="BQ3" i="4"/>
  <c r="BN3" i="4"/>
  <c r="BL3" i="4"/>
  <c r="BY3" i="4"/>
  <c r="BY2" i="4"/>
  <c r="CJ2" i="4"/>
  <c r="CH2" i="4"/>
  <c r="CH3" i="4" s="1"/>
  <c r="CF2" i="4"/>
  <c r="CD2" i="4"/>
  <c r="CD3" i="4" s="1"/>
  <c r="CB2" i="4"/>
  <c r="BX2" i="4"/>
  <c r="BX3" i="4" s="1"/>
  <c r="BV2" i="4"/>
  <c r="BV3" i="4" s="1"/>
  <c r="BR2" i="4"/>
  <c r="BP2" i="4"/>
  <c r="BM2" i="4"/>
  <c r="BM3" i="4" s="1"/>
  <c r="BK2" i="4"/>
  <c r="CL2" i="4"/>
  <c r="CK2" i="4"/>
  <c r="CI2" i="4"/>
  <c r="CG2" i="4"/>
  <c r="CE2" i="4"/>
  <c r="CC2" i="4"/>
  <c r="CA2" i="4"/>
  <c r="BZ2" i="4"/>
  <c r="BW2" i="4"/>
  <c r="BU2" i="4"/>
  <c r="BU3" i="4" s="1"/>
  <c r="BT2" i="4"/>
  <c r="BT3" i="4" s="1"/>
  <c r="BS2" i="4"/>
  <c r="BQ2" i="4"/>
  <c r="BO2" i="4"/>
  <c r="BO3" i="4" s="1"/>
  <c r="BN2" i="4"/>
  <c r="BL2" i="4"/>
  <c r="BI2" i="4"/>
  <c r="BI3" i="4" s="1"/>
  <c r="BH2" i="4"/>
  <c r="BH3" i="4" s="1"/>
  <c r="BG2" i="4"/>
  <c r="BG3" i="4" s="1"/>
  <c r="BF2" i="4"/>
  <c r="BF3" i="4" s="1"/>
  <c r="BE2" i="4"/>
  <c r="BE3" i="4" s="1"/>
  <c r="BZ3" i="4" l="1"/>
  <c r="BJ2" i="4"/>
  <c r="BK3" i="4"/>
  <c r="BR3" i="4"/>
  <c r="BP3" i="4"/>
  <c r="CB3" i="4"/>
  <c r="CF3" i="4"/>
  <c r="CJ3" i="4"/>
  <c r="CN3" i="4" l="1"/>
  <c r="B190" i="4" s="1"/>
  <c r="P193" i="4" s="1"/>
  <c r="P192" i="4" l="1"/>
</calcChain>
</file>

<file path=xl/sharedStrings.xml><?xml version="1.0" encoding="utf-8"?>
<sst xmlns="http://schemas.openxmlformats.org/spreadsheetml/2006/main" count="228" uniqueCount="189">
  <si>
    <t>従業員数</t>
    <rPh sb="0" eb="3">
      <t>ジュウギョウイン</t>
    </rPh>
    <rPh sb="3" eb="4">
      <t>スウ</t>
    </rPh>
    <phoneticPr fontId="1"/>
  </si>
  <si>
    <t>工事名</t>
    <rPh sb="0" eb="2">
      <t>コウジ</t>
    </rPh>
    <rPh sb="2" eb="3">
      <t>メイ</t>
    </rPh>
    <phoneticPr fontId="1"/>
  </si>
  <si>
    <t>今回の週休２日試行工事に対し、週休２日を希望しましたか。</t>
    <rPh sb="0" eb="2">
      <t>コンカイ</t>
    </rPh>
    <rPh sb="3" eb="5">
      <t>シュウキュウ</t>
    </rPh>
    <rPh sb="6" eb="7">
      <t>ニチ</t>
    </rPh>
    <rPh sb="7" eb="9">
      <t>シコウ</t>
    </rPh>
    <rPh sb="9" eb="11">
      <t>コウジ</t>
    </rPh>
    <rPh sb="12" eb="13">
      <t>タイ</t>
    </rPh>
    <rPh sb="15" eb="17">
      <t>シュウキュウ</t>
    </rPh>
    <rPh sb="18" eb="19">
      <t>ニチ</t>
    </rPh>
    <rPh sb="20" eb="22">
      <t>キボウ</t>
    </rPh>
    <phoneticPr fontId="1"/>
  </si>
  <si>
    <t>　※ａ,ｂを選んでください</t>
    <rPh sb="6" eb="7">
      <t>エラ</t>
    </rPh>
    <phoneticPr fontId="1"/>
  </si>
  <si>
    <t>「希望した」結果、週休２日（４週６休以上）を達成できましたか。</t>
    <rPh sb="1" eb="3">
      <t>キボウ</t>
    </rPh>
    <rPh sb="6" eb="8">
      <t>ケッカ</t>
    </rPh>
    <rPh sb="9" eb="11">
      <t>シュウキュウ</t>
    </rPh>
    <rPh sb="12" eb="13">
      <t>ニチ</t>
    </rPh>
    <rPh sb="15" eb="16">
      <t>シュウ</t>
    </rPh>
    <rPh sb="17" eb="18">
      <t>キュウ</t>
    </rPh>
    <rPh sb="18" eb="20">
      <t>イジョウ</t>
    </rPh>
    <rPh sb="22" eb="24">
      <t>タッセイ</t>
    </rPh>
    <phoneticPr fontId="1"/>
  </si>
  <si>
    <t>「達成した」内容は、以下のどれに該当しますか。</t>
    <rPh sb="1" eb="3">
      <t>タッセイ</t>
    </rPh>
    <rPh sb="6" eb="8">
      <t>ナイヨウ</t>
    </rPh>
    <rPh sb="10" eb="12">
      <t>イカ</t>
    </rPh>
    <rPh sb="16" eb="18">
      <t>ガイトウ</t>
    </rPh>
    <phoneticPr fontId="1"/>
  </si>
  <si>
    <t>　※ａ,ｂ,ｃを選んでください</t>
    <rPh sb="8" eb="9">
      <t>エラ</t>
    </rPh>
    <phoneticPr fontId="1"/>
  </si>
  <si>
    <t>週休２日は、必要と思いますか。</t>
    <rPh sb="0" eb="2">
      <t>シュウキュウ</t>
    </rPh>
    <rPh sb="3" eb="4">
      <t>ニチ</t>
    </rPh>
    <rPh sb="6" eb="8">
      <t>ヒツヨウ</t>
    </rPh>
    <rPh sb="9" eb="10">
      <t>オモ</t>
    </rPh>
    <phoneticPr fontId="1"/>
  </si>
  <si>
    <t>（週休２日を実施しなかった方は、良いと思う点は何だと思いますか）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ヨ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</si>
  <si>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（週休２日を実施しなかった方は、悪いと思う点は何だと思いますか）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ワル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</si>
  <si>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その他、「週休２日工事」について、提案・要望等ございましたらお願いします。</t>
    <rPh sb="2" eb="3">
      <t>タ</t>
    </rPh>
    <rPh sb="5" eb="7">
      <t>シュウキュウ</t>
    </rPh>
    <rPh sb="8" eb="9">
      <t>ニチ</t>
    </rPh>
    <rPh sb="9" eb="11">
      <t>コウジ</t>
    </rPh>
    <rPh sb="17" eb="19">
      <t>テイアン</t>
    </rPh>
    <rPh sb="20" eb="22">
      <t>ヨウボウ</t>
    </rPh>
    <rPh sb="22" eb="23">
      <t>トウ</t>
    </rPh>
    <rPh sb="31" eb="32">
      <t>ネガ</t>
    </rPh>
    <phoneticPr fontId="1"/>
  </si>
  <si>
    <t>最後に、このアンケートにつきまして、</t>
    <rPh sb="0" eb="2">
      <t>サイゴ</t>
    </rPh>
    <phoneticPr fontId="1"/>
  </si>
  <si>
    <t>下記のアドレスまで返信ください。</t>
    <rPh sb="0" eb="2">
      <t>カキ</t>
    </rPh>
    <rPh sb="9" eb="11">
      <t>ヘンシン</t>
    </rPh>
    <phoneticPr fontId="1"/>
  </si>
  <si>
    <t>よろしくお願いします。</t>
    <rPh sb="5" eb="6">
      <t>ネガ</t>
    </rPh>
    <phoneticPr fontId="1"/>
  </si>
  <si>
    <t>北九州市　技術監理局　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</si>
  <si>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北九州市 技術監理局 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</si>
  <si>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※以下：週休２日は４週６休以上とします</t>
    <rPh sb="1" eb="3">
      <t>イカ</t>
    </rPh>
    <rPh sb="4" eb="6">
      <t>シュウキュウ</t>
    </rPh>
    <rPh sb="7" eb="8">
      <t>ニチ</t>
    </rPh>
    <rPh sb="10" eb="11">
      <t>シュウ</t>
    </rPh>
    <rPh sb="12" eb="13">
      <t>キュウ</t>
    </rPh>
    <rPh sb="13" eb="15">
      <t>イジョウ</t>
    </rPh>
    <phoneticPr fontId="1"/>
  </si>
  <si>
    <t>（上記２で４週６休以上と答えた方）実現できている要因は何ですか。（複数可）</t>
    <rPh sb="1" eb="3">
      <t>ジョウキ</t>
    </rPh>
    <rPh sb="6" eb="7">
      <t>シュウ</t>
    </rPh>
    <rPh sb="8" eb="9">
      <t>キュウ</t>
    </rPh>
    <rPh sb="9" eb="11">
      <t>イジョウ</t>
    </rPh>
    <rPh sb="12" eb="13">
      <t>コタ</t>
    </rPh>
    <rPh sb="15" eb="16">
      <t>カタ</t>
    </rPh>
    <rPh sb="17" eb="19">
      <t>ジツゲン</t>
    </rPh>
    <rPh sb="24" eb="26">
      <t>ヨウイン</t>
    </rPh>
    <rPh sb="27" eb="28">
      <t>ナン</t>
    </rPh>
    <rPh sb="33" eb="35">
      <t>フクスウ</t>
    </rPh>
    <rPh sb="35" eb="36">
      <t>カ</t>
    </rPh>
    <phoneticPr fontId="1"/>
  </si>
  <si>
    <t>（上記２で４週５休以下と答えた方）４週６休以上できていない要因は何ですか。（複数可）</t>
    <rPh sb="1" eb="3">
      <t>ジョウキ</t>
    </rPh>
    <rPh sb="6" eb="7">
      <t>シュウ</t>
    </rPh>
    <rPh sb="8" eb="9">
      <t>キュウ</t>
    </rPh>
    <rPh sb="9" eb="11">
      <t>イカ</t>
    </rPh>
    <rPh sb="12" eb="13">
      <t>コタ</t>
    </rPh>
    <rPh sb="15" eb="16">
      <t>カタ</t>
    </rPh>
    <rPh sb="18" eb="19">
      <t>シュウ</t>
    </rPh>
    <rPh sb="20" eb="21">
      <t>キュウ</t>
    </rPh>
    <rPh sb="21" eb="23">
      <t>イジョウ</t>
    </rPh>
    <rPh sb="29" eb="31">
      <t>ヨウイン</t>
    </rPh>
    <rPh sb="32" eb="33">
      <t>ナン</t>
    </rPh>
    <rPh sb="38" eb="40">
      <t>フクスウ</t>
    </rPh>
    <rPh sb="40" eb="41">
      <t>カ</t>
    </rPh>
    <phoneticPr fontId="1"/>
  </si>
  <si>
    <t>「希望した」理由は何ですか。（複数可）</t>
    <rPh sb="1" eb="3">
      <t>キボウ</t>
    </rPh>
    <rPh sb="6" eb="8">
      <t>リユウ</t>
    </rPh>
    <rPh sb="9" eb="10">
      <t>ナン</t>
    </rPh>
    <rPh sb="15" eb="17">
      <t>フクスウ</t>
    </rPh>
    <rPh sb="17" eb="18">
      <t>カ</t>
    </rPh>
    <phoneticPr fontId="1"/>
  </si>
  <si>
    <t>「希望しなかった」理由は何ですか。（複数可）</t>
    <rPh sb="1" eb="3">
      <t>キボウ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</si>
  <si>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達成するために注意した点は何ですか。　（複数可）</t>
    <rPh sb="0" eb="2">
      <t>タッセイ</t>
    </rPh>
    <rPh sb="7" eb="9">
      <t>チュウイ</t>
    </rPh>
    <rPh sb="11" eb="12">
      <t>テン</t>
    </rPh>
    <rPh sb="13" eb="14">
      <t>ナン</t>
    </rPh>
    <rPh sb="20" eb="22">
      <t>フクスウ</t>
    </rPh>
    <rPh sb="22" eb="23">
      <t>カ</t>
    </rPh>
    <phoneticPr fontId="1"/>
  </si>
  <si>
    <t>達成できなかった場合、できなかった要因は何ですか。（複数可）</t>
    <rPh sb="0" eb="2">
      <t>タッセイ</t>
    </rPh>
    <rPh sb="8" eb="10">
      <t>バアイ</t>
    </rPh>
    <rPh sb="17" eb="19">
      <t>ヨウイン</t>
    </rPh>
    <rPh sb="20" eb="21">
      <t>ナン</t>
    </rPh>
    <rPh sb="26" eb="28">
      <t>フクスウ</t>
    </rPh>
    <rPh sb="28" eb="29">
      <t>カ</t>
    </rPh>
    <phoneticPr fontId="1"/>
  </si>
  <si>
    <t>「必要」と思う理由は何ですか。（複数可）</t>
    <rPh sb="1" eb="3">
      <t>ヒツヨウ</t>
    </rPh>
    <rPh sb="5" eb="6">
      <t>オモ</t>
    </rPh>
    <rPh sb="7" eb="9">
      <t>リユウ</t>
    </rPh>
    <rPh sb="10" eb="11">
      <t>ナン</t>
    </rPh>
    <rPh sb="16" eb="18">
      <t>フクスウ</t>
    </rPh>
    <rPh sb="18" eb="19">
      <t>カ</t>
    </rPh>
    <phoneticPr fontId="1"/>
  </si>
  <si>
    <t>週休２日を確保するためには、何が必要と思いますか。（複数可）</t>
    <rPh sb="0" eb="2">
      <t>シュウキュウ</t>
    </rPh>
    <rPh sb="3" eb="4">
      <t>ニチ</t>
    </rPh>
    <rPh sb="5" eb="7">
      <t>カクホ</t>
    </rPh>
    <rPh sb="14" eb="15">
      <t>ナニ</t>
    </rPh>
    <rPh sb="16" eb="18">
      <t>ヒツヨウ</t>
    </rPh>
    <rPh sb="19" eb="20">
      <t>オモ</t>
    </rPh>
    <rPh sb="26" eb="28">
      <t>フクスウ</t>
    </rPh>
    <rPh sb="28" eb="29">
      <t>カ</t>
    </rPh>
    <phoneticPr fontId="1"/>
  </si>
  <si>
    <t>「必要ない」と思う理由は何ですか。（複数可）</t>
    <rPh sb="1" eb="3">
      <t>ヒツヨウ</t>
    </rPh>
    <rPh sb="7" eb="8">
      <t>オモ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</si>
  <si>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逆に週休２日を実施したことにより悪かった点は何ですか。（複数可）</t>
    <rPh sb="0" eb="1">
      <t>ギャク</t>
    </rPh>
    <rPh sb="2" eb="4">
      <t>シュウキュウ</t>
    </rPh>
    <rPh sb="5" eb="6">
      <t>ニチ</t>
    </rPh>
    <rPh sb="7" eb="9">
      <t>ジッシ</t>
    </rPh>
    <rPh sb="16" eb="17">
      <t>ワル</t>
    </rPh>
    <rPh sb="20" eb="21">
      <t>テン</t>
    </rPh>
    <rPh sb="22" eb="23">
      <t>ナン</t>
    </rPh>
    <rPh sb="28" eb="30">
      <t>フクスウ</t>
    </rPh>
    <rPh sb="30" eb="31">
      <t>カ</t>
    </rPh>
    <phoneticPr fontId="1"/>
  </si>
  <si>
    <t>　※ａ,ｂ,ｃ,ｄ,ｅ,ｆを選んでください</t>
    <rPh sb="14" eb="15">
      <t>エラ</t>
    </rPh>
    <phoneticPr fontId="1"/>
  </si>
  <si>
    <t>a　工事点数が加点されるから</t>
    <rPh sb="2" eb="4">
      <t>コウジ</t>
    </rPh>
    <rPh sb="4" eb="6">
      <t>テンスウ</t>
    </rPh>
    <rPh sb="7" eb="9">
      <t>カテン</t>
    </rPh>
    <phoneticPr fontId="1"/>
  </si>
  <si>
    <t>b　若者などの労働者の確保のため</t>
    <rPh sb="2" eb="4">
      <t>ワカモノ</t>
    </rPh>
    <rPh sb="7" eb="10">
      <t>ロウドウシャ</t>
    </rPh>
    <rPh sb="11" eb="13">
      <t>カクホ</t>
    </rPh>
    <phoneticPr fontId="1"/>
  </si>
  <si>
    <t>c　会社の意識が高いため</t>
    <rPh sb="2" eb="4">
      <t>カイシャ</t>
    </rPh>
    <rPh sb="5" eb="7">
      <t>イシキ</t>
    </rPh>
    <rPh sb="8" eb="9">
      <t>タカ</t>
    </rPh>
    <phoneticPr fontId="1"/>
  </si>
  <si>
    <t>d　その他</t>
    <rPh sb="4" eb="5">
      <t>タ</t>
    </rPh>
    <phoneticPr fontId="1"/>
  </si>
  <si>
    <t>建設現場の週休２日に関するアンケート調査（プラント工事）</t>
    <phoneticPr fontId="1"/>
  </si>
  <si>
    <t>送付先（メール）：　gi-kanri@city.kitakyushu.lg.jp</t>
    <rPh sb="0" eb="2">
      <t>ソウフ</t>
    </rPh>
    <rPh sb="2" eb="3">
      <t>サキ</t>
    </rPh>
    <phoneticPr fontId="1"/>
  </si>
  <si>
    <t>ますようお願いします。（上記以外に使用することはありません）</t>
    <rPh sb="5" eb="6">
      <t>ネガ</t>
    </rPh>
    <rPh sb="12" eb="14">
      <t>ジョウキ</t>
    </rPh>
    <rPh sb="14" eb="16">
      <t>イガイ</t>
    </rPh>
    <rPh sb="17" eb="19">
      <t>シヨウ</t>
    </rPh>
    <phoneticPr fontId="1"/>
  </si>
  <si>
    <t>　今回の工事は、週休２日対象工事となっています。今後、週休２日の推進のため</t>
    <rPh sb="1" eb="3">
      <t>コンカイ</t>
    </rPh>
    <rPh sb="4" eb="6">
      <t>コウジ</t>
    </rPh>
    <rPh sb="8" eb="10">
      <t>シュウキュウ</t>
    </rPh>
    <rPh sb="11" eb="12">
      <t>ニチ</t>
    </rPh>
    <rPh sb="12" eb="14">
      <t>タイショウ</t>
    </rPh>
    <rPh sb="14" eb="16">
      <t>コウジ</t>
    </rPh>
    <rPh sb="24" eb="26">
      <t>コンゴ</t>
    </rPh>
    <rPh sb="27" eb="29">
      <t>シュウキュウ</t>
    </rPh>
    <rPh sb="30" eb="31">
      <t>ニチ</t>
    </rPh>
    <rPh sb="32" eb="34">
      <t>スイシン</t>
    </rPh>
    <phoneticPr fontId="1"/>
  </si>
  <si>
    <t>の参考にさせていただきたいと思いますので、以下のアンケートにご協力いただき</t>
    <phoneticPr fontId="1"/>
  </si>
  <si>
    <t>■ 受注者の方へ</t>
    <phoneticPr fontId="1"/>
  </si>
  <si>
    <t>■ 今回受注された工事について伺います</t>
    <rPh sb="2" eb="4">
      <t>コンカイ</t>
    </rPh>
    <rPh sb="4" eb="6">
      <t>ジュチュウ</t>
    </rPh>
    <rPh sb="9" eb="11">
      <t>コウジ</t>
    </rPh>
    <rPh sb="15" eb="16">
      <t>ウカガ</t>
    </rPh>
    <phoneticPr fontId="1"/>
  </si>
  <si>
    <t>■ 週休２日全般について伺います　【全員対象】</t>
    <rPh sb="2" eb="4">
      <t>シュウキュウ</t>
    </rPh>
    <rPh sb="5" eb="6">
      <t>ニチ</t>
    </rPh>
    <rPh sb="6" eb="8">
      <t>ゼンパン</t>
    </rPh>
    <rPh sb="12" eb="13">
      <t>ウカガ</t>
    </rPh>
    <rPh sb="18" eb="20">
      <t>ゼンイン</t>
    </rPh>
    <rPh sb="20" eb="22">
      <t>タイショウ</t>
    </rPh>
    <phoneticPr fontId="1"/>
  </si>
  <si>
    <t>ＴＥＬ　０９３－５８２－２０４５</t>
  </si>
  <si>
    <t>a　１～４人</t>
    <rPh sb="5" eb="6">
      <t>ニン</t>
    </rPh>
    <phoneticPr fontId="1"/>
  </si>
  <si>
    <t>b　５～９人</t>
    <rPh sb="5" eb="6">
      <t>ニン</t>
    </rPh>
    <phoneticPr fontId="1"/>
  </si>
  <si>
    <t>c　１０～１９人</t>
    <rPh sb="7" eb="8">
      <t>ニン</t>
    </rPh>
    <phoneticPr fontId="1"/>
  </si>
  <si>
    <t>d　２０～２９人</t>
    <rPh sb="7" eb="8">
      <t>ニン</t>
    </rPh>
    <phoneticPr fontId="1"/>
  </si>
  <si>
    <t>e　３０～４９人</t>
    <rPh sb="7" eb="8">
      <t>ニン</t>
    </rPh>
    <phoneticPr fontId="1"/>
  </si>
  <si>
    <t>f　５０～９９人</t>
    <rPh sb="7" eb="8">
      <t>ニン</t>
    </rPh>
    <phoneticPr fontId="1"/>
  </si>
  <si>
    <t>c　その他</t>
    <rPh sb="4" eb="5">
      <t>タ</t>
    </rPh>
    <phoneticPr fontId="1"/>
  </si>
  <si>
    <t>a　作業員が休みを求める</t>
    <rPh sb="2" eb="5">
      <t>サギョウイン</t>
    </rPh>
    <rPh sb="6" eb="7">
      <t>ヤス</t>
    </rPh>
    <rPh sb="9" eb="10">
      <t>モト</t>
    </rPh>
    <phoneticPr fontId="1"/>
  </si>
  <si>
    <t>b　現場の意識が高い</t>
    <rPh sb="2" eb="4">
      <t>ゲンバ</t>
    </rPh>
    <rPh sb="5" eb="7">
      <t>イシキ</t>
    </rPh>
    <rPh sb="8" eb="9">
      <t>タカ</t>
    </rPh>
    <phoneticPr fontId="1"/>
  </si>
  <si>
    <t>c　残業を増やして対応している</t>
    <rPh sb="2" eb="4">
      <t>ザンギョウ</t>
    </rPh>
    <rPh sb="5" eb="6">
      <t>フ</t>
    </rPh>
    <rPh sb="9" eb="11">
      <t>タイオウ</t>
    </rPh>
    <phoneticPr fontId="1"/>
  </si>
  <si>
    <t>d　給与が減らずに実施されている</t>
    <rPh sb="2" eb="4">
      <t>キュウヨ</t>
    </rPh>
    <rPh sb="5" eb="6">
      <t>ヘ</t>
    </rPh>
    <rPh sb="9" eb="11">
      <t>ジッシ</t>
    </rPh>
    <phoneticPr fontId="1"/>
  </si>
  <si>
    <t>e　会社からの指導による</t>
    <rPh sb="2" eb="4">
      <t>カイシャ</t>
    </rPh>
    <rPh sb="7" eb="9">
      <t>シドウ</t>
    </rPh>
    <phoneticPr fontId="1"/>
  </si>
  <si>
    <t>f　その他</t>
    <rPh sb="4" eb="5">
      <t>タ</t>
    </rPh>
    <phoneticPr fontId="1"/>
  </si>
  <si>
    <t>b　現場の意識が低い</t>
    <rPh sb="2" eb="4">
      <t>ゲンバ</t>
    </rPh>
    <rPh sb="5" eb="7">
      <t>イシキ</t>
    </rPh>
    <rPh sb="8" eb="9">
      <t>ヒク</t>
    </rPh>
    <phoneticPr fontId="1"/>
  </si>
  <si>
    <t>c　工期が厳しく、休日に作業が生じる</t>
    <rPh sb="2" eb="4">
      <t>コウキ</t>
    </rPh>
    <rPh sb="5" eb="6">
      <t>キビ</t>
    </rPh>
    <rPh sb="9" eb="11">
      <t>キュウジツ</t>
    </rPh>
    <rPh sb="12" eb="14">
      <t>サギョウ</t>
    </rPh>
    <rPh sb="15" eb="16">
      <t>ショウ</t>
    </rPh>
    <phoneticPr fontId="1"/>
  </si>
  <si>
    <t>d　地元調整や関係機関協議により、休日に作業が生じる</t>
    <rPh sb="2" eb="4">
      <t>ジモト</t>
    </rPh>
    <rPh sb="4" eb="6">
      <t>チョウセイ</t>
    </rPh>
    <rPh sb="7" eb="9">
      <t>カンケイ</t>
    </rPh>
    <rPh sb="9" eb="11">
      <t>キカン</t>
    </rPh>
    <rPh sb="11" eb="13">
      <t>キョウギ</t>
    </rPh>
    <rPh sb="17" eb="19">
      <t>キュウジツ</t>
    </rPh>
    <rPh sb="20" eb="22">
      <t>サギョウ</t>
    </rPh>
    <rPh sb="23" eb="24">
      <t>ショウ</t>
    </rPh>
    <phoneticPr fontId="1"/>
  </si>
  <si>
    <t>e　会社からの指導がない</t>
    <rPh sb="2" eb="4">
      <t>カイシャ</t>
    </rPh>
    <rPh sb="7" eb="9">
      <t>シドウ</t>
    </rPh>
    <phoneticPr fontId="1"/>
  </si>
  <si>
    <t>a　希望した</t>
    <rPh sb="2" eb="4">
      <t>キボウ</t>
    </rPh>
    <phoneticPr fontId="1"/>
  </si>
  <si>
    <t>b　希望しなかった</t>
    <rPh sb="2" eb="4">
      <t>キボウ</t>
    </rPh>
    <phoneticPr fontId="1"/>
  </si>
  <si>
    <t>a　費用の加算がないから</t>
    <rPh sb="2" eb="4">
      <t>ヒヨウ</t>
    </rPh>
    <rPh sb="5" eb="7">
      <t>カサン</t>
    </rPh>
    <phoneticPr fontId="1"/>
  </si>
  <si>
    <t>b　労働者の確保が難しいから</t>
    <rPh sb="2" eb="5">
      <t>ロウドウシャ</t>
    </rPh>
    <rPh sb="6" eb="8">
      <t>カクホ</t>
    </rPh>
    <rPh sb="9" eb="10">
      <t>ムズカ</t>
    </rPh>
    <phoneticPr fontId="1"/>
  </si>
  <si>
    <t>c　工期に余裕がないから</t>
    <rPh sb="2" eb="4">
      <t>コウキ</t>
    </rPh>
    <rPh sb="5" eb="7">
      <t>ヨユウ</t>
    </rPh>
    <phoneticPr fontId="1"/>
  </si>
  <si>
    <t>d　早く現場を終わらせたいから</t>
    <rPh sb="2" eb="3">
      <t>ハヤ</t>
    </rPh>
    <rPh sb="4" eb="6">
      <t>ゲンバ</t>
    </rPh>
    <rPh sb="7" eb="8">
      <t>オ</t>
    </rPh>
    <phoneticPr fontId="1"/>
  </si>
  <si>
    <t>e　その他</t>
    <rPh sb="4" eb="5">
      <t>タ</t>
    </rPh>
    <phoneticPr fontId="1"/>
  </si>
  <si>
    <t>a　できた</t>
    <phoneticPr fontId="1"/>
  </si>
  <si>
    <t>b　できなかった</t>
    <phoneticPr fontId="1"/>
  </si>
  <si>
    <t>a　４週６休以上４週７休未満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</si>
  <si>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b　４週７休以上４週８休未満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</si>
  <si>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c　４週８休以上</t>
    <rPh sb="3" eb="4">
      <t>シュウ</t>
    </rPh>
    <rPh sb="5" eb="6">
      <t>キュウ</t>
    </rPh>
    <rPh sb="6" eb="8">
      <t>イジョウ</t>
    </rPh>
    <phoneticPr fontId="1"/>
  </si>
  <si>
    <t>a　早期着手に努めた</t>
    <rPh sb="2" eb="4">
      <t>ソウキ</t>
    </rPh>
    <rPh sb="4" eb="6">
      <t>チャクシュ</t>
    </rPh>
    <rPh sb="7" eb="8">
      <t>ツト</t>
    </rPh>
    <phoneticPr fontId="1"/>
  </si>
  <si>
    <t>b　随時、施工中の工程見直しに努めた</t>
    <rPh sb="2" eb="4">
      <t>ズイジ</t>
    </rPh>
    <rPh sb="5" eb="8">
      <t>セコウチュウ</t>
    </rPh>
    <rPh sb="9" eb="11">
      <t>コウテイ</t>
    </rPh>
    <rPh sb="11" eb="13">
      <t>ミナオ</t>
    </rPh>
    <rPh sb="15" eb="16">
      <t>ツト</t>
    </rPh>
    <phoneticPr fontId="1"/>
  </si>
  <si>
    <t>c　人手の確保に努めた</t>
    <rPh sb="2" eb="4">
      <t>ヒトデ</t>
    </rPh>
    <rPh sb="5" eb="7">
      <t>カクホ</t>
    </rPh>
    <rPh sb="8" eb="9">
      <t>ツト</t>
    </rPh>
    <phoneticPr fontId="1"/>
  </si>
  <si>
    <t>d　円滑な地元調整に努めた</t>
    <rPh sb="2" eb="4">
      <t>エンカツ</t>
    </rPh>
    <rPh sb="5" eb="7">
      <t>ジモト</t>
    </rPh>
    <rPh sb="7" eb="9">
      <t>チョウセイ</t>
    </rPh>
    <rPh sb="10" eb="11">
      <t>ツト</t>
    </rPh>
    <phoneticPr fontId="1"/>
  </si>
  <si>
    <t>e　発注者との円滑な協議に努めた</t>
    <rPh sb="2" eb="5">
      <t>ハッチュウシャ</t>
    </rPh>
    <rPh sb="7" eb="9">
      <t>エンカツ</t>
    </rPh>
    <rPh sb="10" eb="12">
      <t>キョウギ</t>
    </rPh>
    <rPh sb="13" eb="14">
      <t>ツト</t>
    </rPh>
    <phoneticPr fontId="1"/>
  </si>
  <si>
    <t>f　天気予報に注意を払い、工程調整を図った</t>
    <rPh sb="2" eb="4">
      <t>テンキ</t>
    </rPh>
    <rPh sb="4" eb="6">
      <t>ヨホウ</t>
    </rPh>
    <rPh sb="7" eb="9">
      <t>チュウイ</t>
    </rPh>
    <rPh sb="10" eb="11">
      <t>ハラ</t>
    </rPh>
    <rPh sb="13" eb="15">
      <t>コウテイ</t>
    </rPh>
    <rPh sb="15" eb="17">
      <t>チョウセイ</t>
    </rPh>
    <rPh sb="18" eb="19">
      <t>ハカ</t>
    </rPh>
    <phoneticPr fontId="1"/>
  </si>
  <si>
    <t>g　その他</t>
    <rPh sb="4" eb="5">
      <t>タ</t>
    </rPh>
    <phoneticPr fontId="1"/>
  </si>
  <si>
    <t>a　計画どおり、工事着手ができなかったため</t>
    <rPh sb="2" eb="4">
      <t>ケイカク</t>
    </rPh>
    <rPh sb="8" eb="10">
      <t>コウジ</t>
    </rPh>
    <rPh sb="10" eb="12">
      <t>チャクシュ</t>
    </rPh>
    <phoneticPr fontId="1"/>
  </si>
  <si>
    <t>b　支障物件の発覚や増工により、施工に日時を要したため</t>
    <rPh sb="2" eb="4">
      <t>シショウ</t>
    </rPh>
    <rPh sb="4" eb="6">
      <t>ブッケン</t>
    </rPh>
    <rPh sb="7" eb="9">
      <t>ハッカク</t>
    </rPh>
    <rPh sb="10" eb="12">
      <t>ゾウコウ</t>
    </rPh>
    <rPh sb="16" eb="18">
      <t>セコウ</t>
    </rPh>
    <rPh sb="19" eb="21">
      <t>ニチジ</t>
    </rPh>
    <rPh sb="22" eb="23">
      <t>ヨウ</t>
    </rPh>
    <phoneticPr fontId="1"/>
  </si>
  <si>
    <t>c　人手が足りない時期があったため</t>
    <rPh sb="2" eb="4">
      <t>ヒトデ</t>
    </rPh>
    <rPh sb="5" eb="6">
      <t>タ</t>
    </rPh>
    <rPh sb="9" eb="11">
      <t>ジキ</t>
    </rPh>
    <phoneticPr fontId="1"/>
  </si>
  <si>
    <t>d　機器納期が延長したため</t>
    <rPh sb="2" eb="4">
      <t>キキ</t>
    </rPh>
    <rPh sb="4" eb="6">
      <t>ノウキ</t>
    </rPh>
    <rPh sb="7" eb="9">
      <t>エンチョウ</t>
    </rPh>
    <phoneticPr fontId="1"/>
  </si>
  <si>
    <t>e　発注者との協議に日時を要したため</t>
    <rPh sb="2" eb="5">
      <t>ハッチュウシャ</t>
    </rPh>
    <rPh sb="7" eb="9">
      <t>キョウギ</t>
    </rPh>
    <rPh sb="10" eb="12">
      <t>ニチジ</t>
    </rPh>
    <rPh sb="13" eb="14">
      <t>ヨウ</t>
    </rPh>
    <phoneticPr fontId="1"/>
  </si>
  <si>
    <t>f　悪天候が続いたため</t>
    <rPh sb="2" eb="5">
      <t>アクテンコウ</t>
    </rPh>
    <rPh sb="6" eb="7">
      <t>ツヅ</t>
    </rPh>
    <phoneticPr fontId="1"/>
  </si>
  <si>
    <t>i　その他</t>
    <rPh sb="4" eb="5">
      <t>タ</t>
    </rPh>
    <phoneticPr fontId="1"/>
  </si>
  <si>
    <t>a　必要である</t>
    <rPh sb="2" eb="4">
      <t>ヒツヨウ</t>
    </rPh>
    <phoneticPr fontId="1"/>
  </si>
  <si>
    <t>b　必要ない</t>
    <rPh sb="2" eb="4">
      <t>ヒツヨウ</t>
    </rPh>
    <phoneticPr fontId="1"/>
  </si>
  <si>
    <t>c　どちらでもない</t>
    <phoneticPr fontId="1"/>
  </si>
  <si>
    <t>a　将来の労働者の確保のため</t>
    <rPh sb="2" eb="4">
      <t>ショウライ</t>
    </rPh>
    <rPh sb="5" eb="7">
      <t>ロウドウ</t>
    </rPh>
    <rPh sb="7" eb="8">
      <t>シャ</t>
    </rPh>
    <rPh sb="9" eb="11">
      <t>カクホ</t>
    </rPh>
    <phoneticPr fontId="1"/>
  </si>
  <si>
    <t>b　自分の自由時間を確保するため（家族、旅行等）</t>
    <rPh sb="2" eb="4">
      <t>ジブン</t>
    </rPh>
    <rPh sb="5" eb="7">
      <t>ジユウ</t>
    </rPh>
    <rPh sb="7" eb="9">
      <t>ジカン</t>
    </rPh>
    <rPh sb="10" eb="12">
      <t>カクホ</t>
    </rPh>
    <rPh sb="17" eb="19">
      <t>カゾク</t>
    </rPh>
    <rPh sb="20" eb="22">
      <t>リョコウ</t>
    </rPh>
    <rPh sb="22" eb="23">
      <t>トウ</t>
    </rPh>
    <phoneticPr fontId="1"/>
  </si>
  <si>
    <t>c　他の産業に比べて長い労働時間を短縮させるため</t>
    <rPh sb="2" eb="3">
      <t>タ</t>
    </rPh>
    <rPh sb="4" eb="6">
      <t>サンギョウ</t>
    </rPh>
    <rPh sb="7" eb="8">
      <t>クラ</t>
    </rPh>
    <rPh sb="10" eb="11">
      <t>ナガ</t>
    </rPh>
    <rPh sb="12" eb="14">
      <t>ロウドウ</t>
    </rPh>
    <rPh sb="14" eb="16">
      <t>ジカン</t>
    </rPh>
    <rPh sb="17" eb="19">
      <t>タンシュク</t>
    </rPh>
    <phoneticPr fontId="1"/>
  </si>
  <si>
    <t>d　労働基準法の改正を受け、法令順守のための措置として</t>
    <rPh sb="2" eb="4">
      <t>ロウドウ</t>
    </rPh>
    <rPh sb="4" eb="7">
      <t>キジュンホウ</t>
    </rPh>
    <rPh sb="8" eb="10">
      <t>カイセイ</t>
    </rPh>
    <rPh sb="11" eb="12">
      <t>ウ</t>
    </rPh>
    <rPh sb="14" eb="16">
      <t>ホウレイ</t>
    </rPh>
    <rPh sb="16" eb="18">
      <t>ジュンシュ</t>
    </rPh>
    <rPh sb="22" eb="24">
      <t>ソチ</t>
    </rPh>
    <phoneticPr fontId="1"/>
  </si>
  <si>
    <t>a　余裕をもった工期設定</t>
    <rPh sb="2" eb="4">
      <t>ヨユウ</t>
    </rPh>
    <rPh sb="8" eb="10">
      <t>コウキ</t>
    </rPh>
    <rPh sb="10" eb="12">
      <t>セッテイ</t>
    </rPh>
    <phoneticPr fontId="1"/>
  </si>
  <si>
    <t>b　工事費のアップ</t>
    <rPh sb="2" eb="5">
      <t>コウジヒ</t>
    </rPh>
    <phoneticPr fontId="1"/>
  </si>
  <si>
    <t>c　施工時期の平準化</t>
    <rPh sb="2" eb="4">
      <t>セコウ</t>
    </rPh>
    <rPh sb="4" eb="6">
      <t>ジキ</t>
    </rPh>
    <rPh sb="7" eb="10">
      <t>ヘイジュンカ</t>
    </rPh>
    <phoneticPr fontId="1"/>
  </si>
  <si>
    <t>d　会社の協力（下請け等協力会社含む）</t>
    <rPh sb="2" eb="4">
      <t>カイシャ</t>
    </rPh>
    <rPh sb="5" eb="7">
      <t>キョウリョク</t>
    </rPh>
    <rPh sb="8" eb="10">
      <t>シタウケ</t>
    </rPh>
    <rPh sb="11" eb="12">
      <t>トウ</t>
    </rPh>
    <rPh sb="12" eb="14">
      <t>キョウリョク</t>
    </rPh>
    <rPh sb="14" eb="16">
      <t>カイシャ</t>
    </rPh>
    <rPh sb="16" eb="17">
      <t>フク</t>
    </rPh>
    <phoneticPr fontId="1"/>
  </si>
  <si>
    <t>e　給与のアップ</t>
    <rPh sb="2" eb="4">
      <t>キュウヨ</t>
    </rPh>
    <phoneticPr fontId="1"/>
  </si>
  <si>
    <t>f　業界の意識改革</t>
    <rPh sb="2" eb="4">
      <t>ギョウカイ</t>
    </rPh>
    <rPh sb="5" eb="7">
      <t>イシキ</t>
    </rPh>
    <rPh sb="7" eb="9">
      <t>カイカク</t>
    </rPh>
    <phoneticPr fontId="1"/>
  </si>
  <si>
    <t>a　収入が減る</t>
    <rPh sb="2" eb="4">
      <t>シュウニュウ</t>
    </rPh>
    <rPh sb="5" eb="6">
      <t>ヘ</t>
    </rPh>
    <phoneticPr fontId="1"/>
  </si>
  <si>
    <t>b　働けるだけ働いて収入を得たい</t>
    <rPh sb="2" eb="3">
      <t>ハタラ</t>
    </rPh>
    <rPh sb="7" eb="8">
      <t>ハタラ</t>
    </rPh>
    <rPh sb="10" eb="12">
      <t>シュウニュウ</t>
    </rPh>
    <rPh sb="13" eb="14">
      <t>エ</t>
    </rPh>
    <phoneticPr fontId="1"/>
  </si>
  <si>
    <t>c　早く現場を終わらせたい</t>
    <rPh sb="2" eb="3">
      <t>ハヤ</t>
    </rPh>
    <rPh sb="4" eb="6">
      <t>ゲンバ</t>
    </rPh>
    <rPh sb="7" eb="8">
      <t>オ</t>
    </rPh>
    <phoneticPr fontId="1"/>
  </si>
  <si>
    <t>d　平日へのシワ寄せが予想される（残業の増加）</t>
    <rPh sb="2" eb="4">
      <t>ヘイジツ</t>
    </rPh>
    <rPh sb="8" eb="9">
      <t>ヨ</t>
    </rPh>
    <rPh sb="11" eb="13">
      <t>ヨソウ</t>
    </rPh>
    <rPh sb="17" eb="19">
      <t>ザンギョウ</t>
    </rPh>
    <rPh sb="20" eb="22">
      <t>ゾウカ</t>
    </rPh>
    <phoneticPr fontId="1"/>
  </si>
  <si>
    <t>e　将来的に必要と思うが、まだ実感がない（時期尚早）</t>
    <rPh sb="2" eb="5">
      <t>ショウライテキ</t>
    </rPh>
    <rPh sb="6" eb="8">
      <t>ヒツヨウ</t>
    </rPh>
    <rPh sb="9" eb="10">
      <t>オモ</t>
    </rPh>
    <rPh sb="15" eb="17">
      <t>ジッカン</t>
    </rPh>
    <rPh sb="21" eb="23">
      <t>ジキ</t>
    </rPh>
    <rPh sb="23" eb="25">
      <t>ショウソウ</t>
    </rPh>
    <phoneticPr fontId="1"/>
  </si>
  <si>
    <t>a　家族との時間が増える</t>
    <rPh sb="2" eb="4">
      <t>カゾク</t>
    </rPh>
    <rPh sb="6" eb="8">
      <t>ジカン</t>
    </rPh>
    <rPh sb="9" eb="10">
      <t>フ</t>
    </rPh>
    <phoneticPr fontId="1"/>
  </si>
  <si>
    <t>b　趣味の時間が増える</t>
    <rPh sb="2" eb="4">
      <t>シュミ</t>
    </rPh>
    <rPh sb="5" eb="7">
      <t>ジカン</t>
    </rPh>
    <rPh sb="8" eb="9">
      <t>フ</t>
    </rPh>
    <phoneticPr fontId="1"/>
  </si>
  <si>
    <t>c　友人・知人と付き合う時間が増える</t>
    <rPh sb="2" eb="4">
      <t>ユウジン</t>
    </rPh>
    <rPh sb="5" eb="7">
      <t>チジン</t>
    </rPh>
    <rPh sb="8" eb="9">
      <t>ツ</t>
    </rPh>
    <rPh sb="10" eb="11">
      <t>ア</t>
    </rPh>
    <rPh sb="12" eb="14">
      <t>ジカン</t>
    </rPh>
    <rPh sb="15" eb="16">
      <t>フ</t>
    </rPh>
    <phoneticPr fontId="1"/>
  </si>
  <si>
    <t>d　休養をとる時間が増える</t>
    <rPh sb="2" eb="4">
      <t>キュウヨウ</t>
    </rPh>
    <rPh sb="7" eb="9">
      <t>ジカン</t>
    </rPh>
    <rPh sb="10" eb="11">
      <t>フ</t>
    </rPh>
    <phoneticPr fontId="1"/>
  </si>
  <si>
    <t>e　病院に行きやすくなる</t>
    <rPh sb="2" eb="4">
      <t>ビョウイン</t>
    </rPh>
    <rPh sb="5" eb="6">
      <t>イ</t>
    </rPh>
    <phoneticPr fontId="1"/>
  </si>
  <si>
    <t>f　旅行に行きやすくなる</t>
    <rPh sb="2" eb="4">
      <t>リョコウ</t>
    </rPh>
    <rPh sb="5" eb="6">
      <t>イ</t>
    </rPh>
    <phoneticPr fontId="1"/>
  </si>
  <si>
    <t>g　特にない</t>
    <rPh sb="2" eb="3">
      <t>トク</t>
    </rPh>
    <phoneticPr fontId="1"/>
  </si>
  <si>
    <t>h　その他</t>
    <rPh sb="4" eb="5">
      <t>タ</t>
    </rPh>
    <phoneticPr fontId="1"/>
  </si>
  <si>
    <t>b　他の日の残業が増える</t>
    <rPh sb="2" eb="3">
      <t>タ</t>
    </rPh>
    <rPh sb="4" eb="5">
      <t>ヒ</t>
    </rPh>
    <rPh sb="6" eb="8">
      <t>ザンギョウ</t>
    </rPh>
    <rPh sb="9" eb="10">
      <t>フ</t>
    </rPh>
    <phoneticPr fontId="1"/>
  </si>
  <si>
    <t>c　工事の進捗が遅れる</t>
    <rPh sb="2" eb="4">
      <t>コウジ</t>
    </rPh>
    <rPh sb="5" eb="7">
      <t>シンチョク</t>
    </rPh>
    <rPh sb="8" eb="9">
      <t>オク</t>
    </rPh>
    <phoneticPr fontId="1"/>
  </si>
  <si>
    <t>d　特にない</t>
    <rPh sb="2" eb="3">
      <t>トク</t>
    </rPh>
    <phoneticPr fontId="1"/>
  </si>
  <si>
    <t>g　工期が足りなかったため (原因は?)</t>
    <rPh sb="2" eb="4">
      <t>コウキ</t>
    </rPh>
    <rPh sb="5" eb="6">
      <t>タ</t>
    </rPh>
    <rPh sb="15" eb="17">
      <t>ゲンイン</t>
    </rPh>
    <phoneticPr fontId="1"/>
  </si>
  <si>
    <r>
      <t>週休２日を実施したことにより</t>
    </r>
    <r>
      <rPr>
        <b/>
        <u/>
        <sz val="10"/>
        <color theme="1"/>
        <rFont val="ＭＳ ゴシック"/>
        <family val="3"/>
        <charset val="128"/>
      </rPr>
      <t>良かった点</t>
    </r>
    <r>
      <rPr>
        <b/>
        <sz val="10"/>
        <color theme="1"/>
        <rFont val="ＭＳ ゴシック"/>
        <family val="3"/>
        <charset val="128"/>
      </rPr>
      <t>は何ですか。（複数可）</t>
    </r>
    <rPh sb="0" eb="2">
      <t>シュウキュウ</t>
    </rPh>
    <rPh sb="3" eb="4">
      <t>ニチ</t>
    </rPh>
    <rPh sb="5" eb="7">
      <t>ジッシ</t>
    </rPh>
    <rPh sb="14" eb="15">
      <t>ヨ</t>
    </rPh>
    <rPh sb="18" eb="19">
      <t>テン</t>
    </rPh>
    <rPh sb="20" eb="21">
      <t>ナン</t>
    </rPh>
    <rPh sb="26" eb="28">
      <t>フクスウ</t>
    </rPh>
    <rPh sb="28" eb="29">
      <t>カ</t>
    </rPh>
    <phoneticPr fontId="1"/>
  </si>
  <si>
    <t>※ご記入ください</t>
    <rPh sb="2" eb="4">
      <t>キニュウ</t>
    </rPh>
    <phoneticPr fontId="1"/>
  </si>
  <si>
    <t xml:space="preserve"> 〇工 事 名</t>
    <rPh sb="2" eb="3">
      <t>コウ</t>
    </rPh>
    <rPh sb="4" eb="5">
      <t>コト</t>
    </rPh>
    <rPh sb="6" eb="7">
      <t>メイ</t>
    </rPh>
    <phoneticPr fontId="1"/>
  </si>
  <si>
    <t xml:space="preserve"> 〇受注者名</t>
    <rPh sb="2" eb="3">
      <t>ウケ</t>
    </rPh>
    <rPh sb="3" eb="4">
      <t>チュウ</t>
    </rPh>
    <rPh sb="4" eb="5">
      <t>シャ</t>
    </rPh>
    <rPh sb="5" eb="6">
      <t>メイ</t>
    </rPh>
    <phoneticPr fontId="1"/>
  </si>
  <si>
    <t xml:space="preserve"> 〇現場代理人</t>
    <rPh sb="2" eb="4">
      <t>ゲンバ</t>
    </rPh>
    <rPh sb="4" eb="7">
      <t>ダイリニン</t>
    </rPh>
    <phoneticPr fontId="1"/>
  </si>
  <si>
    <t>現在の御社の建設現場の「通常の週休状況」を教えてください。（当該工事以外）</t>
    <rPh sb="0" eb="2">
      <t>ゲンザイ</t>
    </rPh>
    <rPh sb="3" eb="5">
      <t>オンシャ</t>
    </rPh>
    <rPh sb="6" eb="8">
      <t>ケンセツ</t>
    </rPh>
    <rPh sb="8" eb="10">
      <t>ゲンバ</t>
    </rPh>
    <rPh sb="12" eb="14">
      <t>ツウジョウ</t>
    </rPh>
    <rPh sb="15" eb="17">
      <t>シュウキュウ</t>
    </rPh>
    <rPh sb="17" eb="19">
      <t>ジョウキョウ</t>
    </rPh>
    <rPh sb="21" eb="22">
      <t>オシ</t>
    </rPh>
    <rPh sb="30" eb="32">
      <t>トウガイ</t>
    </rPh>
    <rPh sb="32" eb="34">
      <t>コウジ</t>
    </rPh>
    <rPh sb="34" eb="36">
      <t>イガイ</t>
    </rPh>
    <phoneticPr fontId="1"/>
  </si>
  <si>
    <t>休</t>
    <rPh sb="0" eb="1">
      <t>キュウ</t>
    </rPh>
    <phoneticPr fontId="1"/>
  </si>
  <si>
    <t>４週</t>
    <phoneticPr fontId="1"/>
  </si>
  <si>
    <t>a　土曜・日曜による..</t>
    <rPh sb="2" eb="4">
      <t>ドヨウ</t>
    </rPh>
    <rPh sb="5" eb="7">
      <t>ニチヨウ</t>
    </rPh>
    <phoneticPr fontId="1"/>
  </si>
  <si>
    <t>b　土曜・日曜に限らない...</t>
    <rPh sb="2" eb="4">
      <t>ドヨウ</t>
    </rPh>
    <rPh sb="5" eb="7">
      <t>ニチヨウ</t>
    </rPh>
    <rPh sb="8" eb="9">
      <t>カギ</t>
    </rPh>
    <phoneticPr fontId="1"/>
  </si>
  <si>
    <t>（</t>
    <phoneticPr fontId="1"/>
  </si>
  <si>
    <t>）</t>
    <phoneticPr fontId="1"/>
  </si>
  <si>
    <t>a　作業員が休みを求めない（収入確保のため）</t>
    <rPh sb="2" eb="5">
      <t>サギョウイン</t>
    </rPh>
    <rPh sb="6" eb="7">
      <t>ヤス</t>
    </rPh>
    <rPh sb="9" eb="10">
      <t>モト</t>
    </rPh>
    <rPh sb="14" eb="16">
      <t>シュウニュウ</t>
    </rPh>
    <rPh sb="16" eb="18">
      <t>カクホ</t>
    </rPh>
    <phoneticPr fontId="1"/>
  </si>
  <si>
    <t>a　日給制の人の収入が減る（人手が確保しづらくなる）</t>
    <rPh sb="2" eb="5">
      <t>ニッキュウセイ</t>
    </rPh>
    <rPh sb="6" eb="7">
      <t>ヒト</t>
    </rPh>
    <rPh sb="8" eb="10">
      <t>シュウニュウ</t>
    </rPh>
    <rPh sb="11" eb="12">
      <t>ヘ</t>
    </rPh>
    <rPh sb="14" eb="15">
      <t>ヒト</t>
    </rPh>
    <rPh sb="15" eb="16">
      <t>テ</t>
    </rPh>
    <rPh sb="17" eb="19">
      <t>カクホ</t>
    </rPh>
    <phoneticPr fontId="1"/>
  </si>
  <si>
    <r>
      <t>アドレス：　</t>
    </r>
    <r>
      <rPr>
        <u/>
        <sz val="10"/>
        <color theme="1"/>
        <rFont val="ＭＳ ゴシック"/>
        <family val="3"/>
        <charset val="128"/>
      </rPr>
      <t>gi-kanri@city.kitakyushu.lg.jp</t>
    </r>
    <phoneticPr fontId="1"/>
  </si>
  <si>
    <t>　※ａ～ｅから選んでください</t>
    <rPh sb="7" eb="8">
      <t>エラ</t>
    </rPh>
    <phoneticPr fontId="1"/>
  </si>
  <si>
    <t>　※ａ～ｈから選んでください</t>
    <phoneticPr fontId="1"/>
  </si>
  <si>
    <t>　※ａ～ｆから選んでください</t>
    <rPh sb="7" eb="8">
      <t>エラ</t>
    </rPh>
    <phoneticPr fontId="1"/>
  </si>
  <si>
    <t>　※ａ～ｇから選んでください</t>
    <rPh sb="7" eb="8">
      <t>エラ</t>
    </rPh>
    <phoneticPr fontId="1"/>
  </si>
  <si>
    <t>　※ａ～ｄから選んでください</t>
    <rPh sb="7" eb="8">
      <t>エラ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</si>
  <si>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</si>
  <si>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</si>
  <si>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</si>
  <si>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</si>
  <si>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</si>
  <si>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</si>
  <si>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</si>
  <si>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</si>
  <si>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</si>
  <si>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r>
      <t xml:space="preserve">↓ 次に </t>
    </r>
    <r>
      <rPr>
        <b/>
        <u/>
        <sz val="11"/>
        <color theme="5" tint="-0.499984740745262"/>
        <rFont val="ＭＳ Ｐゴシック"/>
        <family val="3"/>
        <charset val="128"/>
      </rPr>
      <t>12</t>
    </r>
    <r>
      <rPr>
        <b/>
        <u/>
        <sz val="9"/>
        <color theme="5" tint="-0.499984740745262"/>
        <rFont val="ＭＳ Ｐゴシック"/>
        <family val="3"/>
        <charset val="128"/>
      </rPr>
      <t xml:space="preserve"> </t>
    </r>
    <r>
      <rPr>
        <u/>
        <sz val="9"/>
        <color theme="5" tint="-0.499984740745262"/>
        <rFont val="ＭＳ Ｐゴシック"/>
        <family val="3"/>
        <charset val="128"/>
      </rPr>
      <t>へ進んでください</t>
    </r>
    <rPh sb="2" eb="3">
      <t>ツギ</t>
    </rPh>
    <rPh sb="9" eb="10">
      <t>スス</t>
    </rPh>
    <phoneticPr fontId="1"/>
  </si>
  <si>
    <r>
      <t xml:space="preserve">↓ a の方は、次に </t>
    </r>
    <r>
      <rPr>
        <b/>
        <u/>
        <sz val="10"/>
        <color theme="5" tint="-0.499984740745262"/>
        <rFont val="ＭＳ Ｐゴシック"/>
        <family val="3"/>
        <charset val="128"/>
      </rPr>
      <t>9,10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7" eb="18">
      <t>スス</t>
    </rPh>
    <phoneticPr fontId="1"/>
  </si>
  <si>
    <r>
      <t xml:space="preserve">↓ b の方は、次に </t>
    </r>
    <r>
      <rPr>
        <b/>
        <u/>
        <sz val="10"/>
        <color theme="5" tint="-0.499984740745262"/>
        <rFont val="ＭＳ Ｐゴシック"/>
        <family val="3"/>
        <charset val="128"/>
      </rPr>
      <t>11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5" eb="16">
      <t>スス</t>
    </rPh>
    <phoneticPr fontId="1"/>
  </si>
  <si>
    <r>
      <t xml:space="preserve">↓ 次に </t>
    </r>
    <r>
      <rPr>
        <b/>
        <u/>
        <sz val="11"/>
        <color theme="5" tint="-0.499984740745262"/>
        <rFont val="ＭＳ Ｐゴシック"/>
        <family val="3"/>
        <charset val="128"/>
      </rPr>
      <t>8</t>
    </r>
    <r>
      <rPr>
        <b/>
        <u/>
        <sz val="9"/>
        <color theme="5" tint="-0.499984740745262"/>
        <rFont val="ＭＳ Ｐゴシック"/>
        <family val="3"/>
        <charset val="128"/>
      </rPr>
      <t xml:space="preserve"> </t>
    </r>
    <r>
      <rPr>
        <u/>
        <sz val="9"/>
        <color theme="5" tint="-0.499984740745262"/>
        <rFont val="ＭＳ Ｐゴシック"/>
        <family val="3"/>
        <charset val="128"/>
      </rPr>
      <t>へ進んでください</t>
    </r>
    <rPh sb="2" eb="3">
      <t>ツギ</t>
    </rPh>
    <rPh sb="8" eb="9">
      <t>スス</t>
    </rPh>
    <phoneticPr fontId="1"/>
  </si>
  <si>
    <r>
      <t xml:space="preserve">↓ a の方は、次に </t>
    </r>
    <r>
      <rPr>
        <b/>
        <u/>
        <sz val="10"/>
        <color theme="5" tint="-0.499984740745262"/>
        <rFont val="ＭＳ Ｐゴシック"/>
        <family val="3"/>
        <charset val="128"/>
      </rPr>
      <t>6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4" eb="15">
      <t>スス</t>
    </rPh>
    <phoneticPr fontId="1"/>
  </si>
  <si>
    <r>
      <t xml:space="preserve">↓ b の方は、次に </t>
    </r>
    <r>
      <rPr>
        <b/>
        <u/>
        <sz val="10"/>
        <color theme="5" tint="-0.499984740745262"/>
        <rFont val="ＭＳ Ｐゴシック"/>
        <family val="3"/>
        <charset val="128"/>
      </rPr>
      <t>7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4" eb="15">
      <t>スス</t>
    </rPh>
    <phoneticPr fontId="1"/>
  </si>
  <si>
    <r>
      <t xml:space="preserve">↓ b の方は、次に </t>
    </r>
    <r>
      <rPr>
        <b/>
        <u/>
        <sz val="10"/>
        <color theme="5" tint="-0.499984740745262"/>
        <rFont val="ＭＳ Ｐゴシック"/>
        <family val="3"/>
        <charset val="128"/>
      </rPr>
      <t>15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5" eb="16">
      <t>スス</t>
    </rPh>
    <phoneticPr fontId="1"/>
  </si>
  <si>
    <r>
      <t xml:space="preserve">↓ c の方は、下の理由の次は </t>
    </r>
    <r>
      <rPr>
        <b/>
        <u/>
        <sz val="10"/>
        <color theme="5" tint="-0.499984740745262"/>
        <rFont val="ＭＳ Ｐゴシック"/>
        <family val="3"/>
        <charset val="128"/>
      </rPr>
      <t>16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シタ</t>
    </rPh>
    <rPh sb="10" eb="12">
      <t>リユウ</t>
    </rPh>
    <rPh sb="13" eb="14">
      <t>ツギ</t>
    </rPh>
    <rPh sb="20" eb="21">
      <t>スス</t>
    </rPh>
    <phoneticPr fontId="1"/>
  </si>
  <si>
    <r>
      <t xml:space="preserve">↓次に </t>
    </r>
    <r>
      <rPr>
        <b/>
        <u/>
        <sz val="10"/>
        <color theme="5" tint="-0.499984740745262"/>
        <rFont val="ＭＳ Ｐゴシック"/>
        <family val="3"/>
        <charset val="128"/>
      </rPr>
      <t>16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1" eb="2">
      <t>ツギ</t>
    </rPh>
    <rPh sb="8" eb="9">
      <t>スス</t>
    </rPh>
    <phoneticPr fontId="1"/>
  </si>
  <si>
    <r>
      <rPr>
        <b/>
        <sz val="10"/>
        <color theme="1"/>
        <rFont val="ＭＳ ゴシック"/>
        <family val="3"/>
        <charset val="128"/>
      </rPr>
      <t>（</t>
    </r>
    <r>
      <rPr>
        <sz val="8"/>
        <color theme="1"/>
        <rFont val="ＭＳ ゴシック"/>
        <family val="3"/>
        <charset val="128"/>
      </rPr>
      <t>どちらでもない理由：</t>
    </r>
    <rPh sb="8" eb="10">
      <t>リユウ</t>
    </rPh>
    <phoneticPr fontId="1"/>
  </si>
  <si>
    <t>　※ａ～ｉから選んでください</t>
    <phoneticPr fontId="1"/>
  </si>
  <si>
    <t>受注者名</t>
    <rPh sb="0" eb="4">
      <t>ジュチュウシャメイ</t>
    </rPh>
    <phoneticPr fontId="1"/>
  </si>
  <si>
    <t>現場代理人</t>
    <rPh sb="0" eb="5">
      <t>ゲンバダイリニン</t>
    </rPh>
    <phoneticPr fontId="1"/>
  </si>
  <si>
    <t>2①</t>
    <phoneticPr fontId="1"/>
  </si>
  <si>
    <t>2②</t>
    <phoneticPr fontId="1"/>
  </si>
  <si>
    <t>3①</t>
    <phoneticPr fontId="1"/>
  </si>
  <si>
    <t>3②</t>
    <phoneticPr fontId="1"/>
  </si>
  <si>
    <t>4①</t>
    <phoneticPr fontId="1"/>
  </si>
  <si>
    <t>4②</t>
    <phoneticPr fontId="1"/>
  </si>
  <si>
    <t>6①</t>
    <phoneticPr fontId="1"/>
  </si>
  <si>
    <t>6②</t>
    <phoneticPr fontId="1"/>
  </si>
  <si>
    <t>7①</t>
    <phoneticPr fontId="1"/>
  </si>
  <si>
    <t>7②</t>
    <phoneticPr fontId="1"/>
  </si>
  <si>
    <t>10①</t>
    <phoneticPr fontId="1"/>
  </si>
  <si>
    <t>10②</t>
    <phoneticPr fontId="1"/>
  </si>
  <si>
    <t>11①</t>
    <phoneticPr fontId="1"/>
  </si>
  <si>
    <t>11②</t>
    <phoneticPr fontId="1"/>
  </si>
  <si>
    <t>12①</t>
    <phoneticPr fontId="1"/>
  </si>
  <si>
    <t>12②</t>
    <phoneticPr fontId="1"/>
  </si>
  <si>
    <t>13①</t>
    <phoneticPr fontId="1"/>
  </si>
  <si>
    <t>13②</t>
    <phoneticPr fontId="1"/>
  </si>
  <si>
    <t>14①</t>
    <phoneticPr fontId="1"/>
  </si>
  <si>
    <t>14②</t>
    <phoneticPr fontId="1"/>
  </si>
  <si>
    <t>15①</t>
    <phoneticPr fontId="1"/>
  </si>
  <si>
    <t>15②</t>
    <phoneticPr fontId="1"/>
  </si>
  <si>
    <t>16①</t>
    <phoneticPr fontId="1"/>
  </si>
  <si>
    <t>16②</t>
    <phoneticPr fontId="1"/>
  </si>
  <si>
    <t>17①</t>
    <phoneticPr fontId="1"/>
  </si>
  <si>
    <t>17②</t>
    <phoneticPr fontId="1"/>
  </si>
  <si>
    <t>▶</t>
    <phoneticPr fontId="1"/>
  </si>
  <si>
    <r>
      <t xml:space="preserve">↓ a の方は、次に </t>
    </r>
    <r>
      <rPr>
        <b/>
        <u/>
        <sz val="10"/>
        <color theme="5" tint="-0.499984740745262"/>
        <rFont val="ＭＳ Ｐゴシック"/>
        <family val="3"/>
        <charset val="128"/>
      </rPr>
      <t>13,14</t>
    </r>
    <r>
      <rPr>
        <u/>
        <sz val="9"/>
        <color theme="5" tint="-0.499984740745262"/>
        <rFont val="ＭＳ Ｐゴシック"/>
        <family val="3"/>
        <charset val="128"/>
      </rPr>
      <t xml:space="preserve"> へ進んでください</t>
    </r>
    <rPh sb="5" eb="6">
      <t>カタ</t>
    </rPh>
    <rPh sb="8" eb="9">
      <t>ツギ</t>
    </rPh>
    <rPh sb="18" eb="19">
      <t>スス</t>
    </rPh>
    <phoneticPr fontId="1"/>
  </si>
  <si>
    <t>集計用</t>
    <rPh sb="0" eb="2">
      <t>シュウケイ</t>
    </rPh>
    <rPh sb="2" eb="3">
      <t>ヨウ</t>
    </rPh>
    <phoneticPr fontId="1"/>
  </si>
  <si>
    <t>判定用</t>
    <rPh sb="0" eb="2">
      <t>ハンテイ</t>
    </rPh>
    <rPh sb="2" eb="3">
      <t>ヨウ</t>
    </rPh>
    <phoneticPr fontId="1"/>
  </si>
  <si>
    <t>h　発注者の都合による現場作業の制約</t>
    <rPh sb="2" eb="5">
      <t>ハッチュウシャ</t>
    </rPh>
    <rPh sb="6" eb="8">
      <t>ツゴウ</t>
    </rPh>
    <rPh sb="11" eb="13">
      <t>ゲンバ</t>
    </rPh>
    <rPh sb="13" eb="15">
      <t>サギョウ</t>
    </rPh>
    <rPh sb="16" eb="18">
      <t>セイヤク</t>
    </rPh>
    <phoneticPr fontId="1"/>
  </si>
  <si>
    <t xml:space="preserve"> g, h, i は理由等を入力してください。</t>
    <rPh sb="10" eb="12">
      <t>リユウ</t>
    </rPh>
    <rPh sb="12" eb="13">
      <t>トウ</t>
    </rPh>
    <rPh sb="14" eb="16">
      <t>ニュウリョク</t>
    </rPh>
    <phoneticPr fontId="1"/>
  </si>
  <si>
    <r>
      <t>（</t>
    </r>
    <r>
      <rPr>
        <sz val="8"/>
        <color theme="1"/>
        <rFont val="ＭＳ ゴシック"/>
        <family val="3"/>
        <charset val="128"/>
      </rPr>
      <t>理由等：</t>
    </r>
    <rPh sb="1" eb="4">
      <t>リユウトウ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</si>
</sst>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 tint="0.249977111117893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u/>
      <sz val="9"/>
      <color theme="5" tint="-0.499984740745262"/>
      <name val="ＭＳ Ｐゴシック"/>
      <family val="3"/>
      <charset val="128"/>
    </font>
    <font>
      <b/>
      <u/>
      <sz val="11"/>
      <color theme="5" tint="-0.499984740745262"/>
      <name val="ＭＳ Ｐゴシック"/>
      <family val="3"/>
      <charset val="128"/>
    </font>
    <font>
      <b/>
      <u/>
      <sz val="9"/>
      <color theme="5" tint="-0.499984740745262"/>
      <name val="ＭＳ Ｐゴシック"/>
      <family val="3"/>
      <charset val="128"/>
    </font>
    <font>
      <b/>
      <u/>
      <sz val="10"/>
      <color theme="5" tint="-0.499984740745262"/>
      <name val="ＭＳ Ｐゴシック"/>
      <family val="3"/>
      <charset val="128"/>
    </font>
    <font>
      <u/>
      <sz val="9"/>
      <color theme="5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5</xdr:row>
      <xdr:rowOff>104775</xdr:rowOff>
    </xdr:from>
    <xdr:ext cx="3209926" cy="2457450"/>
    <xdr:sp macro="" textlink="">
      <xdr:nvSpPr>
        <xdr:cNvPr id="2" name="テキスト ボックス 1"/>
        <xdr:cNvSpPr txBox="1"/>
      </xdr:nvSpPr>
      <xdr:spPr>
        <a:xfrm>
          <a:off x="7048500" y="1152525"/>
          <a:ext cx="3209926" cy="2457450"/>
        </a:xfrm>
        <a:prstGeom prst="rect">
          <a:avLst/>
        </a:prstGeom>
        <a:solidFill>
          <a:sysClr val="window" lastClr="FFFFFF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（回答方法）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・入力項目は黄色で表示されます。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・記号を選択してください。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なお、その他については、記載をお願いします。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21</xdr:col>
      <xdr:colOff>276224</xdr:colOff>
      <xdr:row>10</xdr:row>
      <xdr:rowOff>57150</xdr:rowOff>
    </xdr:from>
    <xdr:to>
      <xdr:col>27</xdr:col>
      <xdr:colOff>142875</xdr:colOff>
      <xdr:row>18</xdr:row>
      <xdr:rowOff>19050</xdr:rowOff>
    </xdr:to>
    <xdr:grpSp>
      <xdr:nvGrpSpPr>
        <xdr:cNvPr id="9" name="グループ化 8"/>
        <xdr:cNvGrpSpPr/>
      </xdr:nvGrpSpPr>
      <xdr:grpSpPr>
        <a:xfrm>
          <a:off x="7677149" y="2152650"/>
          <a:ext cx="1981201" cy="1104900"/>
          <a:chOff x="7677149" y="2152650"/>
          <a:chExt cx="1981201" cy="1104900"/>
        </a:xfrm>
      </xdr:grpSpPr>
      <xdr:pic>
        <xdr:nvPicPr>
          <xdr:cNvPr id="4" name="図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7677149" y="2152650"/>
            <a:ext cx="1981201" cy="1104900"/>
          </a:xfrm>
          <a:prstGeom prst="rect">
            <a:avLst/>
          </a:prstGeom>
        </xdr:spPr>
      </xdr:pic>
      <xdr:sp macro="" textlink="">
        <xdr:nvSpPr>
          <xdr:cNvPr id="5" name="十字形 4"/>
          <xdr:cNvSpPr/>
        </xdr:nvSpPr>
        <xdr:spPr>
          <a:xfrm>
            <a:off x="9048750" y="2305050"/>
            <a:ext cx="126000" cy="126000"/>
          </a:xfrm>
          <a:prstGeom prst="plus">
            <a:avLst>
              <a:gd name="adj" fmla="val 30645"/>
            </a:avLst>
          </a:prstGeom>
          <a:solidFill>
            <a:schemeClr val="bg1"/>
          </a:solidFill>
          <a:ln>
            <a:solidFill>
              <a:schemeClr val="tx1"/>
            </a:solidFill>
          </a:ln>
          <a:effectLst>
            <a:outerShdw dist="12700" dir="2700000" algn="tl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209550</xdr:colOff>
      <xdr:row>183</xdr:row>
      <xdr:rowOff>19050</xdr:rowOff>
    </xdr:from>
    <xdr:to>
      <xdr:col>1</xdr:col>
      <xdr:colOff>276226</xdr:colOff>
      <xdr:row>187</xdr:row>
      <xdr:rowOff>190500</xdr:rowOff>
    </xdr:to>
    <xdr:sp macro="" textlink="">
      <xdr:nvSpPr>
        <xdr:cNvPr id="6" name="左大かっこ 5"/>
        <xdr:cNvSpPr/>
      </xdr:nvSpPr>
      <xdr:spPr>
        <a:xfrm>
          <a:off x="561975" y="33166050"/>
          <a:ext cx="66676" cy="10096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183</xdr:row>
      <xdr:rowOff>19050</xdr:rowOff>
    </xdr:from>
    <xdr:to>
      <xdr:col>16</xdr:col>
      <xdr:colOff>142876</xdr:colOff>
      <xdr:row>187</xdr:row>
      <xdr:rowOff>190500</xdr:rowOff>
    </xdr:to>
    <xdr:sp macro="" textlink="">
      <xdr:nvSpPr>
        <xdr:cNvPr id="7" name="左大かっこ 6"/>
        <xdr:cNvSpPr/>
      </xdr:nvSpPr>
      <xdr:spPr>
        <a:xfrm flipH="1">
          <a:off x="5715000" y="33166050"/>
          <a:ext cx="66676" cy="10096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113</xdr:row>
      <xdr:rowOff>38100</xdr:rowOff>
    </xdr:from>
    <xdr:to>
      <xdr:col>8</xdr:col>
      <xdr:colOff>209550</xdr:colOff>
      <xdr:row>115</xdr:row>
      <xdr:rowOff>171450</xdr:rowOff>
    </xdr:to>
    <xdr:sp macro="" textlink="">
      <xdr:nvSpPr>
        <xdr:cNvPr id="8" name="右中かっこ 7"/>
        <xdr:cNvSpPr/>
      </xdr:nvSpPr>
      <xdr:spPr>
        <a:xfrm>
          <a:off x="2981325" y="20250150"/>
          <a:ext cx="47625" cy="552450"/>
        </a:xfrm>
        <a:prstGeom prst="rightBrac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4"/>
  <sheetViews>
    <sheetView showGridLines="0" tabSelected="1" view="pageBreakPreview" zoomScaleNormal="100" zoomScaleSheetLayoutView="100" workbookViewId="0">
      <selection activeCell="AA5" sqref="AA5"/>
    </sheetView>
  </sheetViews>
  <sheetFormatPr defaultColWidth="4.625" defaultRowHeight="16.5" customHeight="1" x14ac:dyDescent="0.4"/>
  <cols>
    <col min="1" max="1" width="4.625" style="4"/>
    <col min="2" max="2" width="4.625" style="4" customWidth="1"/>
    <col min="3" max="55" width="4.625" style="4"/>
    <col min="56" max="56" width="6.75" style="4" bestFit="1" customWidth="1"/>
    <col min="57" max="87" width="4.625" style="4"/>
    <col min="88" max="88" width="4.625" style="4" customWidth="1"/>
    <col min="89" max="92" width="4.625" style="4"/>
    <col min="93" max="93" width="4.625" style="4" customWidth="1"/>
    <col min="94" max="16384" width="4.625" style="4"/>
  </cols>
  <sheetData>
    <row r="1" spans="1:92" ht="16.5" customHeight="1" x14ac:dyDescent="0.4">
      <c r="C1" s="12" t="s">
        <v>32</v>
      </c>
      <c r="BE1" s="4" t="s">
        <v>1</v>
      </c>
      <c r="BF1" s="4" t="s">
        <v>154</v>
      </c>
      <c r="BG1" s="4" t="s">
        <v>155</v>
      </c>
      <c r="BH1" s="5">
        <v>1</v>
      </c>
      <c r="BI1" s="5" t="s">
        <v>156</v>
      </c>
      <c r="BJ1" s="5" t="s">
        <v>157</v>
      </c>
      <c r="BK1" s="5" t="s">
        <v>158</v>
      </c>
      <c r="BL1" s="5" t="s">
        <v>159</v>
      </c>
      <c r="BM1" s="5" t="s">
        <v>160</v>
      </c>
      <c r="BN1" s="5" t="s">
        <v>161</v>
      </c>
      <c r="BO1" s="5">
        <v>5</v>
      </c>
      <c r="BP1" s="5" t="s">
        <v>162</v>
      </c>
      <c r="BQ1" s="5" t="s">
        <v>163</v>
      </c>
      <c r="BR1" s="5" t="s">
        <v>164</v>
      </c>
      <c r="BS1" s="5" t="s">
        <v>165</v>
      </c>
      <c r="BT1" s="5">
        <v>8</v>
      </c>
      <c r="BU1" s="5">
        <v>9</v>
      </c>
      <c r="BV1" s="5" t="s">
        <v>166</v>
      </c>
      <c r="BW1" s="5" t="s">
        <v>167</v>
      </c>
      <c r="BX1" s="5" t="s">
        <v>168</v>
      </c>
      <c r="BY1" s="5" t="s">
        <v>169</v>
      </c>
      <c r="BZ1" s="5" t="s">
        <v>170</v>
      </c>
      <c r="CA1" s="5" t="s">
        <v>171</v>
      </c>
      <c r="CB1" s="5" t="s">
        <v>172</v>
      </c>
      <c r="CC1" s="5" t="s">
        <v>173</v>
      </c>
      <c r="CD1" s="4" t="s">
        <v>174</v>
      </c>
      <c r="CE1" s="4" t="s">
        <v>175</v>
      </c>
      <c r="CF1" s="4" t="s">
        <v>176</v>
      </c>
      <c r="CG1" s="4" t="s">
        <v>177</v>
      </c>
      <c r="CH1" s="4" t="s">
        <v>178</v>
      </c>
      <c r="CI1" s="4" t="s">
        <v>179</v>
      </c>
      <c r="CJ1" s="4" t="s">
        <v>180</v>
      </c>
      <c r="CK1" s="4" t="s">
        <v>181</v>
      </c>
      <c r="CL1" s="4">
        <v>18</v>
      </c>
    </row>
    <row r="2" spans="1:92" ht="16.5" customHeight="1" x14ac:dyDescent="0.4">
      <c r="D2" s="1" t="s">
        <v>33</v>
      </c>
      <c r="BA2" s="4" t="s">
        <v>134</v>
      </c>
      <c r="BB2" s="4">
        <v>4</v>
      </c>
      <c r="BD2" s="4" t="s">
        <v>184</v>
      </c>
      <c r="BE2" s="20" t="str">
        <f>IF(D10="","",D10)</f>
        <v/>
      </c>
      <c r="BF2" s="21" t="str">
        <f>IF(D12="","",D12)</f>
        <v/>
      </c>
      <c r="BG2" s="21" t="str">
        <f>IF(D14="","",D14)</f>
        <v/>
      </c>
      <c r="BH2" s="23" t="str">
        <f>IF(P20="","",P20)</f>
        <v/>
      </c>
      <c r="BI2" s="23" t="str">
        <f>IF(AND(G29&lt;&gt;"",H31="",E33=""),"a",IF(AND(G29="",H31&lt;&gt;"",E33=""),"b",IF(AND(G29="",H31="",E33&lt;&gt;""),"c","")))</f>
        <v/>
      </c>
      <c r="BJ2" s="21" t="str">
        <f>IF(BI2="a",G29,IF(BI2="b",H31,IF(BI2="c",E33,"")))</f>
        <v/>
      </c>
      <c r="BK2" s="21" t="str">
        <f>IF(COUNTIF(K39:P39,"a"),"a","")&amp;IF(COUNTIF(K39:P39,"b"),"b","")&amp;IF(COUNTIF(K39:P39,"c"),"c","")&amp;IF(COUNTIF(K39:P39,"d"),"d","")&amp;IF(COUNTIF(K39:P39,"e"),"e","")&amp;IF(COUNTIF(K39:P39,"f"),"f","")</f>
        <v/>
      </c>
      <c r="BL2" s="21" t="str">
        <f>IF(E43="","",E43)</f>
        <v/>
      </c>
      <c r="BM2" s="21" t="str">
        <f>IF(COUNTIF(K49:P49,"a"),"a","")&amp;IF(COUNTIF(K49:P49,"b"),"b","")&amp;IF(COUNTIF(K49:P49,"c"),"c","")&amp;IF(COUNTIF(K49:P49,"d"),"d","")&amp;IF(COUNTIF(K49:P49,"e"),"e","")&amp;IF(COUNTIF(K49:P49,"f"),"f","")</f>
        <v/>
      </c>
      <c r="BN2" s="21" t="str">
        <f>IF(E53="","",E53)</f>
        <v/>
      </c>
      <c r="BO2" s="21" t="str">
        <f>IF(P61="","",P61)</f>
        <v/>
      </c>
      <c r="BP2" s="21" t="str">
        <f>IF(COUNTIF(M67:P67,"a"),"a","")&amp;IF(COUNTIF(M67:P67,"b"),"b","")&amp;IF(COUNTIF(M67:P67,"c"),"c","")&amp;IF(COUNTIF(M67:P67,"d"),"d","")</f>
        <v/>
      </c>
      <c r="BQ2" s="21" t="str">
        <f>IF(E70="","",E70)</f>
        <v/>
      </c>
      <c r="BR2" s="21" t="str">
        <f>IF(COUNTIF(L75:P75,"a"),"a","")&amp;IF(COUNTIF(L75:P75,"b"),"b","")&amp;IF(COUNTIF(L75:P75,"c"),"c","")&amp;IF(COUNTIF(L75:P75,"d"),"d","")&amp;IF(COUNTIF(L75:P75,"e"),"e","")</f>
        <v/>
      </c>
      <c r="BS2" s="21" t="str">
        <f>IF(E79="","",E79)</f>
        <v/>
      </c>
      <c r="BT2" s="21" t="str">
        <f>IF(P84="","",P84)</f>
        <v/>
      </c>
      <c r="BU2" s="21" t="str">
        <f>IF(P90="","",P90)</f>
        <v/>
      </c>
      <c r="BV2" s="21" t="str">
        <f>IF(COUNTIF(J98:P98,"a"),"a","")&amp;IF(COUNTIF(J98:P98,"b"),"b","")&amp;IF(COUNTIF(J98:P98,"c"),"c","")&amp;IF(COUNTIF(J98:P98,"d"),"d","")&amp;IF(COUNTIF(J98:P98,"e"),"e","")&amp;IF(COUNTIF(J98:P98,"f"),"f","")&amp;IF(COUNTIF(J98:P98,"g"),"g","")</f>
        <v/>
      </c>
      <c r="BW2" s="21" t="str">
        <f>IF(E103="","",E103)</f>
        <v/>
      </c>
      <c r="BX2" s="21" t="str">
        <f>IF(COUNTIF(N109:P111,"a"),"a","")&amp;IF(COUNTIF(N109:P111,"b"),"b","")&amp;IF(COUNTIF(N109:P111,"c"),"c","")&amp;IF(COUNTIF(N109:P111,"d"),"d","")&amp;IF(COUNTIF(N109:P111,"e"),"e","")&amp;IF(COUNTIF(N109:P111,"f"),"f","")&amp;IF(COUNTIF(N109:P111,"g"),"g","")&amp;IF(COUNTIF(N109:P111,"h"),"h","")&amp;IF(COUNTIF(N109:P111,"i"),"i","")</f>
        <v/>
      </c>
      <c r="BY2" s="21" t="str">
        <f>IF(E117="","",E117)</f>
        <v/>
      </c>
      <c r="BZ2" s="21" t="str">
        <f>IF(P123="","",P123)</f>
        <v/>
      </c>
      <c r="CA2" s="21" t="str">
        <f>IF(F126="","",F126)</f>
        <v/>
      </c>
      <c r="CB2" s="21" t="str">
        <f>IF(COUNTIF(L131:P131,"a"),"a","")&amp;IF(COUNTIF(L131:P131,"b"),"b","")&amp;IF(COUNTIF(L131:P131,"c"),"c","")&amp;IF(COUNTIF(L131:P131,"d"),"d","")&amp;IF(COUNTIF(L131:P131,"e"),"e","")</f>
        <v/>
      </c>
      <c r="CC2" s="21" t="str">
        <f>IF(E135="","",E135)</f>
        <v/>
      </c>
      <c r="CD2" s="21" t="str">
        <f>IF(COUNTIF(J141:P141,"a"),"a","")&amp;IF(COUNTIF(J141:P141,"b"),"b","")&amp;IF(COUNTIF(J141:P141,"c"),"c","")&amp;IF(COUNTIF(J141:P141,"d"),"d","")&amp;IF(COUNTIF(J141:P141,"e"),"e","")&amp;IF(COUNTIF(J141:P141,"f"),"f","")&amp;IF(COUNTIF(J141:P141,"g"),"g","")</f>
        <v/>
      </c>
      <c r="CE2" s="21" t="str">
        <f>IF(E146="","",E146)</f>
        <v/>
      </c>
      <c r="CF2" s="21" t="str">
        <f>IF(COUNTIF(K152:P152,"a"),"a","")&amp;IF(COUNTIF(K152:P152,"b"),"b","")&amp;IF(COUNTIF(K152:P152,"c"),"c","")&amp;IF(COUNTIF(K152:P152,"d"),"d","")&amp;IF(COUNTIF(K152:P152,"e"),"e","")&amp;IF(COUNTIF(K152:P152,"f"),"f","")</f>
        <v/>
      </c>
      <c r="CG2" s="21" t="str">
        <f>IF(E156="","",E156)</f>
        <v/>
      </c>
      <c r="CH2" s="21" t="str">
        <f>IF(COUNTIF(M163:P164,"a"),"a","")&amp;IF(COUNTIF(M163:P164,"b"),"b","")&amp;IF(COUNTIF(M163:P164,"c"),"c","")&amp;IF(COUNTIF(M163:P164,"d"),"d","")&amp;IF(COUNTIF(M163:P164,"e"),"e","")&amp;IF(COUNTIF(M163:P164,"f"),"f","")&amp;IF(COUNTIF(M163:P164,"g"),"g","")&amp;IF(COUNTIF(M163:P164,"h"),"h","")</f>
        <v/>
      </c>
      <c r="CI2" s="21" t="str">
        <f>IF(E169="","",E169)</f>
        <v/>
      </c>
      <c r="CJ2" s="21" t="str">
        <f>IF(COUNTIF(L176:P176,"a"),"a","")&amp;IF(COUNTIF(L176:P176,"b"),"b","")&amp;IF(COUNTIF(L176:P176,"c"),"c","")&amp;IF(COUNTIF(L176:P176,"d"),"d","")&amp;IF(COUNTIF(L176:P176,"e"),"e","")</f>
        <v/>
      </c>
      <c r="CK2" s="21" t="str">
        <f>IF(E179="","",E179)</f>
        <v/>
      </c>
      <c r="CL2" s="22" t="str">
        <f>IF(C184="","",C184)</f>
        <v/>
      </c>
    </row>
    <row r="3" spans="1:92" ht="16.5" customHeight="1" x14ac:dyDescent="0.4">
      <c r="BA3" s="4" t="s">
        <v>135</v>
      </c>
      <c r="BB3" s="4">
        <v>5</v>
      </c>
      <c r="BD3" s="4" t="s">
        <v>185</v>
      </c>
      <c r="BE3" s="24">
        <f>IF(BE2="",1,"")</f>
        <v>1</v>
      </c>
      <c r="BF3" s="25">
        <f>IF(BF2="",2,"")</f>
        <v>2</v>
      </c>
      <c r="BG3" s="25">
        <f>IF(BG2="",3,"")</f>
        <v>3</v>
      </c>
      <c r="BH3" s="25">
        <f>IF(BH2="",4,"")</f>
        <v>4</v>
      </c>
      <c r="BI3" s="25">
        <f>IF((G29&lt;&gt;"")+(H31&lt;&gt;"")+(E33&lt;&gt;"")&gt;1,5,IF(BI2="",6,""))</f>
        <v>6</v>
      </c>
      <c r="BJ3" s="25"/>
      <c r="BK3" s="25" t="str">
        <f>IF(AND(OR(G29&gt;=6,H31&gt;=6),E33="",BK2=""),7,"")</f>
        <v/>
      </c>
      <c r="BL3" s="25" t="str">
        <f>IF(AND(COUNTIF(K39:P39,"f"),BL2=""),"×","")</f>
        <v/>
      </c>
      <c r="BM3" s="25">
        <f>IF(AND(NOT(OR(G29&gt;=6,H31&gt;=6)),E33="",BM2=""),8,"")</f>
        <v>8</v>
      </c>
      <c r="BN3" s="25" t="str">
        <f>IF(AND(COUNTIF(K49:P49,"f"),BN2=""),"×","")</f>
        <v/>
      </c>
      <c r="BO3" s="25">
        <f>IF(BO2="",9,"")</f>
        <v>9</v>
      </c>
      <c r="BP3" s="25" t="str">
        <f>IF(AND(P61="a",BP2=""),10,"")</f>
        <v/>
      </c>
      <c r="BQ3" s="25" t="str">
        <f>IF(AND(COUNTIF(M67:P67,"d"),BQ2=""),"×","")</f>
        <v/>
      </c>
      <c r="BR3" s="25" t="str">
        <f>IF(AND(P61="b",BR2=""),11,"")</f>
        <v/>
      </c>
      <c r="BS3" s="25" t="str">
        <f>IF(AND(COUNTIF(L75:P75,"e"),BS2=""),"×","")</f>
        <v/>
      </c>
      <c r="BT3" s="25" t="str">
        <f>IF(AND(P61="a",BT2=""),12,"")</f>
        <v/>
      </c>
      <c r="BU3" s="25" t="str">
        <f>IF(AND(P84="a",BU2=""),13,"")</f>
        <v/>
      </c>
      <c r="BV3" s="25" t="str">
        <f>IF(AND(P84="a",BV2=""),14,"")</f>
        <v/>
      </c>
      <c r="BW3" s="25" t="str">
        <f>IF(AND(COUNTIF(J98:P98,"g"),BW2=""),"×","")</f>
        <v/>
      </c>
      <c r="BX3" s="25" t="str">
        <f>IF(AND(P84="b",BX2=""),15,"")</f>
        <v/>
      </c>
      <c r="BY3" s="25" t="str">
        <f>IF(AND(OR(COUNTIF(N109:P111,"g"),COUNTIF(N109:P111,"h"),COUNTIF(N109:P111,"i")),BY2=""),"×","")</f>
        <v/>
      </c>
      <c r="BZ3" s="25">
        <f>IF(BZ2="",16,"")</f>
        <v>16</v>
      </c>
      <c r="CA3" s="25" t="str">
        <f>IF(AND(P123="c",CA2=""),"×","")</f>
        <v/>
      </c>
      <c r="CB3" s="25" t="str">
        <f>IF(AND(P123="a",CB2=""),17,"")</f>
        <v/>
      </c>
      <c r="CC3" s="25" t="str">
        <f>IF(AND(COUNTIF(L131:P131,"e"),CC2=""),"×","")</f>
        <v/>
      </c>
      <c r="CD3" s="25" t="str">
        <f>IF(AND(P123="a",CD2=""),18,"")</f>
        <v/>
      </c>
      <c r="CE3" s="25" t="str">
        <f>IF(AND(COUNTIF(J141:P141,"g"),CE2=""),"×","")</f>
        <v/>
      </c>
      <c r="CF3" s="25" t="str">
        <f>IF(AND(P123="b",CF2=""),19,"")</f>
        <v/>
      </c>
      <c r="CG3" s="25" t="str">
        <f>IF(AND(COUNTIF(K152:P152,"f"),CG2=""),"×","")</f>
        <v/>
      </c>
      <c r="CH3" s="25">
        <f>IF(CH2="",20,"")</f>
        <v>20</v>
      </c>
      <c r="CI3" s="25" t="str">
        <f>IF(AND(COUNTIF(M163:P164,"h"),CI2=""),"×","")</f>
        <v/>
      </c>
      <c r="CJ3" s="25">
        <f>IF(CJ2="",21,"")</f>
        <v>21</v>
      </c>
      <c r="CK3" s="25" t="str">
        <f>IF(AND(COUNTIF(L176:P176,"e"),CK2=""),"×","")</f>
        <v/>
      </c>
      <c r="CL3" s="26"/>
      <c r="CM3" s="5" t="s">
        <v>182</v>
      </c>
      <c r="CN3" s="27">
        <f>MIN(BE3:BI3,BK3,BM3,BO3:BP3,BR3,BT3:BV3,BX3,BZ3,CB3,CD3,CF3,CH3,CJ3)</f>
        <v>1</v>
      </c>
    </row>
    <row r="4" spans="1:92" ht="16.5" customHeight="1" x14ac:dyDescent="0.4">
      <c r="A4" s="12" t="s">
        <v>37</v>
      </c>
      <c r="P4" s="18" t="s">
        <v>15</v>
      </c>
      <c r="BA4" s="4" t="s">
        <v>136</v>
      </c>
      <c r="BB4" s="4">
        <v>6</v>
      </c>
    </row>
    <row r="5" spans="1:92" ht="16.5" customHeight="1" x14ac:dyDescent="0.4">
      <c r="BA5" s="4" t="s">
        <v>137</v>
      </c>
      <c r="BB5" s="4">
        <v>7</v>
      </c>
    </row>
    <row r="6" spans="1:92" ht="16.5" customHeight="1" x14ac:dyDescent="0.4">
      <c r="A6" s="4" t="s">
        <v>35</v>
      </c>
      <c r="BA6" s="4" t="s">
        <v>138</v>
      </c>
      <c r="BB6" s="4">
        <v>8</v>
      </c>
    </row>
    <row r="7" spans="1:92" ht="16.5" customHeight="1" x14ac:dyDescent="0.4">
      <c r="A7" s="4" t="s">
        <v>36</v>
      </c>
      <c r="BA7" s="4" t="s">
        <v>139</v>
      </c>
    </row>
    <row r="8" spans="1:92" ht="16.5" customHeight="1" x14ac:dyDescent="0.4">
      <c r="A8" s="4" t="s">
        <v>34</v>
      </c>
      <c r="BA8" s="4" t="s">
        <v>140</v>
      </c>
    </row>
    <row r="9" spans="1:92" ht="16.5" customHeight="1" x14ac:dyDescent="0.4">
      <c r="BA9" s="4" t="s">
        <v>141</v>
      </c>
    </row>
    <row r="10" spans="1:92" ht="16.5" customHeight="1" x14ac:dyDescent="0.4">
      <c r="A10" s="9" t="s">
        <v>116</v>
      </c>
      <c r="C10" s="6"/>
      <c r="D10" s="47"/>
      <c r="E10" s="48"/>
      <c r="F10" s="48"/>
      <c r="G10" s="48"/>
      <c r="H10" s="48"/>
      <c r="I10" s="48"/>
      <c r="J10" s="48"/>
      <c r="K10" s="48"/>
      <c r="L10" s="49"/>
      <c r="N10" s="3" t="s">
        <v>115</v>
      </c>
      <c r="BA10" s="4" t="s">
        <v>142</v>
      </c>
    </row>
    <row r="11" spans="1:92" ht="6" customHeight="1" x14ac:dyDescent="0.4">
      <c r="A11" s="6"/>
      <c r="C11" s="6"/>
      <c r="D11" s="6"/>
    </row>
    <row r="12" spans="1:92" ht="16.5" customHeight="1" x14ac:dyDescent="0.4">
      <c r="A12" s="9" t="s">
        <v>117</v>
      </c>
      <c r="C12" s="6"/>
      <c r="D12" s="47"/>
      <c r="E12" s="48"/>
      <c r="F12" s="48"/>
      <c r="G12" s="48"/>
      <c r="H12" s="48"/>
      <c r="I12" s="48"/>
      <c r="J12" s="48"/>
      <c r="K12" s="48"/>
      <c r="L12" s="49"/>
      <c r="N12" s="3" t="s">
        <v>115</v>
      </c>
    </row>
    <row r="13" spans="1:92" ht="6" customHeight="1" x14ac:dyDescent="0.4">
      <c r="A13" s="6"/>
      <c r="C13" s="6"/>
      <c r="M13" s="6"/>
    </row>
    <row r="14" spans="1:92" ht="16.5" customHeight="1" x14ac:dyDescent="0.4">
      <c r="A14" s="9" t="s">
        <v>118</v>
      </c>
      <c r="C14" s="6"/>
      <c r="D14" s="47"/>
      <c r="E14" s="48"/>
      <c r="F14" s="48"/>
      <c r="G14" s="48"/>
      <c r="H14" s="48"/>
      <c r="I14" s="48"/>
      <c r="J14" s="48"/>
      <c r="K14" s="48"/>
      <c r="L14" s="49"/>
      <c r="N14" s="3" t="s">
        <v>115</v>
      </c>
    </row>
    <row r="16" spans="1:92" ht="6" customHeight="1" x14ac:dyDescent="0.4"/>
    <row r="17" spans="1:16" ht="16.5" customHeight="1" x14ac:dyDescent="0.4">
      <c r="A17" s="7">
        <v>1</v>
      </c>
      <c r="B17" s="8" t="s">
        <v>0</v>
      </c>
    </row>
    <row r="18" spans="1:16" ht="6" customHeight="1" x14ac:dyDescent="0.4">
      <c r="A18" s="7"/>
      <c r="B18" s="8"/>
    </row>
    <row r="19" spans="1:16" ht="16.5" customHeight="1" thickBot="1" x14ac:dyDescent="0.45">
      <c r="B19" s="4" t="s">
        <v>41</v>
      </c>
    </row>
    <row r="20" spans="1:16" ht="16.5" customHeight="1" thickBot="1" x14ac:dyDescent="0.45">
      <c r="B20" s="4" t="s">
        <v>42</v>
      </c>
      <c r="P20" s="29"/>
    </row>
    <row r="21" spans="1:16" ht="16.5" customHeight="1" x14ac:dyDescent="0.4">
      <c r="B21" s="4" t="s">
        <v>43</v>
      </c>
      <c r="P21" s="15" t="s">
        <v>27</v>
      </c>
    </row>
    <row r="22" spans="1:16" ht="16.5" customHeight="1" x14ac:dyDescent="0.4">
      <c r="B22" s="4" t="s">
        <v>44</v>
      </c>
    </row>
    <row r="23" spans="1:16" ht="16.5" customHeight="1" x14ac:dyDescent="0.4">
      <c r="B23" s="4" t="s">
        <v>45</v>
      </c>
    </row>
    <row r="24" spans="1:16" ht="16.5" customHeight="1" x14ac:dyDescent="0.4">
      <c r="B24" s="4" t="s">
        <v>46</v>
      </c>
    </row>
    <row r="26" spans="1:16" ht="6" customHeight="1" x14ac:dyDescent="0.4"/>
    <row r="27" spans="1:16" ht="16.5" customHeight="1" x14ac:dyDescent="0.4">
      <c r="A27" s="7">
        <v>2</v>
      </c>
      <c r="B27" s="8" t="s">
        <v>119</v>
      </c>
    </row>
    <row r="28" spans="1:16" ht="6" customHeight="1" thickBot="1" x14ac:dyDescent="0.45">
      <c r="A28" s="7"/>
      <c r="B28" s="8"/>
    </row>
    <row r="29" spans="1:16" ht="16.5" customHeight="1" thickBot="1" x14ac:dyDescent="0.45">
      <c r="B29" s="4" t="s">
        <v>122</v>
      </c>
      <c r="F29" s="18" t="s">
        <v>121</v>
      </c>
      <c r="G29" s="29"/>
      <c r="H29" s="4" t="s">
        <v>120</v>
      </c>
    </row>
    <row r="30" spans="1:16" ht="6" customHeight="1" thickBot="1" x14ac:dyDescent="0.45">
      <c r="G30" s="10"/>
    </row>
    <row r="31" spans="1:16" ht="16.5" customHeight="1" thickBot="1" x14ac:dyDescent="0.45">
      <c r="B31" s="4" t="s">
        <v>123</v>
      </c>
      <c r="G31" s="18" t="s">
        <v>121</v>
      </c>
      <c r="H31" s="29"/>
      <c r="I31" s="4" t="s">
        <v>120</v>
      </c>
    </row>
    <row r="32" spans="1:16" ht="6" customHeight="1" x14ac:dyDescent="0.4">
      <c r="H32" s="10"/>
    </row>
    <row r="33" spans="1:17" ht="16.5" customHeight="1" x14ac:dyDescent="0.4">
      <c r="B33" s="4" t="s">
        <v>47</v>
      </c>
      <c r="D33" s="16" t="s">
        <v>124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8" t="s">
        <v>125</v>
      </c>
    </row>
    <row r="35" spans="1:17" ht="6" customHeight="1" x14ac:dyDescent="0.4"/>
    <row r="36" spans="1:17" ht="16.5" customHeight="1" x14ac:dyDescent="0.4">
      <c r="A36" s="7">
        <v>3</v>
      </c>
      <c r="B36" s="8" t="s">
        <v>17</v>
      </c>
    </row>
    <row r="37" spans="1:17" ht="6" customHeight="1" x14ac:dyDescent="0.4">
      <c r="A37" s="5"/>
    </row>
    <row r="38" spans="1:17" ht="16.5" customHeight="1" thickBot="1" x14ac:dyDescent="0.45">
      <c r="B38" s="4" t="s">
        <v>48</v>
      </c>
    </row>
    <row r="39" spans="1:17" ht="16.5" customHeight="1" thickBot="1" x14ac:dyDescent="0.45">
      <c r="B39" s="4" t="s">
        <v>49</v>
      </c>
      <c r="K39" s="30"/>
      <c r="L39" s="31"/>
      <c r="M39" s="31"/>
      <c r="N39" s="31"/>
      <c r="O39" s="31"/>
      <c r="P39" s="32"/>
    </row>
    <row r="40" spans="1:17" ht="16.5" customHeight="1" x14ac:dyDescent="0.4">
      <c r="B40" s="4" t="s">
        <v>50</v>
      </c>
      <c r="P40" s="15" t="s">
        <v>131</v>
      </c>
    </row>
    <row r="41" spans="1:17" ht="16.5" customHeight="1" x14ac:dyDescent="0.4">
      <c r="B41" s="4" t="s">
        <v>51</v>
      </c>
    </row>
    <row r="42" spans="1:17" ht="16.5" customHeight="1" x14ac:dyDescent="0.4">
      <c r="B42" s="4" t="s">
        <v>52</v>
      </c>
    </row>
    <row r="43" spans="1:17" ht="16.5" customHeight="1" x14ac:dyDescent="0.4">
      <c r="B43" s="4" t="s">
        <v>53</v>
      </c>
      <c r="D43" s="16" t="s">
        <v>124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8" t="s">
        <v>125</v>
      </c>
    </row>
    <row r="45" spans="1:17" ht="6" customHeight="1" x14ac:dyDescent="0.4"/>
    <row r="46" spans="1:17" ht="16.5" customHeight="1" x14ac:dyDescent="0.4">
      <c r="A46" s="7">
        <v>4</v>
      </c>
      <c r="B46" s="8" t="s">
        <v>18</v>
      </c>
    </row>
    <row r="47" spans="1:17" ht="6" customHeight="1" x14ac:dyDescent="0.4">
      <c r="A47" s="5"/>
    </row>
    <row r="48" spans="1:17" ht="16.5" customHeight="1" thickBot="1" x14ac:dyDescent="0.45">
      <c r="B48" s="4" t="s">
        <v>126</v>
      </c>
    </row>
    <row r="49" spans="1:17" ht="16.5" customHeight="1" thickBot="1" x14ac:dyDescent="0.45">
      <c r="B49" s="4" t="s">
        <v>54</v>
      </c>
      <c r="K49" s="30"/>
      <c r="L49" s="31"/>
      <c r="M49" s="31"/>
      <c r="N49" s="31"/>
      <c r="O49" s="31"/>
      <c r="P49" s="32"/>
    </row>
    <row r="50" spans="1:17" ht="16.5" customHeight="1" x14ac:dyDescent="0.4">
      <c r="B50" s="4" t="s">
        <v>55</v>
      </c>
      <c r="P50" s="15" t="s">
        <v>131</v>
      </c>
    </row>
    <row r="51" spans="1:17" ht="16.5" customHeight="1" x14ac:dyDescent="0.4">
      <c r="B51" s="4" t="s">
        <v>56</v>
      </c>
    </row>
    <row r="52" spans="1:17" ht="16.5" customHeight="1" x14ac:dyDescent="0.4">
      <c r="B52" s="4" t="s">
        <v>57</v>
      </c>
    </row>
    <row r="53" spans="1:17" ht="16.5" customHeight="1" x14ac:dyDescent="0.4">
      <c r="B53" s="4" t="s">
        <v>53</v>
      </c>
      <c r="D53" s="16" t="s">
        <v>124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8" t="s">
        <v>125</v>
      </c>
    </row>
    <row r="55" spans="1:17" ht="6" customHeight="1" x14ac:dyDescent="0.4"/>
    <row r="56" spans="1:17" ht="16.5" customHeight="1" x14ac:dyDescent="0.4">
      <c r="J56" s="4" t="s">
        <v>16</v>
      </c>
    </row>
    <row r="57" spans="1:17" ht="16.5" customHeight="1" x14ac:dyDescent="0.4">
      <c r="A57" s="12" t="s">
        <v>38</v>
      </c>
    </row>
    <row r="59" spans="1:17" ht="16.5" customHeight="1" x14ac:dyDescent="0.4">
      <c r="A59" s="7">
        <v>5</v>
      </c>
      <c r="B59" s="8" t="s">
        <v>2</v>
      </c>
    </row>
    <row r="60" spans="1:17" ht="6" customHeight="1" thickBot="1" x14ac:dyDescent="0.45">
      <c r="A60" s="7"/>
      <c r="B60" s="8"/>
    </row>
    <row r="61" spans="1:17" ht="16.5" customHeight="1" thickBot="1" x14ac:dyDescent="0.45">
      <c r="B61" s="4" t="s">
        <v>58</v>
      </c>
      <c r="F61" s="17" t="s">
        <v>147</v>
      </c>
      <c r="P61" s="29"/>
    </row>
    <row r="62" spans="1:17" ht="16.5" customHeight="1" x14ac:dyDescent="0.4">
      <c r="B62" s="4" t="s">
        <v>59</v>
      </c>
      <c r="F62" s="17" t="s">
        <v>148</v>
      </c>
      <c r="P62" s="15" t="s">
        <v>3</v>
      </c>
    </row>
    <row r="63" spans="1:17" ht="16.5" customHeight="1" x14ac:dyDescent="0.4">
      <c r="F63" s="11"/>
      <c r="N63" s="3"/>
    </row>
    <row r="64" spans="1:17" ht="6" customHeight="1" x14ac:dyDescent="0.4"/>
    <row r="65" spans="1:17" ht="16.5" customHeight="1" x14ac:dyDescent="0.4">
      <c r="A65" s="7">
        <v>6</v>
      </c>
      <c r="B65" s="8" t="s">
        <v>19</v>
      </c>
      <c r="C65" s="8"/>
    </row>
    <row r="66" spans="1:17" ht="6" customHeight="1" thickBot="1" x14ac:dyDescent="0.45">
      <c r="A66" s="7"/>
      <c r="B66" s="8"/>
      <c r="C66" s="8"/>
    </row>
    <row r="67" spans="1:17" ht="16.5" customHeight="1" thickBot="1" x14ac:dyDescent="0.45">
      <c r="B67" s="4" t="s">
        <v>28</v>
      </c>
      <c r="M67" s="30"/>
      <c r="N67" s="31"/>
      <c r="O67" s="31"/>
      <c r="P67" s="32"/>
    </row>
    <row r="68" spans="1:17" ht="16.5" customHeight="1" x14ac:dyDescent="0.4">
      <c r="B68" s="4" t="s">
        <v>29</v>
      </c>
      <c r="P68" s="15" t="s">
        <v>133</v>
      </c>
    </row>
    <row r="69" spans="1:17" ht="16.5" customHeight="1" x14ac:dyDescent="0.4">
      <c r="B69" s="4" t="s">
        <v>30</v>
      </c>
      <c r="P69" s="19" t="s">
        <v>146</v>
      </c>
    </row>
    <row r="70" spans="1:17" ht="16.5" customHeight="1" x14ac:dyDescent="0.4">
      <c r="B70" s="4" t="s">
        <v>31</v>
      </c>
      <c r="D70" s="16" t="s">
        <v>124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8" t="s">
        <v>125</v>
      </c>
    </row>
    <row r="71" spans="1:17" ht="16.5" customHeight="1" x14ac:dyDescent="0.4">
      <c r="D71" s="1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7" ht="6" customHeight="1" x14ac:dyDescent="0.4"/>
    <row r="73" spans="1:17" ht="16.5" customHeight="1" x14ac:dyDescent="0.4">
      <c r="A73" s="7">
        <v>7</v>
      </c>
      <c r="B73" s="8" t="s">
        <v>20</v>
      </c>
    </row>
    <row r="74" spans="1:17" ht="6" customHeight="1" thickBot="1" x14ac:dyDescent="0.45">
      <c r="A74" s="7"/>
      <c r="B74" s="8"/>
    </row>
    <row r="75" spans="1:17" ht="16.5" customHeight="1" thickBot="1" x14ac:dyDescent="0.45">
      <c r="B75" s="4" t="s">
        <v>60</v>
      </c>
      <c r="L75" s="30"/>
      <c r="M75" s="31"/>
      <c r="N75" s="31"/>
      <c r="O75" s="31"/>
      <c r="P75" s="32"/>
    </row>
    <row r="76" spans="1:17" ht="16.5" customHeight="1" x14ac:dyDescent="0.4">
      <c r="B76" s="4" t="s">
        <v>61</v>
      </c>
      <c r="P76" s="15" t="s">
        <v>129</v>
      </c>
    </row>
    <row r="77" spans="1:17" ht="16.5" customHeight="1" x14ac:dyDescent="0.4">
      <c r="B77" s="4" t="s">
        <v>62</v>
      </c>
      <c r="P77" s="19" t="s">
        <v>143</v>
      </c>
    </row>
    <row r="78" spans="1:17" ht="16.5" customHeight="1" x14ac:dyDescent="0.4">
      <c r="B78" s="4" t="s">
        <v>63</v>
      </c>
    </row>
    <row r="79" spans="1:17" ht="16.5" customHeight="1" x14ac:dyDescent="0.4">
      <c r="B79" s="4" t="s">
        <v>64</v>
      </c>
      <c r="D79" s="16" t="s">
        <v>124</v>
      </c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8" t="s">
        <v>125</v>
      </c>
    </row>
    <row r="81" spans="1:16" ht="6" customHeight="1" x14ac:dyDescent="0.4"/>
    <row r="82" spans="1:16" ht="16.5" customHeight="1" x14ac:dyDescent="0.4">
      <c r="A82" s="7">
        <v>8</v>
      </c>
      <c r="B82" s="8" t="s">
        <v>4</v>
      </c>
    </row>
    <row r="83" spans="1:16" ht="6" customHeight="1" thickBot="1" x14ac:dyDescent="0.45">
      <c r="A83" s="5"/>
    </row>
    <row r="84" spans="1:16" ht="16.5" customHeight="1" thickBot="1" x14ac:dyDescent="0.45">
      <c r="B84" s="4" t="s">
        <v>65</v>
      </c>
      <c r="F84" s="17" t="s">
        <v>144</v>
      </c>
      <c r="P84" s="29"/>
    </row>
    <row r="85" spans="1:16" ht="16.5" customHeight="1" x14ac:dyDescent="0.4">
      <c r="B85" s="4" t="s">
        <v>66</v>
      </c>
      <c r="F85" s="17" t="s">
        <v>145</v>
      </c>
      <c r="P85" s="15" t="s">
        <v>3</v>
      </c>
    </row>
    <row r="87" spans="1:16" ht="6" customHeight="1" x14ac:dyDescent="0.4"/>
    <row r="88" spans="1:16" ht="16.5" customHeight="1" x14ac:dyDescent="0.4">
      <c r="A88" s="7">
        <v>9</v>
      </c>
      <c r="B88" s="8" t="s">
        <v>5</v>
      </c>
    </row>
    <row r="89" spans="1:16" ht="6" customHeight="1" thickBot="1" x14ac:dyDescent="0.45">
      <c r="A89" s="5"/>
    </row>
    <row r="90" spans="1:16" ht="16.5" customHeight="1" thickBot="1" x14ac:dyDescent="0.45">
      <c r="B90" s="4" t="s">
        <v>67</v>
      </c>
      <c r="P90" s="29"/>
    </row>
    <row r="91" spans="1:16" ht="16.5" customHeight="1" x14ac:dyDescent="0.4">
      <c r="B91" s="4" t="s">
        <v>68</v>
      </c>
      <c r="P91" s="15" t="s">
        <v>6</v>
      </c>
    </row>
    <row r="92" spans="1:16" ht="16.5" customHeight="1" x14ac:dyDescent="0.4">
      <c r="B92" s="4" t="s">
        <v>69</v>
      </c>
    </row>
    <row r="94" spans="1:16" ht="6" customHeight="1" x14ac:dyDescent="0.4"/>
    <row r="95" spans="1:16" ht="16.5" customHeight="1" x14ac:dyDescent="0.4">
      <c r="A95" s="7">
        <v>10</v>
      </c>
      <c r="B95" s="8" t="s">
        <v>21</v>
      </c>
    </row>
    <row r="96" spans="1:16" ht="6" customHeight="1" x14ac:dyDescent="0.4">
      <c r="A96" s="7"/>
      <c r="B96" s="8"/>
    </row>
    <row r="97" spans="1:17" ht="16.5" customHeight="1" thickBot="1" x14ac:dyDescent="0.45">
      <c r="B97" s="4" t="s">
        <v>70</v>
      </c>
    </row>
    <row r="98" spans="1:17" ht="16.5" customHeight="1" thickBot="1" x14ac:dyDescent="0.45">
      <c r="B98" s="4" t="s">
        <v>71</v>
      </c>
      <c r="J98" s="30"/>
      <c r="K98" s="33"/>
      <c r="L98" s="31"/>
      <c r="M98" s="31"/>
      <c r="N98" s="31"/>
      <c r="O98" s="31"/>
      <c r="P98" s="32"/>
    </row>
    <row r="99" spans="1:17" ht="16.5" customHeight="1" x14ac:dyDescent="0.4">
      <c r="B99" s="4" t="s">
        <v>72</v>
      </c>
      <c r="P99" s="15" t="s">
        <v>132</v>
      </c>
    </row>
    <row r="100" spans="1:17" ht="16.5" customHeight="1" x14ac:dyDescent="0.4">
      <c r="B100" s="4" t="s">
        <v>73</v>
      </c>
    </row>
    <row r="101" spans="1:17" ht="16.5" customHeight="1" x14ac:dyDescent="0.4">
      <c r="B101" s="4" t="s">
        <v>74</v>
      </c>
    </row>
    <row r="102" spans="1:17" ht="16.5" customHeight="1" x14ac:dyDescent="0.4">
      <c r="B102" s="4" t="s">
        <v>75</v>
      </c>
    </row>
    <row r="103" spans="1:17" ht="16.5" customHeight="1" x14ac:dyDescent="0.4">
      <c r="B103" s="4" t="s">
        <v>76</v>
      </c>
      <c r="D103" s="16" t="s">
        <v>124</v>
      </c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8" t="s">
        <v>125</v>
      </c>
    </row>
    <row r="105" spans="1:17" ht="6" customHeight="1" x14ac:dyDescent="0.4"/>
    <row r="106" spans="1:17" ht="16.5" customHeight="1" x14ac:dyDescent="0.4">
      <c r="A106" s="7">
        <v>11</v>
      </c>
      <c r="B106" s="8" t="s">
        <v>22</v>
      </c>
    </row>
    <row r="107" spans="1:17" ht="6" customHeight="1" x14ac:dyDescent="0.4">
      <c r="A107" s="5"/>
    </row>
    <row r="108" spans="1:17" ht="16.5" customHeight="1" thickBot="1" x14ac:dyDescent="0.45">
      <c r="B108" s="4" t="s">
        <v>77</v>
      </c>
    </row>
    <row r="109" spans="1:17" ht="16.5" customHeight="1" x14ac:dyDescent="0.4">
      <c r="B109" s="4" t="s">
        <v>78</v>
      </c>
      <c r="N109" s="34"/>
      <c r="O109" s="35"/>
      <c r="P109" s="36"/>
    </row>
    <row r="110" spans="1:17" ht="16.5" customHeight="1" x14ac:dyDescent="0.4">
      <c r="B110" s="4" t="s">
        <v>79</v>
      </c>
      <c r="N110" s="37"/>
      <c r="O110" s="38"/>
      <c r="P110" s="39"/>
    </row>
    <row r="111" spans="1:17" ht="16.5" customHeight="1" thickBot="1" x14ac:dyDescent="0.45">
      <c r="B111" s="4" t="s">
        <v>80</v>
      </c>
      <c r="N111" s="40"/>
      <c r="O111" s="41"/>
      <c r="P111" s="42"/>
    </row>
    <row r="112" spans="1:17" ht="16.5" customHeight="1" x14ac:dyDescent="0.4">
      <c r="B112" s="4" t="s">
        <v>81</v>
      </c>
      <c r="P112" s="15" t="s">
        <v>153</v>
      </c>
    </row>
    <row r="113" spans="1:17" ht="16.5" customHeight="1" x14ac:dyDescent="0.4">
      <c r="B113" s="4" t="s">
        <v>82</v>
      </c>
    </row>
    <row r="114" spans="1:17" ht="16.5" customHeight="1" x14ac:dyDescent="0.4">
      <c r="B114" s="4" t="s">
        <v>113</v>
      </c>
    </row>
    <row r="115" spans="1:17" ht="16.5" customHeight="1" x14ac:dyDescent="0.4">
      <c r="B115" s="4" t="s">
        <v>186</v>
      </c>
      <c r="J115" s="43" t="s">
        <v>187</v>
      </c>
    </row>
    <row r="116" spans="1:17" ht="16.5" customHeight="1" x14ac:dyDescent="0.4">
      <c r="B116" s="4" t="s">
        <v>83</v>
      </c>
    </row>
    <row r="117" spans="1:17" ht="16.5" customHeight="1" x14ac:dyDescent="0.4">
      <c r="D117" s="16" t="s">
        <v>188</v>
      </c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8" t="s">
        <v>125</v>
      </c>
    </row>
    <row r="119" spans="1:17" ht="16.5" customHeight="1" x14ac:dyDescent="0.4">
      <c r="A119" s="2" t="s">
        <v>39</v>
      </c>
    </row>
    <row r="121" spans="1:17" ht="16.5" customHeight="1" x14ac:dyDescent="0.4">
      <c r="A121" s="7">
        <v>12</v>
      </c>
      <c r="B121" s="8" t="s">
        <v>7</v>
      </c>
    </row>
    <row r="122" spans="1:17" ht="6" customHeight="1" thickBot="1" x14ac:dyDescent="0.45">
      <c r="A122" s="5"/>
    </row>
    <row r="123" spans="1:17" ht="16.5" customHeight="1" thickBot="1" x14ac:dyDescent="0.45">
      <c r="B123" s="4" t="s">
        <v>84</v>
      </c>
      <c r="F123" s="17" t="s">
        <v>183</v>
      </c>
      <c r="P123" s="29"/>
    </row>
    <row r="124" spans="1:17" ht="16.5" customHeight="1" x14ac:dyDescent="0.4">
      <c r="B124" s="4" t="s">
        <v>85</v>
      </c>
      <c r="F124" s="17" t="s">
        <v>149</v>
      </c>
      <c r="P124" s="15" t="s">
        <v>6</v>
      </c>
    </row>
    <row r="125" spans="1:17" ht="16.5" customHeight="1" x14ac:dyDescent="0.4">
      <c r="B125" s="4" t="s">
        <v>86</v>
      </c>
      <c r="F125" s="17" t="s">
        <v>150</v>
      </c>
    </row>
    <row r="126" spans="1:17" ht="16.5" customHeight="1" x14ac:dyDescent="0.4">
      <c r="D126" s="18"/>
      <c r="E126" s="18" t="s">
        <v>152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8" t="s">
        <v>125</v>
      </c>
    </row>
    <row r="128" spans="1:17" ht="6" customHeight="1" x14ac:dyDescent="0.4"/>
    <row r="129" spans="1:17" ht="16.5" customHeight="1" x14ac:dyDescent="0.4">
      <c r="A129" s="7">
        <v>13</v>
      </c>
      <c r="B129" s="8" t="s">
        <v>23</v>
      </c>
    </row>
    <row r="130" spans="1:17" ht="6" customHeight="1" thickBot="1" x14ac:dyDescent="0.45">
      <c r="A130" s="5"/>
    </row>
    <row r="131" spans="1:17" ht="16.5" customHeight="1" thickBot="1" x14ac:dyDescent="0.45">
      <c r="B131" s="4" t="s">
        <v>87</v>
      </c>
      <c r="L131" s="30"/>
      <c r="M131" s="31"/>
      <c r="N131" s="31"/>
      <c r="O131" s="31"/>
      <c r="P131" s="32"/>
    </row>
    <row r="132" spans="1:17" ht="16.5" customHeight="1" x14ac:dyDescent="0.4">
      <c r="B132" s="4" t="s">
        <v>88</v>
      </c>
      <c r="P132" s="15" t="s">
        <v>129</v>
      </c>
    </row>
    <row r="133" spans="1:17" ht="16.5" customHeight="1" x14ac:dyDescent="0.4">
      <c r="B133" s="4" t="s">
        <v>89</v>
      </c>
    </row>
    <row r="134" spans="1:17" ht="16.5" customHeight="1" x14ac:dyDescent="0.4">
      <c r="B134" s="4" t="s">
        <v>90</v>
      </c>
    </row>
    <row r="135" spans="1:17" ht="16.5" customHeight="1" x14ac:dyDescent="0.4">
      <c r="B135" s="4" t="s">
        <v>64</v>
      </c>
      <c r="D135" s="16" t="s">
        <v>124</v>
      </c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8" t="s">
        <v>125</v>
      </c>
    </row>
    <row r="137" spans="1:17" ht="6" customHeight="1" x14ac:dyDescent="0.4"/>
    <row r="138" spans="1:17" ht="16.5" customHeight="1" x14ac:dyDescent="0.4">
      <c r="A138" s="7">
        <v>14</v>
      </c>
      <c r="B138" s="8" t="s">
        <v>24</v>
      </c>
    </row>
    <row r="139" spans="1:17" ht="6" customHeight="1" x14ac:dyDescent="0.4">
      <c r="A139" s="5"/>
    </row>
    <row r="140" spans="1:17" ht="16.5" customHeight="1" thickBot="1" x14ac:dyDescent="0.45">
      <c r="B140" s="4" t="s">
        <v>91</v>
      </c>
    </row>
    <row r="141" spans="1:17" ht="16.5" customHeight="1" thickBot="1" x14ac:dyDescent="0.45">
      <c r="B141" s="4" t="s">
        <v>92</v>
      </c>
      <c r="J141" s="30"/>
      <c r="K141" s="31"/>
      <c r="L141" s="31"/>
      <c r="M141" s="31"/>
      <c r="N141" s="31"/>
      <c r="O141" s="31"/>
      <c r="P141" s="32"/>
    </row>
    <row r="142" spans="1:17" ht="16.5" customHeight="1" x14ac:dyDescent="0.4">
      <c r="B142" s="4" t="s">
        <v>93</v>
      </c>
      <c r="P142" s="15" t="s">
        <v>132</v>
      </c>
    </row>
    <row r="143" spans="1:17" ht="16.5" customHeight="1" x14ac:dyDescent="0.4">
      <c r="B143" s="4" t="s">
        <v>94</v>
      </c>
      <c r="P143" s="19" t="s">
        <v>151</v>
      </c>
    </row>
    <row r="144" spans="1:17" ht="16.5" customHeight="1" x14ac:dyDescent="0.4">
      <c r="B144" s="4" t="s">
        <v>95</v>
      </c>
    </row>
    <row r="145" spans="1:17" ht="16.5" customHeight="1" x14ac:dyDescent="0.4">
      <c r="B145" s="4" t="s">
        <v>96</v>
      </c>
    </row>
    <row r="146" spans="1:17" ht="16.5" customHeight="1" x14ac:dyDescent="0.4">
      <c r="B146" s="4" t="s">
        <v>76</v>
      </c>
      <c r="D146" s="16" t="s">
        <v>124</v>
      </c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8" t="s">
        <v>125</v>
      </c>
    </row>
    <row r="148" spans="1:17" ht="6" customHeight="1" x14ac:dyDescent="0.4"/>
    <row r="149" spans="1:17" ht="16.5" customHeight="1" x14ac:dyDescent="0.4">
      <c r="A149" s="7">
        <v>15</v>
      </c>
      <c r="B149" s="8" t="s">
        <v>25</v>
      </c>
    </row>
    <row r="150" spans="1:17" ht="6" customHeight="1" x14ac:dyDescent="0.4">
      <c r="A150" s="5"/>
    </row>
    <row r="151" spans="1:17" ht="16.5" customHeight="1" thickBot="1" x14ac:dyDescent="0.45">
      <c r="B151" s="4" t="s">
        <v>97</v>
      </c>
    </row>
    <row r="152" spans="1:17" ht="16.5" customHeight="1" thickBot="1" x14ac:dyDescent="0.45">
      <c r="B152" s="4" t="s">
        <v>98</v>
      </c>
      <c r="K152" s="30"/>
      <c r="L152" s="31"/>
      <c r="M152" s="31"/>
      <c r="N152" s="31"/>
      <c r="O152" s="31"/>
      <c r="P152" s="32"/>
    </row>
    <row r="153" spans="1:17" ht="16.5" customHeight="1" x14ac:dyDescent="0.4">
      <c r="B153" s="4" t="s">
        <v>99</v>
      </c>
      <c r="P153" s="15" t="s">
        <v>131</v>
      </c>
    </row>
    <row r="154" spans="1:17" ht="16.5" customHeight="1" x14ac:dyDescent="0.4">
      <c r="B154" s="4" t="s">
        <v>100</v>
      </c>
      <c r="P154" s="19" t="s">
        <v>151</v>
      </c>
    </row>
    <row r="155" spans="1:17" ht="16.5" customHeight="1" x14ac:dyDescent="0.4">
      <c r="B155" s="4" t="s">
        <v>101</v>
      </c>
    </row>
    <row r="156" spans="1:17" ht="16.5" customHeight="1" x14ac:dyDescent="0.4">
      <c r="B156" s="4" t="s">
        <v>53</v>
      </c>
      <c r="D156" s="16" t="s">
        <v>124</v>
      </c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8" t="s">
        <v>125</v>
      </c>
    </row>
    <row r="157" spans="1:17" ht="6" customHeight="1" x14ac:dyDescent="0.4"/>
    <row r="159" spans="1:17" ht="16.5" customHeight="1" x14ac:dyDescent="0.4">
      <c r="A159" s="7">
        <v>16</v>
      </c>
      <c r="B159" s="8" t="s">
        <v>114</v>
      </c>
    </row>
    <row r="160" spans="1:17" ht="16.5" customHeight="1" x14ac:dyDescent="0.4">
      <c r="B160" s="8" t="s">
        <v>8</v>
      </c>
    </row>
    <row r="161" spans="1:17" ht="6" customHeight="1" x14ac:dyDescent="0.4"/>
    <row r="162" spans="1:17" ht="16.5" customHeight="1" thickBot="1" x14ac:dyDescent="0.45">
      <c r="B162" s="4" t="s">
        <v>102</v>
      </c>
    </row>
    <row r="163" spans="1:17" ht="16.5" customHeight="1" x14ac:dyDescent="0.4">
      <c r="B163" s="4" t="s">
        <v>103</v>
      </c>
      <c r="M163" s="34"/>
      <c r="N163" s="35"/>
      <c r="O163" s="35"/>
      <c r="P163" s="36"/>
    </row>
    <row r="164" spans="1:17" ht="16.5" customHeight="1" thickBot="1" x14ac:dyDescent="0.45">
      <c r="B164" s="4" t="s">
        <v>104</v>
      </c>
      <c r="M164" s="40"/>
      <c r="N164" s="41"/>
      <c r="O164" s="41"/>
      <c r="P164" s="42"/>
    </row>
    <row r="165" spans="1:17" ht="16.5" customHeight="1" x14ac:dyDescent="0.4">
      <c r="B165" s="4" t="s">
        <v>105</v>
      </c>
      <c r="P165" s="15" t="s">
        <v>130</v>
      </c>
    </row>
    <row r="166" spans="1:17" ht="16.5" customHeight="1" x14ac:dyDescent="0.4">
      <c r="B166" s="4" t="s">
        <v>106</v>
      </c>
    </row>
    <row r="167" spans="1:17" ht="16.5" customHeight="1" x14ac:dyDescent="0.4">
      <c r="B167" s="4" t="s">
        <v>107</v>
      </c>
    </row>
    <row r="168" spans="1:17" ht="16.5" customHeight="1" x14ac:dyDescent="0.4">
      <c r="B168" s="4" t="s">
        <v>108</v>
      </c>
    </row>
    <row r="169" spans="1:17" ht="16.5" customHeight="1" x14ac:dyDescent="0.4">
      <c r="B169" s="4" t="s">
        <v>109</v>
      </c>
      <c r="D169" s="16" t="s">
        <v>124</v>
      </c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8" t="s">
        <v>125</v>
      </c>
    </row>
    <row r="171" spans="1:17" ht="6" customHeight="1" x14ac:dyDescent="0.4"/>
    <row r="172" spans="1:17" ht="16.5" customHeight="1" x14ac:dyDescent="0.4">
      <c r="A172" s="7">
        <v>17</v>
      </c>
      <c r="B172" s="8" t="s">
        <v>26</v>
      </c>
    </row>
    <row r="173" spans="1:17" ht="16.5" customHeight="1" x14ac:dyDescent="0.4">
      <c r="B173" s="8" t="s">
        <v>9</v>
      </c>
    </row>
    <row r="174" spans="1:17" ht="6" customHeight="1" x14ac:dyDescent="0.4"/>
    <row r="175" spans="1:17" ht="16.5" customHeight="1" thickBot="1" x14ac:dyDescent="0.45">
      <c r="B175" s="4" t="s">
        <v>127</v>
      </c>
    </row>
    <row r="176" spans="1:17" ht="16.5" customHeight="1" thickBot="1" x14ac:dyDescent="0.45">
      <c r="B176" s="4" t="s">
        <v>110</v>
      </c>
      <c r="L176" s="30"/>
      <c r="M176" s="31"/>
      <c r="N176" s="31"/>
      <c r="O176" s="31"/>
      <c r="P176" s="32"/>
    </row>
    <row r="177" spans="1:17" ht="16.5" customHeight="1" x14ac:dyDescent="0.4">
      <c r="B177" s="4" t="s">
        <v>111</v>
      </c>
      <c r="P177" s="15" t="s">
        <v>129</v>
      </c>
    </row>
    <row r="178" spans="1:17" ht="16.5" customHeight="1" x14ac:dyDescent="0.4">
      <c r="B178" s="4" t="s">
        <v>112</v>
      </c>
    </row>
    <row r="179" spans="1:17" ht="16.5" customHeight="1" x14ac:dyDescent="0.4">
      <c r="B179" s="4" t="s">
        <v>64</v>
      </c>
      <c r="D179" s="16" t="s">
        <v>124</v>
      </c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8" t="s">
        <v>125</v>
      </c>
    </row>
    <row r="181" spans="1:17" ht="6" customHeight="1" x14ac:dyDescent="0.4"/>
    <row r="182" spans="1:17" ht="16.5" customHeight="1" x14ac:dyDescent="0.4">
      <c r="A182" s="7">
        <v>18</v>
      </c>
      <c r="B182" s="8" t="s">
        <v>10</v>
      </c>
    </row>
    <row r="183" spans="1:17" ht="6" customHeight="1" x14ac:dyDescent="0.4">
      <c r="A183" s="7"/>
      <c r="B183" s="8"/>
    </row>
    <row r="184" spans="1:17" ht="16.5" customHeight="1" x14ac:dyDescent="0.4">
      <c r="B184" s="14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</row>
    <row r="185" spans="1:17" ht="16.5" customHeight="1" x14ac:dyDescent="0.4">
      <c r="B185" s="14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</row>
    <row r="186" spans="1:17" ht="16.5" customHeight="1" x14ac:dyDescent="0.4">
      <c r="B186" s="14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</row>
    <row r="187" spans="1:17" ht="16.5" customHeight="1" x14ac:dyDescent="0.4">
      <c r="B187" s="14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</row>
    <row r="188" spans="1:17" ht="16.5" customHeight="1" x14ac:dyDescent="0.4">
      <c r="B188" s="14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7" ht="16.5" customHeight="1" x14ac:dyDescent="0.4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1:17" ht="16.5" customHeight="1" x14ac:dyDescent="0.4">
      <c r="B190" s="28" t="str">
        <f>IF(CN3=0,"",CHOOSE(CN3,"工事名が未入力です。","受注者名が未入力です。","現場代理人が未入力です。","質問１が未入力です。","質問２が不適切です。どれか一つ入力してください。","質問２が未入力です。","質問３が未入力です。","質問４が未入力です。","質問５が未入力です。","質問６が未入力です。","質問７が未入力です。","質問８が未入力です。","質問９が未入力です。","質問１０が未入力です。","質問１１が未入力です。","質問１２が未入力です。","質問１３が未入力です。","質問１４が未入力です。","質問１５が未入力です。","質問１６が未入力です。","質問１７が未入力です。"))</f>
        <v>工事名が未入力です。</v>
      </c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2" spans="1:17" ht="16.5" customHeight="1" x14ac:dyDescent="0.4">
      <c r="P192" s="18" t="str">
        <f>IF(B190="","質問は以上です。ご回答ありがとうございました。","")</f>
        <v/>
      </c>
    </row>
    <row r="193" spans="2:16" ht="16.5" customHeight="1" x14ac:dyDescent="0.4">
      <c r="P193" s="18" t="str">
        <f>IF(B190="","今後の週休２日工事の参考にさせていただきます。","")</f>
        <v/>
      </c>
    </row>
    <row r="196" spans="2:16" ht="16.5" customHeight="1" x14ac:dyDescent="0.4">
      <c r="B196" s="4" t="s">
        <v>11</v>
      </c>
    </row>
    <row r="197" spans="2:16" ht="16.5" customHeight="1" x14ac:dyDescent="0.4">
      <c r="B197" s="4" t="s">
        <v>12</v>
      </c>
    </row>
    <row r="198" spans="2:16" ht="16.5" customHeight="1" x14ac:dyDescent="0.4">
      <c r="B198" s="4" t="s">
        <v>13</v>
      </c>
    </row>
    <row r="200" spans="2:16" ht="16.5" customHeight="1" x14ac:dyDescent="0.4">
      <c r="B200" s="4" t="s">
        <v>128</v>
      </c>
    </row>
    <row r="203" spans="2:16" ht="16.5" customHeight="1" x14ac:dyDescent="0.4">
      <c r="P203" s="18" t="s">
        <v>14</v>
      </c>
    </row>
    <row r="204" spans="2:16" ht="16.5" customHeight="1" x14ac:dyDescent="0.4">
      <c r="P204" s="18" t="s">
        <v>40</v>
      </c>
    </row>
  </sheetData>
  <sheetProtection sheet="1" objects="1" scenarios="1"/>
  <mergeCells count="17">
    <mergeCell ref="E135:P135"/>
    <mergeCell ref="D10:L10"/>
    <mergeCell ref="D12:L12"/>
    <mergeCell ref="D14:L14"/>
    <mergeCell ref="E33:P33"/>
    <mergeCell ref="E43:P43"/>
    <mergeCell ref="E53:P53"/>
    <mergeCell ref="E70:P70"/>
    <mergeCell ref="E79:P79"/>
    <mergeCell ref="E103:P103"/>
    <mergeCell ref="E117:P117"/>
    <mergeCell ref="F126:P126"/>
    <mergeCell ref="E146:P146"/>
    <mergeCell ref="E156:P156"/>
    <mergeCell ref="E169:P169"/>
    <mergeCell ref="E179:P179"/>
    <mergeCell ref="C184:P188"/>
  </mergeCells>
  <phoneticPr fontId="1"/>
  <conditionalFormatting sqref="B190:P190">
    <cfRule type="expression" dxfId="34" priority="35">
      <formula>$B$190&lt;&gt;""</formula>
    </cfRule>
  </conditionalFormatting>
  <conditionalFormatting sqref="D10:L10">
    <cfRule type="expression" dxfId="33" priority="34">
      <formula>$CN$3=1</formula>
    </cfRule>
  </conditionalFormatting>
  <conditionalFormatting sqref="D12:L12">
    <cfRule type="expression" dxfId="32" priority="33">
      <formula>$CN$3=2</formula>
    </cfRule>
  </conditionalFormatting>
  <conditionalFormatting sqref="D14:L14">
    <cfRule type="expression" dxfId="31" priority="32">
      <formula>$CN$3=3</formula>
    </cfRule>
  </conditionalFormatting>
  <conditionalFormatting sqref="P20">
    <cfRule type="expression" dxfId="30" priority="31">
      <formula>$CN$3=4</formula>
    </cfRule>
  </conditionalFormatting>
  <conditionalFormatting sqref="G29">
    <cfRule type="expression" dxfId="29" priority="30">
      <formula>OR($CN$3=5,$CN$3=6)</formula>
    </cfRule>
  </conditionalFormatting>
  <conditionalFormatting sqref="H31">
    <cfRule type="expression" dxfId="28" priority="29">
      <formula>OR($CN$3=5,$CN$3=6)</formula>
    </cfRule>
  </conditionalFormatting>
  <conditionalFormatting sqref="E33:P33">
    <cfRule type="expression" dxfId="27" priority="28">
      <formula>OR($CN$3=5,$CN$3=6)</formula>
    </cfRule>
  </conditionalFormatting>
  <conditionalFormatting sqref="K39:P39">
    <cfRule type="expression" dxfId="26" priority="27">
      <formula>$CN$3=7</formula>
    </cfRule>
  </conditionalFormatting>
  <conditionalFormatting sqref="E43:P43">
    <cfRule type="expression" dxfId="25" priority="26">
      <formula>OR($CN$3=7,$BL$3="×")</formula>
    </cfRule>
  </conditionalFormatting>
  <conditionalFormatting sqref="K49:P49">
    <cfRule type="expression" dxfId="24" priority="25">
      <formula>$CN$3=8</formula>
    </cfRule>
  </conditionalFormatting>
  <conditionalFormatting sqref="E53:P53">
    <cfRule type="expression" dxfId="23" priority="24">
      <formula>OR($CN$3=8,$BN$3="×")</formula>
    </cfRule>
  </conditionalFormatting>
  <conditionalFormatting sqref="P61">
    <cfRule type="expression" dxfId="22" priority="23">
      <formula>$CN$3=9</formula>
    </cfRule>
  </conditionalFormatting>
  <conditionalFormatting sqref="M67:P67">
    <cfRule type="expression" dxfId="21" priority="22">
      <formula>$CN$3=10</formula>
    </cfRule>
  </conditionalFormatting>
  <conditionalFormatting sqref="E70:P70">
    <cfRule type="expression" dxfId="20" priority="21">
      <formula>OR($CN$3=10,$BQ$3="×")</formula>
    </cfRule>
  </conditionalFormatting>
  <conditionalFormatting sqref="L75:P75">
    <cfRule type="expression" dxfId="19" priority="20">
      <formula>$CN$3=11</formula>
    </cfRule>
  </conditionalFormatting>
  <conditionalFormatting sqref="E79:P79">
    <cfRule type="expression" dxfId="18" priority="19">
      <formula>OR($CN$3=11,$BS$3="×")</formula>
    </cfRule>
  </conditionalFormatting>
  <conditionalFormatting sqref="P84">
    <cfRule type="expression" dxfId="17" priority="18">
      <formula>$CN$3=12</formula>
    </cfRule>
  </conditionalFormatting>
  <conditionalFormatting sqref="P90">
    <cfRule type="expression" dxfId="16" priority="17">
      <formula>$CN$3=13</formula>
    </cfRule>
  </conditionalFormatting>
  <conditionalFormatting sqref="J98:P98">
    <cfRule type="expression" dxfId="15" priority="16">
      <formula>$CN$3=14</formula>
    </cfRule>
  </conditionalFormatting>
  <conditionalFormatting sqref="E103:P103">
    <cfRule type="expression" dxfId="14" priority="15">
      <formula>OR($CN$3=14,$BW$3="×")</formula>
    </cfRule>
  </conditionalFormatting>
  <conditionalFormatting sqref="N109:P111">
    <cfRule type="expression" dxfId="13" priority="14">
      <formula>$CN$3=15</formula>
    </cfRule>
  </conditionalFormatting>
  <conditionalFormatting sqref="E117:P117">
    <cfRule type="expression" dxfId="12" priority="13">
      <formula>OR($CN$3=15,$BY$3="×")</formula>
    </cfRule>
  </conditionalFormatting>
  <conditionalFormatting sqref="P123">
    <cfRule type="expression" dxfId="11" priority="12">
      <formula>$CN$3=16</formula>
    </cfRule>
  </conditionalFormatting>
  <conditionalFormatting sqref="F126:P126">
    <cfRule type="expression" dxfId="10" priority="11">
      <formula>OR($CN$3=16,$CA$3="×")</formula>
    </cfRule>
  </conditionalFormatting>
  <conditionalFormatting sqref="L131:P131">
    <cfRule type="expression" dxfId="9" priority="10">
      <formula>$CN$3=17</formula>
    </cfRule>
  </conditionalFormatting>
  <conditionalFormatting sqref="E135:P135">
    <cfRule type="expression" dxfId="8" priority="9">
      <formula>OR($CN$3=17,$CC$3="×")</formula>
    </cfRule>
  </conditionalFormatting>
  <conditionalFormatting sqref="J141:P141">
    <cfRule type="expression" dxfId="7" priority="8">
      <formula>$CN$3=18</formula>
    </cfRule>
  </conditionalFormatting>
  <conditionalFormatting sqref="E146:P146">
    <cfRule type="expression" dxfId="6" priority="7">
      <formula>OR($CN$3=18,$CE$3="×")</formula>
    </cfRule>
  </conditionalFormatting>
  <conditionalFormatting sqref="K152:P152">
    <cfRule type="expression" dxfId="5" priority="6">
      <formula>$CN$3=19</formula>
    </cfRule>
  </conditionalFormatting>
  <conditionalFormatting sqref="E156:P156">
    <cfRule type="expression" dxfId="4" priority="5">
      <formula>OR($CN$3=19,$CG$3="×")</formula>
    </cfRule>
  </conditionalFormatting>
  <conditionalFormatting sqref="M163:P164">
    <cfRule type="expression" dxfId="3" priority="4">
      <formula>$CN$3=20</formula>
    </cfRule>
  </conditionalFormatting>
  <conditionalFormatting sqref="E169:P169">
    <cfRule type="expression" dxfId="2" priority="3">
      <formula>OR($CN$3=20,$CI$3="×")</formula>
    </cfRule>
  </conditionalFormatting>
  <conditionalFormatting sqref="L176:P176">
    <cfRule type="expression" dxfId="1" priority="2">
      <formula>$CN$3=21</formula>
    </cfRule>
  </conditionalFormatting>
  <conditionalFormatting sqref="E179:P179">
    <cfRule type="expression" dxfId="0" priority="1">
      <formula>OR($CN$3=21,$CK$3="×")</formula>
    </cfRule>
  </conditionalFormatting>
  <dataValidations count="9">
    <dataValidation type="list" allowBlank="1" showInputMessage="1" showErrorMessage="1" sqref="N109:P111">
      <formula1>$BA$1:$BA$10</formula1>
    </dataValidation>
    <dataValidation type="list" allowBlank="1" showInputMessage="1" showErrorMessage="1" sqref="M163:P164">
      <formula1>$BA$1:$BA$9</formula1>
    </dataValidation>
    <dataValidation type="list" allowBlank="1" showInputMessage="1" showErrorMessage="1" sqref="J98:P98 J141:P141">
      <formula1>$BA$1:$BA$8</formula1>
    </dataValidation>
    <dataValidation type="list" allowBlank="1" showInputMessage="1" showErrorMessage="1" sqref="L75:P75 L131:P131 L176:P176">
      <formula1>$BA$1:$BA$6</formula1>
    </dataValidation>
    <dataValidation type="list" allowBlank="1" showInputMessage="1" showErrorMessage="1" sqref="M67:P67">
      <formula1>$BA$1:$BA$5</formula1>
    </dataValidation>
    <dataValidation type="list" allowBlank="1" showInputMessage="1" showErrorMessage="1" sqref="P61 P84">
      <formula1>$BA$1:$BA$3</formula1>
    </dataValidation>
    <dataValidation type="list" allowBlank="1" showInputMessage="1" showErrorMessage="1" sqref="P90 P123">
      <formula1>$BA$1:$BA$4</formula1>
    </dataValidation>
    <dataValidation type="list" allowBlank="1" showInputMessage="1" showErrorMessage="1" sqref="G29 H31">
      <formula1>$BB$1:$BB$6</formula1>
    </dataValidation>
    <dataValidation type="list" allowBlank="1" showInputMessage="1" showErrorMessage="1" sqref="P20 K39:P39 K49:P49 K152:P152">
      <formula1>$BA$1:$BA$7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rowBreaks count="3" manualBreakCount="3">
    <brk id="55" max="16" man="1"/>
    <brk id="105" max="16" man="1"/>
    <brk id="1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敏彦</dc:creator>
  <cp:lastModifiedBy>北九州市</cp:lastModifiedBy>
  <cp:lastPrinted>2022-09-14T00:43:47Z</cp:lastPrinted>
  <dcterms:created xsi:type="dcterms:W3CDTF">2020-03-13T00:33:12Z</dcterms:created>
  <dcterms:modified xsi:type="dcterms:W3CDTF">2022-09-14T23:16:25Z</dcterms:modified>
</cp:coreProperties>
</file>