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３年度\【2022.1.21期限】公営企業に係る経営比較分析表（令和２年度決算）の分析について\提出\"/>
    </mc:Choice>
  </mc:AlternateContent>
  <xr:revisionPtr revIDLastSave="0" documentId="13_ncr:1_{D4D34137-76B7-4DC5-BAF4-8AEAB7ECC037}" xr6:coauthVersionLast="41" xr6:coauthVersionMax="41" xr10:uidLastSave="{00000000-0000-0000-0000-000000000000}"/>
  <workbookProtection workbookAlgorithmName="SHA-512" workbookHashValue="2WD3TxHmPtZksf76lwMGYbUn2Us7jKPEgo17gcPgtza1m2ykFKFQmPagjxeCDRaB5jl3bdGqlWRyQfwYYUhxoQ==" workbookSaltValue="9U2QReLyhCW3/LlYnuIw8A==" workbookSpinCount="100000" lockStructure="1"/>
  <bookViews>
    <workbookView xWindow="390" yWindow="390" windowWidth="14400" windowHeight="157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<sst xmlns="http://schemas.openxmlformats.org/spreadsheetml/2006/main" count="228" uniqueCount="115">
  <si>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</si>
  <si>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</si>
  <si>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</si>
  <si>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</si>
  <si>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</si>
  <si>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</si>
  <si>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</si>
  <si>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</si>
  <si>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</si>
  <si>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</si>
  <si>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</si>
  <si>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</si>
  <si>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</si>
  <si>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</si>
  <si>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</si>
  <si>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</si>
  <si>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</si>
  <si>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</si>
  <si>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</si>
  <si>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</si>
  <si>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</si>
  <si>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</si>
  <si>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</si>
  <si>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</si>
  <si>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</si>
  <si>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</si>
  <si>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</si>
  <si>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</si>
  <si>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</si>
  <si>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</si>
  <si>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</si>
  <si>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</si>
  <si>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</si>
  <si>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</si>
  <si>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</si>
  <si>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</si>
  <si>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</si>
  <si>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</si>
  <si>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</si>
  <si>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</si>
  <si>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</si>
  <si>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</si>
  <si>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</si>
  <si>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</si>
  <si>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</si>
  <si>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</si>
  <si>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</si>
  <si>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</si>
  <si>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</si>
  <si>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</si>
  <si>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</si>
  <si>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</si>
  <si>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</si>
  <si>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</si>
  <si>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</si>
  <si>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</si>
  <si>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</si>
  <si>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</si>
  <si>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</si>
  <si>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</si>
  <si>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</si>
  <si>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</si>
  <si>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</si>
  <si>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</si>
  <si>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</si>
  <si>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</si>
  <si>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</si>
  <si>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</si>
  <si>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</si>
  <si>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</si>
  <si>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</si>
  <si>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</si>
  <si>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</si>
  <si>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</si>
  <si>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</si>
  <si>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</si>
  <si>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</si>
  <si>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</si>
  <si>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</si>
  <si>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</si>
  <si>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</si>
  <si>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</si>
  <si>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</si>
  <si>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</si>
  <si>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</si>
  <si>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</si>
  <si>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</si>
  <si>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</si>
  <si>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</si>
  <si>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</si>
  <si>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</si>
  <si>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</si>
  <si>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</si>
  <si>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</si>
  <si>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</si>
  <si>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</si>
  <si>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</si>
  <si>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</si>
  <si>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</si>
  <si>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</si>
  <si>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</si>
  <si>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</si>
  <si>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</si>
  <si>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</si>
  <si>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</si>
  <si>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</si>
  <si>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</si>
  <si>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</si>
  <si>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</si>
  <si>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</si>
  <si>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</si>
  <si>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</si>
  <si>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節水意識の高まりや節水機器の普及などにより水道料金収入の減少傾向が続くなど、今後とも厳しい経営状況が見込まれますが、平成28年4月に策定した経営戦略（H28～R2年度）に基づき、現行料金を維持したうえで、収入増対策や経費節減に取組んだ結果、収益的収支の黒字や一定の資金剰余を確保するなど健全な経営を維持しています。
　料金回収率は100％を下回っていますが、これは下水道使用料徴収経費などが、本指標の算定における料金回収対象経費から控除されていないことなどによるものです。経営戦略に基づき収入増対策などに取組んだ結果、経常収支比率も安定して100％を超え、累積欠損金も発生しておらず、経営状況は健全な水準にあるといえます。
　企業債残高対給水収益比率は微増となりました。類似団体平均値と比較すると高い水準であるため、給水収益の確保と、施設等の効率的な更新をしていく必要があると考えています。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本市は、起伏に富んだ地形であることなどから、類似団体に比べ有収率が低い傾向にありますが、経営戦略に基づく漏水調査の強化や老朽管の更新など継続的な取組みにより、有収率の改善に努めています。</t>
    <phoneticPr fontId="4"/>
  </si>
  <si>
    <t>有形固定資産減価償却率は、類似団体平均値と同様、年度毎に高くなっていることから、施設全体の老朽化が進んでいると考えられます。また、類似団体平均値と比較して、管路更新率は同程度です。
　今後、老朽化した管路等を、いかに効率よく更新していくかが課題となっています。</t>
    <phoneticPr fontId="4"/>
  </si>
  <si>
    <t>　平成28～令和2年度まで旧経営計画に基づき、事業を実施してきました。経営目標は、「安全・安心で質の高いサービスを提供し、現行料金を維持する」であり、達成することができました。今後は、令和3～7年度までの新経営計画に基づき、事業を実施し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t>
    <rPh sb="6" eb="8">
      <t>レイワ</t>
    </rPh>
    <rPh sb="13" eb="14">
      <t>キュウ</t>
    </rPh>
    <rPh sb="16" eb="18">
      <t>ケイカク</t>
    </rPh>
    <rPh sb="75" eb="77">
      <t>タッセイ</t>
    </rPh>
    <rPh sb="88" eb="90">
      <t>コンゴ</t>
    </rPh>
    <rPh sb="92" eb="94">
      <t>レイワ</t>
    </rPh>
    <rPh sb="97" eb="99">
      <t>ネンド</t>
    </rPh>
    <rPh sb="108" eb="109">
      <t>モト</t>
    </rPh>
    <rPh sb="112" eb="114">
      <t>ジギョウ</t>
    </rPh>
    <rPh sb="115" eb="11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</si>
</sst>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1.22</c:v>
                </c:pt>
                <c:pt idx="1">
                  <c:v>1.1100000000000001</c:v>
                </c:pt>
                <c:pt idx="2">
                  <c:v>1.07</c:v>
                </c:pt>
                <c:pt idx="3">
                  <c:v>1.04</c:v>
                </c:pt>
                <c:pt idx="4">
                  <c:v>0.89</c:v>
                </c:pt>
              </c:numCache>
            </c:numRef>
          </c:val>
          <c:extLst>
            <c:ext xmlns:c16="http://schemas.microsoft.com/office/drawing/2014/chart" uri="{C3380CC4-5D6E-409C-BE32-E72D297353CC}">
              <c16:uniqueId val="{00000000-C910-489A-BB36-FE4E7C01EC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C910-489A-BB36-FE4E7C01EC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39.53</c:v>
                </c:pt>
                <c:pt idx="1">
                  <c:v>39.29</c:v>
                </c:pt>
                <c:pt idx="2">
                  <c:v>39.159999999999997</c:v>
                </c:pt>
                <c:pt idx="3">
                  <c:v>38.57</c:v>
                </c:pt>
                <c:pt idx="4">
                  <c:v>38.53</c:v>
                </c:pt>
              </c:numCache>
            </c:numRef>
          </c:val>
          <c:extLst>
            <c:ext xmlns:c16="http://schemas.microsoft.com/office/drawing/2014/chart" uri="{C3380CC4-5D6E-409C-BE32-E72D297353CC}">
              <c16:uniqueId val="{00000000-9D46-4DF4-8272-4F151BF2F2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9D46-4DF4-8272-4F151BF2F2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90.4</c:v>
                </c:pt>
                <c:pt idx="1">
                  <c:v>90.64</c:v>
                </c:pt>
                <c:pt idx="2">
                  <c:v>90.18</c:v>
                </c:pt>
                <c:pt idx="3">
                  <c:v>90.19</c:v>
                </c:pt>
                <c:pt idx="4">
                  <c:v>90.84</c:v>
                </c:pt>
              </c:numCache>
            </c:numRef>
          </c:val>
          <c:extLst>
            <c:ext xmlns:c16="http://schemas.microsoft.com/office/drawing/2014/chart" uri="{C3380CC4-5D6E-409C-BE32-E72D297353CC}">
              <c16:uniqueId val="{00000000-538A-4EB2-BB2B-7AC094C2D7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538A-4EB2-BB2B-7AC094C2D7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111.75</c:v>
                </c:pt>
                <c:pt idx="1">
                  <c:v>109.63</c:v>
                </c:pt>
                <c:pt idx="2">
                  <c:v>105.93</c:v>
                </c:pt>
                <c:pt idx="3">
                  <c:v>106.4</c:v>
                </c:pt>
                <c:pt idx="4">
                  <c:v>103.99</c:v>
                </c:pt>
              </c:numCache>
            </c:numRef>
          </c:val>
          <c:extLst>
            <c:ext xmlns:c16="http://schemas.microsoft.com/office/drawing/2014/chart" uri="{C3380CC4-5D6E-409C-BE32-E72D297353CC}">
              <c16:uniqueId val="{00000000-67F5-4532-8ABD-A6FAC52B78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67F5-4532-8ABD-A6FAC52B78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45.56</c:v>
                </c:pt>
                <c:pt idx="1">
                  <c:v>46.15</c:v>
                </c:pt>
                <c:pt idx="2">
                  <c:v>46.49</c:v>
                </c:pt>
                <c:pt idx="3">
                  <c:v>46.86</c:v>
                </c:pt>
                <c:pt idx="4">
                  <c:v>47.45</c:v>
                </c:pt>
              </c:numCache>
            </c:numRef>
          </c:val>
          <c:extLst>
            <c:ext xmlns:c16="http://schemas.microsoft.com/office/drawing/2014/chart" uri="{C3380CC4-5D6E-409C-BE32-E72D297353CC}">
              <c16:uniqueId val="{00000000-AAF2-4785-8D05-B6797BF866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AAF2-4785-8D05-B6797BF866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22.34</c:v>
                </c:pt>
                <c:pt idx="1">
                  <c:v>24.32</c:v>
                </c:pt>
                <c:pt idx="2">
                  <c:v>23.6</c:v>
                </c:pt>
                <c:pt idx="3">
                  <c:v>24.65</c:v>
                </c:pt>
                <c:pt idx="4">
                  <c:v>25.34</c:v>
                </c:pt>
              </c:numCache>
            </c:numRef>
          </c:val>
          <c:extLst>
            <c:ext xmlns:c16="http://schemas.microsoft.com/office/drawing/2014/chart" uri="{C3380CC4-5D6E-409C-BE32-E72D297353CC}">
              <c16:uniqueId val="{00000000-3833-4AFD-9439-6127775844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3833-4AFD-9439-6127775844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0-49A8-AFE5-796BB9747B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20-49A8-AFE5-796BB9747B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203.84</c:v>
                </c:pt>
                <c:pt idx="1">
                  <c:v>188.78</c:v>
                </c:pt>
                <c:pt idx="2">
                  <c:v>182.66</c:v>
                </c:pt>
                <c:pt idx="3">
                  <c:v>182.74</c:v>
                </c:pt>
                <c:pt idx="4">
                  <c:v>174.6</c:v>
                </c:pt>
              </c:numCache>
            </c:numRef>
          </c:val>
          <c:extLst>
            <c:ext xmlns:c16="http://schemas.microsoft.com/office/drawing/2014/chart" uri="{C3380CC4-5D6E-409C-BE32-E72D297353CC}">
              <c16:uniqueId val="{00000000-75B7-4D4B-AFFE-4EF388E67F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75B7-4D4B-AFFE-4EF388E67F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406.4</c:v>
                </c:pt>
                <c:pt idx="1">
                  <c:v>398.84</c:v>
                </c:pt>
                <c:pt idx="2">
                  <c:v>400.51</c:v>
                </c:pt>
                <c:pt idx="3">
                  <c:v>407.56</c:v>
                </c:pt>
                <c:pt idx="4">
                  <c:v>418.09</c:v>
                </c:pt>
              </c:numCache>
            </c:numRef>
          </c:val>
          <c:extLst>
            <c:ext xmlns:c16="http://schemas.microsoft.com/office/drawing/2014/chart" uri="{C3380CC4-5D6E-409C-BE32-E72D297353CC}">
              <c16:uniqueId val="{00000000-DF1E-4825-87EB-95C3F865C9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DF1E-4825-87EB-95C3F865C9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98.57</c:v>
                </c:pt>
                <c:pt idx="1">
                  <c:v>97.59</c:v>
                </c:pt>
                <c:pt idx="2">
                  <c:v>96.07</c:v>
                </c:pt>
                <c:pt idx="3">
                  <c:v>96.63</c:v>
                </c:pt>
                <c:pt idx="4">
                  <c:v>95.12</c:v>
                </c:pt>
              </c:numCache>
            </c:numRef>
          </c:val>
          <c:extLst>
            <c:ext xmlns:c16="http://schemas.microsoft.com/office/drawing/2014/chart" uri="{C3380CC4-5D6E-409C-BE32-E72D297353CC}">
              <c16:uniqueId val="{00000000-9B8E-42BF-BF62-C3E58315BA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9B8E-42BF-BF62-C3E58315BA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147.38</c:v>
                </c:pt>
                <c:pt idx="1">
                  <c:v>149.02000000000001</c:v>
                </c:pt>
                <c:pt idx="2">
                  <c:v>151.31</c:v>
                </c:pt>
                <c:pt idx="3">
                  <c:v>150.19</c:v>
                </c:pt>
                <c:pt idx="4">
                  <c:v>149.58000000000001</c:v>
                </c:pt>
              </c:numCache>
            </c:numRef>
          </c:val>
          <c:extLst>
            <c:ext xmlns:c16="http://schemas.microsoft.com/office/drawing/2014/chart" uri="{C3380CC4-5D6E-409C-BE32-E72D297353CC}">
              <c16:uniqueId val="{00000000-327B-496F-947C-BD51017E1C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327B-496F-947C-BD51017E1C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北九州市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944712</v>
      </c>
      <c r="AM8" s="61"/>
      <c r="AN8" s="61"/>
      <c r="AO8" s="61"/>
      <c r="AP8" s="61"/>
      <c r="AQ8" s="61"/>
      <c r="AR8" s="61"/>
      <c r="AS8" s="61"/>
      <c r="AT8" s="52">
        <f>データ!$S$6</f>
        <v>491.69</v>
      </c>
      <c r="AU8" s="53"/>
      <c r="AV8" s="53"/>
      <c r="AW8" s="53"/>
      <c r="AX8" s="53"/>
      <c r="AY8" s="53"/>
      <c r="AZ8" s="53"/>
      <c r="BA8" s="53"/>
      <c r="BB8" s="54">
        <f>データ!$T$6</f>
        <v>1921.36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69.989999999999995</v>
      </c>
      <c r="J10" s="53"/>
      <c r="K10" s="53"/>
      <c r="L10" s="53"/>
      <c r="M10" s="53"/>
      <c r="N10" s="53"/>
      <c r="O10" s="64"/>
      <c r="P10" s="54">
        <f>データ!$P$6</f>
        <v>99.55</v>
      </c>
      <c r="Q10" s="54"/>
      <c r="R10" s="54"/>
      <c r="S10" s="54"/>
      <c r="T10" s="54"/>
      <c r="U10" s="54"/>
      <c r="V10" s="54"/>
      <c r="W10" s="61">
        <f>データ!$Q$6</f>
        <v>2200</v>
      </c>
      <c r="X10" s="61"/>
      <c r="Y10" s="61"/>
      <c r="Z10" s="61"/>
      <c r="AA10" s="61"/>
      <c r="AB10" s="61"/>
      <c r="AC10" s="61"/>
      <c r="AD10" s="2"/>
      <c r="AE10" s="2"/>
      <c r="AF10" s="2"/>
      <c r="AG10" s="2"/>
      <c r="AH10" s="4"/>
      <c r="AI10" s="4"/>
      <c r="AJ10" s="4"/>
      <c r="AK10" s="4"/>
      <c r="AL10" s="61">
        <f>データ!$U$6</f>
        <v>976878</v>
      </c>
      <c r="AM10" s="61"/>
      <c r="AN10" s="61"/>
      <c r="AO10" s="61"/>
      <c r="AP10" s="61"/>
      <c r="AQ10" s="61"/>
      <c r="AR10" s="61"/>
      <c r="AS10" s="61"/>
      <c r="AT10" s="52">
        <f>データ!$V$6</f>
        <v>270.16000000000003</v>
      </c>
      <c r="AU10" s="53"/>
      <c r="AV10" s="53"/>
      <c r="AW10" s="53"/>
      <c r="AX10" s="53"/>
      <c r="AY10" s="53"/>
      <c r="AZ10" s="53"/>
      <c r="BA10" s="53"/>
      <c r="BB10" s="54">
        <f>データ!$W$6</f>
        <v>3615.92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zPPEFJ9cjCSUDhHIBp94PCx1roDW/iSt9m0yCa6/iWg1Iyb68CTWIyKkAQyhI2xXhRt9xlpu0+GrNvUUtwH0Q==" saltValue="sCFB6qHmL48HMPN9jGHb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401005</v>
      </c>
      <c r="D6" s="34">
        <f t="shared" si="3"/>
        <v>46</v>
      </c>
      <c r="E6" s="34">
        <f t="shared" si="3"/>
        <v>1</v>
      </c>
      <c r="F6" s="34">
        <f t="shared" si="3"/>
        <v>0</v>
      </c>
      <c r="G6" s="34">
        <f t="shared" si="3"/>
        <v>1</v>
      </c>
      <c r="H6" s="34" t="str">
        <f t="shared" si="3"/>
        <v>福岡県　北九州市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69.989999999999995</v>
      </c>
      <c r="P6" s="35">
        <f t="shared" si="3"/>
        <v>99.55</v>
      </c>
      <c r="Q6" s="35">
        <f t="shared" si="3"/>
        <v>2200</v>
      </c>
      <c r="R6" s="35">
        <f t="shared" si="3"/>
        <v>944712</v>
      </c>
      <c r="S6" s="35">
        <f t="shared" si="3"/>
        <v>491.69</v>
      </c>
      <c r="T6" s="35">
        <f t="shared" si="3"/>
        <v>1921.36</v>
      </c>
      <c r="U6" s="35">
        <f t="shared" si="3"/>
        <v>976878</v>
      </c>
      <c r="V6" s="35">
        <f t="shared" si="3"/>
        <v>270.16000000000003</v>
      </c>
      <c r="W6" s="35">
        <f t="shared" si="3"/>
        <v>3615.92</v>
      </c>
      <c r="X6" s="36">
        <f>IF(X7="",NA(),X7)</f>
        <v>111.75</v>
      </c>
      <c r="Y6" s="36">
        <f t="shared" ref="Y6:AG6" si="4">IF(Y7="",NA(),Y7)</f>
        <v>109.63</v>
      </c>
      <c r="Z6" s="36">
        <f t="shared" si="4"/>
        <v>105.93</v>
      </c>
      <c r="AA6" s="36">
        <f t="shared" si="4"/>
        <v>106.4</v>
      </c>
      <c r="AB6" s="36">
        <f t="shared" si="4"/>
        <v>103.99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203.84</v>
      </c>
      <c r="AU6" s="36">
        <f t="shared" ref="AU6:BC6" si="6">IF(AU7="",NA(),AU7)</f>
        <v>188.78</v>
      </c>
      <c r="AV6" s="36">
        <f t="shared" si="6"/>
        <v>182.66</v>
      </c>
      <c r="AW6" s="36">
        <f t="shared" si="6"/>
        <v>182.74</v>
      </c>
      <c r="AX6" s="36">
        <f t="shared" si="6"/>
        <v>174.6</v>
      </c>
      <c r="AY6" s="36">
        <f t="shared" si="6"/>
        <v>159.12</v>
      </c>
      <c r="AZ6" s="36">
        <f t="shared" si="6"/>
        <v>169.68</v>
      </c>
      <c r="BA6" s="36">
        <f t="shared" si="6"/>
        <v>166.51</v>
      </c>
      <c r="BB6" s="36">
        <f t="shared" si="6"/>
        <v>172.47</v>
      </c>
      <c r="BC6" s="36">
        <f t="shared" si="6"/>
        <v>170.76</v>
      </c>
      <c r="BD6" s="35" t="str">
        <f>IF(BD7="","",IF(BD7="-","【-】","【"&amp;SUBSTITUTE(TEXT(BD7,"#,##0.00"),"-","△")&amp;"】"))</f>
        <v>【260.31】</v>
      </c>
      <c r="BE6" s="36">
        <f>IF(BE7="",NA(),BE7)</f>
        <v>406.4</v>
      </c>
      <c r="BF6" s="36">
        <f t="shared" ref="BF6:BN6" si="7">IF(BF7="",NA(),BF7)</f>
        <v>398.84</v>
      </c>
      <c r="BG6" s="36">
        <f t="shared" si="7"/>
        <v>400.51</v>
      </c>
      <c r="BH6" s="36">
        <f t="shared" si="7"/>
        <v>407.56</v>
      </c>
      <c r="BI6" s="36">
        <f t="shared" si="7"/>
        <v>418.09</v>
      </c>
      <c r="BJ6" s="36">
        <f t="shared" si="7"/>
        <v>206.16</v>
      </c>
      <c r="BK6" s="36">
        <f t="shared" si="7"/>
        <v>203.63</v>
      </c>
      <c r="BL6" s="36">
        <f t="shared" si="7"/>
        <v>198.51</v>
      </c>
      <c r="BM6" s="36">
        <f t="shared" si="7"/>
        <v>193.57</v>
      </c>
      <c r="BN6" s="36">
        <f t="shared" si="7"/>
        <v>200.12</v>
      </c>
      <c r="BO6" s="35" t="str">
        <f>IF(BO7="","",IF(BO7="-","【-】","【"&amp;SUBSTITUTE(TEXT(BO7,"#,##0.00"),"-","△")&amp;"】"))</f>
        <v>【275.67】</v>
      </c>
      <c r="BP6" s="36">
        <f>IF(BP7="",NA(),BP7)</f>
        <v>98.57</v>
      </c>
      <c r="BQ6" s="36">
        <f t="shared" ref="BQ6:BY6" si="8">IF(BQ7="",NA(),BQ7)</f>
        <v>97.59</v>
      </c>
      <c r="BR6" s="36">
        <f t="shared" si="8"/>
        <v>96.07</v>
      </c>
      <c r="BS6" s="36">
        <f t="shared" si="8"/>
        <v>96.63</v>
      </c>
      <c r="BT6" s="36">
        <f t="shared" si="8"/>
        <v>95.12</v>
      </c>
      <c r="BU6" s="36">
        <f t="shared" si="8"/>
        <v>104.03</v>
      </c>
      <c r="BV6" s="36">
        <f t="shared" si="8"/>
        <v>103.04</v>
      </c>
      <c r="BW6" s="36">
        <f t="shared" si="8"/>
        <v>103.28</v>
      </c>
      <c r="BX6" s="36">
        <f t="shared" si="8"/>
        <v>102.26</v>
      </c>
      <c r="BY6" s="36">
        <f t="shared" si="8"/>
        <v>98.26</v>
      </c>
      <c r="BZ6" s="35" t="str">
        <f>IF(BZ7="","",IF(BZ7="-","【-】","【"&amp;SUBSTITUTE(TEXT(BZ7,"#,##0.00"),"-","△")&amp;"】"))</f>
        <v>【100.05】</v>
      </c>
      <c r="CA6" s="36">
        <f>IF(CA7="",NA(),CA7)</f>
        <v>147.38</v>
      </c>
      <c r="CB6" s="36">
        <f t="shared" ref="CB6:CJ6" si="9">IF(CB7="",NA(),CB7)</f>
        <v>149.02000000000001</v>
      </c>
      <c r="CC6" s="36">
        <f t="shared" si="9"/>
        <v>151.31</v>
      </c>
      <c r="CD6" s="36">
        <f t="shared" si="9"/>
        <v>150.19</v>
      </c>
      <c r="CE6" s="36">
        <f t="shared" si="9"/>
        <v>149.58000000000001</v>
      </c>
      <c r="CF6" s="36">
        <f t="shared" si="9"/>
        <v>171.54</v>
      </c>
      <c r="CG6" s="36">
        <f t="shared" si="9"/>
        <v>173</v>
      </c>
      <c r="CH6" s="36">
        <f t="shared" si="9"/>
        <v>173.11</v>
      </c>
      <c r="CI6" s="36">
        <f t="shared" si="9"/>
        <v>174.34</v>
      </c>
      <c r="CJ6" s="36">
        <f t="shared" si="9"/>
        <v>172.33</v>
      </c>
      <c r="CK6" s="35" t="str">
        <f>IF(CK7="","",IF(CK7="-","【-】","【"&amp;SUBSTITUTE(TEXT(CK7,"#,##0.00"),"-","△")&amp;"】"))</f>
        <v>【166.40】</v>
      </c>
      <c r="CL6" s="36">
        <f>IF(CL7="",NA(),CL7)</f>
        <v>39.53</v>
      </c>
      <c r="CM6" s="36">
        <f t="shared" ref="CM6:CU6" si="10">IF(CM7="",NA(),CM7)</f>
        <v>39.29</v>
      </c>
      <c r="CN6" s="36">
        <f t="shared" si="10"/>
        <v>39.159999999999997</v>
      </c>
      <c r="CO6" s="36">
        <f t="shared" si="10"/>
        <v>38.57</v>
      </c>
      <c r="CP6" s="36">
        <f t="shared" si="10"/>
        <v>38.53</v>
      </c>
      <c r="CQ6" s="36">
        <f t="shared" si="10"/>
        <v>59</v>
      </c>
      <c r="CR6" s="36">
        <f t="shared" si="10"/>
        <v>59.36</v>
      </c>
      <c r="CS6" s="36">
        <f t="shared" si="10"/>
        <v>59.32</v>
      </c>
      <c r="CT6" s="36">
        <f t="shared" si="10"/>
        <v>59.12</v>
      </c>
      <c r="CU6" s="36">
        <f t="shared" si="10"/>
        <v>59.37</v>
      </c>
      <c r="CV6" s="35" t="str">
        <f>IF(CV7="","",IF(CV7="-","【-】","【"&amp;SUBSTITUTE(TEXT(CV7,"#,##0.00"),"-","△")&amp;"】"))</f>
        <v>【60.69】</v>
      </c>
      <c r="CW6" s="36">
        <f>IF(CW7="",NA(),CW7)</f>
        <v>90.4</v>
      </c>
      <c r="CX6" s="36">
        <f t="shared" ref="CX6:DF6" si="11">IF(CX7="",NA(),CX7)</f>
        <v>90.64</v>
      </c>
      <c r="CY6" s="36">
        <f t="shared" si="11"/>
        <v>90.18</v>
      </c>
      <c r="CZ6" s="36">
        <f t="shared" si="11"/>
        <v>90.19</v>
      </c>
      <c r="DA6" s="36">
        <f t="shared" si="11"/>
        <v>90.84</v>
      </c>
      <c r="DB6" s="36">
        <f t="shared" si="11"/>
        <v>93.69</v>
      </c>
      <c r="DC6" s="36">
        <f t="shared" si="11"/>
        <v>93.82</v>
      </c>
      <c r="DD6" s="36">
        <f t="shared" si="11"/>
        <v>93.74</v>
      </c>
      <c r="DE6" s="36">
        <f t="shared" si="11"/>
        <v>93.64</v>
      </c>
      <c r="DF6" s="36">
        <f t="shared" si="11"/>
        <v>93.68</v>
      </c>
      <c r="DG6" s="35" t="str">
        <f>IF(DG7="","",IF(DG7="-","【-】","【"&amp;SUBSTITUTE(TEXT(DG7,"#,##0.00"),"-","△")&amp;"】"))</f>
        <v>【89.82】</v>
      </c>
      <c r="DH6" s="36">
        <f>IF(DH7="",NA(),DH7)</f>
        <v>45.56</v>
      </c>
      <c r="DI6" s="36">
        <f t="shared" ref="DI6:DQ6" si="12">IF(DI7="",NA(),DI7)</f>
        <v>46.15</v>
      </c>
      <c r="DJ6" s="36">
        <f t="shared" si="12"/>
        <v>46.49</v>
      </c>
      <c r="DK6" s="36">
        <f t="shared" si="12"/>
        <v>46.86</v>
      </c>
      <c r="DL6" s="36">
        <f t="shared" si="12"/>
        <v>47.45</v>
      </c>
      <c r="DM6" s="36">
        <f t="shared" si="12"/>
        <v>48.05</v>
      </c>
      <c r="DN6" s="36">
        <f t="shared" si="12"/>
        <v>48.64</v>
      </c>
      <c r="DO6" s="36">
        <f t="shared" si="12"/>
        <v>49.23</v>
      </c>
      <c r="DP6" s="36">
        <f t="shared" si="12"/>
        <v>49.78</v>
      </c>
      <c r="DQ6" s="36">
        <f t="shared" si="12"/>
        <v>50.32</v>
      </c>
      <c r="DR6" s="35" t="str">
        <f>IF(DR7="","",IF(DR7="-","【-】","【"&amp;SUBSTITUTE(TEXT(DR7,"#,##0.00"),"-","△")&amp;"】"))</f>
        <v>【50.19】</v>
      </c>
      <c r="DS6" s="36">
        <f>IF(DS7="",NA(),DS7)</f>
        <v>22.34</v>
      </c>
      <c r="DT6" s="36">
        <f t="shared" ref="DT6:EB6" si="13">IF(DT7="",NA(),DT7)</f>
        <v>24.32</v>
      </c>
      <c r="DU6" s="36">
        <f t="shared" si="13"/>
        <v>23.6</v>
      </c>
      <c r="DV6" s="36">
        <f t="shared" si="13"/>
        <v>24.65</v>
      </c>
      <c r="DW6" s="36">
        <f t="shared" si="13"/>
        <v>25.34</v>
      </c>
      <c r="DX6" s="36">
        <f t="shared" si="13"/>
        <v>17.97</v>
      </c>
      <c r="DY6" s="36">
        <f t="shared" si="13"/>
        <v>19.95</v>
      </c>
      <c r="DZ6" s="36">
        <f t="shared" si="13"/>
        <v>21.62</v>
      </c>
      <c r="EA6" s="36">
        <f t="shared" si="13"/>
        <v>22.79</v>
      </c>
      <c r="EB6" s="36">
        <f t="shared" si="13"/>
        <v>24.26</v>
      </c>
      <c r="EC6" s="35" t="str">
        <f>IF(EC7="","",IF(EC7="-","【-】","【"&amp;SUBSTITUTE(TEXT(EC7,"#,##0.00"),"-","△")&amp;"】"))</f>
        <v>【20.63】</v>
      </c>
      <c r="ED6" s="36">
        <f>IF(ED7="",NA(),ED7)</f>
        <v>1.22</v>
      </c>
      <c r="EE6" s="36">
        <f t="shared" ref="EE6:EM6" si="14">IF(EE7="",NA(),EE7)</f>
        <v>1.1100000000000001</v>
      </c>
      <c r="EF6" s="36">
        <f t="shared" si="14"/>
        <v>1.07</v>
      </c>
      <c r="EG6" s="36">
        <f t="shared" si="14"/>
        <v>1.04</v>
      </c>
      <c r="EH6" s="36">
        <f t="shared" si="14"/>
        <v>0.89</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401005</v>
      </c>
      <c r="D7" s="38">
        <v>46</v>
      </c>
      <c r="E7" s="38">
        <v>1</v>
      </c>
      <c r="F7" s="38">
        <v>0</v>
      </c>
      <c r="G7" s="38">
        <v>1</v>
      </c>
      <c r="H7" s="38" t="s">
        <v>93</v>
      </c>
      <c r="I7" s="38" t="s">
        <v>94</v>
      </c>
      <c r="J7" s="38" t="s">
        <v>95</v>
      </c>
      <c r="K7" s="38" t="s">
        <v>96</v>
      </c>
      <c r="L7" s="38" t="s">
        <v>97</v>
      </c>
      <c r="M7" s="38" t="s">
        <v>98</v>
      </c>
      <c r="N7" s="39" t="s">
        <v>99</v>
      </c>
      <c r="O7" s="39">
        <v>69.989999999999995</v>
      </c>
      <c r="P7" s="39">
        <v>99.55</v>
      </c>
      <c r="Q7" s="39">
        <v>2200</v>
      </c>
      <c r="R7" s="39">
        <v>944712</v>
      </c>
      <c r="S7" s="39">
        <v>491.69</v>
      </c>
      <c r="T7" s="39">
        <v>1921.36</v>
      </c>
      <c r="U7" s="39">
        <v>976878</v>
      </c>
      <c r="V7" s="39">
        <v>270.16000000000003</v>
      </c>
      <c r="W7" s="39">
        <v>3615.92</v>
      </c>
      <c r="X7" s="39">
        <v>111.75</v>
      </c>
      <c r="Y7" s="39">
        <v>109.63</v>
      </c>
      <c r="Z7" s="39">
        <v>105.93</v>
      </c>
      <c r="AA7" s="39">
        <v>106.4</v>
      </c>
      <c r="AB7" s="39">
        <v>103.99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203.84</v>
      </c>
      <c r="AU7" s="39">
        <v>188.78</v>
      </c>
      <c r="AV7" s="39">
        <v>182.66</v>
      </c>
      <c r="AW7" s="39">
        <v>182.74</v>
      </c>
      <c r="AX7" s="39">
        <v>174.6</v>
      </c>
      <c r="AY7" s="39">
        <v>159.12</v>
      </c>
      <c r="AZ7" s="39">
        <v>169.68</v>
      </c>
      <c r="BA7" s="39">
        <v>166.51</v>
      </c>
      <c r="BB7" s="39">
        <v>172.47</v>
      </c>
      <c r="BC7" s="39">
        <v>170.76</v>
      </c>
      <c r="BD7" s="39">
        <v>260.31</v>
      </c>
      <c r="BE7" s="39">
        <v>406.4</v>
      </c>
      <c r="BF7" s="39">
        <v>398.84</v>
      </c>
      <c r="BG7" s="39">
        <v>400.51</v>
      </c>
      <c r="BH7" s="39">
        <v>407.56</v>
      </c>
      <c r="BI7" s="39">
        <v>418.09</v>
      </c>
      <c r="BJ7" s="39">
        <v>206.16</v>
      </c>
      <c r="BK7" s="39">
        <v>203.63</v>
      </c>
      <c r="BL7" s="39">
        <v>198.51</v>
      </c>
      <c r="BM7" s="39">
        <v>193.57</v>
      </c>
      <c r="BN7" s="39">
        <v>200.12</v>
      </c>
      <c r="BO7" s="39">
        <v>275.67</v>
      </c>
      <c r="BP7" s="39">
        <v>98.57</v>
      </c>
      <c r="BQ7" s="39">
        <v>97.59</v>
      </c>
      <c r="BR7" s="39">
        <v>96.07</v>
      </c>
      <c r="BS7" s="39">
        <v>96.63</v>
      </c>
      <c r="BT7" s="39">
        <v>95.12</v>
      </c>
      <c r="BU7" s="39">
        <v>104.03</v>
      </c>
      <c r="BV7" s="39">
        <v>103.04</v>
      </c>
      <c r="BW7" s="39">
        <v>103.28</v>
      </c>
      <c r="BX7" s="39">
        <v>102.26</v>
      </c>
      <c r="BY7" s="39">
        <v>98.26</v>
      </c>
      <c r="BZ7" s="39">
        <v>100.05</v>
      </c>
      <c r="CA7" s="39">
        <v>147.38</v>
      </c>
      <c r="CB7" s="39">
        <v>149.02000000000001</v>
      </c>
      <c r="CC7" s="39">
        <v>151.31</v>
      </c>
      <c r="CD7" s="39">
        <v>150.19</v>
      </c>
      <c r="CE7" s="39">
        <v>149.58000000000001</v>
      </c>
      <c r="CF7" s="39">
        <v>171.54</v>
      </c>
      <c r="CG7" s="39">
        <v>173</v>
      </c>
      <c r="CH7" s="39">
        <v>173.11</v>
      </c>
      <c r="CI7" s="39">
        <v>174.34</v>
      </c>
      <c r="CJ7" s="39">
        <v>172.33</v>
      </c>
      <c r="CK7" s="39">
        <v>166.4</v>
      </c>
      <c r="CL7" s="39">
        <v>39.53</v>
      </c>
      <c r="CM7" s="39">
        <v>39.29</v>
      </c>
      <c r="CN7" s="39">
        <v>39.159999999999997</v>
      </c>
      <c r="CO7" s="39">
        <v>38.57</v>
      </c>
      <c r="CP7" s="39">
        <v>38.53</v>
      </c>
      <c r="CQ7" s="39">
        <v>59</v>
      </c>
      <c r="CR7" s="39">
        <v>59.36</v>
      </c>
      <c r="CS7" s="39">
        <v>59.32</v>
      </c>
      <c r="CT7" s="39">
        <v>59.12</v>
      </c>
      <c r="CU7" s="39">
        <v>59.37</v>
      </c>
      <c r="CV7" s="39">
        <v>60.69</v>
      </c>
      <c r="CW7" s="39">
        <v>90.4</v>
      </c>
      <c r="CX7" s="39">
        <v>90.64</v>
      </c>
      <c r="CY7" s="39">
        <v>90.18</v>
      </c>
      <c r="CZ7" s="39">
        <v>90.19</v>
      </c>
      <c r="DA7" s="39">
        <v>90.84</v>
      </c>
      <c r="DB7" s="39">
        <v>93.69</v>
      </c>
      <c r="DC7" s="39">
        <v>93.82</v>
      </c>
      <c r="DD7" s="39">
        <v>93.74</v>
      </c>
      <c r="DE7" s="39">
        <v>93.64</v>
      </c>
      <c r="DF7" s="39">
        <v>93.68</v>
      </c>
      <c r="DG7" s="39">
        <v>89.82</v>
      </c>
      <c r="DH7" s="39">
        <v>45.56</v>
      </c>
      <c r="DI7" s="39">
        <v>46.15</v>
      </c>
      <c r="DJ7" s="39">
        <v>46.49</v>
      </c>
      <c r="DK7" s="39">
        <v>46.86</v>
      </c>
      <c r="DL7" s="39">
        <v>47.45</v>
      </c>
      <c r="DM7" s="39">
        <v>48.05</v>
      </c>
      <c r="DN7" s="39">
        <v>48.64</v>
      </c>
      <c r="DO7" s="39">
        <v>49.23</v>
      </c>
      <c r="DP7" s="39">
        <v>49.78</v>
      </c>
      <c r="DQ7" s="39">
        <v>50.32</v>
      </c>
      <c r="DR7" s="39">
        <v>50.19</v>
      </c>
      <c r="DS7" s="39">
        <v>22.34</v>
      </c>
      <c r="DT7" s="39">
        <v>24.32</v>
      </c>
      <c r="DU7" s="39">
        <v>23.6</v>
      </c>
      <c r="DV7" s="39">
        <v>24.65</v>
      </c>
      <c r="DW7" s="39">
        <v>25.34</v>
      </c>
      <c r="DX7" s="39">
        <v>17.97</v>
      </c>
      <c r="DY7" s="39">
        <v>19.95</v>
      </c>
      <c r="DZ7" s="39">
        <v>21.62</v>
      </c>
      <c r="EA7" s="39">
        <v>22.79</v>
      </c>
      <c r="EB7" s="39">
        <v>24.26</v>
      </c>
      <c r="EC7" s="39">
        <v>20.63</v>
      </c>
      <c r="ED7" s="39">
        <v>1.22</v>
      </c>
      <c r="EE7" s="39">
        <v>1.1100000000000001</v>
      </c>
      <c r="EF7" s="39">
        <v>1.07</v>
      </c>
      <c r="EG7" s="39">
        <v>1.04</v>
      </c>
      <c r="EH7" s="39">
        <v>0.89</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2022-01-06T00:05:00Z</cp:lastPrinted>
  <dcterms:created xsi:type="dcterms:W3CDTF">2021-12-03T06:57:10Z</dcterms:created>
  <dcterms:modified xsi:type="dcterms:W3CDTF">2022-01-24T00:22:41Z</dcterms:modified>
  <cp:category/>
</cp:coreProperties>
</file>