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４年度\【R5.1.20期限】公営企業に係る経営比較分析表（令和３年度決算）の分析について\提出\"/>
    </mc:Choice>
  </mc:AlternateContent>
  <xr:revisionPtr revIDLastSave="0" documentId="13_ncr:1_{C0FC570E-5F52-4FFD-869D-B6470474D3F2}" xr6:coauthVersionLast="41" xr6:coauthVersionMax="41" xr10:uidLastSave="{00000000-0000-0000-0000-000000000000}"/>
  <workbookProtection workbookAlgorithmName="SHA-512" workbookHashValue="hfjr2snrC1gY8UOvYaWsRiqf6OCO5OGXia6U9jmYNFfz0tNQDlpAhilI2MC4yN5D7JdkjYz8jNcG8fLA4Jk6JQ==" workbookSaltValue="AaqnoprfZdcc8x/6Bo2oQ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<sst xmlns="http://schemas.openxmlformats.org/spreadsheetml/2006/main" count="231" uniqueCount="117">
  <si>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</si>
  <si>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</si>
  <si>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</si>
  <si>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</si>
  <si>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</si>
  <si>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</si>
  <si>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</si>
  <si>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</si>
  <si>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</si>
  <si>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</si>
  <si>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</si>
  <si>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</si>
  <si>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</si>
  <si>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</si>
  <si>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</si>
  <si>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</si>
  <si>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</si>
  <si>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</si>
  <si>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</si>
  <si>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</si>
  <si>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</si>
  <si>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</si>
  <si>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</si>
  <si>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</si>
  <si>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</si>
  <si>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</si>
  <si>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</si>
  <si>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</si>
  <si>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</si>
  <si>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</si>
  <si>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</si>
  <si>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</si>
  <si>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</si>
  <si>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</si>
  <si>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</si>
  <si>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</si>
  <si>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</si>
  <si>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</si>
  <si>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</si>
  <si>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</si>
  <si>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</si>
  <si>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</si>
  <si>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</si>
  <si>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</si>
  <si>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</si>
  <si>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</si>
  <si>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</si>
  <si>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</si>
  <si>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</si>
  <si>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</si>
  <si>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</si>
  <si>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</si>
  <si>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</si>
  <si>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</si>
  <si>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</si>
  <si>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</si>
  <si>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</si>
  <si>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</si>
  <si>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</si>
  <si>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</si>
  <si>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</si>
  <si>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</si>
  <si>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</si>
  <si>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</si>
  <si>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</si>
  <si>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</si>
  <si>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</si>
  <si>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</si>
  <si>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</si>
  <si>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</si>
  <si>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</si>
  <si>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</si>
  <si>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</si>
  <si>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</si>
  <si>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</si>
  <si>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</si>
  <si>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</si>
  <si>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</si>
  <si>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</si>
  <si>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</si>
  <si>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</si>
  <si>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</si>
  <si>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</si>
  <si>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</si>
  <si>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</si>
  <si>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</si>
  <si>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</si>
  <si>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</si>
  <si>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</si>
  <si>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</si>
  <si>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</si>
  <si>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</si>
  <si>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</si>
  <si>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</si>
  <si>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</si>
  <si>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</si>
  <si>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</si>
  <si>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</si>
  <si>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</si>
  <si>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</si>
  <si>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</si>
  <si>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</si>
  <si>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</si>
  <si>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</si>
  <si>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</si>
  <si>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</si>
  <si>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</si>
  <si>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</si>
  <si>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</si>
  <si>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</si>
  <si>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</si>
  <si>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</si>
  <si>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</si>
  <si>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</si>
  <si>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経費回収率、経常収支比率はいずれも100％以上の数値で推移しており、累積欠損比率も0％のため、経営の健全性は維持されています。</t>
    </r>
    <r>
      <rPr>
        <sz val="11"/>
        <rFont val="ＭＳ ゴシック"/>
        <family val="3"/>
        <charset val="128"/>
      </rPr>
      <t>これは経営戦略に基づく資産の有効活用による収入などがあるためです。</t>
    </r>
    <r>
      <rPr>
        <sz val="11"/>
        <color theme="1"/>
        <rFont val="ＭＳ ゴシック"/>
        <family val="3"/>
        <charset val="128"/>
      </rPr>
      <t xml:space="preserve">
　企業債残高対事業規模比率は、経営戦略に基づき企業債残高を減少させていますが、対前年度比でほぼ</t>
    </r>
    <r>
      <rPr>
        <sz val="11"/>
        <rFont val="ＭＳ ゴシック"/>
        <family val="3"/>
        <charset val="128"/>
      </rPr>
      <t>横ばい傾向にあります。
　施設利用率、水洗化率はいずれも対前年度比でほぼ横ばい傾向にあります。引続き水洗勧奨を進めており、R3年度の水洗化率は99.77％となっております。</t>
    </r>
    <phoneticPr fontId="4"/>
  </si>
  <si>
    <t>　有形固定資産減価償却率は、類似団体平均値と同程度であり、他都市と同程度の年数を経過した資産が多いと考えます。
　類似団体平均値と比較して、管渠老朽化率と管渠改善率は低い値となっていますが、管渠老朽化率は上昇傾向にあることから、適切に点検・調査を行い、計画的な改築更新に努めていきます。</t>
    <phoneticPr fontId="4"/>
  </si>
  <si>
    <t>　令和3～7年度までの経営計画に基づき、事業を実施しています。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</si>
</sst>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0.44</c:v>
                </c:pt>
                <c:pt idx="1">
                  <c:v>0.3</c:v>
                </c:pt>
                <c:pt idx="2">
                  <c:v>0.34</c:v>
                </c:pt>
                <c:pt idx="3">
                  <c:v>0.4</c:v>
                </c:pt>
                <c:pt idx="4">
                  <c:v>0.31</c:v>
                </c:pt>
              </c:numCache>
            </c:numRef>
          </c:val>
          <c:extLst>
            <c:ext xmlns:c16="http://schemas.microsoft.com/office/drawing/2014/chart" uri="{C3380CC4-5D6E-409C-BE32-E72D297353CC}">
              <c16:uniqueId val="{00000000-12AC-4BF3-876B-3028F29608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12AC-4BF3-876B-3028F29608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78.55</c:v>
                </c:pt>
                <c:pt idx="1">
                  <c:v>68.349999999999994</c:v>
                </c:pt>
                <c:pt idx="2">
                  <c:v>77</c:v>
                </c:pt>
                <c:pt idx="3">
                  <c:v>60.43</c:v>
                </c:pt>
                <c:pt idx="4">
                  <c:v>58.4</c:v>
                </c:pt>
              </c:numCache>
            </c:numRef>
          </c:val>
          <c:extLst>
            <c:ext xmlns:c16="http://schemas.microsoft.com/office/drawing/2014/chart" uri="{C3380CC4-5D6E-409C-BE32-E72D297353CC}">
              <c16:uniqueId val="{00000000-7448-44B0-A27D-15DB794E61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7448-44B0-A27D-15DB794E61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99.71</c:v>
                </c:pt>
                <c:pt idx="1">
                  <c:v>99.75</c:v>
                </c:pt>
                <c:pt idx="2">
                  <c:v>99.74</c:v>
                </c:pt>
                <c:pt idx="3">
                  <c:v>99.73</c:v>
                </c:pt>
                <c:pt idx="4">
                  <c:v>99.77</c:v>
                </c:pt>
              </c:numCache>
            </c:numRef>
          </c:val>
          <c:extLst>
            <c:ext xmlns:c16="http://schemas.microsoft.com/office/drawing/2014/chart" uri="{C3380CC4-5D6E-409C-BE32-E72D297353CC}">
              <c16:uniqueId val="{00000000-075F-477A-B31A-A8592ADD00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075F-477A-B31A-A8592ADD00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104.67</c:v>
                </c:pt>
                <c:pt idx="1">
                  <c:v>104.73</c:v>
                </c:pt>
                <c:pt idx="2">
                  <c:v>106.17</c:v>
                </c:pt>
                <c:pt idx="3">
                  <c:v>104.39</c:v>
                </c:pt>
                <c:pt idx="4">
                  <c:v>101.8</c:v>
                </c:pt>
              </c:numCache>
            </c:numRef>
          </c:val>
          <c:extLst>
            <c:ext xmlns:c16="http://schemas.microsoft.com/office/drawing/2014/chart" uri="{C3380CC4-5D6E-409C-BE32-E72D297353CC}">
              <c16:uniqueId val="{00000000-4C42-436D-858D-2066BEAA55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4C42-436D-858D-2066BEAA55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47.52</c:v>
                </c:pt>
                <c:pt idx="1">
                  <c:v>47.96</c:v>
                </c:pt>
                <c:pt idx="2">
                  <c:v>49.23</c:v>
                </c:pt>
                <c:pt idx="3">
                  <c:v>50.31</c:v>
                </c:pt>
                <c:pt idx="4">
                  <c:v>51.7</c:v>
                </c:pt>
              </c:numCache>
            </c:numRef>
          </c:val>
          <c:extLst>
            <c:ext xmlns:c16="http://schemas.microsoft.com/office/drawing/2014/chart" uri="{C3380CC4-5D6E-409C-BE32-E72D297353CC}">
              <c16:uniqueId val="{00000000-661A-4C5A-9577-DEA10AB213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661A-4C5A-9577-DEA10AB213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4.41</c:v>
                </c:pt>
                <c:pt idx="1">
                  <c:v>4.34</c:v>
                </c:pt>
                <c:pt idx="2">
                  <c:v>5.18</c:v>
                </c:pt>
                <c:pt idx="3">
                  <c:v>7.68</c:v>
                </c:pt>
                <c:pt idx="4">
                  <c:v>10.42</c:v>
                </c:pt>
              </c:numCache>
            </c:numRef>
          </c:val>
          <c:extLst>
            <c:ext xmlns:c16="http://schemas.microsoft.com/office/drawing/2014/chart" uri="{C3380CC4-5D6E-409C-BE32-E72D297353CC}">
              <c16:uniqueId val="{00000000-8F44-4F23-898C-EA882148C3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8F44-4F23-898C-EA882148C3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21-423A-874A-77192D7CA2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421-423A-874A-77192D7CA2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64.55</c:v>
                </c:pt>
                <c:pt idx="1">
                  <c:v>65.13</c:v>
                </c:pt>
                <c:pt idx="2">
                  <c:v>60.81</c:v>
                </c:pt>
                <c:pt idx="3">
                  <c:v>68.930000000000007</c:v>
                </c:pt>
                <c:pt idx="4">
                  <c:v>78.66</c:v>
                </c:pt>
              </c:numCache>
            </c:numRef>
          </c:val>
          <c:extLst>
            <c:ext xmlns:c16="http://schemas.microsoft.com/office/drawing/2014/chart" uri="{C3380CC4-5D6E-409C-BE32-E72D297353CC}">
              <c16:uniqueId val="{00000000-85F2-402D-9A1F-87EEDBCC18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85F2-402D-9A1F-87EEDBCC18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579.25</c:v>
                </c:pt>
                <c:pt idx="1">
                  <c:v>579.4</c:v>
                </c:pt>
                <c:pt idx="2">
                  <c:v>574.91999999999996</c:v>
                </c:pt>
                <c:pt idx="3">
                  <c:v>592.03</c:v>
                </c:pt>
                <c:pt idx="4">
                  <c:v>593.66999999999996</c:v>
                </c:pt>
              </c:numCache>
            </c:numRef>
          </c:val>
          <c:extLst>
            <c:ext xmlns:c16="http://schemas.microsoft.com/office/drawing/2014/chart" uri="{C3380CC4-5D6E-409C-BE32-E72D297353CC}">
              <c16:uniqueId val="{00000000-87B2-47F4-8BA7-E3EE76FAB6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87B2-47F4-8BA7-E3EE76FAB6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97.21</c:v>
                </c:pt>
                <c:pt idx="1">
                  <c:v>99.7</c:v>
                </c:pt>
                <c:pt idx="2">
                  <c:v>108.07</c:v>
                </c:pt>
                <c:pt idx="3">
                  <c:v>105.83</c:v>
                </c:pt>
                <c:pt idx="4">
                  <c:v>103.95</c:v>
                </c:pt>
              </c:numCache>
            </c:numRef>
          </c:val>
          <c:extLst>
            <c:ext xmlns:c16="http://schemas.microsoft.com/office/drawing/2014/chart" uri="{C3380CC4-5D6E-409C-BE32-E72D297353CC}">
              <c16:uniqueId val="{00000000-FF00-4E61-BC70-C5E20E936A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FF00-4E61-BC70-C5E20E936A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151.62</c:v>
                </c:pt>
                <c:pt idx="1">
                  <c:v>147.08000000000001</c:v>
                </c:pt>
                <c:pt idx="2">
                  <c:v>134.88</c:v>
                </c:pt>
                <c:pt idx="3">
                  <c:v>132.63999999999999</c:v>
                </c:pt>
                <c:pt idx="4">
                  <c:v>136.13</c:v>
                </c:pt>
              </c:numCache>
            </c:numRef>
          </c:val>
          <c:extLst>
            <c:ext xmlns:c16="http://schemas.microsoft.com/office/drawing/2014/chart" uri="{C3380CC4-5D6E-409C-BE32-E72D297353CC}">
              <c16:uniqueId val="{00000000-E9CF-4FBF-AAD8-2888336968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E9CF-4FBF-AAD8-2888336968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北九州市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政令市等</v>
      </c>
      <c r="X8" s="66"/>
      <c r="Y8" s="66"/>
      <c r="Z8" s="66"/>
      <c r="AA8" s="66"/>
      <c r="AB8" s="66"/>
      <c r="AC8" s="66"/>
      <c r="AD8" s="67" t="str">
        <f>データ!$M$6</f>
        <v>自治体職員</v>
      </c>
      <c r="AE8" s="67"/>
      <c r="AF8" s="67"/>
      <c r="AG8" s="67"/>
      <c r="AH8" s="67"/>
      <c r="AI8" s="67"/>
      <c r="AJ8" s="67"/>
      <c r="AK8" s="3"/>
      <c r="AL8" s="55">
        <f>データ!S6</f>
        <v>936586</v>
      </c>
      <c r="AM8" s="55"/>
      <c r="AN8" s="55"/>
      <c r="AO8" s="55"/>
      <c r="AP8" s="55"/>
      <c r="AQ8" s="55"/>
      <c r="AR8" s="55"/>
      <c r="AS8" s="55"/>
      <c r="AT8" s="54">
        <f>データ!T6</f>
        <v>492.5</v>
      </c>
      <c r="AU8" s="54"/>
      <c r="AV8" s="54"/>
      <c r="AW8" s="54"/>
      <c r="AX8" s="54"/>
      <c r="AY8" s="54"/>
      <c r="AZ8" s="54"/>
      <c r="BA8" s="54"/>
      <c r="BB8" s="54">
        <f>データ!U6</f>
        <v>1901.7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65.510000000000005</v>
      </c>
      <c r="J10" s="54"/>
      <c r="K10" s="54"/>
      <c r="L10" s="54"/>
      <c r="M10" s="54"/>
      <c r="N10" s="54"/>
      <c r="O10" s="54"/>
      <c r="P10" s="54">
        <f>データ!P6</f>
        <v>98.66</v>
      </c>
      <c r="Q10" s="54"/>
      <c r="R10" s="54"/>
      <c r="S10" s="54"/>
      <c r="T10" s="54"/>
      <c r="U10" s="54"/>
      <c r="V10" s="54"/>
      <c r="W10" s="54">
        <f>データ!Q6</f>
        <v>75.02</v>
      </c>
      <c r="X10" s="54"/>
      <c r="Y10" s="54"/>
      <c r="Z10" s="54"/>
      <c r="AA10" s="54"/>
      <c r="AB10" s="54"/>
      <c r="AC10" s="54"/>
      <c r="AD10" s="55">
        <f>データ!R6</f>
        <v>2207</v>
      </c>
      <c r="AE10" s="55"/>
      <c r="AF10" s="55"/>
      <c r="AG10" s="55"/>
      <c r="AH10" s="55"/>
      <c r="AI10" s="55"/>
      <c r="AJ10" s="55"/>
      <c r="AK10" s="2"/>
      <c r="AL10" s="55">
        <f>データ!V6</f>
        <v>918903</v>
      </c>
      <c r="AM10" s="55"/>
      <c r="AN10" s="55"/>
      <c r="AO10" s="55"/>
      <c r="AP10" s="55"/>
      <c r="AQ10" s="55"/>
      <c r="AR10" s="55"/>
      <c r="AS10" s="55"/>
      <c r="AT10" s="54">
        <f>データ!W6</f>
        <v>161.13</v>
      </c>
      <c r="AU10" s="54"/>
      <c r="AV10" s="54"/>
      <c r="AW10" s="54"/>
      <c r="AX10" s="54"/>
      <c r="AY10" s="54"/>
      <c r="AZ10" s="54"/>
      <c r="BA10" s="54"/>
      <c r="BB10" s="54">
        <f>データ!X6</f>
        <v>5702.87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VdRWp5JAAVFQC6VyH/noZmkwnK+N4lQzzh7RA7f3ucIQqqYJbVpnZ5qpBM7bQE196ju5sLK04mYJZgJFj1CDQ==" saltValue="fI/aXW8SRMG1sZXTKj9Y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401005</v>
      </c>
      <c r="D6" s="19">
        <f t="shared" si="3"/>
        <v>46</v>
      </c>
      <c r="E6" s="19">
        <f t="shared" si="3"/>
        <v>17</v>
      </c>
      <c r="F6" s="19">
        <f t="shared" si="3"/>
        <v>1</v>
      </c>
      <c r="G6" s="19">
        <f t="shared" si="3"/>
        <v>0</v>
      </c>
      <c r="H6" s="19" t="str">
        <f t="shared" si="3"/>
        <v>福岡県　北九州市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65.510000000000005</v>
      </c>
      <c r="P6" s="20">
        <f t="shared" si="3"/>
        <v>98.66</v>
      </c>
      <c r="Q6" s="20">
        <f t="shared" si="3"/>
        <v>75.02</v>
      </c>
      <c r="R6" s="20">
        <f t="shared" si="3"/>
        <v>2207</v>
      </c>
      <c r="S6" s="20">
        <f t="shared" si="3"/>
        <v>936586</v>
      </c>
      <c r="T6" s="20">
        <f t="shared" si="3"/>
        <v>492.5</v>
      </c>
      <c r="U6" s="20">
        <f t="shared" si="3"/>
        <v>1901.7</v>
      </c>
      <c r="V6" s="20">
        <f t="shared" si="3"/>
        <v>918903</v>
      </c>
      <c r="W6" s="20">
        <f t="shared" si="3"/>
        <v>161.13</v>
      </c>
      <c r="X6" s="20">
        <f t="shared" si="3"/>
        <v>5702.87</v>
      </c>
      <c r="Y6" s="21">
        <f>IF(Y7="",NA(),Y7)</f>
        <v>104.67</v>
      </c>
      <c r="Z6" s="21">
        <f t="shared" ref="Z6:AH6" si="4">IF(Z7="",NA(),Z7)</f>
        <v>104.73</v>
      </c>
      <c r="AA6" s="21">
        <f t="shared" si="4"/>
        <v>106.17</v>
      </c>
      <c r="AB6" s="21">
        <f t="shared" si="4"/>
        <v>104.39</v>
      </c>
      <c r="AC6" s="21">
        <f t="shared" si="4"/>
        <v>101.8</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64.55</v>
      </c>
      <c r="AV6" s="21">
        <f t="shared" ref="AV6:BD6" si="6">IF(AV7="",NA(),AV7)</f>
        <v>65.13</v>
      </c>
      <c r="AW6" s="21">
        <f t="shared" si="6"/>
        <v>60.81</v>
      </c>
      <c r="AX6" s="21">
        <f t="shared" si="6"/>
        <v>68.930000000000007</v>
      </c>
      <c r="AY6" s="21">
        <f t="shared" si="6"/>
        <v>78.66</v>
      </c>
      <c r="AZ6" s="21">
        <f t="shared" si="6"/>
        <v>64.94</v>
      </c>
      <c r="BA6" s="21">
        <f t="shared" si="6"/>
        <v>70.08</v>
      </c>
      <c r="BB6" s="21">
        <f t="shared" si="6"/>
        <v>72.92</v>
      </c>
      <c r="BC6" s="21">
        <f t="shared" si="6"/>
        <v>71.39</v>
      </c>
      <c r="BD6" s="21">
        <f t="shared" si="6"/>
        <v>74.09</v>
      </c>
      <c r="BE6" s="20" t="str">
        <f>IF(BE7="","",IF(BE7="-","【-】","【"&amp;SUBSTITUTE(TEXT(BE7,"#,##0.00"),"-","△")&amp;"】"))</f>
        <v>【71.39】</v>
      </c>
      <c r="BF6" s="21">
        <f>IF(BF7="",NA(),BF7)</f>
        <v>579.25</v>
      </c>
      <c r="BG6" s="21">
        <f t="shared" ref="BG6:BO6" si="7">IF(BG7="",NA(),BG7)</f>
        <v>579.4</v>
      </c>
      <c r="BH6" s="21">
        <f t="shared" si="7"/>
        <v>574.91999999999996</v>
      </c>
      <c r="BI6" s="21">
        <f t="shared" si="7"/>
        <v>592.03</v>
      </c>
      <c r="BJ6" s="21">
        <f t="shared" si="7"/>
        <v>593.66999999999996</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97.21</v>
      </c>
      <c r="BR6" s="21">
        <f t="shared" ref="BR6:BZ6" si="8">IF(BR7="",NA(),BR7)</f>
        <v>99.7</v>
      </c>
      <c r="BS6" s="21">
        <f t="shared" si="8"/>
        <v>108.07</v>
      </c>
      <c r="BT6" s="21">
        <f t="shared" si="8"/>
        <v>105.83</v>
      </c>
      <c r="BU6" s="21">
        <f t="shared" si="8"/>
        <v>103.95</v>
      </c>
      <c r="BV6" s="21">
        <f t="shared" si="8"/>
        <v>113.83</v>
      </c>
      <c r="BW6" s="21">
        <f t="shared" si="8"/>
        <v>112.43</v>
      </c>
      <c r="BX6" s="21">
        <f t="shared" si="8"/>
        <v>110.92</v>
      </c>
      <c r="BY6" s="21">
        <f t="shared" si="8"/>
        <v>105.67</v>
      </c>
      <c r="BZ6" s="21">
        <f t="shared" si="8"/>
        <v>105.37</v>
      </c>
      <c r="CA6" s="20" t="str">
        <f>IF(CA7="","",IF(CA7="-","【-】","【"&amp;SUBSTITUTE(TEXT(CA7,"#,##0.00"),"-","△")&amp;"】"))</f>
        <v>【99.73】</v>
      </c>
      <c r="CB6" s="21">
        <f>IF(CB7="",NA(),CB7)</f>
        <v>151.62</v>
      </c>
      <c r="CC6" s="21">
        <f t="shared" ref="CC6:CK6" si="9">IF(CC7="",NA(),CC7)</f>
        <v>147.08000000000001</v>
      </c>
      <c r="CD6" s="21">
        <f t="shared" si="9"/>
        <v>134.88</v>
      </c>
      <c r="CE6" s="21">
        <f t="shared" si="9"/>
        <v>132.63999999999999</v>
      </c>
      <c r="CF6" s="21">
        <f t="shared" si="9"/>
        <v>136.13</v>
      </c>
      <c r="CG6" s="21">
        <f t="shared" si="9"/>
        <v>116.87</v>
      </c>
      <c r="CH6" s="21">
        <f t="shared" si="9"/>
        <v>118.55</v>
      </c>
      <c r="CI6" s="21">
        <f t="shared" si="9"/>
        <v>119.33</v>
      </c>
      <c r="CJ6" s="21">
        <f t="shared" si="9"/>
        <v>118.72</v>
      </c>
      <c r="CK6" s="21">
        <f t="shared" si="9"/>
        <v>120.5</v>
      </c>
      <c r="CL6" s="20" t="str">
        <f>IF(CL7="","",IF(CL7="-","【-】","【"&amp;SUBSTITUTE(TEXT(CL7,"#,##0.00"),"-","△")&amp;"】"))</f>
        <v>【134.98】</v>
      </c>
      <c r="CM6" s="21">
        <f>IF(CM7="",NA(),CM7)</f>
        <v>78.55</v>
      </c>
      <c r="CN6" s="21">
        <f t="shared" ref="CN6:CV6" si="10">IF(CN7="",NA(),CN7)</f>
        <v>68.349999999999994</v>
      </c>
      <c r="CO6" s="21">
        <f t="shared" si="10"/>
        <v>77</v>
      </c>
      <c r="CP6" s="21">
        <f t="shared" si="10"/>
        <v>60.43</v>
      </c>
      <c r="CQ6" s="21">
        <f t="shared" si="10"/>
        <v>58.4</v>
      </c>
      <c r="CR6" s="21">
        <f t="shared" si="10"/>
        <v>59.44</v>
      </c>
      <c r="CS6" s="21">
        <f t="shared" si="10"/>
        <v>57.38</v>
      </c>
      <c r="CT6" s="21">
        <f t="shared" si="10"/>
        <v>58.09</v>
      </c>
      <c r="CU6" s="21">
        <f t="shared" si="10"/>
        <v>58.16</v>
      </c>
      <c r="CV6" s="21">
        <f t="shared" si="10"/>
        <v>58.91</v>
      </c>
      <c r="CW6" s="20" t="str">
        <f>IF(CW7="","",IF(CW7="-","【-】","【"&amp;SUBSTITUTE(TEXT(CW7,"#,##0.00"),"-","△")&amp;"】"))</f>
        <v>【59.99】</v>
      </c>
      <c r="CX6" s="21">
        <f>IF(CX7="",NA(),CX7)</f>
        <v>99.71</v>
      </c>
      <c r="CY6" s="21">
        <f t="shared" ref="CY6:DG6" si="11">IF(CY7="",NA(),CY7)</f>
        <v>99.75</v>
      </c>
      <c r="CZ6" s="21">
        <f t="shared" si="11"/>
        <v>99.74</v>
      </c>
      <c r="DA6" s="21">
        <f t="shared" si="11"/>
        <v>99.73</v>
      </c>
      <c r="DB6" s="21">
        <f t="shared" si="11"/>
        <v>99.77</v>
      </c>
      <c r="DC6" s="21">
        <f t="shared" si="11"/>
        <v>98.9</v>
      </c>
      <c r="DD6" s="21">
        <f t="shared" si="11"/>
        <v>98.98</v>
      </c>
      <c r="DE6" s="21">
        <f t="shared" si="11"/>
        <v>99.01</v>
      </c>
      <c r="DF6" s="21">
        <f t="shared" si="11"/>
        <v>99.1</v>
      </c>
      <c r="DG6" s="21">
        <f t="shared" si="11"/>
        <v>99.16</v>
      </c>
      <c r="DH6" s="20" t="str">
        <f>IF(DH7="","",IF(DH7="-","【-】","【"&amp;SUBSTITUTE(TEXT(DH7,"#,##0.00"),"-","△")&amp;"】"))</f>
        <v>【95.72】</v>
      </c>
      <c r="DI6" s="21">
        <f>IF(DI7="",NA(),DI7)</f>
        <v>47.52</v>
      </c>
      <c r="DJ6" s="21">
        <f t="shared" ref="DJ6:DR6" si="12">IF(DJ7="",NA(),DJ7)</f>
        <v>47.96</v>
      </c>
      <c r="DK6" s="21">
        <f t="shared" si="12"/>
        <v>49.23</v>
      </c>
      <c r="DL6" s="21">
        <f t="shared" si="12"/>
        <v>50.31</v>
      </c>
      <c r="DM6" s="21">
        <f t="shared" si="12"/>
        <v>51.7</v>
      </c>
      <c r="DN6" s="21">
        <f t="shared" si="12"/>
        <v>45.79</v>
      </c>
      <c r="DO6" s="21">
        <f t="shared" si="12"/>
        <v>47.06</v>
      </c>
      <c r="DP6" s="21">
        <f t="shared" si="12"/>
        <v>48.25</v>
      </c>
      <c r="DQ6" s="21">
        <f t="shared" si="12"/>
        <v>49.35</v>
      </c>
      <c r="DR6" s="21">
        <f t="shared" si="12"/>
        <v>50.38</v>
      </c>
      <c r="DS6" s="20" t="str">
        <f>IF(DS7="","",IF(DS7="-","【-】","【"&amp;SUBSTITUTE(TEXT(DS7,"#,##0.00"),"-","△")&amp;"】"))</f>
        <v>【38.17】</v>
      </c>
      <c r="DT6" s="21">
        <f>IF(DT7="",NA(),DT7)</f>
        <v>4.41</v>
      </c>
      <c r="DU6" s="21">
        <f t="shared" ref="DU6:EC6" si="13">IF(DU7="",NA(),DU7)</f>
        <v>4.34</v>
      </c>
      <c r="DV6" s="21">
        <f t="shared" si="13"/>
        <v>5.18</v>
      </c>
      <c r="DW6" s="21">
        <f t="shared" si="13"/>
        <v>7.68</v>
      </c>
      <c r="DX6" s="21">
        <f t="shared" si="13"/>
        <v>10.42</v>
      </c>
      <c r="DY6" s="21">
        <f t="shared" si="13"/>
        <v>9</v>
      </c>
      <c r="DZ6" s="21">
        <f t="shared" si="13"/>
        <v>9.6300000000000008</v>
      </c>
      <c r="EA6" s="21">
        <f t="shared" si="13"/>
        <v>10.76</v>
      </c>
      <c r="EB6" s="21">
        <f t="shared" si="13"/>
        <v>12.06</v>
      </c>
      <c r="EC6" s="21">
        <f t="shared" si="13"/>
        <v>13.41</v>
      </c>
      <c r="ED6" s="20" t="str">
        <f>IF(ED7="","",IF(ED7="-","【-】","【"&amp;SUBSTITUTE(TEXT(ED7,"#,##0.00"),"-","△")&amp;"】"))</f>
        <v>【6.54】</v>
      </c>
      <c r="EE6" s="21">
        <f>IF(EE7="",NA(),EE7)</f>
        <v>0.44</v>
      </c>
      <c r="EF6" s="21">
        <f t="shared" ref="EF6:EN6" si="14">IF(EF7="",NA(),EF7)</f>
        <v>0.3</v>
      </c>
      <c r="EG6" s="21">
        <f t="shared" si="14"/>
        <v>0.34</v>
      </c>
      <c r="EH6" s="21">
        <f t="shared" si="14"/>
        <v>0.4</v>
      </c>
      <c r="EI6" s="21">
        <f t="shared" si="14"/>
        <v>0.31</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401005</v>
      </c>
      <c r="D7" s="23">
        <v>46</v>
      </c>
      <c r="E7" s="23">
        <v>17</v>
      </c>
      <c r="F7" s="23">
        <v>1</v>
      </c>
      <c r="G7" s="23">
        <v>0</v>
      </c>
      <c r="H7" s="23" t="s">
        <v>95</v>
      </c>
      <c r="I7" s="23" t="s">
        <v>96</v>
      </c>
      <c r="J7" s="23" t="s">
        <v>97</v>
      </c>
      <c r="K7" s="23" t="s">
        <v>98</v>
      </c>
      <c r="L7" s="23" t="s">
        <v>99</v>
      </c>
      <c r="M7" s="23" t="s">
        <v>100</v>
      </c>
      <c r="N7" s="24" t="s">
        <v>101</v>
      </c>
      <c r="O7" s="24">
        <v>65.510000000000005</v>
      </c>
      <c r="P7" s="24">
        <v>98.66</v>
      </c>
      <c r="Q7" s="24">
        <v>75.02</v>
      </c>
      <c r="R7" s="24">
        <v>2207</v>
      </c>
      <c r="S7" s="24">
        <v>936586</v>
      </c>
      <c r="T7" s="24">
        <v>492.5</v>
      </c>
      <c r="U7" s="24">
        <v>1901.7</v>
      </c>
      <c r="V7" s="24">
        <v>918903</v>
      </c>
      <c r="W7" s="24">
        <v>161.13</v>
      </c>
      <c r="X7" s="24">
        <v>5702.87</v>
      </c>
      <c r="Y7" s="24">
        <v>104.67</v>
      </c>
      <c r="Z7" s="24">
        <v>104.73</v>
      </c>
      <c r="AA7" s="24">
        <v>106.17</v>
      </c>
      <c r="AB7" s="24">
        <v>104.39</v>
      </c>
      <c r="AC7" s="24">
        <v>101.8</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64.55</v>
      </c>
      <c r="AV7" s="24">
        <v>65.13</v>
      </c>
      <c r="AW7" s="24">
        <v>60.81</v>
      </c>
      <c r="AX7" s="24">
        <v>68.930000000000007</v>
      </c>
      <c r="AY7" s="24">
        <v>78.66</v>
      </c>
      <c r="AZ7" s="24">
        <v>64.94</v>
      </c>
      <c r="BA7" s="24">
        <v>70.08</v>
      </c>
      <c r="BB7" s="24">
        <v>72.92</v>
      </c>
      <c r="BC7" s="24">
        <v>71.39</v>
      </c>
      <c r="BD7" s="24">
        <v>74.09</v>
      </c>
      <c r="BE7" s="24">
        <v>71.39</v>
      </c>
      <c r="BF7" s="24">
        <v>579.25</v>
      </c>
      <c r="BG7" s="24">
        <v>579.4</v>
      </c>
      <c r="BH7" s="24">
        <v>574.91999999999996</v>
      </c>
      <c r="BI7" s="24">
        <v>592.03</v>
      </c>
      <c r="BJ7" s="24">
        <v>593.66999999999996</v>
      </c>
      <c r="BK7" s="24">
        <v>549.48</v>
      </c>
      <c r="BL7" s="24">
        <v>537.13</v>
      </c>
      <c r="BM7" s="24">
        <v>531.38</v>
      </c>
      <c r="BN7" s="24">
        <v>551.04</v>
      </c>
      <c r="BO7" s="24">
        <v>523.58000000000004</v>
      </c>
      <c r="BP7" s="24">
        <v>669.11</v>
      </c>
      <c r="BQ7" s="24">
        <v>97.21</v>
      </c>
      <c r="BR7" s="24">
        <v>99.7</v>
      </c>
      <c r="BS7" s="24">
        <v>108.07</v>
      </c>
      <c r="BT7" s="24">
        <v>105.83</v>
      </c>
      <c r="BU7" s="24">
        <v>103.95</v>
      </c>
      <c r="BV7" s="24">
        <v>113.83</v>
      </c>
      <c r="BW7" s="24">
        <v>112.43</v>
      </c>
      <c r="BX7" s="24">
        <v>110.92</v>
      </c>
      <c r="BY7" s="24">
        <v>105.67</v>
      </c>
      <c r="BZ7" s="24">
        <v>105.37</v>
      </c>
      <c r="CA7" s="24">
        <v>99.73</v>
      </c>
      <c r="CB7" s="24">
        <v>151.62</v>
      </c>
      <c r="CC7" s="24">
        <v>147.08000000000001</v>
      </c>
      <c r="CD7" s="24">
        <v>134.88</v>
      </c>
      <c r="CE7" s="24">
        <v>132.63999999999999</v>
      </c>
      <c r="CF7" s="24">
        <v>136.13</v>
      </c>
      <c r="CG7" s="24">
        <v>116.87</v>
      </c>
      <c r="CH7" s="24">
        <v>118.55</v>
      </c>
      <c r="CI7" s="24">
        <v>119.33</v>
      </c>
      <c r="CJ7" s="24">
        <v>118.72</v>
      </c>
      <c r="CK7" s="24">
        <v>120.5</v>
      </c>
      <c r="CL7" s="24">
        <v>134.97999999999999</v>
      </c>
      <c r="CM7" s="24">
        <v>78.55</v>
      </c>
      <c r="CN7" s="24">
        <v>68.349999999999994</v>
      </c>
      <c r="CO7" s="24">
        <v>77</v>
      </c>
      <c r="CP7" s="24">
        <v>60.43</v>
      </c>
      <c r="CQ7" s="24">
        <v>58.4</v>
      </c>
      <c r="CR7" s="24">
        <v>59.44</v>
      </c>
      <c r="CS7" s="24">
        <v>57.38</v>
      </c>
      <c r="CT7" s="24">
        <v>58.09</v>
      </c>
      <c r="CU7" s="24">
        <v>58.16</v>
      </c>
      <c r="CV7" s="24">
        <v>58.91</v>
      </c>
      <c r="CW7" s="24">
        <v>59.99</v>
      </c>
      <c r="CX7" s="24">
        <v>99.71</v>
      </c>
      <c r="CY7" s="24">
        <v>99.75</v>
      </c>
      <c r="CZ7" s="24">
        <v>99.74</v>
      </c>
      <c r="DA7" s="24">
        <v>99.73</v>
      </c>
      <c r="DB7" s="24">
        <v>99.77</v>
      </c>
      <c r="DC7" s="24">
        <v>98.9</v>
      </c>
      <c r="DD7" s="24">
        <v>98.98</v>
      </c>
      <c r="DE7" s="24">
        <v>99.01</v>
      </c>
      <c r="DF7" s="24">
        <v>99.1</v>
      </c>
      <c r="DG7" s="24">
        <v>99.16</v>
      </c>
      <c r="DH7" s="24">
        <v>95.72</v>
      </c>
      <c r="DI7" s="24">
        <v>47.52</v>
      </c>
      <c r="DJ7" s="24">
        <v>47.96</v>
      </c>
      <c r="DK7" s="24">
        <v>49.23</v>
      </c>
      <c r="DL7" s="24">
        <v>50.31</v>
      </c>
      <c r="DM7" s="24">
        <v>51.7</v>
      </c>
      <c r="DN7" s="24">
        <v>45.79</v>
      </c>
      <c r="DO7" s="24">
        <v>47.06</v>
      </c>
      <c r="DP7" s="24">
        <v>48.25</v>
      </c>
      <c r="DQ7" s="24">
        <v>49.35</v>
      </c>
      <c r="DR7" s="24">
        <v>50.38</v>
      </c>
      <c r="DS7" s="24">
        <v>38.17</v>
      </c>
      <c r="DT7" s="24">
        <v>4.41</v>
      </c>
      <c r="DU7" s="24">
        <v>4.34</v>
      </c>
      <c r="DV7" s="24">
        <v>5.18</v>
      </c>
      <c r="DW7" s="24">
        <v>7.68</v>
      </c>
      <c r="DX7" s="24">
        <v>10.42</v>
      </c>
      <c r="DY7" s="24">
        <v>9</v>
      </c>
      <c r="DZ7" s="24">
        <v>9.6300000000000008</v>
      </c>
      <c r="EA7" s="24">
        <v>10.76</v>
      </c>
      <c r="EB7" s="24">
        <v>12.06</v>
      </c>
      <c r="EC7" s="24">
        <v>13.41</v>
      </c>
      <c r="ED7" s="24">
        <v>6.54</v>
      </c>
      <c r="EE7" s="24">
        <v>0.44</v>
      </c>
      <c r="EF7" s="24">
        <v>0.3</v>
      </c>
      <c r="EG7" s="24">
        <v>0.34</v>
      </c>
      <c r="EH7" s="24">
        <v>0.4</v>
      </c>
      <c r="EI7" s="24">
        <v>0.31</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2023-01-12T23:34:40Z</dcterms:created>
  <dcterms:modified xsi:type="dcterms:W3CDTF">2023-01-19T01:12:45Z</dcterms:modified>
  <cp:category/>
</cp:coreProperties>
</file>