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72.16.209.70\kanseisaku\★コロナワクチン関連\★Ｒ5年度_個別接種促進支援\R５個別接種促進支援事業要領（案）\北九州市実施要領・様式（案）\要領の改訂\"/>
    </mc:Choice>
  </mc:AlternateContent>
  <bookViews>
    <workbookView xWindow="0" yWindow="0" windowWidth="20490" windowHeight="7680" activeTab="2"/>
  </bookViews>
  <sheets>
    <sheet name="診療所用 (北九州市版４期)" sheetId="15" r:id="rId1"/>
    <sheet name="（別紙1）時間外等の接種体制チェックリスト" sheetId="10" r:id="rId2"/>
    <sheet name="（診療所）注意喚起" sheetId="8" r:id="rId3"/>
  </sheets>
  <definedNames>
    <definedName name="_xlnm._FilterDatabase" localSheetId="0" hidden="1">'診療所用 (北九州市版４期)'!$A$9:$N$53</definedName>
    <definedName name="_xlnm.Print_Area" localSheetId="2">'（診療所）注意喚起'!$A$1:$M$41</definedName>
    <definedName name="_xlnm.Print_Area" localSheetId="1">'（別紙1）時間外等の接種体制チェックリスト'!$A$1:$AC$45</definedName>
    <definedName name="_xlnm.Print_Area" localSheetId="0">'診療所用 (北九州市版４期)'!$A$1:$O$114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4" i="10" l="1"/>
  <c r="J46" i="15" l="1"/>
  <c r="L45" i="15"/>
  <c r="E100" i="15"/>
  <c r="E99" i="15"/>
  <c r="E98" i="15"/>
  <c r="E97" i="15"/>
  <c r="E96" i="15"/>
  <c r="E94" i="15"/>
  <c r="E93" i="15"/>
  <c r="E92" i="15"/>
  <c r="E91" i="15"/>
  <c r="L65" i="15"/>
  <c r="L62" i="15"/>
  <c r="D60" i="15"/>
  <c r="L53" i="15"/>
  <c r="H53" i="15"/>
  <c r="G53" i="15"/>
  <c r="F53" i="15"/>
  <c r="E53" i="15"/>
  <c r="D53" i="15"/>
  <c r="C53" i="15"/>
  <c r="J51" i="15"/>
  <c r="D99" i="15" s="1"/>
  <c r="L50" i="15"/>
  <c r="K50" i="15"/>
  <c r="L48" i="15"/>
  <c r="I48" i="15"/>
  <c r="H48" i="15"/>
  <c r="G48" i="15"/>
  <c r="F48" i="15"/>
  <c r="E48" i="15"/>
  <c r="D48" i="15"/>
  <c r="C48" i="15"/>
  <c r="L43" i="15"/>
  <c r="I43" i="15"/>
  <c r="H43" i="15"/>
  <c r="G43" i="15"/>
  <c r="F43" i="15"/>
  <c r="E43" i="15"/>
  <c r="D43" i="15"/>
  <c r="C43" i="15"/>
  <c r="J41" i="15"/>
  <c r="D97" i="15" s="1"/>
  <c r="L40" i="15"/>
  <c r="L38" i="15"/>
  <c r="I38" i="15"/>
  <c r="H38" i="15"/>
  <c r="G38" i="15"/>
  <c r="F38" i="15"/>
  <c r="E38" i="15"/>
  <c r="D38" i="15"/>
  <c r="C38" i="15"/>
  <c r="J36" i="15"/>
  <c r="K35" i="15" s="1"/>
  <c r="L35" i="15"/>
  <c r="L33" i="15"/>
  <c r="I33" i="15"/>
  <c r="H33" i="15"/>
  <c r="G33" i="15"/>
  <c r="F33" i="15"/>
  <c r="E33" i="15"/>
  <c r="D33" i="15"/>
  <c r="C33" i="15"/>
  <c r="J31" i="15"/>
  <c r="L30" i="15"/>
  <c r="L28" i="15"/>
  <c r="I28" i="15"/>
  <c r="H28" i="15"/>
  <c r="G28" i="15"/>
  <c r="F28" i="15"/>
  <c r="E28" i="15"/>
  <c r="D28" i="15"/>
  <c r="C28" i="15"/>
  <c r="J26" i="15"/>
  <c r="L25" i="15"/>
  <c r="L23" i="15"/>
  <c r="I23" i="15"/>
  <c r="H23" i="15"/>
  <c r="G23" i="15"/>
  <c r="F23" i="15"/>
  <c r="E23" i="15"/>
  <c r="D23" i="15"/>
  <c r="C23" i="15"/>
  <c r="J21" i="15"/>
  <c r="D93" i="15" s="1"/>
  <c r="L20" i="15"/>
  <c r="L18" i="15"/>
  <c r="I18" i="15"/>
  <c r="H18" i="15"/>
  <c r="G18" i="15"/>
  <c r="F18" i="15"/>
  <c r="E18" i="15"/>
  <c r="D18" i="15"/>
  <c r="C18" i="15"/>
  <c r="J16" i="15"/>
  <c r="D92" i="15" s="1"/>
  <c r="L15" i="15"/>
  <c r="L13" i="15"/>
  <c r="I13" i="15"/>
  <c r="H13" i="15"/>
  <c r="G13" i="15"/>
  <c r="F13" i="15"/>
  <c r="E13" i="15"/>
  <c r="D13" i="15"/>
  <c r="C13" i="15"/>
  <c r="J11" i="15"/>
  <c r="L10" i="15"/>
  <c r="D9" i="15"/>
  <c r="E9" i="15" s="1"/>
  <c r="F9" i="15" s="1"/>
  <c r="G9" i="15" s="1"/>
  <c r="H9" i="15" s="1"/>
  <c r="I9" i="15" s="1"/>
  <c r="C14" i="15" s="1"/>
  <c r="D14" i="15" s="1"/>
  <c r="E14" i="15" s="1"/>
  <c r="F14" i="15" s="1"/>
  <c r="G14" i="15" s="1"/>
  <c r="H14" i="15" s="1"/>
  <c r="I14" i="15" s="1"/>
  <c r="C19" i="15" s="1"/>
  <c r="D19" i="15" s="1"/>
  <c r="E19" i="15" s="1"/>
  <c r="F19" i="15" s="1"/>
  <c r="G19" i="15" s="1"/>
  <c r="H19" i="15" s="1"/>
  <c r="I19" i="15" s="1"/>
  <c r="C24" i="15" s="1"/>
  <c r="D24" i="15" s="1"/>
  <c r="E24" i="15" s="1"/>
  <c r="F24" i="15" s="1"/>
  <c r="G24" i="15" s="1"/>
  <c r="H24" i="15" s="1"/>
  <c r="I24" i="15" s="1"/>
  <c r="C29" i="15" s="1"/>
  <c r="D29" i="15" s="1"/>
  <c r="E29" i="15" s="1"/>
  <c r="F29" i="15" s="1"/>
  <c r="G29" i="15" s="1"/>
  <c r="H29" i="15" s="1"/>
  <c r="I29" i="15" s="1"/>
  <c r="C34" i="15" s="1"/>
  <c r="D34" i="15" s="1"/>
  <c r="E34" i="15" s="1"/>
  <c r="F34" i="15" s="1"/>
  <c r="G34" i="15" s="1"/>
  <c r="H34" i="15" s="1"/>
  <c r="I34" i="15" s="1"/>
  <c r="C39" i="15" s="1"/>
  <c r="D39" i="15" s="1"/>
  <c r="E39" i="15" s="1"/>
  <c r="F39" i="15" s="1"/>
  <c r="G39" i="15" s="1"/>
  <c r="H39" i="15" s="1"/>
  <c r="I39" i="15" s="1"/>
  <c r="C44" i="15" s="1"/>
  <c r="D44" i="15" s="1"/>
  <c r="E44" i="15" s="1"/>
  <c r="F44" i="15" s="1"/>
  <c r="G44" i="15" s="1"/>
  <c r="H44" i="15" s="1"/>
  <c r="I44" i="15" s="1"/>
  <c r="C49" i="15" s="1"/>
  <c r="D49" i="15" s="1"/>
  <c r="E49" i="15" s="1"/>
  <c r="F49" i="15" s="1"/>
  <c r="G49" i="15" s="1"/>
  <c r="H49" i="15" s="1"/>
  <c r="I49" i="15" s="1"/>
  <c r="O35" i="15" l="1"/>
  <c r="D96" i="15"/>
  <c r="J55" i="15"/>
  <c r="K30" i="15"/>
  <c r="O30" i="15" s="1"/>
  <c r="K10" i="15"/>
  <c r="K15" i="15"/>
  <c r="E95" i="15" s="1"/>
  <c r="O15" i="15"/>
  <c r="K25" i="15"/>
  <c r="O25" i="15" s="1"/>
  <c r="K45" i="15"/>
  <c r="O45" i="15" s="1"/>
  <c r="D91" i="15"/>
  <c r="D95" i="15"/>
  <c r="O10" i="15"/>
  <c r="K20" i="15"/>
  <c r="O20" i="15" s="1"/>
  <c r="K40" i="15"/>
  <c r="O40" i="15" s="1"/>
  <c r="D94" i="15"/>
  <c r="D98" i="15"/>
  <c r="G86" i="15" l="1"/>
  <c r="F96" i="15" s="1"/>
  <c r="G85" i="15"/>
  <c r="D100" i="15"/>
  <c r="F94" i="15" l="1"/>
  <c r="F91" i="15"/>
  <c r="F98" i="15"/>
  <c r="F95" i="15"/>
  <c r="F93" i="15"/>
  <c r="F92" i="15"/>
  <c r="F99" i="15"/>
  <c r="F97" i="15"/>
  <c r="H101" i="15" l="1"/>
  <c r="F100" i="15"/>
  <c r="F74" i="15" s="1"/>
</calcChain>
</file>

<file path=xl/comments1.xml><?xml version="1.0" encoding="utf-8"?>
<comments xmlns="http://schemas.openxmlformats.org/spreadsheetml/2006/main">
  <authors>
    <author>福岡県</author>
  </authors>
  <commentList>
    <comment ref="B1" authorId="0" shapeId="0">
      <text>
        <r>
          <rPr>
            <b/>
            <sz val="16"/>
            <color indexed="81"/>
            <rFont val="ＭＳ Ｐゴシック"/>
            <family val="3"/>
            <charset val="128"/>
          </rPr>
          <t>こちらに医療機関名を入力すると以下の様式全てに医療機関名が自動的に出力されます。
医療機関名が長い場合、自動出力が正しく表示されないことがありますので、その場合はこの入力欄を空欄にして印刷し、手書きで各項目をご記入ください。</t>
        </r>
        <r>
          <rPr>
            <sz val="20"/>
            <color indexed="81"/>
            <rFont val="ＭＳ Ｐゴシック"/>
            <family val="3"/>
            <charset val="128"/>
          </rPr>
          <t xml:space="preserve">
</t>
        </r>
      </text>
    </comment>
  </commentList>
</comments>
</file>

<file path=xl/sharedStrings.xml><?xml version="1.0" encoding="utf-8"?>
<sst xmlns="http://schemas.openxmlformats.org/spreadsheetml/2006/main" count="140" uniqueCount="103">
  <si>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</si>
  <si>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</si>
  <si>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</si>
  <si>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</si>
  <si>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</si>
  <si>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</si>
  <si>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</si>
  <si>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</si>
  <si>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</si>
  <si>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</si>
  <si>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</si>
  <si>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</si>
  <si>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</si>
  <si>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</si>
  <si>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150回以上接種した取扱いとする週</t>
    <rPh sb="10" eb="12">
      <t>トリアツカ</t>
    </rPh>
    <phoneticPr fontId="2"/>
  </si>
  <si>
    <t>上記が事実と相違ないことを証明する。</t>
    <rPh sb="0" eb="2">
      <t>ジョウキ</t>
    </rPh>
    <rPh sb="3" eb="5">
      <t>ジジツ</t>
    </rPh>
    <rPh sb="6" eb="8">
      <t>ソウイ</t>
    </rPh>
    <rPh sb="13" eb="15">
      <t>ショウメイ</t>
    </rPh>
    <phoneticPr fontId="2"/>
  </si>
  <si>
    <t>100回以上接種した取扱いとする週</t>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</si>
  <si>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</si>
  <si>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</si>
  <si>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</si>
  <si>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</si>
  <si>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</si>
  <si>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</si>
  <si>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</si>
  <si>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</si>
  <si>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</si>
  <si>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</si>
  <si>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合計</t>
    <rPh sb="0" eb="2">
      <t>ゴウケイ</t>
    </rPh>
    <phoneticPr fontId="2"/>
  </si>
  <si>
    <t>様式２（診療所用）</t>
    <rPh sb="4" eb="7">
      <t>シンリョウジョ</t>
    </rPh>
    <rPh sb="7" eb="8">
      <t>ヨウ</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</si>
  <si>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</si>
  <si>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</si>
  <si>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</si>
  <si>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</si>
  <si>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</si>
  <si>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接種回数（予診のみを含めない）</t>
    <rPh sb="0" eb="2">
      <t>セッシュ</t>
    </rPh>
    <rPh sb="2" eb="4">
      <t>カイスウ</t>
    </rPh>
    <rPh sb="5" eb="7">
      <t>ヨシン</t>
    </rPh>
    <rPh sb="10" eb="11">
      <t>フク</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</si>
  <si>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</si>
  <si>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</si>
  <si>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</si>
  <si>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職域</t>
    <rPh sb="0" eb="2">
      <t>ショクイキ</t>
    </rPh>
    <phoneticPr fontId="2"/>
  </si>
  <si>
    <t>接種回数計（予診のみを含めない）</t>
    <rPh sb="0" eb="2">
      <t>セッシュ</t>
    </rPh>
    <rPh sb="2" eb="4">
      <t>カイスウ</t>
    </rPh>
    <rPh sb="4" eb="5">
      <t>ケイ</t>
    </rPh>
    <rPh sb="6" eb="8">
      <t>ヨシン</t>
    </rPh>
    <rPh sb="11" eb="12">
      <t>フク</t>
    </rPh>
    <phoneticPr fontId="2"/>
  </si>
  <si>
    <t>住所</t>
    <rPh sb="0" eb="2">
      <t>ジュウショ</t>
    </rPh>
    <phoneticPr fontId="2"/>
  </si>
  <si>
    <t>記入者氏名</t>
    <rPh sb="0" eb="2">
      <t>キニュウ</t>
    </rPh>
    <rPh sb="2" eb="3">
      <t>シャ</t>
    </rPh>
    <rPh sb="3" eb="5">
      <t>シメイ</t>
    </rPh>
    <phoneticPr fontId="2"/>
  </si>
  <si>
    <t>個別接種促進のための支援事業に係る交付申請書兼交付請求書（診療所）</t>
    <rPh sb="0" eb="2">
      <t>コベツ</t>
    </rPh>
    <rPh sb="2" eb="4">
      <t>セッシュ</t>
    </rPh>
    <rPh sb="4" eb="6">
      <t>ソクシン</t>
    </rPh>
    <rPh sb="15" eb="16">
      <t>カカ</t>
    </rPh>
    <rPh sb="17" eb="19">
      <t>コウフ</t>
    </rPh>
    <rPh sb="19" eb="22">
      <t>シンセイショ</t>
    </rPh>
    <rPh sb="22" eb="23">
      <t>ケン</t>
    </rPh>
    <rPh sb="23" eb="25">
      <t>コウフ</t>
    </rPh>
    <rPh sb="25" eb="28">
      <t>セイキュウショ</t>
    </rPh>
    <rPh sb="29" eb="32">
      <t>シンリョウジョ</t>
    </rPh>
    <phoneticPr fontId="2"/>
  </si>
  <si>
    <t>　　　　　　　例）通帳の写し、インターネットバンキングの口座情報画面の写し　等</t>
    <rPh sb="7" eb="8">
      <t>レイ</t>
    </rPh>
    <rPh sb="9" eb="11">
      <t>ツウチョウ</t>
    </rPh>
    <rPh sb="12" eb="13">
      <t>ウツ</t>
    </rPh>
    <rPh sb="28" eb="30">
      <t>コウザ</t>
    </rPh>
    <rPh sb="30" eb="32">
      <t>ジョウホウ</t>
    </rPh>
    <rPh sb="32" eb="34">
      <t>ガメン</t>
    </rPh>
    <rPh sb="35" eb="36">
      <t>ウツ</t>
    </rPh>
    <rPh sb="38" eb="39">
      <t>ナド</t>
    </rPh>
    <phoneticPr fontId="2"/>
  </si>
  <si>
    <t>令和　年　月　日</t>
    <rPh sb="0" eb="2">
      <t>レイワ</t>
    </rPh>
    <rPh sb="3" eb="4">
      <t>ネン</t>
    </rPh>
    <rPh sb="5" eb="6">
      <t>ガツ</t>
    </rPh>
    <rPh sb="7" eb="8">
      <t>ニチ</t>
    </rPh>
    <phoneticPr fontId="2"/>
  </si>
  <si>
    <t>↓チェック欄</t>
    <rPh sb="5" eb="6">
      <t>ラン</t>
    </rPh>
    <phoneticPr fontId="2"/>
  </si>
  <si>
    <t>◆</t>
    <phoneticPr fontId="2"/>
  </si>
  <si>
    <t>〇PDF版に手入力される方へ（注意喚起）</t>
    <rPh sb="4" eb="5">
      <t>バン</t>
    </rPh>
    <rPh sb="6" eb="7">
      <t>テ</t>
    </rPh>
    <rPh sb="7" eb="9">
      <t>ニュウリョク</t>
    </rPh>
    <rPh sb="12" eb="13">
      <t>カタ</t>
    </rPh>
    <rPh sb="15" eb="17">
      <t>チュウイ</t>
    </rPh>
    <rPh sb="17" eb="19">
      <t>カンキ</t>
    </rPh>
    <phoneticPr fontId="2"/>
  </si>
  <si>
    <r>
      <rPr>
        <b/>
        <sz val="18"/>
        <color theme="1"/>
        <rFont val="游ゴシック"/>
        <family val="3"/>
        <charset val="128"/>
        <scheme val="minor"/>
      </rPr>
      <t>※「週の回数区分」の記入について</t>
    </r>
    <r>
      <rPr>
        <sz val="14"/>
        <color theme="1"/>
        <rFont val="游ゴシック"/>
        <family val="2"/>
        <charset val="128"/>
        <scheme val="minor"/>
      </rPr>
      <t xml:space="preserve">
　支給条件の【A.「150回以上」を４週以上】と【B.「100回以上」を４週以上】は</t>
    </r>
    <r>
      <rPr>
        <b/>
        <u val="double"/>
        <sz val="14"/>
        <color rgb="FFFF0000"/>
        <rFont val="游ゴシック"/>
        <family val="3"/>
        <charset val="128"/>
        <scheme val="minor"/>
      </rPr>
      <t>週を重複してカウントすることはできません。</t>
    </r>
    <r>
      <rPr>
        <sz val="14"/>
        <color theme="1"/>
        <rFont val="游ゴシック"/>
        <family val="2"/>
        <charset val="128"/>
        <scheme val="minor"/>
      </rPr>
      <t xml:space="preserve">支給額はAの方が高くなりますので、ほとんどの場合で、150回以上の週は「150回以上」と申請してもらって差し支えありません。
　しかしながら、特定の条件下では「150回以上」の箇所を「100回以上」とカウントすることで請求額が増えることがあります。
具体例（150回以上５週、100回以上３週の場合）
第１週　150回　第２週　150回　第３週　150回　第４週　140回　第５週　150回
第６週　150回　第７週　140回　第８週　140回　第９週～13周　100回以下
　上記のような場合、150回以上を5回とカウント（①）するより、を150回以上を４回、100回以上を４回とカウント（②）した方が総額が高くなります。
①　150×5×3,000　+　（　　　140×3　　　）×0         ＝　2,250,000
②　150×4×3,000　+　（140×3+150×1）×2,000　＝　2,940,000
　このような場合、「150回以上」となる週のひとつを「100回以上」と記入することで②の請求額で申請できます。
</t>
    </r>
    <r>
      <rPr>
        <b/>
        <sz val="18"/>
        <color theme="1"/>
        <rFont val="游ゴシック"/>
        <family val="3"/>
        <charset val="128"/>
        <scheme val="minor"/>
      </rPr>
      <t/>
    </r>
    <rPh sb="103" eb="105">
      <t>バアイ</t>
    </rPh>
    <rPh sb="110" eb="113">
      <t>カイイジョウ</t>
    </rPh>
    <rPh sb="114" eb="115">
      <t>シュウ</t>
    </rPh>
    <rPh sb="120" eb="123">
      <t>カイイジョウ</t>
    </rPh>
    <rPh sb="133" eb="134">
      <t>サ</t>
    </rPh>
    <rPh sb="135" eb="136">
      <t>ツカ</t>
    </rPh>
    <rPh sb="215" eb="216">
      <t>カイ</t>
    </rPh>
    <rPh sb="216" eb="218">
      <t>イジョウ</t>
    </rPh>
    <rPh sb="219" eb="220">
      <t>シュウ</t>
    </rPh>
    <rPh sb="224" eb="225">
      <t>カイ</t>
    </rPh>
    <rPh sb="225" eb="227">
      <t>イジョウ</t>
    </rPh>
    <rPh sb="228" eb="229">
      <t>シュウ</t>
    </rPh>
    <rPh sb="230" eb="232">
      <t>バアイ</t>
    </rPh>
    <rPh sb="336" eb="338">
      <t>イジョウ</t>
    </rPh>
    <rPh sb="363" eb="364">
      <t>カイ</t>
    </rPh>
    <rPh sb="373" eb="374">
      <t>カイ</t>
    </rPh>
    <rPh sb="534" eb="536">
      <t>キニュウ</t>
    </rPh>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</si>
  <si>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</si>
  <si>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</si>
  <si>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時間外等の接種体制の有無</t>
    <rPh sb="0" eb="3">
      <t>ジカンガイ</t>
    </rPh>
    <rPh sb="3" eb="4">
      <t>トウ</t>
    </rPh>
    <rPh sb="5" eb="7">
      <t>セッシュ</t>
    </rPh>
    <rPh sb="7" eb="9">
      <t>タイセイ</t>
    </rPh>
    <rPh sb="10" eb="12">
      <t>ウム</t>
    </rPh>
    <phoneticPr fontId="2"/>
  </si>
  <si>
    <t>時間外等の接種体制の有無</t>
    <phoneticPr fontId="2"/>
  </si>
  <si>
    <t>※ 週のうち少なくとも１日は時間外、夜間または休日における接種体制を要する。</t>
    <phoneticPr fontId="2"/>
  </si>
  <si>
    <t>（参考）標榜する診療時間</t>
    <rPh sb="1" eb="3">
      <t>サンコウ</t>
    </rPh>
    <rPh sb="4" eb="6">
      <t>ヒョウボウ</t>
    </rPh>
    <rPh sb="8" eb="10">
      <t>シンリョウ</t>
    </rPh>
    <rPh sb="10" eb="12">
      <t>ジカン</t>
    </rPh>
    <phoneticPr fontId="2"/>
  </si>
  <si>
    <t>日</t>
  </si>
  <si>
    <t>月</t>
  </si>
  <si>
    <t>火</t>
  </si>
  <si>
    <t>水</t>
  </si>
  <si>
    <t>木</t>
  </si>
  <si>
    <t>金</t>
  </si>
  <si>
    <t>土</t>
  </si>
  <si>
    <t>別紙１（診療所用 ）</t>
    <rPh sb="0" eb="2">
      <t>ベッシ</t>
    </rPh>
    <phoneticPr fontId="2"/>
  </si>
  <si>
    <t>時間外等の接種体制を用意したことの確認用チェックリスト</t>
    <rPh sb="10" eb="12">
      <t>ヨウイ</t>
    </rPh>
    <rPh sb="17" eb="19">
      <t>カクニン</t>
    </rPh>
    <rPh sb="19" eb="20">
      <t>ヨウ</t>
    </rPh>
    <phoneticPr fontId="2"/>
  </si>
  <si>
    <t>時間外にワクチン接種体制を用意した</t>
    <phoneticPr fontId="2"/>
  </si>
  <si>
    <t>※時間外：当該医療機関の標榜する診療時間以外の時間。（昼休みも対象となります。）</t>
    <rPh sb="1" eb="4">
      <t>ジカンガイ</t>
    </rPh>
    <phoneticPr fontId="2"/>
  </si>
  <si>
    <t>夜間にワクチン接種体制を用意した</t>
    <rPh sb="0" eb="2">
      <t>ヤカン</t>
    </rPh>
    <rPh sb="7" eb="9">
      <t>セッシュ</t>
    </rPh>
    <rPh sb="9" eb="11">
      <t>タイセイ</t>
    </rPh>
    <rPh sb="12" eb="14">
      <t>ヨウイ</t>
    </rPh>
    <phoneticPr fontId="2"/>
  </si>
  <si>
    <t>※夜間：18時以降。（医療機関の診療時間に関わりません。）</t>
    <rPh sb="1" eb="2">
      <t>ヨル</t>
    </rPh>
    <rPh sb="2" eb="3">
      <t>アイダ</t>
    </rPh>
    <rPh sb="18" eb="20">
      <t>ジカン</t>
    </rPh>
    <phoneticPr fontId="2"/>
  </si>
  <si>
    <t>休日にワクチン接種体制を用意した</t>
    <phoneticPr fontId="2"/>
  </si>
  <si>
    <t>○</t>
    <phoneticPr fontId="2"/>
  </si>
  <si>
    <t>　「接種体制の用意」とは、予約受付などの段階において当該時間帯に接種可能な体制を取って</t>
    <rPh sb="2" eb="6">
      <t>セッシュタイセイ</t>
    </rPh>
    <rPh sb="7" eb="9">
      <t>ヨウイ</t>
    </rPh>
    <rPh sb="32" eb="34">
      <t>セッシュ</t>
    </rPh>
    <rPh sb="34" eb="36">
      <t>カノウ</t>
    </rPh>
    <rPh sb="37" eb="39">
      <t>タイセイ</t>
    </rPh>
    <rPh sb="40" eb="41">
      <t>ト</t>
    </rPh>
    <phoneticPr fontId="2"/>
  </si>
  <si>
    <t>いる場合や自治体の集団接種会場等へ医療従事者を派遣した場合などをいいます。</t>
    <rPh sb="2" eb="4">
      <t>バアイ</t>
    </rPh>
    <phoneticPr fontId="2"/>
  </si>
  <si>
    <t>　なお、時間外、夜間に接種可能な接種体制を用意したうえで、結果的に時間外や夜間の時間帯</t>
    <rPh sb="4" eb="7">
      <t>ジカンガイ</t>
    </rPh>
    <rPh sb="8" eb="10">
      <t>ヤカン</t>
    </rPh>
    <rPh sb="11" eb="15">
      <t>セッシュカノウ</t>
    </rPh>
    <rPh sb="16" eb="20">
      <t>セッシュタイセイ</t>
    </rPh>
    <rPh sb="21" eb="23">
      <t>ヨウイ</t>
    </rPh>
    <rPh sb="33" eb="36">
      <t>ジカンガイ</t>
    </rPh>
    <rPh sb="37" eb="39">
      <t>ヤカン</t>
    </rPh>
    <rPh sb="40" eb="43">
      <t>ジカンタイ</t>
    </rPh>
    <phoneticPr fontId="2"/>
  </si>
  <si>
    <t>において接種がなかった場合も、当該時間帯以外での接種により要件となる接種数を満たしてい</t>
    <phoneticPr fontId="2"/>
  </si>
  <si>
    <t>た場合には支援の対象となります。</t>
    <phoneticPr fontId="2"/>
  </si>
  <si>
    <t>　また、自治体の集団接種会場等への医療従事者派遣については、時間外・夜間または休日の接</t>
    <phoneticPr fontId="2"/>
  </si>
  <si>
    <t>種への取組みの要件を満たすものであって、自治体の集団接種会場等での接種を自身の医療機関</t>
    <phoneticPr fontId="2"/>
  </si>
  <si>
    <t>の接種回数に計上するものではありません。</t>
    <phoneticPr fontId="2"/>
  </si>
  <si>
    <t>　「医療機関の診療時間に関わらない」とは、平日の18時以降や土曜日に診療時間を設けている</t>
    <rPh sb="9" eb="11">
      <t>ジカン</t>
    </rPh>
    <rPh sb="21" eb="23">
      <t>ヘイジツ</t>
    </rPh>
    <rPh sb="26" eb="27">
      <t>ジ</t>
    </rPh>
    <rPh sb="27" eb="29">
      <t>イコウ</t>
    </rPh>
    <rPh sb="30" eb="33">
      <t>ドヨウビ</t>
    </rPh>
    <rPh sb="34" eb="36">
      <t>シンリョウ</t>
    </rPh>
    <rPh sb="39" eb="40">
      <t>モウ</t>
    </rPh>
    <phoneticPr fontId="2"/>
  </si>
  <si>
    <t>医療機関がこれらの時間帯に接種を行った場合、診療時間内であっても本支援における夜間や休</t>
    <rPh sb="9" eb="11">
      <t>ジカン</t>
    </rPh>
    <rPh sb="11" eb="12">
      <t>タイ</t>
    </rPh>
    <rPh sb="16" eb="17">
      <t>オコナ</t>
    </rPh>
    <rPh sb="19" eb="21">
      <t>バアイ</t>
    </rPh>
    <rPh sb="22" eb="27">
      <t>シンリョウジカンナイ</t>
    </rPh>
    <rPh sb="32" eb="35">
      <t>ホンシエン</t>
    </rPh>
    <phoneticPr fontId="2"/>
  </si>
  <si>
    <t>日の接種体制の用意に関する要件に該当するということをいいます。</t>
    <rPh sb="2" eb="4">
      <t>セッシュ</t>
    </rPh>
    <rPh sb="4" eb="6">
      <t>タイセイ</t>
    </rPh>
    <rPh sb="7" eb="9">
      <t>ヨウイ</t>
    </rPh>
    <phoneticPr fontId="2"/>
  </si>
  <si>
    <t>　なお、この取扱いは本補助の要件に関するものであり、「接種費用の時間外・休日の接種に対</t>
    <rPh sb="6" eb="8">
      <t>トリアツカ</t>
    </rPh>
    <rPh sb="10" eb="11">
      <t>ホン</t>
    </rPh>
    <rPh sb="11" eb="13">
      <t>ホジョ</t>
    </rPh>
    <rPh sb="14" eb="16">
      <t>ヨウケン</t>
    </rPh>
    <rPh sb="17" eb="18">
      <t>カン</t>
    </rPh>
    <rPh sb="27" eb="29">
      <t>セッシュ</t>
    </rPh>
    <phoneticPr fontId="2"/>
  </si>
  <si>
    <t>する加算」については従前どおりの取扱いとなります。</t>
    <rPh sb="10" eb="12">
      <t>ジュウゼン</t>
    </rPh>
    <rPh sb="16" eb="17">
      <t>ト</t>
    </rPh>
    <rPh sb="17" eb="18">
      <t>アツカ</t>
    </rPh>
    <phoneticPr fontId="2"/>
  </si>
  <si>
    <t>参考記載：各加算の対象となった接種の数</t>
    <rPh sb="5" eb="6">
      <t>カク</t>
    </rPh>
    <phoneticPr fontId="2"/>
  </si>
  <si>
    <t>　</t>
  </si>
  <si>
    <t>　　　　として取り扱います。（医療機関の診療時間に関わりません。）</t>
    <rPh sb="22" eb="24">
      <t>ジカン</t>
    </rPh>
    <phoneticPr fontId="2"/>
  </si>
  <si>
    <t>※休日：日曜日及び国民の祝日に関する法律第３条に規定する休日。なお、土曜日は休日</t>
    <rPh sb="1" eb="2">
      <t>キュウ</t>
    </rPh>
    <rPh sb="2" eb="3">
      <t>ヒ</t>
    </rPh>
    <phoneticPr fontId="2"/>
  </si>
  <si>
    <t>　　下記のとおり、新型コロナウイルスワクチンの接種を行ったので報告する。（集団接種実績を除く）</t>
    <rPh sb="2" eb="4">
      <t>カキ</t>
    </rPh>
    <rPh sb="9" eb="11">
      <t>シンガタ</t>
    </rPh>
    <rPh sb="23" eb="25">
      <t>セッシュ</t>
    </rPh>
    <rPh sb="26" eb="27">
      <t>オコナ</t>
    </rPh>
    <rPh sb="31" eb="33">
      <t>ホウコク</t>
    </rPh>
    <rPh sb="37" eb="41">
      <t>シュウダンセッシュ</t>
    </rPh>
    <rPh sb="41" eb="43">
      <t>ジッセキ</t>
    </rPh>
    <rPh sb="44" eb="45">
      <t>ノゾ</t>
    </rPh>
    <phoneticPr fontId="2"/>
  </si>
  <si>
    <t>※集団接種（市内特設会場）の実績を含まないこと</t>
    <rPh sb="1" eb="5">
      <t>シュウダンセッシュ</t>
    </rPh>
    <rPh sb="6" eb="8">
      <t>シナイ</t>
    </rPh>
    <rPh sb="8" eb="10">
      <t>トクセツ</t>
    </rPh>
    <rPh sb="10" eb="12">
      <t>カイジョウ</t>
    </rPh>
    <rPh sb="14" eb="16">
      <t>ジッセキ</t>
    </rPh>
    <rPh sb="17" eb="18">
      <t>フク</t>
    </rPh>
    <phoneticPr fontId="2"/>
  </si>
  <si>
    <t>北九州市長　様</t>
    <rPh sb="0" eb="5">
      <t>キタキュウシュウシチョウ</t>
    </rPh>
    <rPh sb="6" eb="7">
      <t>サマ</t>
    </rPh>
    <phoneticPr fontId="2"/>
  </si>
  <si>
    <t xml:space="preserve">※「週の回数区分」の記入について
　支給条件の【A.「150回以上」を４週以上】と【B.「100回以上」を４週以上】は週を重複してカウントすることはできませ+20:32ん。支給額はAの方が高くなりますので、ほとんどの場合で、150回以上の週は「150回以上」と申請してもらって差し支えありません。
　しかしながら、特定の条件下では「150回以上」の箇所を「100回以上」とカウントすることで請求額が増えることがあります。
具体例（150回以上５週、100回以上３週の場合）
第１週　150回　第２週　150回　第３週　150回　第４週　140回　第５週　150回
第６週　150回　第７週　140回　第８週　140回　第９週～13周　100回以下
　上記のような場合、150回以上を5回とカウント（①）するより、を150回以上を４回、100回以上を４回とカウント（②）した方が総額が高くなります。
①　150×5×3,000　+　（　　　140×3　　　）×0         ＝　2,250,000
②　150×4×3,000　+　（140×3+150×1）×2,000　＝　2,940,000
　このような場合、「150回以上」となる週のひとつを「100回以上」と記入することで②の請求額で申請できます。
</t>
    <rPh sb="1" eb="3">
      <t>ヨウシキ</t>
    </rPh>
    <rPh sb="6" eb="7">
      <t>シュウ</t>
    </rPh>
    <rPh sb="8" eb="10">
      <t>カイスウ</t>
    </rPh>
    <rPh sb="10" eb="12">
      <t>クブン</t>
    </rPh>
    <rPh sb="14" eb="16">
      <t>コウモク</t>
    </rPh>
    <rPh sb="17" eb="19">
      <t>カクシュウ</t>
    </rPh>
    <rPh sb="20" eb="22">
      <t>セッシュ</t>
    </rPh>
    <rPh sb="22" eb="24">
      <t>カイスウ</t>
    </rPh>
    <rPh sb="25" eb="26">
      <t>オウ</t>
    </rPh>
    <rPh sb="33" eb="34">
      <t>カイ</t>
    </rPh>
    <rPh sb="34" eb="36">
      <t>ミマン</t>
    </rPh>
    <rPh sb="42" eb="43">
      <t>カイ</t>
    </rPh>
    <rPh sb="43" eb="45">
      <t>イジョウ</t>
    </rPh>
    <rPh sb="48" eb="49">
      <t>エラ</t>
    </rPh>
    <rPh sb="52" eb="54">
      <t>ニュウリョク</t>
    </rPh>
    <rPh sb="59" eb="62">
      <t>ゴウケイスウ</t>
    </rPh>
    <rPh sb="63" eb="65">
      <t>ヨウシキ</t>
    </rPh>
    <rPh sb="67" eb="69">
      <t>ウチワケ</t>
    </rPh>
    <rPh sb="71" eb="73">
      <t>キニュウ</t>
    </rPh>
    <phoneticPr fontId="2"/>
  </si>
  <si>
    <t>医療機関〇〇クリニック</t>
    <rPh sb="0" eb="2">
      <t>イリョウ</t>
    </rPh>
    <rPh sb="2" eb="4">
      <t>キカン</t>
    </rPh>
    <phoneticPr fontId="2"/>
  </si>
  <si>
    <t>　　　　　　　③下記【振込先】入力項目の内容が確認できる書類　※Ａ４用紙に印刷又は貼付して提出。</t>
    <rPh sb="8" eb="10">
      <t>カキ</t>
    </rPh>
    <rPh sb="11" eb="14">
      <t>フリコミサキ</t>
    </rPh>
    <rPh sb="15" eb="17">
      <t>ニュウリョク</t>
    </rPh>
    <rPh sb="17" eb="19">
      <t>コウモク</t>
    </rPh>
    <rPh sb="20" eb="22">
      <t>ナイヨウ</t>
    </rPh>
    <rPh sb="23" eb="25">
      <t>カクニン</t>
    </rPh>
    <rPh sb="28" eb="30">
      <t>ショルイ</t>
    </rPh>
    <rPh sb="34" eb="36">
      <t>ヨウシ</t>
    </rPh>
    <rPh sb="37" eb="39">
      <t>インサツ</t>
    </rPh>
    <rPh sb="39" eb="40">
      <t>マタ</t>
    </rPh>
    <rPh sb="41" eb="43">
      <t>ハリツケ</t>
    </rPh>
    <rPh sb="45" eb="47">
      <t>テイシュツ</t>
    </rPh>
    <phoneticPr fontId="2"/>
  </si>
  <si>
    <t>　　　　　　　④時間外等の接種体制を用意したことの確認用チェックリスト（別紙１）</t>
    <rPh sb="8" eb="11">
      <t>ジカンガイ</t>
    </rPh>
    <rPh sb="11" eb="12">
      <t>トウ</t>
    </rPh>
    <rPh sb="13" eb="15">
      <t>セッシュ</t>
    </rPh>
    <rPh sb="15" eb="17">
      <t>タイセイ</t>
    </rPh>
    <rPh sb="18" eb="20">
      <t>ヨウイ</t>
    </rPh>
    <rPh sb="25" eb="27">
      <t>カクニン</t>
    </rPh>
    <rPh sb="27" eb="28">
      <t>ヨウ</t>
    </rPh>
    <rPh sb="36" eb="38">
      <t>ベッシ</t>
    </rPh>
    <phoneticPr fontId="2"/>
  </si>
  <si>
    <t>※添付書類②請求書兼領収書（雑用）に登録された請求者番号（下６桁）を記入した場合、下記の記入は不要です。</t>
    <rPh sb="1" eb="5">
      <t>テンプショルイ</t>
    </rPh>
    <rPh sb="6" eb="10">
      <t>セイキュウショケン</t>
    </rPh>
    <rPh sb="10" eb="13">
      <t>リョウシュウショ</t>
    </rPh>
    <rPh sb="14" eb="16">
      <t>ザツヨウ</t>
    </rPh>
    <rPh sb="41" eb="43">
      <t>カキ</t>
    </rPh>
    <rPh sb="44" eb="46">
      <t>キニュウ</t>
    </rPh>
    <rPh sb="47" eb="49">
      <t>フヨウ</t>
    </rPh>
    <phoneticPr fontId="2"/>
  </si>
  <si>
    <r>
      <t xml:space="preserve">                    　 ②請求書兼領収書（雑用）</t>
    </r>
    <r>
      <rPr>
        <sz val="18"/>
        <color rgb="FFFF0000"/>
        <rFont val="游ゴシック"/>
        <family val="3"/>
        <charset val="128"/>
        <scheme val="minor"/>
      </rPr>
      <t>※登録された請求者番号（下６桁）を記入する場合、請求書欄の押印不要、また③の書類は提出不要</t>
    </r>
    <rPh sb="23" eb="26">
      <t>セイキュウショ</t>
    </rPh>
    <rPh sb="26" eb="27">
      <t>ケン</t>
    </rPh>
    <rPh sb="27" eb="30">
      <t>リョウシュウショ</t>
    </rPh>
    <rPh sb="31" eb="33">
      <t>ザツヨウ</t>
    </rPh>
    <rPh sb="58" eb="62">
      <t>セイキュウショラン</t>
    </rPh>
    <rPh sb="63" eb="65">
      <t>オウイン</t>
    </rPh>
    <rPh sb="65" eb="67">
      <t>フヨウ</t>
    </rPh>
    <rPh sb="72" eb="74">
      <t>ショルイ</t>
    </rPh>
    <phoneticPr fontId="2"/>
  </si>
  <si>
    <t>様式１（診療所用）</t>
    <rPh sb="4" eb="7">
      <t>シンリョウジョ</t>
    </rPh>
    <rPh sb="7" eb="8">
      <t>ヨウ</t>
    </rPh>
    <phoneticPr fontId="2"/>
  </si>
  <si>
    <t>　今回、実績報告書（様式１）の「時間外等の接種体制の有無」の欄について、貴診療所で実施さ
れた「時間外等の接種体制」について、次の中から該当するものにチェックを入れてください。</t>
    <rPh sb="8" eb="9">
      <t>ショ</t>
    </rPh>
    <rPh sb="16" eb="19">
      <t>ジカンガイ</t>
    </rPh>
    <rPh sb="19" eb="20">
      <t>トウ</t>
    </rPh>
    <rPh sb="21" eb="23">
      <t>セッシュ</t>
    </rPh>
    <rPh sb="23" eb="25">
      <t>タイセイ</t>
    </rPh>
    <rPh sb="26" eb="28">
      <t>ウム</t>
    </rPh>
    <rPh sb="30" eb="31">
      <t>ラン</t>
    </rPh>
    <rPh sb="36" eb="37">
      <t>キ</t>
    </rPh>
    <rPh sb="37" eb="40">
      <t>シンリョウジョ</t>
    </rPh>
    <rPh sb="41" eb="43">
      <t>ジッシ</t>
    </rPh>
    <rPh sb="48" eb="51">
      <t>ジカンガイ</t>
    </rPh>
    <rPh sb="51" eb="52">
      <t>トウ</t>
    </rPh>
    <rPh sb="53" eb="55">
      <t>セッシュ</t>
    </rPh>
    <rPh sb="55" eb="57">
      <t>タイセイ</t>
    </rPh>
    <rPh sb="63" eb="64">
      <t>ツギ</t>
    </rPh>
    <rPh sb="65" eb="66">
      <t>ナカ</t>
    </rPh>
    <rPh sb="68" eb="70">
      <t>ガイトウ</t>
    </rPh>
    <rPh sb="80" eb="81">
      <t>イ</t>
    </rPh>
    <phoneticPr fontId="2"/>
  </si>
  <si>
    <t>【添付書類】　①新型コロナウイルスワクチン接種の実績報告書（様式1）（診療所用）</t>
    <rPh sb="1" eb="3">
      <t>テンプ</t>
    </rPh>
    <rPh sb="3" eb="5">
      <t>ショルイ</t>
    </rPh>
    <rPh sb="8" eb="10">
      <t>シンガタ</t>
    </rPh>
    <rPh sb="21" eb="23">
      <t>セッシュ</t>
    </rPh>
    <rPh sb="24" eb="26">
      <t>ジッセキ</t>
    </rPh>
    <rPh sb="26" eb="29">
      <t>ホウコクショ</t>
    </rPh>
    <rPh sb="30" eb="32">
      <t>ヨウシキ</t>
    </rPh>
    <rPh sb="35" eb="38">
      <t>シンリョウジョ</t>
    </rPh>
    <rPh sb="38" eb="39">
      <t>ヨウ</t>
    </rPh>
    <phoneticPr fontId="2"/>
  </si>
  <si>
    <t>　この支援金は、「時間外等の接種体制」を用意していることが交付の条件となっています。</t>
    <rPh sb="3" eb="6">
      <t>シエンキン</t>
    </rPh>
    <rPh sb="20" eb="22">
      <t>ヨウイ</t>
    </rPh>
    <phoneticPr fontId="2"/>
  </si>
  <si>
    <r>
      <t>・PDF版では重複請求等を回避する自動計算が機能しません。市HPに掲載されている</t>
    </r>
    <r>
      <rPr>
        <b/>
        <sz val="14"/>
        <color rgb="FFFF0000"/>
        <rFont val="游ゴシック"/>
        <family val="3"/>
        <charset val="128"/>
        <scheme val="minor"/>
      </rPr>
      <t>実施要領などを必ず御精読の上、重複請求等が無いようご注意ください</t>
    </r>
    <r>
      <rPr>
        <sz val="14"/>
        <color theme="1"/>
        <rFont val="游ゴシック"/>
        <family val="2"/>
        <charset val="128"/>
        <scheme val="minor"/>
      </rPr>
      <t xml:space="preserve">。（請求の重複等が発覚した場合、書類の再提出が必要となり、再審査の為に、支払が遅延することがあります。ご了承ください。）
・PDF版で入力が必要な部分は薄桃色に着色されている部分全てです。未入力の場合、再提出の対象となりますのでご注意ください。（この場合も、審査遅延による支払遅れが発生する場合がございますので、ご了承ください。）
</t>
    </r>
    <r>
      <rPr>
        <b/>
        <sz val="14"/>
        <color theme="1"/>
        <rFont val="游ゴシック"/>
        <family val="3"/>
        <charset val="128"/>
        <scheme val="minor"/>
      </rPr>
      <t>・</t>
    </r>
    <r>
      <rPr>
        <b/>
        <u val="double"/>
        <sz val="14"/>
        <color theme="1"/>
        <rFont val="游ゴシック"/>
        <family val="3"/>
        <charset val="128"/>
        <scheme val="minor"/>
      </rPr>
      <t>再審査による支払遅れが発生した場合の具体的な支払い日についてのお問い合わせにはお答え致しかねます</t>
    </r>
    <r>
      <rPr>
        <b/>
        <sz val="14"/>
        <color theme="1"/>
        <rFont val="游ゴシック"/>
        <family val="3"/>
        <charset val="128"/>
        <scheme val="minor"/>
      </rPr>
      <t xml:space="preserve">
　</t>
    </r>
    <r>
      <rPr>
        <b/>
        <u val="double"/>
        <sz val="14"/>
        <color theme="1"/>
        <rFont val="游ゴシック"/>
        <family val="3"/>
        <charset val="128"/>
        <scheme val="minor"/>
      </rPr>
      <t xml:space="preserve">のでご了承ください。
</t>
    </r>
    <r>
      <rPr>
        <sz val="14"/>
        <color theme="1"/>
        <rFont val="游ゴシック"/>
        <family val="3"/>
        <charset val="128"/>
        <scheme val="minor"/>
      </rPr>
      <t>・様式1の『週の回数区分』の項目は各週の接種回数に応じて、『１００回未満』、『１００回以上』から選んでご入力ください。合計数を様式2の内訳にご記入ください。</t>
    </r>
    <r>
      <rPr>
        <b/>
        <u val="double"/>
        <sz val="14"/>
        <color theme="1"/>
        <rFont val="游ゴシック"/>
        <family val="3"/>
        <charset val="128"/>
        <scheme val="minor"/>
      </rPr>
      <t xml:space="preserve">
</t>
    </r>
    <rPh sb="4" eb="5">
      <t>バン</t>
    </rPh>
    <rPh sb="7" eb="9">
      <t>チョウフク</t>
    </rPh>
    <rPh sb="9" eb="11">
      <t>セイキュウ</t>
    </rPh>
    <rPh sb="11" eb="12">
      <t>ナド</t>
    </rPh>
    <rPh sb="13" eb="15">
      <t>カイヒ</t>
    </rPh>
    <rPh sb="17" eb="19">
      <t>ジドウ</t>
    </rPh>
    <rPh sb="19" eb="21">
      <t>ケイサン</t>
    </rPh>
    <rPh sb="22" eb="24">
      <t>キノウ</t>
    </rPh>
    <rPh sb="29" eb="30">
      <t>シ</t>
    </rPh>
    <rPh sb="33" eb="35">
      <t>ケイサイ</t>
    </rPh>
    <rPh sb="40" eb="42">
      <t>ジッシ</t>
    </rPh>
    <rPh sb="42" eb="44">
      <t>ヨウリョウ</t>
    </rPh>
    <rPh sb="47" eb="48">
      <t>カナラ</t>
    </rPh>
    <rPh sb="50" eb="52">
      <t>セイドク</t>
    </rPh>
    <rPh sb="53" eb="54">
      <t>ウエ</t>
    </rPh>
    <rPh sb="55" eb="57">
      <t>チョウフク</t>
    </rPh>
    <rPh sb="57" eb="59">
      <t>セイキュウ</t>
    </rPh>
    <rPh sb="59" eb="60">
      <t>ナド</t>
    </rPh>
    <rPh sb="61" eb="62">
      <t>ナ</t>
    </rPh>
    <rPh sb="66" eb="68">
      <t>チュウイ</t>
    </rPh>
    <rPh sb="74" eb="76">
      <t>セイキュウ</t>
    </rPh>
    <rPh sb="77" eb="79">
      <t>チョウフク</t>
    </rPh>
    <rPh sb="79" eb="80">
      <t>ナド</t>
    </rPh>
    <rPh sb="81" eb="83">
      <t>ハッカク</t>
    </rPh>
    <rPh sb="85" eb="87">
      <t>バアイ</t>
    </rPh>
    <rPh sb="88" eb="90">
      <t>ショルイ</t>
    </rPh>
    <rPh sb="91" eb="94">
      <t>サイテイシュツ</t>
    </rPh>
    <rPh sb="95" eb="97">
      <t>ヒツヨウ</t>
    </rPh>
    <rPh sb="101" eb="102">
      <t>サイ</t>
    </rPh>
    <rPh sb="102" eb="104">
      <t>シンサ</t>
    </rPh>
    <rPh sb="105" eb="106">
      <t>タメ</t>
    </rPh>
    <rPh sb="108" eb="110">
      <t>シハラ</t>
    </rPh>
    <rPh sb="111" eb="113">
      <t>チエン</t>
    </rPh>
    <rPh sb="124" eb="126">
      <t>リョウショウ</t>
    </rPh>
    <phoneticPr fontId="2"/>
  </si>
  <si>
    <t>　11月6日から12月31日の期間において、別紙報告書のとおりコロナウイルスワクチンの接種を実施したため、以下のとおり請求する。</t>
    <rPh sb="15" eb="17">
      <t>キカン</t>
    </rPh>
    <rPh sb="43" eb="45">
      <t>セッシュ</t>
    </rPh>
    <rPh sb="46" eb="48">
      <t>ジッシ</t>
    </rPh>
    <rPh sb="53" eb="55">
      <t>イカ</t>
    </rPh>
    <rPh sb="59" eb="61">
      <t>セイキュウ</t>
    </rPh>
    <phoneticPr fontId="2"/>
  </si>
  <si>
    <t>11月6日から12月31日の間</t>
    <rPh sb="2" eb="3">
      <t>ガツ</t>
    </rPh>
    <rPh sb="4" eb="5">
      <t>ニチ</t>
    </rPh>
    <rPh sb="9" eb="10">
      <t>ガツ</t>
    </rPh>
    <rPh sb="12" eb="13">
      <t>ニチ</t>
    </rPh>
    <rPh sb="14" eb="15">
      <t>アイダ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</si>
</sst>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quot;¥&quot;\-#,##0"/>
    <numFmt numFmtId="176" formatCode="m/d"/>
    <numFmt numFmtId="177" formatCode="General&quot;回&quot;"/>
    <numFmt numFmtId="178" formatCode="General&quot;日&quot;"/>
    <numFmt numFmtId="179" formatCode="General&quot;週&quot;"/>
    <numFmt numFmtId="180" formatCode="#,##0&quot;円&quot;;[Red]\-#,##0"/>
    <numFmt numFmtId="181" formatCode="#,##0&quot;回&quot;;[Red]\-#,##0"/>
    <numFmt numFmtId="182" formatCode="[$-411]ggge&quot;年&quot;m&quot;月&quot;d&quot;日&quot;;@"/>
    <numFmt numFmtId="183" formatCode="m&quot;月&quot;d&quot;日の週&quot;"/>
    <numFmt numFmtId="184" formatCode="\(#,##0&quot;回&quot;\);[Red]\(\-#,##0&quot;回&quot;\)"/>
  </numFmts>
  <fonts count="4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22"/>
      <color theme="1"/>
      <name val="游ゴシック"/>
      <family val="2"/>
      <charset val="128"/>
      <scheme val="minor"/>
    </font>
    <font>
      <sz val="11"/>
      <color rgb="FFFF0000"/>
      <name val="游ゴシック"/>
      <family val="3"/>
      <charset val="128"/>
      <scheme val="minor"/>
    </font>
    <font>
      <sz val="22"/>
      <color rgb="FFFF0000"/>
      <name val="游ゴシック"/>
      <family val="2"/>
      <charset val="128"/>
      <scheme val="minor"/>
    </font>
    <font>
      <sz val="20"/>
      <color indexed="81"/>
      <name val="ＭＳ Ｐゴシック"/>
      <family val="3"/>
      <charset val="128"/>
    </font>
    <font>
      <b/>
      <sz val="10"/>
      <color theme="1"/>
      <name val="游ゴシック"/>
      <family val="3"/>
      <charset val="128"/>
      <scheme val="minor"/>
    </font>
    <font>
      <sz val="10"/>
      <color theme="1"/>
      <name val="Arial"/>
      <family val="2"/>
    </font>
    <font>
      <b/>
      <sz val="11"/>
      <color theme="1"/>
      <name val="游ゴシック"/>
      <family val="3"/>
      <charset val="128"/>
      <scheme val="minor"/>
    </font>
    <font>
      <b/>
      <sz val="18"/>
      <color theme="1"/>
      <name val="游ゴシック"/>
      <family val="3"/>
      <charset val="128"/>
      <scheme val="minor"/>
    </font>
    <font>
      <b/>
      <sz val="14"/>
      <color rgb="FFFF0000"/>
      <name val="游ゴシック"/>
      <family val="3"/>
      <charset val="128"/>
      <scheme val="minor"/>
    </font>
    <font>
      <b/>
      <u val="double"/>
      <sz val="14"/>
      <color theme="1"/>
      <name val="游ゴシック"/>
      <family val="3"/>
      <charset val="128"/>
      <scheme val="minor"/>
    </font>
    <font>
      <b/>
      <sz val="14"/>
      <color theme="1"/>
      <name val="游ゴシック"/>
      <family val="3"/>
      <charset val="128"/>
      <scheme val="minor"/>
    </font>
    <font>
      <b/>
      <u val="double"/>
      <sz val="14"/>
      <color rgb="FFFF0000"/>
      <name val="游ゴシック"/>
      <family val="3"/>
      <charset val="128"/>
      <scheme val="minor"/>
    </font>
    <font>
      <b/>
      <sz val="16"/>
      <color theme="0"/>
      <name val="游ゴシック"/>
      <family val="3"/>
      <charset val="128"/>
      <scheme val="minor"/>
    </font>
    <font>
      <sz val="14"/>
      <name val="游ゴシック"/>
      <family val="3"/>
      <charset val="128"/>
      <scheme val="minor"/>
    </font>
    <font>
      <sz val="18"/>
      <color rgb="FFFF0000"/>
      <name val="游ゴシック"/>
      <family val="3"/>
      <charset val="128"/>
      <scheme val="minor"/>
    </font>
  </fonts>
  <fills count="7">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CE4D6"/>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thick">
        <color auto="1"/>
      </left>
      <right style="thick">
        <color auto="1"/>
      </right>
      <top style="thick">
        <color auto="1"/>
      </top>
      <bottom style="thick">
        <color auto="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style="double">
        <color indexed="64"/>
      </bottom>
      <diagonal/>
    </border>
    <border>
      <left/>
      <right style="thin">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97">
    <xf numFmtId="0" fontId="0" fillId="0" borderId="0" xfId="0">
      <alignment vertical="center"/>
    </xf>
    <xf numFmtId="0" fontId="3" fillId="0" borderId="0" xfId="2" applyFont="1" applyBorder="1">
      <alignmen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6" xfId="2" applyFont="1" applyBorder="1">
      <alignment vertical="center"/>
    </xf>
    <xf numFmtId="0" fontId="13" fillId="0" borderId="6"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38" fontId="8" fillId="0" borderId="1"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0" fontId="24" fillId="0" borderId="0" xfId="0" applyFont="1" applyAlignment="1">
      <alignment horizontal="right" vertical="center"/>
    </xf>
    <xf numFmtId="0" fontId="8" fillId="0" borderId="1" xfId="0" applyFont="1" applyBorder="1" applyAlignment="1">
      <alignment vertical="center" wrapText="1"/>
    </xf>
    <xf numFmtId="0" fontId="10" fillId="0" borderId="0" xfId="0" applyFont="1">
      <alignment vertical="center"/>
    </xf>
    <xf numFmtId="0" fontId="27" fillId="0" borderId="0" xfId="0" applyFont="1">
      <alignment vertical="center"/>
    </xf>
    <xf numFmtId="0" fontId="11" fillId="0" borderId="6" xfId="0" applyFont="1" applyBorder="1">
      <alignment vertical="center"/>
    </xf>
    <xf numFmtId="0" fontId="11" fillId="0" borderId="15" xfId="0" applyFont="1" applyBorder="1">
      <alignment vertical="center"/>
    </xf>
    <xf numFmtId="0" fontId="23" fillId="0" borderId="0" xfId="0" applyFont="1">
      <alignment vertical="center"/>
    </xf>
    <xf numFmtId="0" fontId="29" fillId="0" borderId="0" xfId="0" applyFont="1" applyAlignment="1">
      <alignment horizontal="right" vertical="center"/>
    </xf>
    <xf numFmtId="0" fontId="29" fillId="0" borderId="0" xfId="0" applyFont="1">
      <alignment vertical="center"/>
    </xf>
    <xf numFmtId="0" fontId="28" fillId="0" borderId="0" xfId="0" applyFont="1">
      <alignment vertical="center"/>
    </xf>
    <xf numFmtId="0" fontId="26" fillId="0" borderId="6" xfId="0" applyFont="1" applyBorder="1">
      <alignment vertical="center"/>
    </xf>
    <xf numFmtId="0" fontId="8" fillId="0" borderId="1" xfId="0" applyFont="1" applyBorder="1" applyAlignment="1">
      <alignment horizontal="center" vertical="center" wrapText="1"/>
    </xf>
    <xf numFmtId="0" fontId="26" fillId="0" borderId="0" xfId="0" applyFont="1">
      <alignment vertical="center"/>
    </xf>
    <xf numFmtId="0" fontId="31" fillId="0" borderId="0" xfId="0" applyFont="1" applyProtection="1">
      <alignment vertical="center"/>
    </xf>
    <xf numFmtId="0" fontId="30" fillId="0" borderId="0" xfId="0" applyFont="1" applyProtection="1">
      <alignment vertical="center"/>
    </xf>
    <xf numFmtId="0" fontId="0" fillId="0" borderId="0" xfId="0" applyProtection="1">
      <alignment vertical="center"/>
    </xf>
    <xf numFmtId="0" fontId="11" fillId="0" borderId="6" xfId="2" applyFont="1" applyBorder="1">
      <alignment vertical="center"/>
    </xf>
    <xf numFmtId="0" fontId="3" fillId="0" borderId="0" xfId="0" applyFont="1">
      <alignment vertical="center"/>
    </xf>
    <xf numFmtId="0" fontId="3" fillId="0" borderId="0" xfId="0" applyFont="1" applyBorder="1">
      <alignment vertical="center"/>
    </xf>
    <xf numFmtId="0" fontId="33" fillId="0" borderId="0" xfId="0" applyFont="1">
      <alignment vertical="center"/>
    </xf>
    <xf numFmtId="0" fontId="35" fillId="0" borderId="0" xfId="0" applyFont="1">
      <alignment vertical="center"/>
    </xf>
    <xf numFmtId="0" fontId="3" fillId="3" borderId="16" xfId="0" applyFont="1" applyFill="1" applyBorder="1" applyProtection="1">
      <alignment vertical="center"/>
      <protection locked="0"/>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Alignment="1">
      <alignment vertical="top" wrapText="1"/>
    </xf>
    <xf numFmtId="0" fontId="11" fillId="0" borderId="0" xfId="0" applyFont="1" applyFill="1" applyBorder="1" applyAlignment="1">
      <alignment vertical="center"/>
    </xf>
    <xf numFmtId="0" fontId="3" fillId="0" borderId="6" xfId="0" applyFont="1" applyBorder="1">
      <alignment vertical="center"/>
    </xf>
    <xf numFmtId="0" fontId="11" fillId="0" borderId="8" xfId="0" applyFont="1" applyBorder="1">
      <alignment vertical="center"/>
    </xf>
    <xf numFmtId="0" fontId="6" fillId="5" borderId="0" xfId="0" applyFont="1" applyFill="1">
      <alignment vertical="center"/>
    </xf>
    <xf numFmtId="0" fontId="0" fillId="0" borderId="0" xfId="0">
      <alignment vertical="center"/>
    </xf>
    <xf numFmtId="0" fontId="0" fillId="0" borderId="0" xfId="0" applyAlignment="1">
      <alignment vertical="center"/>
    </xf>
    <xf numFmtId="0" fontId="20" fillId="0" borderId="0" xfId="0" applyFont="1" applyAlignment="1">
      <alignment horizontal="left" vertical="center" wrapText="1"/>
    </xf>
    <xf numFmtId="0" fontId="20" fillId="0" borderId="0" xfId="0" applyFont="1" applyAlignment="1">
      <alignment vertical="top" wrapText="1"/>
    </xf>
    <xf numFmtId="0" fontId="8" fillId="0" borderId="1" xfId="0" applyFont="1" applyBorder="1" applyAlignment="1">
      <alignment horizontal="center" vertical="center"/>
    </xf>
    <xf numFmtId="0" fontId="0" fillId="0" borderId="0" xfId="0">
      <alignment vertical="center"/>
    </xf>
    <xf numFmtId="0" fontId="11" fillId="0" borderId="0" xfId="0" applyFont="1">
      <alignment vertical="center"/>
    </xf>
    <xf numFmtId="0" fontId="16" fillId="0" borderId="0" xfId="0" applyFont="1">
      <alignment vertical="center"/>
    </xf>
    <xf numFmtId="176" fontId="41" fillId="2" borderId="1" xfId="0" applyNumberFormat="1" applyFont="1" applyFill="1" applyBorder="1" applyAlignment="1">
      <alignment horizontal="center" vertical="center"/>
    </xf>
    <xf numFmtId="177" fontId="15" fillId="0" borderId="2" xfId="1" applyNumberFormat="1" applyFont="1" applyFill="1" applyBorder="1">
      <alignment vertical="center"/>
    </xf>
    <xf numFmtId="177" fontId="15" fillId="0" borderId="13" xfId="1" applyNumberFormat="1" applyFont="1" applyBorder="1">
      <alignment vertical="center"/>
    </xf>
    <xf numFmtId="177" fontId="15" fillId="0" borderId="12" xfId="1" applyNumberFormat="1" applyFont="1" applyBorder="1">
      <alignment vertical="center"/>
    </xf>
    <xf numFmtId="183" fontId="11" fillId="0" borderId="6" xfId="0" applyNumberFormat="1" applyFont="1" applyBorder="1" applyAlignment="1">
      <alignment horizontal="left" vertical="center"/>
    </xf>
    <xf numFmtId="0" fontId="9" fillId="0" borderId="0" xfId="0" applyFont="1">
      <alignment vertical="center"/>
    </xf>
    <xf numFmtId="0" fontId="8" fillId="0" borderId="7" xfId="0" applyFont="1" applyFill="1" applyBorder="1" applyAlignment="1">
      <alignment vertical="center" wrapText="1"/>
    </xf>
    <xf numFmtId="0" fontId="14" fillId="0" borderId="0" xfId="0" applyFont="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1" fillId="0" borderId="6" xfId="0" applyFont="1" applyBorder="1" applyAlignment="1">
      <alignment horizontal="left" vertical="top"/>
    </xf>
    <xf numFmtId="0" fontId="34" fillId="0" borderId="0" xfId="0" applyFont="1" applyAlignment="1">
      <alignment vertical="center" wrapText="1"/>
    </xf>
    <xf numFmtId="0" fontId="3" fillId="0" borderId="0" xfId="0" applyFont="1" applyAlignment="1">
      <alignment vertical="center" wrapText="1"/>
    </xf>
    <xf numFmtId="0" fontId="11" fillId="0" borderId="8" xfId="0" applyFont="1" applyBorder="1" applyAlignment="1">
      <alignment horizontal="left" vertical="top"/>
    </xf>
    <xf numFmtId="38" fontId="15" fillId="3" borderId="1" xfId="1" applyFont="1" applyFill="1" applyBorder="1" applyAlignment="1" applyProtection="1">
      <alignment horizontal="center" vertical="center"/>
      <protection locked="0"/>
    </xf>
    <xf numFmtId="0" fontId="8" fillId="0" borderId="7" xfId="0" applyFont="1" applyFill="1" applyBorder="1" applyAlignment="1" applyProtection="1">
      <alignment vertical="center" wrapText="1"/>
    </xf>
    <xf numFmtId="0" fontId="8" fillId="0" borderId="14" xfId="0" applyFont="1" applyFill="1" applyBorder="1" applyAlignment="1" applyProtection="1">
      <alignment horizontal="center" vertical="center" wrapText="1"/>
    </xf>
    <xf numFmtId="38" fontId="15" fillId="0" borderId="1" xfId="1" applyFont="1" applyFill="1" applyBorder="1" applyAlignment="1" applyProtection="1">
      <alignment horizontal="center" vertical="center"/>
    </xf>
    <xf numFmtId="177" fontId="15" fillId="0" borderId="5" xfId="1" applyNumberFormat="1" applyFont="1" applyFill="1" applyBorder="1" applyProtection="1">
      <alignment vertical="center"/>
    </xf>
    <xf numFmtId="0" fontId="15" fillId="0" borderId="0" xfId="0" applyFont="1" applyFill="1" applyBorder="1" applyAlignment="1" applyProtection="1">
      <alignment horizontal="center" vertical="center"/>
    </xf>
    <xf numFmtId="38" fontId="15" fillId="0" borderId="10" xfId="1" applyFont="1" applyFill="1" applyBorder="1" applyAlignment="1" applyProtection="1">
      <alignment horizontal="center" vertical="center"/>
    </xf>
    <xf numFmtId="38" fontId="8" fillId="5" borderId="7" xfId="1" applyFont="1" applyFill="1" applyBorder="1" applyAlignment="1" applyProtection="1">
      <alignment horizontal="left" vertical="center"/>
    </xf>
    <xf numFmtId="38" fontId="8" fillId="5" borderId="14" xfId="1" applyFont="1" applyFill="1" applyBorder="1" applyAlignment="1" applyProtection="1">
      <alignment horizontal="left" vertical="center"/>
    </xf>
    <xf numFmtId="38" fontId="8" fillId="0" borderId="7" xfId="1" applyFont="1" applyFill="1" applyBorder="1" applyAlignment="1" applyProtection="1">
      <alignment horizontal="left" vertical="center"/>
    </xf>
    <xf numFmtId="38" fontId="8" fillId="0" borderId="14" xfId="1" applyFont="1" applyFill="1" applyBorder="1" applyAlignment="1" applyProtection="1">
      <alignment horizontal="left" vertical="center"/>
    </xf>
    <xf numFmtId="0" fontId="3" fillId="5" borderId="0" xfId="0" applyFont="1" applyFill="1" applyAlignment="1">
      <alignment horizontal="left" vertical="center"/>
    </xf>
    <xf numFmtId="0" fontId="9" fillId="0" borderId="0" xfId="0" applyFont="1" applyAlignment="1">
      <alignment vertical="top"/>
    </xf>
    <xf numFmtId="179" fontId="11" fillId="0" borderId="0" xfId="0" applyNumberFormat="1" applyFont="1" applyFill="1">
      <alignment vertical="center"/>
    </xf>
    <xf numFmtId="38" fontId="7" fillId="3" borderId="1" xfId="1" applyFont="1" applyFill="1" applyBorder="1" applyAlignment="1" applyProtection="1">
      <alignment horizontal="center" vertical="center"/>
      <protection locked="0"/>
    </xf>
    <xf numFmtId="38" fontId="15" fillId="4" borderId="1" xfId="1" applyFont="1" applyFill="1" applyBorder="1" applyAlignment="1">
      <alignment horizontal="center" vertical="center"/>
    </xf>
    <xf numFmtId="0" fontId="0" fillId="0" borderId="0" xfId="0" applyAlignment="1">
      <alignment vertical="center" wrapText="1"/>
    </xf>
    <xf numFmtId="178" fontId="11" fillId="0" borderId="0" xfId="1" applyNumberFormat="1" applyFont="1" applyBorder="1" applyAlignment="1">
      <alignment horizontal="right" vertical="center"/>
    </xf>
    <xf numFmtId="184" fontId="9" fillId="0" borderId="0" xfId="1" applyNumberFormat="1" applyFont="1" applyBorder="1" applyAlignment="1">
      <alignment vertical="top"/>
    </xf>
    <xf numFmtId="0" fontId="11" fillId="0" borderId="0" xfId="0" applyFont="1" applyBorder="1" applyAlignment="1">
      <alignment vertical="top"/>
    </xf>
    <xf numFmtId="0" fontId="42" fillId="6" borderId="1" xfId="0" applyFont="1" applyFill="1" applyBorder="1" applyAlignment="1">
      <alignment horizontal="center" vertical="center"/>
    </xf>
    <xf numFmtId="38" fontId="15" fillId="0" borderId="11" xfId="1" applyFont="1" applyFill="1" applyBorder="1" applyAlignment="1" applyProtection="1">
      <alignment horizontal="center" vertical="center"/>
    </xf>
    <xf numFmtId="38" fontId="15" fillId="0" borderId="21" xfId="1" applyFont="1" applyFill="1" applyBorder="1" applyAlignment="1" applyProtection="1">
      <alignment horizontal="center" vertical="center"/>
    </xf>
    <xf numFmtId="0" fontId="8" fillId="0" borderId="3" xfId="0" applyFont="1" applyBorder="1" applyAlignment="1">
      <alignment horizontal="left" vertical="center"/>
    </xf>
    <xf numFmtId="38" fontId="8" fillId="0" borderId="3" xfId="1" applyFont="1" applyBorder="1">
      <alignment vertical="center"/>
    </xf>
    <xf numFmtId="0" fontId="20" fillId="0" borderId="3" xfId="0" applyFont="1" applyBorder="1">
      <alignment vertical="center"/>
    </xf>
    <xf numFmtId="180" fontId="11" fillId="0" borderId="0" xfId="1" applyNumberFormat="1" applyFont="1" applyBorder="1" applyAlignment="1">
      <alignment horizontal="right" vertical="center"/>
    </xf>
    <xf numFmtId="0" fontId="11" fillId="0" borderId="0" xfId="0" applyFont="1" applyAlignment="1">
      <alignment vertical="top"/>
    </xf>
    <xf numFmtId="0" fontId="11" fillId="0" borderId="1" xfId="0" applyFont="1" applyBorder="1" applyAlignment="1">
      <alignment horizontal="center" vertical="center"/>
    </xf>
    <xf numFmtId="184" fontId="9" fillId="0" borderId="3" xfId="1" applyNumberFormat="1" applyFont="1" applyBorder="1" applyAlignment="1">
      <alignment vertical="top"/>
    </xf>
    <xf numFmtId="0" fontId="0" fillId="0" borderId="0" xfId="0">
      <alignment vertical="center"/>
    </xf>
    <xf numFmtId="38" fontId="15" fillId="4" borderId="2" xfId="1" applyFont="1" applyFill="1" applyBorder="1" applyAlignment="1">
      <alignment horizontal="center" vertical="center"/>
    </xf>
    <xf numFmtId="38" fontId="15" fillId="4" borderId="3" xfId="1" applyFont="1" applyFill="1" applyBorder="1" applyAlignment="1">
      <alignment horizontal="center" vertical="center"/>
    </xf>
    <xf numFmtId="38" fontId="15" fillId="4" borderId="14" xfId="1" applyFont="1" applyFill="1" applyBorder="1" applyAlignment="1">
      <alignment horizontal="center" vertical="center"/>
    </xf>
    <xf numFmtId="38" fontId="8" fillId="5" borderId="7" xfId="1" applyFont="1" applyFill="1" applyBorder="1" applyAlignment="1" applyProtection="1">
      <alignment horizontal="left" vertical="center"/>
      <protection locked="0"/>
    </xf>
    <xf numFmtId="38" fontId="8" fillId="5" borderId="14" xfId="1" applyFont="1" applyFill="1" applyBorder="1" applyAlignment="1" applyProtection="1">
      <alignment horizontal="left" vertical="center"/>
      <protection locked="0"/>
    </xf>
    <xf numFmtId="0" fontId="8" fillId="0" borderId="7" xfId="0" applyFont="1" applyBorder="1" applyAlignment="1">
      <alignment vertical="center" wrapText="1"/>
    </xf>
    <xf numFmtId="0" fontId="8" fillId="0" borderId="14" xfId="0" applyFont="1" applyBorder="1" applyAlignment="1">
      <alignment vertical="center" wrapText="1"/>
    </xf>
    <xf numFmtId="0" fontId="15" fillId="3" borderId="11"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38" fontId="15" fillId="0" borderId="11" xfId="1" applyFont="1" applyFill="1" applyBorder="1" applyAlignment="1">
      <alignment horizontal="center" vertical="center"/>
    </xf>
    <xf numFmtId="38" fontId="15" fillId="0" borderId="13" xfId="1" applyFont="1" applyFill="1" applyBorder="1" applyAlignment="1">
      <alignment horizontal="center" vertical="center"/>
    </xf>
    <xf numFmtId="38" fontId="15" fillId="0" borderId="12" xfId="1" applyFont="1" applyFill="1" applyBorder="1" applyAlignment="1">
      <alignment horizontal="center" vertical="center"/>
    </xf>
    <xf numFmtId="0" fontId="20" fillId="5" borderId="6"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58" fontId="27" fillId="5" borderId="6" xfId="0" applyNumberFormat="1" applyFont="1" applyFill="1" applyBorder="1" applyAlignment="1" applyProtection="1">
      <alignment horizontal="center" vertical="center"/>
      <protection locked="0"/>
    </xf>
    <xf numFmtId="0" fontId="19" fillId="0" borderId="1" xfId="0" applyFont="1" applyBorder="1" applyAlignment="1">
      <alignment horizontal="center" vertical="center"/>
    </xf>
    <xf numFmtId="0" fontId="22" fillId="0" borderId="1"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4" borderId="7" xfId="0" applyFont="1" applyFill="1" applyBorder="1" applyAlignment="1">
      <alignment horizontal="center" vertical="center"/>
    </xf>
    <xf numFmtId="0" fontId="8" fillId="4" borderId="14" xfId="0" applyFont="1" applyFill="1" applyBorder="1" applyAlignment="1">
      <alignment horizontal="center"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4" xfId="0" applyFont="1" applyBorder="1" applyAlignment="1">
      <alignment horizontal="left" vertical="center"/>
    </xf>
    <xf numFmtId="0" fontId="14" fillId="0" borderId="0" xfId="0" applyFont="1" applyAlignment="1">
      <alignment vertical="top" wrapText="1"/>
    </xf>
    <xf numFmtId="0" fontId="39" fillId="0" borderId="0" xfId="0" applyFont="1" applyAlignment="1">
      <alignment horizontal="right" vertical="center" wrapText="1"/>
    </xf>
    <xf numFmtId="182" fontId="11" fillId="0" borderId="6" xfId="0" applyNumberFormat="1" applyFont="1" applyFill="1" applyBorder="1" applyAlignment="1">
      <alignment horizontal="center" vertical="center"/>
    </xf>
    <xf numFmtId="0" fontId="11" fillId="3" borderId="6" xfId="0" applyFont="1" applyFill="1" applyBorder="1" applyAlignment="1" applyProtection="1">
      <alignment horizontal="left" vertical="center"/>
      <protection locked="0"/>
    </xf>
    <xf numFmtId="0" fontId="8" fillId="0" borderId="8" xfId="2" applyFont="1" applyFill="1" applyBorder="1" applyAlignment="1">
      <alignment horizontal="left" vertical="center" wrapText="1"/>
    </xf>
    <xf numFmtId="38" fontId="11" fillId="0" borderId="3" xfId="1"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11" fillId="3" borderId="8" xfId="2" applyFont="1" applyFill="1" applyBorder="1" applyAlignment="1" applyProtection="1">
      <alignment horizontal="center" vertical="center"/>
      <protection locked="0"/>
    </xf>
    <xf numFmtId="49" fontId="11" fillId="3" borderId="8" xfId="2" applyNumberFormat="1" applyFont="1" applyFill="1" applyBorder="1" applyProtection="1">
      <alignment vertical="center"/>
      <protection locked="0"/>
    </xf>
    <xf numFmtId="0" fontId="11" fillId="3" borderId="8" xfId="2" applyFont="1" applyFill="1" applyBorder="1" applyAlignment="1" applyProtection="1">
      <alignment horizontal="left" vertical="center"/>
      <protection locked="0"/>
    </xf>
    <xf numFmtId="0" fontId="23" fillId="0" borderId="0" xfId="2" applyFont="1" applyBorder="1" applyAlignment="1">
      <alignment horizontal="center" vertical="center"/>
    </xf>
    <xf numFmtId="0" fontId="25" fillId="0" borderId="0" xfId="2" applyFont="1" applyBorder="1" applyAlignment="1">
      <alignment vertical="top" wrapText="1"/>
    </xf>
    <xf numFmtId="5" fontId="23" fillId="0" borderId="6" xfId="2" applyNumberFormat="1" applyFont="1" applyBorder="1" applyAlignment="1">
      <alignment horizontal="center"/>
    </xf>
    <xf numFmtId="181" fontId="11" fillId="0" borderId="6" xfId="1" applyNumberFormat="1" applyFont="1" applyBorder="1">
      <alignment vertical="center"/>
    </xf>
    <xf numFmtId="180" fontId="11" fillId="0" borderId="8" xfId="1" applyNumberFormat="1" applyFont="1" applyBorder="1" applyAlignment="1">
      <alignment vertical="center"/>
    </xf>
    <xf numFmtId="180" fontId="11" fillId="0" borderId="0" xfId="1" applyNumberFormat="1" applyFont="1" applyBorder="1" applyAlignment="1">
      <alignment horizontal="right" vertical="center"/>
    </xf>
    <xf numFmtId="180" fontId="11" fillId="0" borderId="3" xfId="1" applyNumberFormat="1" applyFont="1" applyBorder="1" applyAlignment="1">
      <alignment vertical="center"/>
    </xf>
    <xf numFmtId="180" fontId="11" fillId="0" borderId="20" xfId="1" applyNumberFormat="1" applyFont="1" applyBorder="1" applyAlignment="1">
      <alignment vertical="center"/>
    </xf>
    <xf numFmtId="181" fontId="11" fillId="0" borderId="15" xfId="1" applyNumberFormat="1" applyFont="1" applyBorder="1">
      <alignment vertical="center"/>
    </xf>
    <xf numFmtId="180" fontId="11" fillId="0" borderId="15" xfId="1" applyNumberFormat="1" applyFont="1" applyBorder="1" applyAlignment="1">
      <alignment vertical="center"/>
    </xf>
    <xf numFmtId="180" fontId="11" fillId="0" borderId="0" xfId="1" applyNumberFormat="1" applyFont="1" applyBorder="1">
      <alignment vertical="center"/>
    </xf>
    <xf numFmtId="0" fontId="11" fillId="0" borderId="0" xfId="0" applyFont="1" applyAlignment="1">
      <alignment vertical="top"/>
    </xf>
    <xf numFmtId="184" fontId="9" fillId="0" borderId="3" xfId="1" applyNumberFormat="1" applyFont="1" applyBorder="1" applyAlignment="1">
      <alignment vertical="top"/>
    </xf>
    <xf numFmtId="0" fontId="11" fillId="0" borderId="1" xfId="0" applyFont="1" applyBorder="1" applyAlignment="1">
      <alignment horizontal="center" vertical="center"/>
    </xf>
    <xf numFmtId="0" fontId="11" fillId="3" borderId="7"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1" fillId="3" borderId="14" xfId="0" applyFont="1" applyFill="1" applyBorder="1" applyAlignment="1" applyProtection="1">
      <alignment horizontal="center" vertical="center"/>
      <protection locked="0"/>
    </xf>
    <xf numFmtId="0" fontId="11" fillId="0" borderId="7" xfId="0" applyFont="1" applyBorder="1" applyAlignment="1">
      <alignment horizontal="center" vertical="center"/>
    </xf>
    <xf numFmtId="0" fontId="11" fillId="0" borderId="14" xfId="0" applyFont="1" applyBorder="1" applyAlignment="1">
      <alignment horizontal="center" vertical="center"/>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11" fillId="5" borderId="7" xfId="0" applyFont="1" applyFill="1" applyBorder="1" applyAlignment="1" applyProtection="1">
      <alignment horizontal="center" vertical="top"/>
      <protection locked="0"/>
    </xf>
    <xf numFmtId="0" fontId="11" fillId="5" borderId="8" xfId="0" applyFont="1" applyFill="1" applyBorder="1" applyAlignment="1" applyProtection="1">
      <alignment horizontal="center" vertical="top"/>
      <protection locked="0"/>
    </xf>
    <xf numFmtId="0" fontId="11" fillId="5" borderId="14" xfId="0" applyFont="1" applyFill="1" applyBorder="1" applyAlignment="1" applyProtection="1">
      <alignment horizontal="center" vertical="top"/>
      <protection locked="0"/>
    </xf>
    <xf numFmtId="49" fontId="11" fillId="3" borderId="7" xfId="0" applyNumberFormat="1" applyFont="1" applyFill="1" applyBorder="1" applyAlignment="1" applyProtection="1">
      <alignment horizontal="center" vertical="center"/>
      <protection locked="0"/>
    </xf>
    <xf numFmtId="49" fontId="11" fillId="3" borderId="8" xfId="0" applyNumberFormat="1" applyFont="1" applyFill="1" applyBorder="1" applyAlignment="1" applyProtection="1">
      <alignment horizontal="center" vertical="center"/>
      <protection locked="0"/>
    </xf>
    <xf numFmtId="49" fontId="11" fillId="3" borderId="14" xfId="0" applyNumberFormat="1" applyFont="1" applyFill="1" applyBorder="1" applyAlignment="1" applyProtection="1">
      <alignment horizontal="center" vertical="center"/>
      <protection locked="0"/>
    </xf>
    <xf numFmtId="38" fontId="11" fillId="0" borderId="7" xfId="1" applyFont="1" applyBorder="1" applyAlignment="1">
      <alignment horizontal="center" vertical="center"/>
    </xf>
    <xf numFmtId="38" fontId="11" fillId="0" borderId="8" xfId="1" applyFont="1" applyBorder="1" applyAlignment="1">
      <alignment horizontal="center" vertical="center"/>
    </xf>
    <xf numFmtId="38" fontId="11" fillId="0" borderId="14" xfId="1" applyFont="1" applyBorder="1" applyAlignment="1">
      <alignment horizontal="center" vertical="center"/>
    </xf>
    <xf numFmtId="49" fontId="11" fillId="3" borderId="7" xfId="1" applyNumberFormat="1" applyFont="1" applyFill="1" applyBorder="1" applyAlignment="1" applyProtection="1">
      <alignment horizontal="center" vertical="center"/>
      <protection locked="0"/>
    </xf>
    <xf numFmtId="49" fontId="11" fillId="3" borderId="8" xfId="1" applyNumberFormat="1" applyFont="1" applyFill="1" applyBorder="1" applyAlignment="1" applyProtection="1">
      <alignment horizontal="center" vertical="center"/>
      <protection locked="0"/>
    </xf>
    <xf numFmtId="49" fontId="11" fillId="3" borderId="14" xfId="1" applyNumberFormat="1" applyFont="1" applyFill="1" applyBorder="1" applyAlignment="1" applyProtection="1">
      <alignment horizontal="center" vertical="center"/>
      <protection locked="0"/>
    </xf>
    <xf numFmtId="0" fontId="0" fillId="0" borderId="0" xfId="0">
      <alignment vertical="center"/>
    </xf>
    <xf numFmtId="0" fontId="33" fillId="0" borderId="0" xfId="0" applyFont="1" applyAlignment="1">
      <alignment horizontal="right" vertical="center"/>
    </xf>
    <xf numFmtId="0" fontId="35" fillId="0" borderId="0" xfId="0" applyFont="1" applyAlignment="1">
      <alignment horizontal="center" vertical="center"/>
    </xf>
    <xf numFmtId="0" fontId="3" fillId="0" borderId="0" xfId="0" applyFont="1" applyAlignment="1">
      <alignment horizontal="left" vertical="center" wrapText="1"/>
    </xf>
    <xf numFmtId="0" fontId="3" fillId="6" borderId="0" xfId="0" applyFont="1" applyFill="1" applyAlignment="1" applyProtection="1">
      <alignment horizontal="right" vertical="center"/>
    </xf>
    <xf numFmtId="0" fontId="8" fillId="0" borderId="0" xfId="0" applyFont="1" applyAlignment="1">
      <alignment horizontal="left" vertical="top" wrapText="1"/>
    </xf>
    <xf numFmtId="0" fontId="26" fillId="0" borderId="0" xfId="0" applyFont="1" applyAlignment="1">
      <alignment horizontal="center" vertical="center"/>
    </xf>
    <xf numFmtId="0" fontId="36" fillId="0" borderId="0" xfId="0" applyFont="1" applyAlignment="1">
      <alignment horizontal="left" vertical="center"/>
    </xf>
    <xf numFmtId="0" fontId="20" fillId="0" borderId="0" xfId="0" applyFont="1" applyAlignment="1">
      <alignment horizontal="left" vertical="center" wrapText="1"/>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1298864</xdr:colOff>
      <xdr:row>65</xdr:row>
      <xdr:rowOff>0</xdr:rowOff>
    </xdr:from>
    <xdr:to>
      <xdr:col>14</xdr:col>
      <xdr:colOff>0</xdr:colOff>
      <xdr:row>66</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433839" y="26317575"/>
          <a:ext cx="577561"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nchorCtr="0"/>
        <a:lstStyle/>
        <a:p>
          <a:r>
            <a:rPr kumimoji="1" lang="ja-JP" altLang="en-US" sz="22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30"/>
  <sheetViews>
    <sheetView view="pageBreakPreview" zoomScale="55" zoomScaleNormal="55" zoomScaleSheetLayoutView="55" workbookViewId="0">
      <selection activeCell="F31" sqref="F31"/>
    </sheetView>
  </sheetViews>
  <sheetFormatPr defaultColWidth="9" defaultRowHeight="18.75" x14ac:dyDescent="0.4"/>
  <cols>
    <col min="1" max="1" width="38.75" style="105" customWidth="1"/>
    <col min="2" max="2" width="11.25" style="105" customWidth="1"/>
    <col min="3" max="6" width="9.375" style="105" bestFit="1" customWidth="1"/>
    <col min="7" max="8" width="9.375" style="105" customWidth="1"/>
    <col min="9" max="9" width="9.125" style="105" bestFit="1" customWidth="1"/>
    <col min="10" max="10" width="13" style="105" bestFit="1" customWidth="1"/>
    <col min="11" max="11" width="14.125" style="105" customWidth="1"/>
    <col min="12" max="12" width="15.875" style="105" customWidth="1"/>
    <col min="13" max="13" width="14" style="105" customWidth="1"/>
    <col min="14" max="14" width="24.625" style="105" customWidth="1"/>
    <col min="15" max="15" width="10.75" style="105" customWidth="1"/>
    <col min="16" max="16384" width="9" style="105"/>
  </cols>
  <sheetData>
    <row r="1" spans="1:26" ht="49.5" customHeight="1" x14ac:dyDescent="0.4">
      <c r="A1" s="32" t="s">
        <v>31</v>
      </c>
      <c r="B1" s="119" t="s">
        <v>91</v>
      </c>
      <c r="C1" s="120"/>
      <c r="D1" s="120"/>
      <c r="E1" s="120"/>
      <c r="F1" s="120"/>
      <c r="G1" s="120"/>
      <c r="H1" s="120"/>
      <c r="I1" s="120"/>
      <c r="J1" s="120"/>
      <c r="K1" s="120"/>
      <c r="N1" s="22" t="s">
        <v>96</v>
      </c>
      <c r="O1" s="34"/>
      <c r="Z1" s="105" t="s">
        <v>46</v>
      </c>
    </row>
    <row r="2" spans="1:26" ht="12" customHeight="1" x14ac:dyDescent="0.4">
      <c r="A2" s="13"/>
      <c r="B2" s="13"/>
      <c r="C2" s="13"/>
      <c r="D2" s="13"/>
      <c r="E2" s="13"/>
      <c r="F2" s="13"/>
      <c r="G2" s="13"/>
      <c r="H2" s="13"/>
      <c r="I2" s="13"/>
      <c r="J2" s="13"/>
      <c r="K2" s="13"/>
      <c r="L2" s="13"/>
      <c r="N2" s="14"/>
    </row>
    <row r="3" spans="1:26" ht="39" customHeight="1" x14ac:dyDescent="0.4">
      <c r="A3" s="13" t="s">
        <v>17</v>
      </c>
      <c r="B3" s="13"/>
      <c r="C3" s="13"/>
      <c r="D3" s="13"/>
      <c r="E3" s="13"/>
      <c r="F3" s="13"/>
      <c r="G3" s="13"/>
      <c r="H3" s="13"/>
      <c r="I3" s="13"/>
      <c r="J3" s="13"/>
      <c r="K3" s="13"/>
      <c r="L3" s="13"/>
      <c r="M3" s="121" t="s">
        <v>44</v>
      </c>
      <c r="N3" s="121"/>
      <c r="O3" s="47"/>
    </row>
    <row r="4" spans="1:26" ht="66.75" customHeight="1" x14ac:dyDescent="0.4">
      <c r="A4" s="13"/>
      <c r="B4" s="13"/>
      <c r="C4" s="13"/>
      <c r="D4" s="13"/>
      <c r="E4" s="13"/>
      <c r="F4" s="13"/>
      <c r="G4" s="13"/>
      <c r="H4" s="13"/>
      <c r="I4" s="13"/>
      <c r="J4" s="13"/>
      <c r="K4" s="13"/>
      <c r="L4" s="13"/>
      <c r="N4" s="14"/>
    </row>
    <row r="5" spans="1:26" ht="45" customHeight="1" x14ac:dyDescent="0.4">
      <c r="A5" s="13" t="s">
        <v>87</v>
      </c>
      <c r="B5" s="13"/>
      <c r="C5" s="13"/>
      <c r="D5" s="13"/>
      <c r="E5" s="13"/>
      <c r="F5" s="13"/>
      <c r="G5" s="13"/>
      <c r="H5" s="13"/>
      <c r="I5" s="13"/>
      <c r="J5" s="13"/>
      <c r="K5" s="13"/>
      <c r="L5" s="13"/>
      <c r="N5" s="14"/>
    </row>
    <row r="6" spans="1:26" ht="65.25" customHeight="1" x14ac:dyDescent="0.4">
      <c r="A6" s="13"/>
      <c r="B6" s="13"/>
      <c r="C6" s="13"/>
      <c r="D6" s="13"/>
      <c r="E6" s="13"/>
      <c r="F6" s="13"/>
      <c r="G6" s="13"/>
      <c r="H6" s="13"/>
      <c r="I6" s="13"/>
      <c r="J6" s="13"/>
      <c r="K6" s="13"/>
      <c r="L6" s="13"/>
      <c r="N6" s="14"/>
    </row>
    <row r="7" spans="1:26" ht="39.950000000000003" customHeight="1" x14ac:dyDescent="0.4">
      <c r="A7" s="58" t="s">
        <v>49</v>
      </c>
      <c r="B7" s="15"/>
      <c r="C7" s="15"/>
      <c r="D7" s="15"/>
      <c r="E7" s="15"/>
      <c r="F7" s="15"/>
      <c r="G7" s="15"/>
      <c r="H7" s="15"/>
      <c r="I7" s="15"/>
      <c r="J7" s="122" t="s">
        <v>7</v>
      </c>
      <c r="K7" s="124" t="s">
        <v>26</v>
      </c>
      <c r="L7" s="126" t="s">
        <v>50</v>
      </c>
      <c r="M7" s="128" t="s">
        <v>8</v>
      </c>
      <c r="N7" s="129"/>
    </row>
    <row r="8" spans="1:26" ht="39.950000000000003" customHeight="1" x14ac:dyDescent="0.4">
      <c r="A8" s="15"/>
      <c r="B8" s="15"/>
      <c r="C8" s="55" t="s">
        <v>1</v>
      </c>
      <c r="D8" s="55" t="s">
        <v>2</v>
      </c>
      <c r="E8" s="55" t="s">
        <v>3</v>
      </c>
      <c r="F8" s="55" t="s">
        <v>4</v>
      </c>
      <c r="G8" s="55" t="s">
        <v>5</v>
      </c>
      <c r="H8" s="95" t="s">
        <v>6</v>
      </c>
      <c r="I8" s="55" t="s">
        <v>0</v>
      </c>
      <c r="J8" s="123"/>
      <c r="K8" s="125"/>
      <c r="L8" s="127"/>
      <c r="M8" s="130"/>
      <c r="N8" s="131"/>
    </row>
    <row r="9" spans="1:26" ht="39.950000000000003" customHeight="1" x14ac:dyDescent="0.4">
      <c r="A9" s="15"/>
      <c r="B9" s="15"/>
      <c r="C9" s="59">
        <v>45236</v>
      </c>
      <c r="D9" s="59">
        <f t="shared" ref="D9:I9" si="0">C9+1</f>
        <v>45237</v>
      </c>
      <c r="E9" s="59">
        <f t="shared" si="0"/>
        <v>45238</v>
      </c>
      <c r="F9" s="59">
        <f t="shared" si="0"/>
        <v>45239</v>
      </c>
      <c r="G9" s="59">
        <f t="shared" si="0"/>
        <v>45240</v>
      </c>
      <c r="H9" s="59">
        <f t="shared" si="0"/>
        <v>45241</v>
      </c>
      <c r="I9" s="59">
        <f t="shared" si="0"/>
        <v>45242</v>
      </c>
      <c r="J9" s="106"/>
      <c r="K9" s="107"/>
      <c r="L9" s="108"/>
      <c r="M9" s="109"/>
      <c r="N9" s="110"/>
      <c r="O9" s="4"/>
    </row>
    <row r="10" spans="1:26" ht="39.950000000000003" customHeight="1" x14ac:dyDescent="0.4">
      <c r="A10" s="111" t="s">
        <v>51</v>
      </c>
      <c r="B10" s="112"/>
      <c r="C10" s="75"/>
      <c r="D10" s="75"/>
      <c r="E10" s="75" t="s">
        <v>84</v>
      </c>
      <c r="F10" s="75"/>
      <c r="G10" s="75"/>
      <c r="H10" s="75"/>
      <c r="I10" s="75"/>
      <c r="J10" s="60"/>
      <c r="K10" s="113" t="str">
        <f>IF(J11&lt;100,"100回未満","100回以上")</f>
        <v>100回未満</v>
      </c>
      <c r="L10" s="116" t="str">
        <f>IF(COUNTIF(C10:I10,"○")&gt;0,"実施","―")</f>
        <v>―</v>
      </c>
      <c r="M10" s="109"/>
      <c r="N10" s="110"/>
      <c r="O10" s="4" t="str">
        <f>IF(J11&lt;100,IF(OR(K10="100回以上",K10="150回以上"),"エラー。接種回数と回数区分が一致しません",""),IF(J11&lt;150,IF(OR(K10="100回未満",K10="150回以上"),"エラー。接種回数と回数区分が一致しません",""),IF(K10="100回未満","エラー。接種回数と回数区分が一致しません","")))</f>
        <v/>
      </c>
    </row>
    <row r="11" spans="1:26" ht="39.950000000000003" customHeight="1" x14ac:dyDescent="0.4">
      <c r="A11" s="23" t="s">
        <v>34</v>
      </c>
      <c r="B11" s="33"/>
      <c r="C11" s="75"/>
      <c r="D11" s="75"/>
      <c r="E11" s="75"/>
      <c r="F11" s="75"/>
      <c r="G11" s="75"/>
      <c r="H11" s="75"/>
      <c r="I11" s="75"/>
      <c r="J11" s="61">
        <f>SUM(C11:I12)</f>
        <v>0</v>
      </c>
      <c r="K11" s="114"/>
      <c r="L11" s="117"/>
      <c r="M11" s="109"/>
      <c r="N11" s="110"/>
      <c r="O11" s="4"/>
    </row>
    <row r="12" spans="1:26" ht="39.950000000000003" hidden="1" customHeight="1" x14ac:dyDescent="0.4">
      <c r="A12" s="23" t="s">
        <v>34</v>
      </c>
      <c r="B12" s="33" t="s">
        <v>38</v>
      </c>
      <c r="C12" s="75"/>
      <c r="D12" s="75"/>
      <c r="E12" s="75"/>
      <c r="F12" s="75"/>
      <c r="G12" s="75"/>
      <c r="H12" s="75"/>
      <c r="I12" s="75"/>
      <c r="J12" s="62"/>
      <c r="K12" s="115"/>
      <c r="L12" s="118"/>
      <c r="M12" s="109"/>
      <c r="N12" s="110"/>
      <c r="O12" s="4"/>
    </row>
    <row r="13" spans="1:26" ht="25.5" hidden="1" x14ac:dyDescent="0.4">
      <c r="A13" s="76"/>
      <c r="B13" s="77"/>
      <c r="C13" s="78">
        <f t="shared" ref="C13:I13" si="1">C11+C12</f>
        <v>0</v>
      </c>
      <c r="D13" s="78">
        <f t="shared" si="1"/>
        <v>0</v>
      </c>
      <c r="E13" s="78">
        <f t="shared" si="1"/>
        <v>0</v>
      </c>
      <c r="F13" s="78">
        <f t="shared" si="1"/>
        <v>0</v>
      </c>
      <c r="G13" s="78">
        <f t="shared" si="1"/>
        <v>0</v>
      </c>
      <c r="H13" s="78">
        <f t="shared" si="1"/>
        <v>0</v>
      </c>
      <c r="I13" s="78">
        <f t="shared" si="1"/>
        <v>0</v>
      </c>
      <c r="J13" s="79"/>
      <c r="K13" s="80"/>
      <c r="L13" s="81">
        <f>IF(M91&gt;0,SUMIFS(C13:I13,C10:I10,"=○",C13:I13,"&gt;=50"),0)</f>
        <v>0</v>
      </c>
      <c r="M13" s="82"/>
      <c r="N13" s="83"/>
      <c r="O13" s="4"/>
    </row>
    <row r="14" spans="1:26" ht="39.950000000000003" customHeight="1" x14ac:dyDescent="0.4">
      <c r="A14" s="132"/>
      <c r="B14" s="133"/>
      <c r="C14" s="59">
        <f>I9+1</f>
        <v>45243</v>
      </c>
      <c r="D14" s="59">
        <f t="shared" ref="D14:H39" si="2">C14+1</f>
        <v>45244</v>
      </c>
      <c r="E14" s="59">
        <f t="shared" si="2"/>
        <v>45245</v>
      </c>
      <c r="F14" s="59">
        <f t="shared" si="2"/>
        <v>45246</v>
      </c>
      <c r="G14" s="59">
        <f t="shared" si="2"/>
        <v>45247</v>
      </c>
      <c r="H14" s="59">
        <f t="shared" si="2"/>
        <v>45248</v>
      </c>
      <c r="I14" s="59">
        <f>H14+1</f>
        <v>45249</v>
      </c>
      <c r="J14" s="106"/>
      <c r="K14" s="107"/>
      <c r="L14" s="108"/>
      <c r="M14" s="109"/>
      <c r="N14" s="110"/>
      <c r="O14" s="4"/>
    </row>
    <row r="15" spans="1:26" ht="39.950000000000003" customHeight="1" x14ac:dyDescent="0.4">
      <c r="A15" s="111" t="s">
        <v>52</v>
      </c>
      <c r="B15" s="112"/>
      <c r="C15" s="75"/>
      <c r="D15" s="75"/>
      <c r="E15" s="75"/>
      <c r="F15" s="75"/>
      <c r="G15" s="75"/>
      <c r="H15" s="75"/>
      <c r="I15" s="75"/>
      <c r="J15" s="60"/>
      <c r="K15" s="113" t="str">
        <f>IF(J16&lt;100,"100回未満","100回以上")</f>
        <v>100回未満</v>
      </c>
      <c r="L15" s="116" t="str">
        <f>IF(COUNTIF(C15:I15,"○")&gt;0,"実施","―")</f>
        <v>―</v>
      </c>
      <c r="M15" s="109"/>
      <c r="N15" s="110"/>
      <c r="O15" s="4" t="str">
        <f>IF(J16&lt;100,IF(OR(K15="100回以上",K15="150回以上"),"エラー。接種回数と回数区分が一致しません",""),IF(J16&lt;150,IF(OR(K15="100回未満",K15="150回以上"),"エラー。接種回数と回数区分が一致しません",""),IF(K15="100回未満","エラー。接種回数と回数区分が一致しません","")))</f>
        <v/>
      </c>
    </row>
    <row r="16" spans="1:26" ht="39.950000000000003" customHeight="1" x14ac:dyDescent="0.4">
      <c r="A16" s="111" t="s">
        <v>34</v>
      </c>
      <c r="B16" s="112"/>
      <c r="C16" s="75"/>
      <c r="D16" s="75"/>
      <c r="E16" s="75"/>
      <c r="F16" s="75"/>
      <c r="G16" s="75"/>
      <c r="H16" s="75"/>
      <c r="I16" s="75"/>
      <c r="J16" s="61">
        <f>SUM(C16:I17)</f>
        <v>0</v>
      </c>
      <c r="K16" s="114"/>
      <c r="L16" s="117"/>
      <c r="M16" s="109"/>
      <c r="N16" s="110"/>
      <c r="O16" s="4"/>
    </row>
    <row r="17" spans="1:15" ht="39.950000000000003" hidden="1" customHeight="1" x14ac:dyDescent="0.4">
      <c r="A17" s="23" t="s">
        <v>34</v>
      </c>
      <c r="B17" s="33" t="s">
        <v>38</v>
      </c>
      <c r="C17" s="75"/>
      <c r="D17" s="75"/>
      <c r="E17" s="75"/>
      <c r="F17" s="75"/>
      <c r="G17" s="75"/>
      <c r="H17" s="75"/>
      <c r="I17" s="75"/>
      <c r="J17" s="62"/>
      <c r="K17" s="115"/>
      <c r="L17" s="118"/>
      <c r="M17" s="109"/>
      <c r="N17" s="110"/>
      <c r="O17" s="4"/>
    </row>
    <row r="18" spans="1:15" ht="25.5" hidden="1" x14ac:dyDescent="0.4">
      <c r="A18" s="76"/>
      <c r="B18" s="77"/>
      <c r="C18" s="78">
        <f t="shared" ref="C18:I18" si="3">C16+C17</f>
        <v>0</v>
      </c>
      <c r="D18" s="78">
        <f t="shared" si="3"/>
        <v>0</v>
      </c>
      <c r="E18" s="78">
        <f t="shared" si="3"/>
        <v>0</v>
      </c>
      <c r="F18" s="78">
        <f t="shared" si="3"/>
        <v>0</v>
      </c>
      <c r="G18" s="78">
        <f t="shared" si="3"/>
        <v>0</v>
      </c>
      <c r="H18" s="78">
        <f t="shared" si="3"/>
        <v>0</v>
      </c>
      <c r="I18" s="78">
        <f t="shared" si="3"/>
        <v>0</v>
      </c>
      <c r="J18" s="79"/>
      <c r="K18" s="80"/>
      <c r="L18" s="81">
        <f>IF(M92&gt;0,SUMIFS(C18:I18,C15:I15,"=○",C18:I18,"&gt;=50"),0)</f>
        <v>0</v>
      </c>
      <c r="M18" s="84"/>
      <c r="N18" s="85"/>
      <c r="O18" s="4"/>
    </row>
    <row r="19" spans="1:15" ht="39.950000000000003" customHeight="1" x14ac:dyDescent="0.4">
      <c r="A19" s="132"/>
      <c r="B19" s="133"/>
      <c r="C19" s="59">
        <f>I14+1</f>
        <v>45250</v>
      </c>
      <c r="D19" s="59">
        <f>C19+1</f>
        <v>45251</v>
      </c>
      <c r="E19" s="59">
        <f t="shared" si="2"/>
        <v>45252</v>
      </c>
      <c r="F19" s="59">
        <f t="shared" si="2"/>
        <v>45253</v>
      </c>
      <c r="G19" s="59">
        <f t="shared" si="2"/>
        <v>45254</v>
      </c>
      <c r="H19" s="59">
        <f t="shared" si="2"/>
        <v>45255</v>
      </c>
      <c r="I19" s="59">
        <f>H19+1</f>
        <v>45256</v>
      </c>
      <c r="J19" s="106"/>
      <c r="K19" s="107"/>
      <c r="L19" s="108"/>
      <c r="M19" s="109"/>
      <c r="N19" s="110"/>
      <c r="O19" s="4"/>
    </row>
    <row r="20" spans="1:15" ht="39.950000000000003" customHeight="1" x14ac:dyDescent="0.4">
      <c r="A20" s="111" t="s">
        <v>52</v>
      </c>
      <c r="B20" s="112"/>
      <c r="C20" s="75"/>
      <c r="D20" s="75"/>
      <c r="E20" s="75"/>
      <c r="F20" s="75"/>
      <c r="G20" s="75"/>
      <c r="H20" s="75"/>
      <c r="I20" s="75"/>
      <c r="J20" s="60"/>
      <c r="K20" s="113" t="str">
        <f>IF(J21&lt;100,"100回未満","100回以上")</f>
        <v>100回未満</v>
      </c>
      <c r="L20" s="116" t="str">
        <f>IF(COUNTIF(C20:I20,"○")&gt;0,"実施","―")</f>
        <v>―</v>
      </c>
      <c r="M20" s="109"/>
      <c r="N20" s="110"/>
      <c r="O20" s="4" t="str">
        <f>IF(J21&lt;100,IF(OR(K20="100回以上",K20="150回以上"),"エラー。接種回数と回数区分が一致しません",""),IF(J21&lt;150,IF(OR(K20="100回未満",K20="150回以上"),"エラー。接種回数と回数区分が一致しません",""),IF(K20="100回未満","エラー。接種回数と回数区分が一致しません","")))</f>
        <v/>
      </c>
    </row>
    <row r="21" spans="1:15" ht="39.950000000000003" customHeight="1" x14ac:dyDescent="0.4">
      <c r="A21" s="111" t="s">
        <v>34</v>
      </c>
      <c r="B21" s="112"/>
      <c r="C21" s="75"/>
      <c r="D21" s="75"/>
      <c r="E21" s="75"/>
      <c r="F21" s="75"/>
      <c r="G21" s="75"/>
      <c r="H21" s="75"/>
      <c r="I21" s="75"/>
      <c r="J21" s="61">
        <f>SUM(C21:I22)</f>
        <v>0</v>
      </c>
      <c r="K21" s="114"/>
      <c r="L21" s="117"/>
      <c r="M21" s="109"/>
      <c r="N21" s="110"/>
      <c r="O21" s="4"/>
    </row>
    <row r="22" spans="1:15" ht="39.950000000000003" hidden="1" customHeight="1" x14ac:dyDescent="0.4">
      <c r="A22" s="23" t="s">
        <v>34</v>
      </c>
      <c r="B22" s="33" t="s">
        <v>38</v>
      </c>
      <c r="C22" s="75"/>
      <c r="D22" s="75"/>
      <c r="E22" s="75"/>
      <c r="F22" s="75"/>
      <c r="G22" s="75"/>
      <c r="H22" s="75"/>
      <c r="I22" s="75"/>
      <c r="J22" s="62"/>
      <c r="K22" s="115"/>
      <c r="L22" s="118"/>
      <c r="M22" s="109"/>
      <c r="N22" s="110"/>
      <c r="O22" s="4"/>
    </row>
    <row r="23" spans="1:15" ht="25.5" hidden="1" x14ac:dyDescent="0.4">
      <c r="A23" s="76"/>
      <c r="B23" s="77"/>
      <c r="C23" s="78">
        <f t="shared" ref="C23:I23" si="4">C21+C22</f>
        <v>0</v>
      </c>
      <c r="D23" s="78">
        <f t="shared" si="4"/>
        <v>0</v>
      </c>
      <c r="E23" s="78">
        <f t="shared" si="4"/>
        <v>0</v>
      </c>
      <c r="F23" s="78">
        <f t="shared" si="4"/>
        <v>0</v>
      </c>
      <c r="G23" s="78">
        <f t="shared" si="4"/>
        <v>0</v>
      </c>
      <c r="H23" s="78">
        <f t="shared" si="4"/>
        <v>0</v>
      </c>
      <c r="I23" s="78">
        <f t="shared" si="4"/>
        <v>0</v>
      </c>
      <c r="J23" s="79"/>
      <c r="K23" s="80"/>
      <c r="L23" s="81">
        <f>IF(M93&gt;0,SUMIFS(C23:I23,C20:I20,"=○",C23:I23,"&gt;=50"),0)</f>
        <v>0</v>
      </c>
      <c r="M23" s="84"/>
      <c r="N23" s="85"/>
      <c r="O23" s="4"/>
    </row>
    <row r="24" spans="1:15" ht="39.950000000000003" customHeight="1" x14ac:dyDescent="0.4">
      <c r="A24" s="132"/>
      <c r="B24" s="133"/>
      <c r="C24" s="59">
        <f>I19+1</f>
        <v>45257</v>
      </c>
      <c r="D24" s="59">
        <f>C24+1</f>
        <v>45258</v>
      </c>
      <c r="E24" s="59">
        <f t="shared" si="2"/>
        <v>45259</v>
      </c>
      <c r="F24" s="59">
        <f t="shared" si="2"/>
        <v>45260</v>
      </c>
      <c r="G24" s="59">
        <f t="shared" si="2"/>
        <v>45261</v>
      </c>
      <c r="H24" s="59">
        <f t="shared" si="2"/>
        <v>45262</v>
      </c>
      <c r="I24" s="59">
        <f>H24+1</f>
        <v>45263</v>
      </c>
      <c r="J24" s="106"/>
      <c r="K24" s="107"/>
      <c r="L24" s="108"/>
      <c r="M24" s="109"/>
      <c r="N24" s="110"/>
      <c r="O24" s="4"/>
    </row>
    <row r="25" spans="1:15" ht="39.950000000000003" customHeight="1" x14ac:dyDescent="0.4">
      <c r="A25" s="111" t="s">
        <v>52</v>
      </c>
      <c r="B25" s="112"/>
      <c r="C25" s="75"/>
      <c r="D25" s="75"/>
      <c r="E25" s="75"/>
      <c r="F25" s="75"/>
      <c r="G25" s="75"/>
      <c r="H25" s="75"/>
      <c r="I25" s="75"/>
      <c r="J25" s="60"/>
      <c r="K25" s="113" t="str">
        <f>IF(J26&lt;100,"100回未満","100回以上")</f>
        <v>100回未満</v>
      </c>
      <c r="L25" s="116" t="str">
        <f>IF(COUNTIF(C25:I25,"○")&gt;0,"実施","―")</f>
        <v>―</v>
      </c>
      <c r="M25" s="109"/>
      <c r="N25" s="110"/>
      <c r="O25" s="4" t="str">
        <f>IF(J26&lt;100,IF(OR(K25="100回以上",K25="150回以上"),"エラー。接種回数と回数区分が一致しません",""),IF(J26&lt;150,IF(OR(K25="100回未満",K25="150回以上"),"エラー。接種回数と回数区分が一致しません",""),IF(K25="100回未満","エラー。接種回数と回数区分が一致しません","")))</f>
        <v/>
      </c>
    </row>
    <row r="26" spans="1:15" ht="39.950000000000003" customHeight="1" x14ac:dyDescent="0.4">
      <c r="A26" s="111" t="s">
        <v>34</v>
      </c>
      <c r="B26" s="112"/>
      <c r="C26" s="75"/>
      <c r="D26" s="75"/>
      <c r="E26" s="75"/>
      <c r="F26" s="75"/>
      <c r="G26" s="75"/>
      <c r="H26" s="75"/>
      <c r="I26" s="75"/>
      <c r="J26" s="61">
        <f>SUM(C26:I27)</f>
        <v>0</v>
      </c>
      <c r="K26" s="114"/>
      <c r="L26" s="117"/>
      <c r="M26" s="109"/>
      <c r="N26" s="110"/>
      <c r="O26" s="4"/>
    </row>
    <row r="27" spans="1:15" ht="37.5" hidden="1" customHeight="1" x14ac:dyDescent="0.4">
      <c r="A27" s="23" t="s">
        <v>34</v>
      </c>
      <c r="B27" s="33" t="s">
        <v>38</v>
      </c>
      <c r="C27" s="75"/>
      <c r="D27" s="75"/>
      <c r="E27" s="75"/>
      <c r="F27" s="75"/>
      <c r="G27" s="75"/>
      <c r="H27" s="75"/>
      <c r="I27" s="75"/>
      <c r="J27" s="62"/>
      <c r="K27" s="115"/>
      <c r="L27" s="118"/>
      <c r="M27" s="109"/>
      <c r="N27" s="110"/>
      <c r="O27" s="4"/>
    </row>
    <row r="28" spans="1:15" ht="25.5" hidden="1" x14ac:dyDescent="0.4">
      <c r="A28" s="76"/>
      <c r="B28" s="77"/>
      <c r="C28" s="78">
        <f t="shared" ref="C28:I28" si="5">C26+C27</f>
        <v>0</v>
      </c>
      <c r="D28" s="78">
        <f t="shared" si="5"/>
        <v>0</v>
      </c>
      <c r="E28" s="78">
        <f t="shared" si="5"/>
        <v>0</v>
      </c>
      <c r="F28" s="78">
        <f t="shared" si="5"/>
        <v>0</v>
      </c>
      <c r="G28" s="78">
        <f t="shared" si="5"/>
        <v>0</v>
      </c>
      <c r="H28" s="78">
        <f t="shared" si="5"/>
        <v>0</v>
      </c>
      <c r="I28" s="78">
        <f t="shared" si="5"/>
        <v>0</v>
      </c>
      <c r="J28" s="79"/>
      <c r="K28" s="80"/>
      <c r="L28" s="81">
        <f>IF(M94&gt;0,SUMIFS(C28:I28,C25:I25,"=○",C28:I28,"&gt;=50"),0)</f>
        <v>0</v>
      </c>
      <c r="M28" s="84"/>
      <c r="N28" s="85"/>
      <c r="O28" s="4"/>
    </row>
    <row r="29" spans="1:15" ht="39.950000000000003" customHeight="1" x14ac:dyDescent="0.4">
      <c r="A29" s="132"/>
      <c r="B29" s="133"/>
      <c r="C29" s="59">
        <f>I24+1</f>
        <v>45264</v>
      </c>
      <c r="D29" s="59">
        <f>C29+1</f>
        <v>45265</v>
      </c>
      <c r="E29" s="59">
        <f t="shared" si="2"/>
        <v>45266</v>
      </c>
      <c r="F29" s="59">
        <f t="shared" si="2"/>
        <v>45267</v>
      </c>
      <c r="G29" s="59">
        <f t="shared" si="2"/>
        <v>45268</v>
      </c>
      <c r="H29" s="59">
        <f t="shared" si="2"/>
        <v>45269</v>
      </c>
      <c r="I29" s="59">
        <f>H29+1</f>
        <v>45270</v>
      </c>
      <c r="J29" s="106"/>
      <c r="K29" s="107"/>
      <c r="L29" s="108"/>
      <c r="M29" s="109"/>
      <c r="N29" s="110"/>
      <c r="O29" s="4"/>
    </row>
    <row r="30" spans="1:15" ht="39.950000000000003" customHeight="1" x14ac:dyDescent="0.4">
      <c r="A30" s="111" t="s">
        <v>52</v>
      </c>
      <c r="B30" s="112"/>
      <c r="C30" s="75" t="s">
        <v>84</v>
      </c>
      <c r="D30" s="75"/>
      <c r="E30" s="75"/>
      <c r="F30" s="75"/>
      <c r="G30" s="75"/>
      <c r="H30" s="75"/>
      <c r="I30" s="75"/>
      <c r="J30" s="60"/>
      <c r="K30" s="113" t="str">
        <f>IF(J31&lt;100,"100回未満","100回以上")</f>
        <v>100回未満</v>
      </c>
      <c r="L30" s="116" t="str">
        <f>IF(COUNTIF(C30:I30,"○")&gt;0,"実施","―")</f>
        <v>―</v>
      </c>
      <c r="M30" s="109"/>
      <c r="N30" s="110"/>
      <c r="O30" s="4" t="str">
        <f>IF(J31&lt;100,IF(OR(K30="100回以上",K30="150回以上"),"エラー。接種回数と回数区分が一致しません",""),IF(J31&lt;150,IF(OR(K30="100回未満",K30="150回以上"),"エラー。接種回数と回数区分が一致しません",""),IF(K30="100回未満","エラー。接種回数と回数区分が一致しません","")))</f>
        <v/>
      </c>
    </row>
    <row r="31" spans="1:15" ht="39.950000000000003" customHeight="1" x14ac:dyDescent="0.4">
      <c r="A31" s="111" t="s">
        <v>34</v>
      </c>
      <c r="B31" s="112"/>
      <c r="C31" s="75"/>
      <c r="D31" s="75"/>
      <c r="E31" s="75"/>
      <c r="F31" s="75"/>
      <c r="G31" s="75"/>
      <c r="H31" s="75"/>
      <c r="I31" s="75"/>
      <c r="J31" s="61">
        <f>SUM(C31:I32)</f>
        <v>0</v>
      </c>
      <c r="K31" s="114"/>
      <c r="L31" s="117"/>
      <c r="M31" s="109"/>
      <c r="N31" s="110"/>
      <c r="O31" s="4"/>
    </row>
    <row r="32" spans="1:15" ht="39.950000000000003" hidden="1" customHeight="1" x14ac:dyDescent="0.4">
      <c r="A32" s="23" t="s">
        <v>34</v>
      </c>
      <c r="B32" s="33" t="s">
        <v>38</v>
      </c>
      <c r="C32" s="75"/>
      <c r="D32" s="75"/>
      <c r="E32" s="75"/>
      <c r="F32" s="89"/>
      <c r="G32" s="75"/>
      <c r="H32" s="75"/>
      <c r="I32" s="75"/>
      <c r="J32" s="62"/>
      <c r="K32" s="115"/>
      <c r="L32" s="118"/>
      <c r="M32" s="109"/>
      <c r="N32" s="110"/>
      <c r="O32" s="4"/>
    </row>
    <row r="33" spans="1:15" ht="25.5" hidden="1" x14ac:dyDescent="0.4">
      <c r="A33" s="76"/>
      <c r="B33" s="77"/>
      <c r="C33" s="78">
        <f t="shared" ref="C33:I33" si="6">C31+C32</f>
        <v>0</v>
      </c>
      <c r="D33" s="78">
        <f t="shared" si="6"/>
        <v>0</v>
      </c>
      <c r="E33" s="78">
        <f t="shared" si="6"/>
        <v>0</v>
      </c>
      <c r="F33" s="78">
        <f t="shared" si="6"/>
        <v>0</v>
      </c>
      <c r="G33" s="78">
        <f t="shared" si="6"/>
        <v>0</v>
      </c>
      <c r="H33" s="78">
        <f t="shared" si="6"/>
        <v>0</v>
      </c>
      <c r="I33" s="78">
        <f t="shared" si="6"/>
        <v>0</v>
      </c>
      <c r="J33" s="79"/>
      <c r="K33" s="80"/>
      <c r="L33" s="81">
        <f>IF(M95&gt;0,SUMIFS(C33:I33,C30:I30,"=○",C33:I33,"&gt;=50"),0)</f>
        <v>0</v>
      </c>
      <c r="M33" s="84"/>
      <c r="N33" s="85"/>
      <c r="O33" s="4"/>
    </row>
    <row r="34" spans="1:15" ht="39.950000000000003" customHeight="1" x14ac:dyDescent="0.4">
      <c r="A34" s="132"/>
      <c r="B34" s="133"/>
      <c r="C34" s="59">
        <f>I29+1</f>
        <v>45271</v>
      </c>
      <c r="D34" s="59">
        <f>C34+1</f>
        <v>45272</v>
      </c>
      <c r="E34" s="59">
        <f t="shared" si="2"/>
        <v>45273</v>
      </c>
      <c r="F34" s="59">
        <f t="shared" si="2"/>
        <v>45274</v>
      </c>
      <c r="G34" s="59">
        <f t="shared" si="2"/>
        <v>45275</v>
      </c>
      <c r="H34" s="59">
        <f t="shared" si="2"/>
        <v>45276</v>
      </c>
      <c r="I34" s="59">
        <f>H34+1</f>
        <v>45277</v>
      </c>
      <c r="J34" s="106"/>
      <c r="K34" s="107"/>
      <c r="L34" s="108"/>
      <c r="M34" s="109"/>
      <c r="N34" s="110"/>
      <c r="O34" s="4"/>
    </row>
    <row r="35" spans="1:15" ht="39.950000000000003" customHeight="1" x14ac:dyDescent="0.4">
      <c r="A35" s="111" t="s">
        <v>52</v>
      </c>
      <c r="B35" s="112"/>
      <c r="C35" s="75"/>
      <c r="D35" s="75"/>
      <c r="E35" s="75"/>
      <c r="F35" s="75"/>
      <c r="G35" s="75"/>
      <c r="H35" s="75"/>
      <c r="I35" s="75"/>
      <c r="J35" s="60"/>
      <c r="K35" s="113" t="str">
        <f>IF(J36&lt;100,"100回未満","100回以上")</f>
        <v>100回未満</v>
      </c>
      <c r="L35" s="116" t="str">
        <f>IF(COUNTIF(C35:I35,"○")&gt;0,"実施","―")</f>
        <v>―</v>
      </c>
      <c r="M35" s="109"/>
      <c r="N35" s="110"/>
      <c r="O35" s="4" t="str">
        <f>IF(J36&lt;100,IF(OR(K35="100回以上",K35="150回以上"),"エラー。接種回数と回数区分が一致しません",""),IF(J36&lt;150,IF(OR(K35="100回未満",K35="150回以上"),"エラー。接種回数と回数区分が一致しません",""),IF(K35="100回未満","エラー。接種回数と回数区分が一致しません","")))</f>
        <v/>
      </c>
    </row>
    <row r="36" spans="1:15" ht="39.950000000000003" customHeight="1" x14ac:dyDescent="0.4">
      <c r="A36" s="111" t="s">
        <v>34</v>
      </c>
      <c r="B36" s="112"/>
      <c r="C36" s="75"/>
      <c r="D36" s="75"/>
      <c r="E36" s="75"/>
      <c r="F36" s="75"/>
      <c r="G36" s="75"/>
      <c r="H36" s="75"/>
      <c r="I36" s="75"/>
      <c r="J36" s="61">
        <f>SUM(C36:I37)</f>
        <v>0</v>
      </c>
      <c r="K36" s="114"/>
      <c r="L36" s="117"/>
      <c r="M36" s="109"/>
      <c r="N36" s="110"/>
      <c r="O36" s="4"/>
    </row>
    <row r="37" spans="1:15" ht="39.950000000000003" hidden="1" customHeight="1" x14ac:dyDescent="0.4">
      <c r="A37" s="23" t="s">
        <v>34</v>
      </c>
      <c r="B37" s="33" t="s">
        <v>38</v>
      </c>
      <c r="C37" s="75"/>
      <c r="D37" s="75"/>
      <c r="E37" s="75"/>
      <c r="F37" s="75"/>
      <c r="G37" s="75"/>
      <c r="H37" s="75"/>
      <c r="I37" s="75"/>
      <c r="J37" s="62"/>
      <c r="K37" s="115"/>
      <c r="L37" s="118"/>
      <c r="M37" s="109"/>
      <c r="N37" s="110"/>
      <c r="O37" s="4"/>
    </row>
    <row r="38" spans="1:15" ht="25.5" hidden="1" x14ac:dyDescent="0.4">
      <c r="A38" s="76"/>
      <c r="B38" s="77"/>
      <c r="C38" s="78">
        <f>C36+C37</f>
        <v>0</v>
      </c>
      <c r="D38" s="78">
        <f t="shared" ref="D38:I38" si="7">D36+D37</f>
        <v>0</v>
      </c>
      <c r="E38" s="78">
        <f t="shared" si="7"/>
        <v>0</v>
      </c>
      <c r="F38" s="78">
        <f t="shared" si="7"/>
        <v>0</v>
      </c>
      <c r="G38" s="78">
        <f t="shared" si="7"/>
        <v>0</v>
      </c>
      <c r="H38" s="78">
        <f t="shared" si="7"/>
        <v>0</v>
      </c>
      <c r="I38" s="78">
        <f t="shared" si="7"/>
        <v>0</v>
      </c>
      <c r="J38" s="79"/>
      <c r="K38" s="80"/>
      <c r="L38" s="81">
        <f>IF(M96&gt;0,SUMIFS(C38:I38,C35:I35,"=○",C38:I38,"&gt;=50"),0)</f>
        <v>0</v>
      </c>
      <c r="M38" s="84"/>
      <c r="N38" s="85"/>
      <c r="O38" s="4"/>
    </row>
    <row r="39" spans="1:15" ht="39.950000000000003" customHeight="1" x14ac:dyDescent="0.4">
      <c r="A39" s="132"/>
      <c r="B39" s="133"/>
      <c r="C39" s="59">
        <f>I34+1</f>
        <v>45278</v>
      </c>
      <c r="D39" s="59">
        <f>C39+1</f>
        <v>45279</v>
      </c>
      <c r="E39" s="59">
        <f t="shared" si="2"/>
        <v>45280</v>
      </c>
      <c r="F39" s="59">
        <f t="shared" si="2"/>
        <v>45281</v>
      </c>
      <c r="G39" s="59">
        <f t="shared" si="2"/>
        <v>45282</v>
      </c>
      <c r="H39" s="59">
        <f t="shared" si="2"/>
        <v>45283</v>
      </c>
      <c r="I39" s="59">
        <f>H39+1</f>
        <v>45284</v>
      </c>
      <c r="J39" s="106"/>
      <c r="K39" s="107"/>
      <c r="L39" s="108"/>
      <c r="M39" s="109"/>
      <c r="N39" s="110"/>
      <c r="O39" s="4"/>
    </row>
    <row r="40" spans="1:15" ht="39.950000000000003" customHeight="1" x14ac:dyDescent="0.4">
      <c r="A40" s="111" t="s">
        <v>52</v>
      </c>
      <c r="B40" s="112"/>
      <c r="C40" s="75"/>
      <c r="D40" s="75"/>
      <c r="E40" s="75"/>
      <c r="F40" s="75"/>
      <c r="G40" s="75"/>
      <c r="H40" s="75"/>
      <c r="I40" s="75"/>
      <c r="J40" s="60"/>
      <c r="K40" s="113" t="str">
        <f>IF(J41&lt;100,"100回未満","100回以上")</f>
        <v>100回未満</v>
      </c>
      <c r="L40" s="116" t="str">
        <f>IF(COUNTIF(C40:I40,"○")&gt;0,"実施","―")</f>
        <v>―</v>
      </c>
      <c r="M40" s="109"/>
      <c r="N40" s="110"/>
      <c r="O40" s="4" t="str">
        <f>IF(J41&lt;100,IF(OR(K40="100回以上",K40="150回以上"),"エラー。接種回数と回数区分が一致しません",""),IF(J41&lt;150,IF(OR(K40="100回未満",K40="150回以上"),"エラー。接種回数と回数区分が一致しません",""),IF(K40="100回未満","エラー。接種回数と回数区分が一致しません","")))</f>
        <v/>
      </c>
    </row>
    <row r="41" spans="1:15" ht="39.950000000000003" customHeight="1" x14ac:dyDescent="0.4">
      <c r="A41" s="111" t="s">
        <v>34</v>
      </c>
      <c r="B41" s="112"/>
      <c r="C41" s="75"/>
      <c r="D41" s="75"/>
      <c r="E41" s="75"/>
      <c r="F41" s="75"/>
      <c r="G41" s="75"/>
      <c r="H41" s="75"/>
      <c r="I41" s="75"/>
      <c r="J41" s="61">
        <f>SUM(C41:I42)</f>
        <v>0</v>
      </c>
      <c r="K41" s="114"/>
      <c r="L41" s="117"/>
      <c r="M41" s="109"/>
      <c r="N41" s="110"/>
      <c r="O41" s="4"/>
    </row>
    <row r="42" spans="1:15" ht="39.950000000000003" hidden="1" customHeight="1" x14ac:dyDescent="0.4">
      <c r="A42" s="23" t="s">
        <v>34</v>
      </c>
      <c r="B42" s="33" t="s">
        <v>38</v>
      </c>
      <c r="C42" s="75"/>
      <c r="D42" s="75"/>
      <c r="E42" s="75"/>
      <c r="F42" s="75"/>
      <c r="G42" s="75"/>
      <c r="H42" s="75"/>
      <c r="I42" s="75"/>
      <c r="J42" s="62"/>
      <c r="K42" s="115"/>
      <c r="L42" s="118"/>
      <c r="M42" s="109"/>
      <c r="N42" s="110"/>
      <c r="O42" s="4"/>
    </row>
    <row r="43" spans="1:15" ht="25.5" hidden="1" x14ac:dyDescent="0.4">
      <c r="A43" s="76"/>
      <c r="B43" s="77"/>
      <c r="C43" s="78">
        <f t="shared" ref="C43:I43" si="8">C41+C42</f>
        <v>0</v>
      </c>
      <c r="D43" s="78">
        <f t="shared" si="8"/>
        <v>0</v>
      </c>
      <c r="E43" s="78">
        <f t="shared" si="8"/>
        <v>0</v>
      </c>
      <c r="F43" s="78">
        <f t="shared" si="8"/>
        <v>0</v>
      </c>
      <c r="G43" s="78">
        <f t="shared" si="8"/>
        <v>0</v>
      </c>
      <c r="H43" s="78">
        <f t="shared" si="8"/>
        <v>0</v>
      </c>
      <c r="I43" s="78">
        <f t="shared" si="8"/>
        <v>0</v>
      </c>
      <c r="J43" s="79"/>
      <c r="K43" s="80"/>
      <c r="L43" s="81">
        <f>IF(M97&gt;0,SUMIFS(C43:I43,C40:I40,"=○",C43:I43,"&gt;=50"),0)</f>
        <v>0</v>
      </c>
      <c r="M43" s="84"/>
      <c r="N43" s="85"/>
      <c r="O43" s="4"/>
    </row>
    <row r="44" spans="1:15" ht="39.950000000000003" customHeight="1" x14ac:dyDescent="0.4">
      <c r="A44" s="132"/>
      <c r="B44" s="133"/>
      <c r="C44" s="59">
        <f>I39+1</f>
        <v>45285</v>
      </c>
      <c r="D44" s="59">
        <f>C44+1</f>
        <v>45286</v>
      </c>
      <c r="E44" s="59">
        <f t="shared" ref="E44:I44" si="9">D44+1</f>
        <v>45287</v>
      </c>
      <c r="F44" s="59">
        <f t="shared" si="9"/>
        <v>45288</v>
      </c>
      <c r="G44" s="59">
        <f t="shared" si="9"/>
        <v>45289</v>
      </c>
      <c r="H44" s="59">
        <f t="shared" si="9"/>
        <v>45290</v>
      </c>
      <c r="I44" s="59">
        <f t="shared" si="9"/>
        <v>45291</v>
      </c>
      <c r="J44" s="106"/>
      <c r="K44" s="107"/>
      <c r="L44" s="108"/>
      <c r="M44" s="109"/>
      <c r="N44" s="110"/>
      <c r="O44" s="4"/>
    </row>
    <row r="45" spans="1:15" ht="39.950000000000003" customHeight="1" x14ac:dyDescent="0.4">
      <c r="A45" s="111" t="s">
        <v>52</v>
      </c>
      <c r="B45" s="112"/>
      <c r="C45" s="75"/>
      <c r="D45" s="75"/>
      <c r="E45" s="75"/>
      <c r="F45" s="75"/>
      <c r="G45" s="75"/>
      <c r="H45" s="75"/>
      <c r="I45" s="75"/>
      <c r="J45" s="60"/>
      <c r="K45" s="113" t="str">
        <f>IF(J46&lt;100,"100回未満","100回以上")</f>
        <v>100回未満</v>
      </c>
      <c r="L45" s="116" t="str">
        <f>IF(COUNTIF(C45:I45,"○")&gt;0,"実施","―")</f>
        <v>―</v>
      </c>
      <c r="M45" s="109"/>
      <c r="N45" s="110"/>
      <c r="O45" s="4" t="str">
        <f>IF(J46&lt;100,IF(OR(K45="100回以上",K45="150回以上"),"エラー。接種回数と回数区分が一致しません",""),IF(J46&lt;150,IF(OR(K45="100回未満",K45="150回以上"),"エラー。接種回数と回数区分が一致しません",""),IF(K45="100回未満","エラー。接種回数と回数区分が一致しません","")))</f>
        <v/>
      </c>
    </row>
    <row r="46" spans="1:15" ht="39.950000000000003" customHeight="1" x14ac:dyDescent="0.4">
      <c r="A46" s="111" t="s">
        <v>34</v>
      </c>
      <c r="B46" s="112"/>
      <c r="C46" s="75"/>
      <c r="D46" s="75"/>
      <c r="E46" s="75"/>
      <c r="F46" s="75"/>
      <c r="G46" s="75"/>
      <c r="H46" s="75"/>
      <c r="I46" s="75"/>
      <c r="J46" s="61">
        <f>SUM(C46:I47)</f>
        <v>0</v>
      </c>
      <c r="K46" s="114"/>
      <c r="L46" s="117"/>
      <c r="M46" s="109"/>
      <c r="N46" s="110"/>
      <c r="O46" s="4"/>
    </row>
    <row r="47" spans="1:15" ht="39.950000000000003" hidden="1" customHeight="1" x14ac:dyDescent="0.4">
      <c r="A47" s="23" t="s">
        <v>34</v>
      </c>
      <c r="B47" s="33" t="s">
        <v>38</v>
      </c>
      <c r="C47" s="75"/>
      <c r="D47" s="75"/>
      <c r="E47" s="75"/>
      <c r="F47" s="75"/>
      <c r="G47" s="75"/>
      <c r="H47" s="75"/>
      <c r="I47" s="90"/>
      <c r="J47" s="62"/>
      <c r="K47" s="115"/>
      <c r="L47" s="118"/>
      <c r="M47" s="109"/>
      <c r="N47" s="110"/>
      <c r="O47" s="4"/>
    </row>
    <row r="48" spans="1:15" ht="25.5" hidden="1" x14ac:dyDescent="0.4">
      <c r="A48" s="76"/>
      <c r="B48" s="77"/>
      <c r="C48" s="78">
        <f t="shared" ref="C48:I48" si="10">C46+C47</f>
        <v>0</v>
      </c>
      <c r="D48" s="78">
        <f t="shared" si="10"/>
        <v>0</v>
      </c>
      <c r="E48" s="78">
        <f t="shared" si="10"/>
        <v>0</v>
      </c>
      <c r="F48" s="78">
        <f t="shared" si="10"/>
        <v>0</v>
      </c>
      <c r="G48" s="78">
        <f t="shared" si="10"/>
        <v>0</v>
      </c>
      <c r="H48" s="78">
        <f t="shared" si="10"/>
        <v>0</v>
      </c>
      <c r="I48" s="78">
        <f t="shared" si="10"/>
        <v>0</v>
      </c>
      <c r="J48" s="79"/>
      <c r="K48" s="80"/>
      <c r="L48" s="81">
        <f>IF(M103&gt;0,SUMIFS(C48:I48,C45:I45,"=○",C48:I48,"&gt;=50"),0)</f>
        <v>0</v>
      </c>
      <c r="M48" s="84"/>
      <c r="N48" s="85"/>
      <c r="O48" s="4"/>
    </row>
    <row r="49" spans="1:15" ht="25.5" hidden="1" x14ac:dyDescent="0.4">
      <c r="A49" s="132"/>
      <c r="B49" s="133"/>
      <c r="C49" s="59">
        <f>I44+1</f>
        <v>45292</v>
      </c>
      <c r="D49" s="59">
        <f>C49+1</f>
        <v>45293</v>
      </c>
      <c r="E49" s="59">
        <f t="shared" ref="E49:I49" si="11">D49+1</f>
        <v>45294</v>
      </c>
      <c r="F49" s="59">
        <f t="shared" si="11"/>
        <v>45295</v>
      </c>
      <c r="G49" s="59">
        <f t="shared" si="11"/>
        <v>45296</v>
      </c>
      <c r="H49" s="59">
        <f t="shared" si="11"/>
        <v>45297</v>
      </c>
      <c r="I49" s="59">
        <f t="shared" si="11"/>
        <v>45298</v>
      </c>
      <c r="J49" s="106"/>
      <c r="K49" s="107"/>
      <c r="L49" s="108"/>
      <c r="M49" s="109"/>
      <c r="N49" s="110"/>
      <c r="O49" s="4"/>
    </row>
    <row r="50" spans="1:15" ht="39" hidden="1" customHeight="1" x14ac:dyDescent="0.4">
      <c r="A50" s="111" t="s">
        <v>52</v>
      </c>
      <c r="B50" s="112"/>
      <c r="C50" s="75"/>
      <c r="D50" s="75"/>
      <c r="E50" s="75"/>
      <c r="F50" s="75"/>
      <c r="G50" s="75"/>
      <c r="H50" s="75"/>
      <c r="I50" s="75"/>
      <c r="J50" s="60"/>
      <c r="K50" s="113" t="str">
        <f>IF(J51&lt;100,"100回未満","100回以上")</f>
        <v>100回未満</v>
      </c>
      <c r="L50" s="116" t="str">
        <f>IF(COUNTIF(C50:H50,"○")&gt;0,"実施","―")</f>
        <v>―</v>
      </c>
      <c r="M50" s="109"/>
      <c r="N50" s="110"/>
    </row>
    <row r="51" spans="1:15" ht="39" hidden="1" customHeight="1" x14ac:dyDescent="0.4">
      <c r="A51" s="111" t="s">
        <v>34</v>
      </c>
      <c r="B51" s="112"/>
      <c r="C51" s="75"/>
      <c r="D51" s="75"/>
      <c r="E51" s="75"/>
      <c r="F51" s="75"/>
      <c r="G51" s="75"/>
      <c r="H51" s="75"/>
      <c r="I51" s="75"/>
      <c r="J51" s="61">
        <f>SUM(C51:H52)</f>
        <v>0</v>
      </c>
      <c r="K51" s="114"/>
      <c r="L51" s="117"/>
      <c r="M51" s="109"/>
      <c r="N51" s="110"/>
    </row>
    <row r="52" spans="1:15" ht="27" hidden="1" customHeight="1" x14ac:dyDescent="0.4">
      <c r="A52" s="23" t="s">
        <v>34</v>
      </c>
      <c r="B52" s="33" t="s">
        <v>38</v>
      </c>
      <c r="C52" s="75"/>
      <c r="D52" s="75"/>
      <c r="E52" s="75"/>
      <c r="F52" s="75"/>
      <c r="G52" s="75"/>
      <c r="H52" s="75"/>
      <c r="I52" s="90"/>
      <c r="J52" s="62"/>
      <c r="K52" s="115"/>
      <c r="L52" s="118"/>
      <c r="M52" s="109"/>
      <c r="N52" s="110"/>
    </row>
    <row r="53" spans="1:15" ht="27" hidden="1" customHeight="1" x14ac:dyDescent="0.4">
      <c r="A53" s="65"/>
      <c r="B53" s="77"/>
      <c r="C53" s="78">
        <f t="shared" ref="C53:H53" si="12">C46+C47</f>
        <v>0</v>
      </c>
      <c r="D53" s="78">
        <f t="shared" si="12"/>
        <v>0</v>
      </c>
      <c r="E53" s="78">
        <f t="shared" si="12"/>
        <v>0</v>
      </c>
      <c r="F53" s="78">
        <f t="shared" si="12"/>
        <v>0</v>
      </c>
      <c r="G53" s="78">
        <f t="shared" si="12"/>
        <v>0</v>
      </c>
      <c r="H53" s="78">
        <f t="shared" si="12"/>
        <v>0</v>
      </c>
      <c r="I53" s="96"/>
      <c r="J53" s="79"/>
      <c r="K53" s="80"/>
      <c r="L53" s="97">
        <f>IF(M99&gt;0,SUMIFS(C53:H53,C45:H45,"=○",C53:H53,"&gt;=50"),0)</f>
        <v>0</v>
      </c>
      <c r="M53" s="84"/>
      <c r="N53" s="85"/>
    </row>
    <row r="54" spans="1:15" ht="83.25" customHeight="1" x14ac:dyDescent="0.4">
      <c r="A54" s="15"/>
      <c r="B54" s="15"/>
      <c r="C54" s="15"/>
      <c r="G54" s="17"/>
      <c r="H54" s="17"/>
      <c r="I54" s="98"/>
      <c r="J54" s="99"/>
      <c r="K54" s="100"/>
      <c r="L54" s="100"/>
      <c r="M54" s="15"/>
      <c r="N54" s="4"/>
    </row>
    <row r="55" spans="1:15" ht="46.5" customHeight="1" x14ac:dyDescent="0.4">
      <c r="A55" s="15"/>
      <c r="B55" s="15"/>
      <c r="C55" s="15"/>
      <c r="E55" s="134" t="s">
        <v>39</v>
      </c>
      <c r="F55" s="135"/>
      <c r="G55" s="135"/>
      <c r="H55" s="135"/>
      <c r="I55" s="136"/>
      <c r="J55" s="16">
        <f>SUM(J11,J16,J21,J26,J31,J36,J41,J46,J51)</f>
        <v>0</v>
      </c>
      <c r="K55" s="15" t="s">
        <v>88</v>
      </c>
      <c r="L55" s="15"/>
      <c r="M55" s="15"/>
      <c r="N55" s="4"/>
    </row>
    <row r="56" spans="1:15" ht="27" customHeight="1" x14ac:dyDescent="0.4">
      <c r="A56" s="15"/>
      <c r="B56" s="15"/>
      <c r="C56" s="15"/>
      <c r="E56" s="15"/>
      <c r="G56" s="15"/>
      <c r="I56" s="15"/>
      <c r="K56" s="15"/>
      <c r="L56" s="15"/>
      <c r="M56" s="15"/>
      <c r="N56" s="4"/>
    </row>
    <row r="57" spans="1:15" ht="27" customHeight="1" x14ac:dyDescent="0.4">
      <c r="A57" s="15"/>
      <c r="B57" s="15"/>
      <c r="C57" s="15"/>
      <c r="E57" s="15"/>
      <c r="G57" s="15"/>
      <c r="I57" s="15"/>
      <c r="K57" s="15"/>
      <c r="L57" s="15"/>
      <c r="M57" s="15"/>
      <c r="N57" s="4"/>
    </row>
    <row r="58" spans="1:15" ht="83.25" customHeight="1" x14ac:dyDescent="0.4">
      <c r="A58" s="12"/>
      <c r="B58" s="12"/>
      <c r="C58" s="28" t="s">
        <v>15</v>
      </c>
      <c r="I58" s="28"/>
      <c r="J58" s="31"/>
    </row>
    <row r="59" spans="1:15" ht="83.25" customHeight="1" x14ac:dyDescent="0.4">
      <c r="A59" s="12"/>
      <c r="B59" s="12"/>
      <c r="C59" s="137"/>
      <c r="D59" s="137"/>
      <c r="E59" s="137"/>
      <c r="F59" s="137"/>
      <c r="G59" s="137"/>
      <c r="H59" s="137"/>
      <c r="I59" s="137"/>
      <c r="J59" s="137"/>
      <c r="K59" s="137"/>
      <c r="L59" s="137"/>
      <c r="M59" s="137"/>
      <c r="N59" s="137"/>
    </row>
    <row r="60" spans="1:15" ht="83.25" customHeight="1" x14ac:dyDescent="0.4">
      <c r="A60" s="12"/>
      <c r="B60" s="12"/>
      <c r="C60" s="28"/>
      <c r="D60" s="138" t="str">
        <f>B1&amp;"     "</f>
        <v xml:space="preserve">医療機関〇〇クリニック     </v>
      </c>
      <c r="E60" s="138"/>
      <c r="F60" s="138"/>
      <c r="G60" s="138"/>
      <c r="H60" s="138"/>
      <c r="I60" s="138"/>
      <c r="J60" s="138"/>
      <c r="K60" s="138"/>
      <c r="L60" s="138"/>
      <c r="M60" s="50" t="s">
        <v>32</v>
      </c>
    </row>
    <row r="61" spans="1:15" ht="56.25" customHeight="1" x14ac:dyDescent="0.4">
      <c r="A61" s="25"/>
      <c r="B61" s="25"/>
      <c r="C61" s="25"/>
      <c r="D61" s="25"/>
      <c r="E61" s="25"/>
      <c r="F61" s="25"/>
      <c r="G61" s="25"/>
      <c r="H61" s="25"/>
      <c r="I61" s="25"/>
      <c r="J61" s="30"/>
      <c r="K61" s="30"/>
      <c r="L61" s="25"/>
      <c r="M61" s="25"/>
      <c r="N61" s="29" t="s">
        <v>28</v>
      </c>
      <c r="O61" s="1"/>
    </row>
    <row r="62" spans="1:15" ht="45.75" customHeight="1" x14ac:dyDescent="0.4">
      <c r="A62" s="11" t="s">
        <v>89</v>
      </c>
      <c r="B62" s="25"/>
      <c r="C62" s="25"/>
      <c r="D62" s="25"/>
      <c r="E62" s="25"/>
      <c r="F62" s="25"/>
      <c r="G62" s="25"/>
      <c r="H62" s="25"/>
      <c r="I62" s="25"/>
      <c r="J62" s="30"/>
      <c r="K62" s="25"/>
      <c r="L62" s="139" t="str">
        <f>M3</f>
        <v>令和　年　月　日</v>
      </c>
      <c r="M62" s="139"/>
      <c r="N62" s="139"/>
      <c r="O62" s="1"/>
    </row>
    <row r="63" spans="1:15" ht="33.75" customHeight="1" x14ac:dyDescent="0.4">
      <c r="A63" s="11"/>
      <c r="B63" s="11"/>
      <c r="C63" s="57"/>
      <c r="D63" s="57"/>
      <c r="E63" s="57"/>
      <c r="F63" s="57"/>
      <c r="G63" s="57"/>
      <c r="H63" s="57"/>
      <c r="I63" s="57"/>
      <c r="J63" s="30"/>
      <c r="K63" s="25"/>
      <c r="L63" s="57"/>
      <c r="M63" s="57"/>
      <c r="N63" s="57"/>
      <c r="O63" s="1"/>
    </row>
    <row r="64" spans="1:15" ht="35.25" x14ac:dyDescent="0.4">
      <c r="A64" s="57"/>
      <c r="B64" s="57"/>
      <c r="C64" s="57"/>
      <c r="D64" s="57"/>
      <c r="E64" s="57"/>
      <c r="F64" s="57"/>
      <c r="G64" s="57"/>
      <c r="H64" s="57"/>
      <c r="I64" s="26" t="s">
        <v>40</v>
      </c>
      <c r="J64" s="26"/>
      <c r="K64" s="26"/>
      <c r="L64" s="140"/>
      <c r="M64" s="140"/>
      <c r="N64" s="140"/>
    </row>
    <row r="65" spans="1:15" ht="53.25" customHeight="1" x14ac:dyDescent="0.4">
      <c r="A65" s="57"/>
      <c r="B65" s="57"/>
      <c r="C65" s="57"/>
      <c r="D65" s="57"/>
      <c r="E65" s="57"/>
      <c r="F65" s="57"/>
      <c r="G65" s="57"/>
      <c r="H65" s="57"/>
      <c r="I65" s="38" t="s">
        <v>33</v>
      </c>
      <c r="J65" s="48"/>
      <c r="K65" s="38"/>
      <c r="L65" s="141" t="str">
        <f>B1</f>
        <v>医療機関〇〇クリニック</v>
      </c>
      <c r="M65" s="141"/>
      <c r="N65" s="141"/>
    </row>
    <row r="66" spans="1:15" ht="34.5" customHeight="1" x14ac:dyDescent="0.4">
      <c r="A66" s="57"/>
      <c r="B66" s="57"/>
      <c r="C66" s="57"/>
      <c r="D66" s="57"/>
      <c r="E66" s="57"/>
      <c r="F66" s="57"/>
      <c r="G66" s="57"/>
      <c r="H66" s="57"/>
      <c r="I66" s="38" t="s">
        <v>10</v>
      </c>
      <c r="J66" s="48"/>
      <c r="K66" s="38"/>
      <c r="L66" s="151"/>
      <c r="M66" s="151"/>
      <c r="N66" s="151"/>
      <c r="O66" s="5"/>
    </row>
    <row r="67" spans="1:15" ht="34.5" customHeight="1" x14ac:dyDescent="0.4">
      <c r="A67" s="57"/>
      <c r="B67" s="57"/>
      <c r="C67" s="57"/>
      <c r="D67" s="57"/>
      <c r="E67" s="57"/>
      <c r="F67" s="57"/>
      <c r="G67" s="57"/>
      <c r="H67" s="57"/>
      <c r="I67" s="38" t="s">
        <v>11</v>
      </c>
      <c r="J67" s="48"/>
      <c r="K67" s="38"/>
      <c r="L67" s="152"/>
      <c r="M67" s="152"/>
      <c r="N67" s="152"/>
    </row>
    <row r="68" spans="1:15" ht="34.5" customHeight="1" x14ac:dyDescent="0.4">
      <c r="A68" s="57"/>
      <c r="B68" s="57"/>
      <c r="C68" s="57"/>
      <c r="D68" s="57"/>
      <c r="E68" s="57"/>
      <c r="F68" s="57"/>
      <c r="G68" s="57"/>
      <c r="H68" s="57"/>
      <c r="I68" s="49" t="s">
        <v>41</v>
      </c>
      <c r="J68" s="49"/>
      <c r="K68" s="49"/>
      <c r="L68" s="153"/>
      <c r="M68" s="153"/>
      <c r="N68" s="153"/>
      <c r="O68" s="3"/>
    </row>
    <row r="69" spans="1:15" ht="24" x14ac:dyDescent="0.4">
      <c r="A69" s="6"/>
      <c r="B69" s="6"/>
      <c r="C69" s="6"/>
      <c r="D69" s="6"/>
      <c r="E69" s="6"/>
      <c r="F69" s="6"/>
      <c r="G69" s="6"/>
      <c r="H69" s="6"/>
      <c r="I69" s="6"/>
      <c r="J69" s="6"/>
      <c r="K69" s="6"/>
      <c r="L69" s="6"/>
      <c r="M69" s="6"/>
      <c r="N69" s="6"/>
    </row>
    <row r="70" spans="1:15" ht="82.5" customHeight="1" x14ac:dyDescent="0.4">
      <c r="A70" s="154" t="s">
        <v>42</v>
      </c>
      <c r="B70" s="154"/>
      <c r="C70" s="154"/>
      <c r="D70" s="154"/>
      <c r="E70" s="154"/>
      <c r="F70" s="154"/>
      <c r="G70" s="154"/>
      <c r="H70" s="154"/>
      <c r="I70" s="154"/>
      <c r="J70" s="154"/>
      <c r="K70" s="154"/>
      <c r="L70" s="154"/>
      <c r="M70" s="154"/>
      <c r="N70" s="154"/>
    </row>
    <row r="71" spans="1:15" ht="24" x14ac:dyDescent="0.4">
      <c r="A71" s="6"/>
      <c r="B71" s="6"/>
      <c r="C71" s="6"/>
      <c r="D71" s="6"/>
      <c r="E71" s="6"/>
      <c r="F71" s="6"/>
      <c r="G71" s="6"/>
      <c r="H71" s="6"/>
      <c r="I71" s="6"/>
      <c r="J71" s="6"/>
      <c r="K71" s="6"/>
      <c r="L71" s="6"/>
      <c r="M71" s="6"/>
      <c r="N71" s="6"/>
    </row>
    <row r="72" spans="1:15" ht="75" customHeight="1" x14ac:dyDescent="0.4">
      <c r="A72" s="155" t="s">
        <v>101</v>
      </c>
      <c r="B72" s="155"/>
      <c r="C72" s="155"/>
      <c r="D72" s="155"/>
      <c r="E72" s="155"/>
      <c r="F72" s="155"/>
      <c r="G72" s="155"/>
      <c r="H72" s="155"/>
      <c r="I72" s="155"/>
      <c r="J72" s="155"/>
      <c r="K72" s="155"/>
      <c r="L72" s="155"/>
      <c r="M72" s="155"/>
      <c r="N72" s="155"/>
    </row>
    <row r="73" spans="1:15" ht="18.75" customHeight="1" x14ac:dyDescent="0.4">
      <c r="C73" s="2"/>
      <c r="D73" s="2"/>
      <c r="E73" s="2"/>
      <c r="F73" s="2"/>
      <c r="G73" s="2"/>
      <c r="H73" s="2"/>
      <c r="I73" s="2"/>
    </row>
    <row r="74" spans="1:15" ht="46.5" customHeight="1" x14ac:dyDescent="0.9">
      <c r="C74" s="7" t="s">
        <v>12</v>
      </c>
      <c r="D74" s="8"/>
      <c r="E74" s="8"/>
      <c r="F74" s="156">
        <f>SUM(F100)</f>
        <v>0</v>
      </c>
      <c r="G74" s="156"/>
      <c r="H74" s="156"/>
      <c r="I74" s="156"/>
      <c r="J74" s="156"/>
      <c r="K74" s="8"/>
      <c r="L74" s="4"/>
      <c r="M74" s="4"/>
      <c r="O74" s="37"/>
    </row>
    <row r="75" spans="1:15" ht="19.5" customHeight="1" x14ac:dyDescent="0.4">
      <c r="O75" s="37"/>
    </row>
    <row r="76" spans="1:15" ht="36" customHeight="1" x14ac:dyDescent="0.4">
      <c r="A76" s="35" t="s">
        <v>98</v>
      </c>
      <c r="B76" s="36"/>
      <c r="C76" s="36"/>
      <c r="D76" s="36"/>
      <c r="E76" s="36"/>
      <c r="F76" s="36"/>
      <c r="G76" s="36"/>
      <c r="H76" s="36"/>
      <c r="I76" s="36"/>
      <c r="J76" s="36"/>
      <c r="K76" s="36"/>
      <c r="L76" s="36"/>
      <c r="M76" s="36"/>
      <c r="O76" s="37"/>
    </row>
    <row r="77" spans="1:15" ht="36" customHeight="1" x14ac:dyDescent="0.4">
      <c r="A77" s="35" t="s">
        <v>95</v>
      </c>
      <c r="B77" s="36"/>
      <c r="C77" s="36"/>
      <c r="D77" s="36"/>
      <c r="E77" s="36"/>
      <c r="F77" s="36"/>
      <c r="G77" s="36"/>
      <c r="H77" s="36"/>
      <c r="I77" s="36"/>
      <c r="J77" s="36"/>
      <c r="K77" s="36"/>
      <c r="L77" s="36"/>
      <c r="M77" s="36"/>
    </row>
    <row r="78" spans="1:15" ht="36" customHeight="1" x14ac:dyDescent="0.4">
      <c r="A78" s="35" t="s">
        <v>92</v>
      </c>
      <c r="B78" s="37"/>
      <c r="C78" s="37"/>
      <c r="D78" s="37"/>
      <c r="E78" s="37"/>
      <c r="F78" s="37"/>
      <c r="G78" s="37"/>
      <c r="H78" s="37"/>
      <c r="I78" s="37"/>
      <c r="J78" s="37"/>
      <c r="K78" s="37"/>
      <c r="L78" s="37"/>
      <c r="M78" s="37"/>
      <c r="N78" s="37"/>
    </row>
    <row r="79" spans="1:15" ht="36" customHeight="1" x14ac:dyDescent="0.4">
      <c r="A79" s="35" t="s">
        <v>43</v>
      </c>
      <c r="B79" s="37"/>
      <c r="C79" s="37"/>
      <c r="D79" s="37"/>
      <c r="E79" s="37"/>
      <c r="F79" s="37"/>
      <c r="G79" s="37"/>
      <c r="H79" s="37"/>
      <c r="I79" s="37"/>
      <c r="J79" s="37"/>
      <c r="K79" s="37"/>
      <c r="L79" s="37"/>
      <c r="M79" s="37"/>
      <c r="N79" s="37"/>
    </row>
    <row r="80" spans="1:15" ht="36" customHeight="1" x14ac:dyDescent="0.4">
      <c r="A80" s="35" t="s">
        <v>93</v>
      </c>
      <c r="B80" s="37"/>
      <c r="C80" s="37"/>
      <c r="D80" s="37"/>
      <c r="E80" s="37"/>
      <c r="F80" s="37"/>
      <c r="G80" s="37"/>
      <c r="H80" s="37"/>
      <c r="I80" s="37"/>
      <c r="J80" s="37"/>
      <c r="K80" s="37"/>
      <c r="L80" s="37"/>
      <c r="M80" s="37"/>
      <c r="N80" s="37"/>
    </row>
    <row r="82" spans="1:16" ht="35.25" x14ac:dyDescent="0.4">
      <c r="A82" s="25" t="s">
        <v>13</v>
      </c>
      <c r="B82" s="25"/>
      <c r="C82" s="25"/>
      <c r="D82" s="25"/>
      <c r="E82" s="25"/>
      <c r="F82" s="25"/>
      <c r="G82" s="25"/>
      <c r="H82" s="25"/>
      <c r="I82" s="25"/>
      <c r="J82" s="25"/>
      <c r="K82" s="25"/>
      <c r="L82" s="25"/>
      <c r="M82" s="25"/>
      <c r="N82" s="25"/>
    </row>
    <row r="83" spans="1:16" ht="26.25" customHeight="1" x14ac:dyDescent="0.4">
      <c r="A83" s="25"/>
      <c r="B83" s="25"/>
      <c r="C83" s="25"/>
      <c r="D83" s="25"/>
      <c r="E83" s="25"/>
      <c r="F83" s="25"/>
      <c r="G83" s="25"/>
      <c r="H83" s="25"/>
      <c r="I83" s="25"/>
      <c r="J83" s="25"/>
      <c r="K83" s="25"/>
      <c r="L83" s="25"/>
      <c r="M83" s="25"/>
      <c r="N83" s="57"/>
      <c r="P83" s="9"/>
    </row>
    <row r="84" spans="1:16" ht="35.25" customHeight="1" x14ac:dyDescent="0.4">
      <c r="A84" s="57" t="s">
        <v>102</v>
      </c>
      <c r="B84" s="57"/>
      <c r="C84" s="57"/>
      <c r="D84" s="57"/>
      <c r="E84" s="57"/>
      <c r="F84" s="25"/>
      <c r="G84" s="25"/>
      <c r="H84" s="25"/>
      <c r="I84" s="25"/>
      <c r="J84" s="25"/>
      <c r="K84" s="25"/>
      <c r="L84" s="25"/>
      <c r="M84" s="25"/>
      <c r="N84" s="57"/>
      <c r="P84" s="9"/>
    </row>
    <row r="85" spans="1:16" ht="35.25" hidden="1" customHeight="1" x14ac:dyDescent="0.4">
      <c r="A85" s="57" t="s">
        <v>14</v>
      </c>
      <c r="B85" s="57"/>
      <c r="C85" s="57"/>
      <c r="D85" s="57"/>
      <c r="E85" s="57"/>
      <c r="F85" s="25"/>
      <c r="G85" s="88">
        <f>COUNTIFS(K9:K53,"150回以上",L9:L53,"実施")</f>
        <v>0</v>
      </c>
      <c r="H85" s="57" t="s">
        <v>36</v>
      </c>
      <c r="J85" s="57"/>
      <c r="K85" s="57"/>
      <c r="L85" s="57"/>
      <c r="M85" s="57"/>
      <c r="N85" s="57"/>
      <c r="P85" s="10"/>
    </row>
    <row r="86" spans="1:16" ht="35.25" customHeight="1" x14ac:dyDescent="0.4">
      <c r="A86" s="57" t="s">
        <v>16</v>
      </c>
      <c r="B86" s="57"/>
      <c r="C86" s="57"/>
      <c r="D86" s="57"/>
      <c r="E86" s="57"/>
      <c r="F86" s="25"/>
      <c r="G86" s="88">
        <f>COUNTIFS(K9:K53,"100回以上",L9:L53,"実施")</f>
        <v>0</v>
      </c>
      <c r="H86" s="57" t="s">
        <v>37</v>
      </c>
      <c r="J86" s="57"/>
      <c r="K86" s="57"/>
      <c r="L86" s="57"/>
      <c r="M86" s="57"/>
      <c r="N86" s="57"/>
      <c r="P86" s="10"/>
    </row>
    <row r="87" spans="1:16" ht="35.25" x14ac:dyDescent="0.4">
      <c r="A87" s="64" t="s">
        <v>53</v>
      </c>
      <c r="B87" s="25"/>
      <c r="C87" s="25"/>
      <c r="D87" s="25"/>
      <c r="E87" s="25"/>
      <c r="F87" s="25"/>
      <c r="G87" s="25"/>
      <c r="H87" s="25"/>
      <c r="I87" s="25"/>
      <c r="J87" s="25"/>
      <c r="K87" s="25"/>
      <c r="L87" s="25"/>
      <c r="M87" s="25"/>
      <c r="N87" s="25"/>
      <c r="P87" s="10"/>
    </row>
    <row r="88" spans="1:16" ht="21.75" customHeight="1" x14ac:dyDescent="0.4">
      <c r="A88" s="64"/>
      <c r="B88" s="25"/>
      <c r="C88" s="25"/>
      <c r="D88" s="25"/>
      <c r="E88" s="25"/>
      <c r="F88" s="25"/>
      <c r="G88" s="25"/>
      <c r="H88" s="25"/>
      <c r="I88" s="25"/>
      <c r="J88" s="25"/>
      <c r="K88" s="25"/>
      <c r="L88" s="25"/>
      <c r="M88" s="25"/>
      <c r="N88" s="25"/>
      <c r="P88" s="10"/>
    </row>
    <row r="89" spans="1:16" ht="31.5" customHeight="1" x14ac:dyDescent="0.4">
      <c r="A89" s="24"/>
      <c r="B89" s="24"/>
      <c r="C89" s="142" t="s">
        <v>9</v>
      </c>
      <c r="D89" s="142"/>
      <c r="E89" s="142"/>
      <c r="F89" s="143" t="s">
        <v>30</v>
      </c>
      <c r="G89" s="143"/>
      <c r="H89" s="143"/>
      <c r="I89" s="143"/>
      <c r="J89" s="144"/>
      <c r="K89" s="145"/>
      <c r="L89" s="145"/>
      <c r="M89" s="146"/>
      <c r="N89" s="147"/>
      <c r="P89" s="10"/>
    </row>
    <row r="90" spans="1:16" ht="19.5" customHeight="1" x14ac:dyDescent="0.4">
      <c r="A90" s="24"/>
      <c r="B90" s="24"/>
      <c r="C90" s="148" t="s">
        <v>29</v>
      </c>
      <c r="D90" s="148"/>
      <c r="E90" s="148"/>
      <c r="F90" s="148" t="s">
        <v>35</v>
      </c>
      <c r="G90" s="148"/>
      <c r="H90" s="148"/>
      <c r="I90" s="148"/>
      <c r="J90" s="149"/>
      <c r="K90" s="145"/>
      <c r="L90" s="145"/>
      <c r="M90" s="150"/>
      <c r="N90" s="145"/>
      <c r="P90" s="10"/>
    </row>
    <row r="91" spans="1:16" ht="35.25" x14ac:dyDescent="0.4">
      <c r="A91" s="63">
        <v>45236</v>
      </c>
      <c r="B91" s="26"/>
      <c r="C91" s="26"/>
      <c r="D91" s="157">
        <f>SUM(J11)</f>
        <v>0</v>
      </c>
      <c r="E91" s="157">
        <f t="shared" ref="E91:E98" si="13">SUM(K11)</f>
        <v>0</v>
      </c>
      <c r="F91" s="158">
        <f>IF(AND($G$86&gt;=4,K10="100回以上",L10="実施"),D91*2000,0)</f>
        <v>0</v>
      </c>
      <c r="G91" s="158"/>
      <c r="H91" s="158"/>
      <c r="I91" s="158"/>
      <c r="J91" s="159"/>
      <c r="K91" s="159"/>
      <c r="L91" s="159"/>
      <c r="M91" s="92"/>
      <c r="N91" s="101"/>
      <c r="P91" s="10"/>
    </row>
    <row r="92" spans="1:16" ht="35.25" x14ac:dyDescent="0.4">
      <c r="A92" s="63">
        <v>45243</v>
      </c>
      <c r="B92" s="26"/>
      <c r="C92" s="26"/>
      <c r="D92" s="157">
        <f>SUM(J16)</f>
        <v>0</v>
      </c>
      <c r="E92" s="157">
        <f t="shared" si="13"/>
        <v>0</v>
      </c>
      <c r="F92" s="158">
        <f>IF(AND($G$86&gt;=4,K15="100回以上",L15="実施"),D92*2000,0)</f>
        <v>0</v>
      </c>
      <c r="G92" s="158"/>
      <c r="H92" s="158"/>
      <c r="I92" s="158"/>
      <c r="J92" s="159"/>
      <c r="K92" s="159"/>
      <c r="L92" s="159"/>
      <c r="M92" s="92"/>
      <c r="N92" s="101"/>
      <c r="P92" s="10"/>
    </row>
    <row r="93" spans="1:16" ht="35.25" x14ac:dyDescent="0.4">
      <c r="A93" s="63">
        <v>45250</v>
      </c>
      <c r="B93" s="26"/>
      <c r="C93" s="26"/>
      <c r="D93" s="157">
        <f>SUM(J21)</f>
        <v>0</v>
      </c>
      <c r="E93" s="157">
        <f t="shared" si="13"/>
        <v>0</v>
      </c>
      <c r="F93" s="158">
        <f>IF(AND($G$86&gt;=4,K20="100回以上",L20="実施"),D93*2000,0)</f>
        <v>0</v>
      </c>
      <c r="G93" s="158"/>
      <c r="H93" s="158"/>
      <c r="I93" s="158"/>
      <c r="J93" s="159"/>
      <c r="K93" s="159"/>
      <c r="L93" s="159"/>
      <c r="M93" s="92"/>
      <c r="N93" s="101"/>
      <c r="P93" s="10"/>
    </row>
    <row r="94" spans="1:16" ht="35.25" x14ac:dyDescent="0.4">
      <c r="A94" s="63">
        <v>45257</v>
      </c>
      <c r="B94" s="26"/>
      <c r="C94" s="26"/>
      <c r="D94" s="157">
        <f>SUM(J26)</f>
        <v>0</v>
      </c>
      <c r="E94" s="157">
        <f t="shared" si="13"/>
        <v>0</v>
      </c>
      <c r="F94" s="158">
        <f>IF(AND($G$86&gt;=4,K25="100回以上",L25="実施"),D94*2000,0)</f>
        <v>0</v>
      </c>
      <c r="G94" s="158"/>
      <c r="H94" s="158"/>
      <c r="I94" s="158"/>
      <c r="J94" s="159"/>
      <c r="K94" s="159"/>
      <c r="L94" s="159"/>
      <c r="M94" s="92"/>
      <c r="N94" s="101"/>
      <c r="P94" s="10"/>
    </row>
    <row r="95" spans="1:16" ht="35.25" x14ac:dyDescent="0.4">
      <c r="A95" s="63">
        <v>45264</v>
      </c>
      <c r="B95" s="26"/>
      <c r="C95" s="26"/>
      <c r="D95" s="157">
        <f>SUM(J31)</f>
        <v>0</v>
      </c>
      <c r="E95" s="157">
        <f t="shared" si="13"/>
        <v>0</v>
      </c>
      <c r="F95" s="158">
        <f>IF(AND($G$86&gt;=4,K30="100回以上",L30="実施"),D95*2000,0)</f>
        <v>0</v>
      </c>
      <c r="G95" s="158"/>
      <c r="H95" s="158"/>
      <c r="I95" s="158"/>
      <c r="J95" s="159"/>
      <c r="K95" s="159"/>
      <c r="L95" s="159"/>
      <c r="M95" s="92"/>
      <c r="N95" s="101"/>
    </row>
    <row r="96" spans="1:16" ht="35.25" customHeight="1" x14ac:dyDescent="0.4">
      <c r="A96" s="63">
        <v>45271</v>
      </c>
      <c r="B96" s="26"/>
      <c r="C96" s="26"/>
      <c r="D96" s="157">
        <f>SUM(J36)</f>
        <v>0</v>
      </c>
      <c r="E96" s="157">
        <f t="shared" si="13"/>
        <v>0</v>
      </c>
      <c r="F96" s="158">
        <f>IF(AND($G$86&gt;=4,K35="100回以上",L35="実施"),D96*2000,0)</f>
        <v>0</v>
      </c>
      <c r="G96" s="158"/>
      <c r="H96" s="158"/>
      <c r="I96" s="158"/>
      <c r="J96" s="159"/>
      <c r="K96" s="159"/>
      <c r="L96" s="159"/>
      <c r="M96" s="92"/>
      <c r="N96" s="101"/>
    </row>
    <row r="97" spans="1:15" ht="35.25" x14ac:dyDescent="0.4">
      <c r="A97" s="63">
        <v>45278</v>
      </c>
      <c r="B97" s="26"/>
      <c r="C97" s="26"/>
      <c r="D97" s="157">
        <f>SUM(J41)</f>
        <v>0</v>
      </c>
      <c r="E97" s="157">
        <f t="shared" si="13"/>
        <v>0</v>
      </c>
      <c r="F97" s="158">
        <f>IF(AND($G$86&gt;=4,K40="100回以上",L40="実施"),D97*2000,0)</f>
        <v>0</v>
      </c>
      <c r="G97" s="158"/>
      <c r="H97" s="158"/>
      <c r="I97" s="158"/>
      <c r="J97" s="159"/>
      <c r="K97" s="159"/>
      <c r="L97" s="159"/>
      <c r="M97" s="92"/>
      <c r="N97" s="101"/>
    </row>
    <row r="98" spans="1:15" ht="36" thickBot="1" x14ac:dyDescent="0.45">
      <c r="A98" s="63">
        <v>45285</v>
      </c>
      <c r="B98" s="26"/>
      <c r="C98" s="26"/>
      <c r="D98" s="157">
        <f>SUM(J46)</f>
        <v>0</v>
      </c>
      <c r="E98" s="157">
        <f t="shared" si="13"/>
        <v>0</v>
      </c>
      <c r="F98" s="160">
        <f>IF(AND($G$86&gt;=4,K45="100回以上",L45="実施"),D98*2000,0)</f>
        <v>0</v>
      </c>
      <c r="G98" s="160"/>
      <c r="H98" s="160"/>
      <c r="I98" s="160"/>
      <c r="J98" s="101"/>
      <c r="K98" s="101"/>
      <c r="L98" s="101"/>
      <c r="M98" s="92"/>
      <c r="N98" s="101"/>
    </row>
    <row r="99" spans="1:15" ht="36" hidden="1" thickBot="1" x14ac:dyDescent="0.45">
      <c r="A99" s="63">
        <v>44927</v>
      </c>
      <c r="B99" s="26"/>
      <c r="C99" s="26"/>
      <c r="D99" s="157">
        <f>SUM(J51)</f>
        <v>0</v>
      </c>
      <c r="E99" s="157">
        <f>SUM(K18)</f>
        <v>0</v>
      </c>
      <c r="F99" s="161">
        <f>IF(AND($G$86&gt;=4,K50="100回以上",L50="実施"),D99*2000,0)</f>
        <v>0</v>
      </c>
      <c r="G99" s="161"/>
      <c r="H99" s="161"/>
      <c r="I99" s="161"/>
      <c r="J99" s="159"/>
      <c r="K99" s="159"/>
      <c r="L99" s="159"/>
      <c r="M99" s="92"/>
      <c r="N99" s="101"/>
    </row>
    <row r="100" spans="1:15" ht="36" thickTop="1" x14ac:dyDescent="0.4">
      <c r="A100" s="27" t="s">
        <v>27</v>
      </c>
      <c r="B100" s="27"/>
      <c r="C100" s="27"/>
      <c r="D100" s="162">
        <f>SUM(D91:E99)</f>
        <v>0</v>
      </c>
      <c r="E100" s="162">
        <f>SUM(K19)</f>
        <v>0</v>
      </c>
      <c r="F100" s="163">
        <f>SUM(F91:I99)</f>
        <v>0</v>
      </c>
      <c r="G100" s="163"/>
      <c r="H100" s="163"/>
      <c r="I100" s="163"/>
      <c r="J100" s="164"/>
      <c r="K100" s="164"/>
      <c r="L100" s="164"/>
      <c r="M100" s="92"/>
      <c r="N100" s="101"/>
    </row>
    <row r="101" spans="1:15" ht="35.25" x14ac:dyDescent="0.4">
      <c r="A101" s="87" t="s">
        <v>83</v>
      </c>
      <c r="B101" s="102"/>
      <c r="C101" s="102"/>
      <c r="D101" s="165"/>
      <c r="E101" s="165"/>
      <c r="F101" s="104"/>
      <c r="G101" s="104"/>
      <c r="H101" s="166">
        <f ca="1">SUMIF(F91:I99,"&gt;0",D91:E99)</f>
        <v>0</v>
      </c>
      <c r="I101" s="166"/>
      <c r="J101" s="93"/>
      <c r="K101" s="93"/>
      <c r="L101" s="93"/>
      <c r="M101" s="94"/>
      <c r="N101" s="93"/>
    </row>
    <row r="102" spans="1:15" ht="35.25" x14ac:dyDescent="0.4">
      <c r="A102" s="25" t="s">
        <v>54</v>
      </c>
      <c r="B102" s="25"/>
      <c r="C102" s="25"/>
      <c r="D102" s="25"/>
      <c r="E102" s="25"/>
      <c r="F102" s="25"/>
      <c r="G102" s="25"/>
      <c r="H102" s="25"/>
      <c r="I102" s="25"/>
      <c r="J102" s="57"/>
      <c r="K102" s="57"/>
      <c r="L102" s="57"/>
      <c r="M102" s="57"/>
      <c r="N102" s="66"/>
    </row>
    <row r="103" spans="1:15" ht="34.5" customHeight="1" x14ac:dyDescent="0.4">
      <c r="A103" s="25"/>
      <c r="B103" s="167" t="s">
        <v>55</v>
      </c>
      <c r="C103" s="167"/>
      <c r="D103" s="168"/>
      <c r="E103" s="169"/>
      <c r="F103" s="169"/>
      <c r="G103" s="169"/>
      <c r="H103" s="170"/>
      <c r="I103" s="171" t="s">
        <v>59</v>
      </c>
      <c r="J103" s="172"/>
      <c r="K103" s="168"/>
      <c r="L103" s="169"/>
      <c r="M103" s="170"/>
    </row>
    <row r="104" spans="1:15" ht="34.5" customHeight="1" x14ac:dyDescent="0.4">
      <c r="A104" s="25"/>
      <c r="B104" s="167" t="s">
        <v>56</v>
      </c>
      <c r="C104" s="167"/>
      <c r="D104" s="168"/>
      <c r="E104" s="169"/>
      <c r="F104" s="169"/>
      <c r="G104" s="169"/>
      <c r="H104" s="170"/>
      <c r="I104" s="171" t="s">
        <v>60</v>
      </c>
      <c r="J104" s="172"/>
      <c r="K104" s="168"/>
      <c r="L104" s="169"/>
      <c r="M104" s="170"/>
    </row>
    <row r="105" spans="1:15" ht="34.5" customHeight="1" x14ac:dyDescent="0.4">
      <c r="A105" s="25"/>
      <c r="B105" s="167" t="s">
        <v>57</v>
      </c>
      <c r="C105" s="167"/>
      <c r="D105" s="168"/>
      <c r="E105" s="169"/>
      <c r="F105" s="169"/>
      <c r="G105" s="169"/>
      <c r="H105" s="170"/>
      <c r="I105" s="171" t="s">
        <v>61</v>
      </c>
      <c r="J105" s="172"/>
      <c r="K105" s="168"/>
      <c r="L105" s="169"/>
      <c r="M105" s="170"/>
    </row>
    <row r="106" spans="1:15" ht="34.5" customHeight="1" x14ac:dyDescent="0.4">
      <c r="A106" s="25"/>
      <c r="B106" s="167" t="s">
        <v>58</v>
      </c>
      <c r="C106" s="167"/>
      <c r="D106" s="168"/>
      <c r="E106" s="169"/>
      <c r="F106" s="169"/>
      <c r="G106" s="169"/>
      <c r="H106" s="170"/>
      <c r="I106" s="173"/>
      <c r="J106" s="174"/>
      <c r="K106" s="174"/>
      <c r="L106" s="174"/>
      <c r="M106" s="175"/>
      <c r="O106" s="20"/>
    </row>
    <row r="107" spans="1:15" ht="35.25" x14ac:dyDescent="0.4">
      <c r="A107" s="25"/>
      <c r="B107" s="67" t="s">
        <v>8</v>
      </c>
      <c r="C107" s="68"/>
      <c r="D107" s="68"/>
      <c r="E107" s="69"/>
      <c r="F107" s="69"/>
      <c r="G107" s="69"/>
      <c r="H107" s="69"/>
      <c r="I107" s="69"/>
      <c r="J107" s="69"/>
      <c r="K107" s="69"/>
      <c r="M107" s="70"/>
      <c r="O107" s="19"/>
    </row>
    <row r="108" spans="1:15" ht="53.25" customHeight="1" x14ac:dyDescent="0.4">
      <c r="A108" s="25"/>
      <c r="B108" s="176"/>
      <c r="C108" s="177"/>
      <c r="D108" s="177"/>
      <c r="E108" s="177"/>
      <c r="F108" s="177"/>
      <c r="G108" s="177"/>
      <c r="H108" s="177"/>
      <c r="I108" s="177"/>
      <c r="J108" s="177"/>
      <c r="K108" s="177"/>
      <c r="L108" s="177"/>
      <c r="M108" s="178"/>
      <c r="O108" s="19"/>
    </row>
    <row r="109" spans="1:15" ht="41.25" customHeight="1" x14ac:dyDescent="0.4">
      <c r="A109" s="25" t="s">
        <v>94</v>
      </c>
      <c r="B109" s="25"/>
      <c r="C109" s="71"/>
      <c r="D109" s="71"/>
      <c r="E109" s="71"/>
      <c r="F109" s="71"/>
      <c r="G109" s="71"/>
      <c r="H109" s="71"/>
      <c r="I109" s="71"/>
      <c r="J109" s="71"/>
      <c r="K109" s="71"/>
      <c r="L109" s="71"/>
      <c r="M109" s="74"/>
      <c r="O109" s="18"/>
    </row>
    <row r="110" spans="1:15" ht="36" customHeight="1" x14ac:dyDescent="0.4">
      <c r="A110" s="103" t="s">
        <v>18</v>
      </c>
      <c r="B110" s="179"/>
      <c r="C110" s="180"/>
      <c r="D110" s="180"/>
      <c r="E110" s="180"/>
      <c r="F110" s="180"/>
      <c r="G110" s="180"/>
      <c r="H110" s="181"/>
      <c r="I110" s="182" t="s">
        <v>19</v>
      </c>
      <c r="J110" s="183"/>
      <c r="K110" s="184"/>
      <c r="L110" s="185"/>
      <c r="M110" s="186"/>
      <c r="N110" s="187"/>
      <c r="O110" s="21"/>
    </row>
    <row r="111" spans="1:15" ht="36" customHeight="1" x14ac:dyDescent="0.4">
      <c r="A111" s="103" t="s">
        <v>20</v>
      </c>
      <c r="B111" s="168"/>
      <c r="C111" s="169"/>
      <c r="D111" s="169"/>
      <c r="E111" s="169"/>
      <c r="F111" s="169"/>
      <c r="G111" s="169"/>
      <c r="H111" s="170"/>
      <c r="I111" s="182" t="s">
        <v>21</v>
      </c>
      <c r="J111" s="183"/>
      <c r="K111" s="184"/>
      <c r="L111" s="185"/>
      <c r="M111" s="186"/>
      <c r="N111" s="187"/>
    </row>
    <row r="112" spans="1:15" ht="36" customHeight="1" x14ac:dyDescent="0.4">
      <c r="A112" s="103" t="s">
        <v>22</v>
      </c>
      <c r="B112" s="168"/>
      <c r="C112" s="169"/>
      <c r="D112" s="169"/>
      <c r="E112" s="169"/>
      <c r="F112" s="169"/>
      <c r="G112" s="169"/>
      <c r="H112" s="170"/>
      <c r="I112" s="182" t="s">
        <v>23</v>
      </c>
      <c r="J112" s="183"/>
      <c r="K112" s="184"/>
      <c r="L112" s="185"/>
      <c r="M112" s="186"/>
      <c r="N112" s="187"/>
    </row>
    <row r="113" spans="1:14" ht="36" customHeight="1" x14ac:dyDescent="0.4">
      <c r="A113" s="103" t="s">
        <v>25</v>
      </c>
      <c r="B113" s="168"/>
      <c r="C113" s="169"/>
      <c r="D113" s="169"/>
      <c r="E113" s="169"/>
      <c r="F113" s="169"/>
      <c r="G113" s="169"/>
      <c r="H113" s="169"/>
      <c r="I113" s="169"/>
      <c r="J113" s="169"/>
      <c r="K113" s="169"/>
      <c r="L113" s="169"/>
      <c r="M113" s="169"/>
      <c r="N113" s="170"/>
    </row>
    <row r="114" spans="1:14" ht="36" customHeight="1" x14ac:dyDescent="0.4">
      <c r="A114" s="103" t="s">
        <v>24</v>
      </c>
      <c r="B114" s="168"/>
      <c r="C114" s="169"/>
      <c r="D114" s="169"/>
      <c r="E114" s="169"/>
      <c r="F114" s="169"/>
      <c r="G114" s="169"/>
      <c r="H114" s="169"/>
      <c r="I114" s="169"/>
      <c r="J114" s="169"/>
      <c r="K114" s="169"/>
      <c r="L114" s="169"/>
      <c r="M114" s="169"/>
      <c r="N114" s="170"/>
    </row>
    <row r="115" spans="1:14" x14ac:dyDescent="0.4">
      <c r="D115" s="188"/>
      <c r="E115" s="188"/>
    </row>
    <row r="116" spans="1:14" x14ac:dyDescent="0.4">
      <c r="D116" s="188"/>
      <c r="E116" s="188"/>
    </row>
    <row r="117" spans="1:14" x14ac:dyDescent="0.4">
      <c r="D117" s="188"/>
      <c r="E117" s="188"/>
    </row>
    <row r="118" spans="1:14" x14ac:dyDescent="0.4">
      <c r="D118" s="188"/>
      <c r="E118" s="188"/>
    </row>
    <row r="119" spans="1:14" x14ac:dyDescent="0.4">
      <c r="D119" s="188"/>
      <c r="E119" s="188"/>
    </row>
    <row r="120" spans="1:14" x14ac:dyDescent="0.4">
      <c r="D120" s="188"/>
      <c r="E120" s="188"/>
    </row>
    <row r="121" spans="1:14" x14ac:dyDescent="0.4">
      <c r="D121" s="188"/>
      <c r="E121" s="188"/>
    </row>
    <row r="122" spans="1:14" x14ac:dyDescent="0.4">
      <c r="D122" s="188"/>
      <c r="E122" s="188"/>
    </row>
    <row r="123" spans="1:14" x14ac:dyDescent="0.4">
      <c r="D123" s="188"/>
      <c r="E123" s="188"/>
    </row>
    <row r="124" spans="1:14" x14ac:dyDescent="0.4">
      <c r="D124" s="188"/>
      <c r="E124" s="188"/>
    </row>
    <row r="125" spans="1:14" x14ac:dyDescent="0.4">
      <c r="D125" s="188"/>
      <c r="E125" s="188"/>
    </row>
    <row r="126" spans="1:14" x14ac:dyDescent="0.4">
      <c r="D126" s="188"/>
      <c r="E126" s="188"/>
    </row>
    <row r="127" spans="1:14" x14ac:dyDescent="0.4">
      <c r="D127" s="188"/>
      <c r="E127" s="188"/>
    </row>
    <row r="128" spans="1:14" x14ac:dyDescent="0.4">
      <c r="D128" s="188"/>
      <c r="E128" s="188"/>
    </row>
    <row r="129" spans="4:5" x14ac:dyDescent="0.4">
      <c r="D129" s="188"/>
      <c r="E129" s="188"/>
    </row>
    <row r="130" spans="4:5" x14ac:dyDescent="0.4">
      <c r="D130" s="188"/>
      <c r="E130" s="188"/>
    </row>
  </sheetData>
  <sheetProtection selectLockedCells="1"/>
  <mergeCells count="188">
    <mergeCell ref="D125:E125"/>
    <mergeCell ref="D126:E126"/>
    <mergeCell ref="D127:E127"/>
    <mergeCell ref="D128:E128"/>
    <mergeCell ref="D129:E129"/>
    <mergeCell ref="D130:E130"/>
    <mergeCell ref="D119:E119"/>
    <mergeCell ref="D120:E120"/>
    <mergeCell ref="D121:E121"/>
    <mergeCell ref="D122:E122"/>
    <mergeCell ref="D123:E123"/>
    <mergeCell ref="D124:E124"/>
    <mergeCell ref="B113:N113"/>
    <mergeCell ref="B114:N114"/>
    <mergeCell ref="D115:E115"/>
    <mergeCell ref="D116:E116"/>
    <mergeCell ref="D117:E117"/>
    <mergeCell ref="D118:E118"/>
    <mergeCell ref="B111:H111"/>
    <mergeCell ref="I111:K111"/>
    <mergeCell ref="L111:N111"/>
    <mergeCell ref="B112:H112"/>
    <mergeCell ref="I112:K112"/>
    <mergeCell ref="L112:N112"/>
    <mergeCell ref="B106:C106"/>
    <mergeCell ref="D106:H106"/>
    <mergeCell ref="I106:M106"/>
    <mergeCell ref="B108:M108"/>
    <mergeCell ref="B110:H110"/>
    <mergeCell ref="I110:K110"/>
    <mergeCell ref="L110:N110"/>
    <mergeCell ref="B104:C104"/>
    <mergeCell ref="D104:H104"/>
    <mergeCell ref="I104:J104"/>
    <mergeCell ref="K104:M104"/>
    <mergeCell ref="B105:C105"/>
    <mergeCell ref="D105:H105"/>
    <mergeCell ref="I105:J105"/>
    <mergeCell ref="K105:M105"/>
    <mergeCell ref="D100:E100"/>
    <mergeCell ref="F100:I100"/>
    <mergeCell ref="J100:L100"/>
    <mergeCell ref="D101:E101"/>
    <mergeCell ref="H101:I101"/>
    <mergeCell ref="B103:C103"/>
    <mergeCell ref="D103:H103"/>
    <mergeCell ref="I103:J103"/>
    <mergeCell ref="K103:M103"/>
    <mergeCell ref="D97:E97"/>
    <mergeCell ref="F97:I97"/>
    <mergeCell ref="J97:L97"/>
    <mergeCell ref="D98:E98"/>
    <mergeCell ref="F98:I98"/>
    <mergeCell ref="D99:E99"/>
    <mergeCell ref="F99:I99"/>
    <mergeCell ref="J99:L99"/>
    <mergeCell ref="D95:E95"/>
    <mergeCell ref="F95:I95"/>
    <mergeCell ref="J95:L95"/>
    <mergeCell ref="D96:E96"/>
    <mergeCell ref="F96:I96"/>
    <mergeCell ref="J96:L96"/>
    <mergeCell ref="D93:E93"/>
    <mergeCell ref="F93:I93"/>
    <mergeCell ref="J93:L93"/>
    <mergeCell ref="D94:E94"/>
    <mergeCell ref="F94:I94"/>
    <mergeCell ref="J94:L94"/>
    <mergeCell ref="D91:E91"/>
    <mergeCell ref="F91:I91"/>
    <mergeCell ref="J91:L91"/>
    <mergeCell ref="D92:E92"/>
    <mergeCell ref="F92:I92"/>
    <mergeCell ref="J92:L92"/>
    <mergeCell ref="C89:E89"/>
    <mergeCell ref="F89:I89"/>
    <mergeCell ref="J89:L89"/>
    <mergeCell ref="M89:N89"/>
    <mergeCell ref="C90:E90"/>
    <mergeCell ref="F90:I90"/>
    <mergeCell ref="J90:L90"/>
    <mergeCell ref="M90:N90"/>
    <mergeCell ref="L66:N66"/>
    <mergeCell ref="L67:N67"/>
    <mergeCell ref="L68:N68"/>
    <mergeCell ref="A70:N70"/>
    <mergeCell ref="A72:N72"/>
    <mergeCell ref="F74:J74"/>
    <mergeCell ref="E55:I55"/>
    <mergeCell ref="C59:N59"/>
    <mergeCell ref="D60:L60"/>
    <mergeCell ref="L62:N62"/>
    <mergeCell ref="L64:N64"/>
    <mergeCell ref="L65:N65"/>
    <mergeCell ref="A49:B49"/>
    <mergeCell ref="J49:L49"/>
    <mergeCell ref="M49:N49"/>
    <mergeCell ref="A50:B50"/>
    <mergeCell ref="K50:K52"/>
    <mergeCell ref="L50:L52"/>
    <mergeCell ref="M50:N50"/>
    <mergeCell ref="A51:B51"/>
    <mergeCell ref="M51:N51"/>
    <mergeCell ref="M52:N52"/>
    <mergeCell ref="A44:B44"/>
    <mergeCell ref="J44:L44"/>
    <mergeCell ref="M44:N44"/>
    <mergeCell ref="A45:B45"/>
    <mergeCell ref="K45:K47"/>
    <mergeCell ref="L45:L47"/>
    <mergeCell ref="M45:N45"/>
    <mergeCell ref="A46:B46"/>
    <mergeCell ref="M46:N46"/>
    <mergeCell ref="M47:N47"/>
    <mergeCell ref="A39:B39"/>
    <mergeCell ref="J39:L39"/>
    <mergeCell ref="M39:N39"/>
    <mergeCell ref="A40:B40"/>
    <mergeCell ref="K40:K42"/>
    <mergeCell ref="L40:L42"/>
    <mergeCell ref="M40:N40"/>
    <mergeCell ref="A41:B41"/>
    <mergeCell ref="M41:N41"/>
    <mergeCell ref="M42:N42"/>
    <mergeCell ref="A34:B34"/>
    <mergeCell ref="J34:L34"/>
    <mergeCell ref="M34:N34"/>
    <mergeCell ref="A35:B35"/>
    <mergeCell ref="K35:K37"/>
    <mergeCell ref="L35:L37"/>
    <mergeCell ref="M35:N35"/>
    <mergeCell ref="A36:B36"/>
    <mergeCell ref="M36:N36"/>
    <mergeCell ref="M37:N37"/>
    <mergeCell ref="A29:B29"/>
    <mergeCell ref="J29:L29"/>
    <mergeCell ref="M29:N29"/>
    <mergeCell ref="A30:B30"/>
    <mergeCell ref="K30:K32"/>
    <mergeCell ref="L30:L32"/>
    <mergeCell ref="M30:N30"/>
    <mergeCell ref="A31:B31"/>
    <mergeCell ref="M31:N31"/>
    <mergeCell ref="M32:N32"/>
    <mergeCell ref="A24:B24"/>
    <mergeCell ref="J24:L24"/>
    <mergeCell ref="M24:N24"/>
    <mergeCell ref="A25:B25"/>
    <mergeCell ref="K25:K27"/>
    <mergeCell ref="L25:L27"/>
    <mergeCell ref="M25:N25"/>
    <mergeCell ref="A26:B26"/>
    <mergeCell ref="M26:N26"/>
    <mergeCell ref="M27:N27"/>
    <mergeCell ref="A19:B19"/>
    <mergeCell ref="J19:L19"/>
    <mergeCell ref="M19:N19"/>
    <mergeCell ref="A20:B20"/>
    <mergeCell ref="K20:K22"/>
    <mergeCell ref="L20:L22"/>
    <mergeCell ref="M20:N20"/>
    <mergeCell ref="A21:B21"/>
    <mergeCell ref="M21:N21"/>
    <mergeCell ref="M22:N22"/>
    <mergeCell ref="A14:B14"/>
    <mergeCell ref="J14:L14"/>
    <mergeCell ref="M14:N14"/>
    <mergeCell ref="A15:B15"/>
    <mergeCell ref="K15:K17"/>
    <mergeCell ref="L15:L17"/>
    <mergeCell ref="M15:N15"/>
    <mergeCell ref="A16:B16"/>
    <mergeCell ref="M16:N16"/>
    <mergeCell ref="M17:N17"/>
    <mergeCell ref="J9:L9"/>
    <mergeCell ref="M9:N9"/>
    <mergeCell ref="A10:B10"/>
    <mergeCell ref="K10:K12"/>
    <mergeCell ref="L10:L12"/>
    <mergeCell ref="M10:N10"/>
    <mergeCell ref="M11:N11"/>
    <mergeCell ref="M12:N12"/>
    <mergeCell ref="B1:K1"/>
    <mergeCell ref="M3:N3"/>
    <mergeCell ref="J7:J8"/>
    <mergeCell ref="K7:K8"/>
    <mergeCell ref="L7:L8"/>
    <mergeCell ref="M7:N8"/>
  </mergeCells>
  <phoneticPr fontId="2"/>
  <dataValidations count="6">
    <dataValidation type="date" allowBlank="1" showInputMessage="1" showErrorMessage="1" error="yyyy/m/d形式_x000a_もしくは和暦の場合は「令和3年8月1日」のように間にスペースを入れずに入力してください。" prompt="yyyy/m/d形式_x000a_もしくは令和3年m月d日形式" sqref="L62:N62">
      <formula1>44408</formula1>
      <formula2>44620</formula2>
    </dataValidation>
    <dataValidation imeMode="disabled" allowBlank="1" showInputMessage="1" showErrorMessage="1" sqref="L67:N67 L110:N110 B110:H110 L112:N112"/>
    <dataValidation imeMode="fullKatakana" allowBlank="1" showInputMessage="1" showErrorMessage="1" sqref="B113:N113"/>
    <dataValidation imeMode="hiragana" allowBlank="1" showInputMessage="1" showErrorMessage="1" sqref="B114:N114"/>
    <dataValidation type="date" allowBlank="1" showInputMessage="1" showErrorMessage="1" error="yyyy/m/d形式_x000a_もしくは和暦の場合は「令和4年8月1日」のように間にスペースを入れずに入力してください。" prompt="yyyy/m/d形式_x000a_もしくは令和4年m月d日,令和5年m月d日形式" sqref="M3:N3">
      <formula1>44408</formula1>
      <formula2>45291</formula2>
    </dataValidation>
    <dataValidation type="list" allowBlank="1" showInputMessage="1" showErrorMessage="1" sqref="C10:I10 C40:I40 C35:I35 C45:I45 C20:I20 C15:I15 C25:I25 C30:I30 C50:I50">
      <formula1>"○,　"</formula1>
    </dataValidation>
  </dataValidations>
  <pageMargins left="0.70866141732283472" right="0.70866141732283472" top="0.74803149606299213" bottom="0.74803149606299213" header="0.31496062992125984" footer="0.31496062992125984"/>
  <pageSetup paperSize="9" scale="38" fitToHeight="0" orientation="portrait" r:id="rId1"/>
  <rowBreaks count="1" manualBreakCount="1">
    <brk id="60" max="1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C45"/>
  <sheetViews>
    <sheetView topLeftCell="A25" zoomScale="85" zoomScaleNormal="85" workbookViewId="0">
      <selection activeCell="C44" sqref="C44:U44"/>
    </sheetView>
  </sheetViews>
  <sheetFormatPr defaultColWidth="9" defaultRowHeight="18.75" x14ac:dyDescent="0.4"/>
  <cols>
    <col min="1" max="1" width="2.75" style="56" customWidth="1"/>
    <col min="2" max="2" width="2.25" style="56" customWidth="1"/>
    <col min="3" max="3" width="2.125" style="56" customWidth="1"/>
    <col min="4" max="28" width="3" style="56" customWidth="1"/>
    <col min="29" max="29" width="5.25" style="56" customWidth="1"/>
    <col min="30" max="16384" width="9" style="56"/>
  </cols>
  <sheetData>
    <row r="1" spans="1:29" s="39" customFormat="1" x14ac:dyDescent="0.4">
      <c r="A1" s="189" t="s">
        <v>62</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row>
    <row r="2" spans="1:29" s="39" customFormat="1" ht="33.75" customHeight="1" x14ac:dyDescent="0.4">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row>
    <row r="3" spans="1:29" s="39" customFormat="1" ht="9.9499999999999993" customHeight="1" x14ac:dyDescent="0.4"/>
    <row r="4" spans="1:29" s="39" customFormat="1" x14ac:dyDescent="0.4">
      <c r="A4" s="190" t="s">
        <v>63</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row>
    <row r="5" spans="1:29" s="39" customFormat="1" x14ac:dyDescent="0.4">
      <c r="A5" s="40"/>
      <c r="B5" s="40"/>
    </row>
    <row r="6" spans="1:29" s="39" customFormat="1" ht="18.75" customHeight="1" x14ac:dyDescent="0.4">
      <c r="B6" s="191" t="s">
        <v>99</v>
      </c>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row>
    <row r="7" spans="1:29" s="39" customFormat="1" x14ac:dyDescent="0.4">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row>
    <row r="8" spans="1:29" s="39" customFormat="1" ht="18.75" customHeight="1" x14ac:dyDescent="0.4">
      <c r="B8" s="191" t="s">
        <v>97</v>
      </c>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row>
    <row r="9" spans="1:29" s="39" customFormat="1" ht="39.75" customHeight="1" x14ac:dyDescent="0.4">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row>
    <row r="10" spans="1:29" s="39" customFormat="1" x14ac:dyDescent="0.4"/>
    <row r="11" spans="1:29" s="39" customFormat="1" ht="19.5" thickBot="1" x14ac:dyDescent="0.45">
      <c r="B11" s="41" t="s">
        <v>45</v>
      </c>
      <c r="C11" s="42"/>
      <c r="D11" s="42"/>
    </row>
    <row r="12" spans="1:29" s="39" customFormat="1" ht="13.5" customHeight="1" thickTop="1" thickBot="1" x14ac:dyDescent="0.45">
      <c r="B12" s="43"/>
      <c r="D12" s="39" t="s">
        <v>64</v>
      </c>
    </row>
    <row r="13" spans="1:29" s="39" customFormat="1" ht="21" customHeight="1" thickTop="1" x14ac:dyDescent="0.4">
      <c r="D13" s="39" t="s">
        <v>65</v>
      </c>
      <c r="E13" s="73"/>
      <c r="F13" s="73"/>
      <c r="G13" s="73"/>
      <c r="H13" s="73"/>
      <c r="I13" s="73"/>
      <c r="J13" s="73"/>
    </row>
    <row r="14" spans="1:29" s="39" customFormat="1" ht="21" customHeight="1" thickBot="1" x14ac:dyDescent="0.45">
      <c r="E14" s="73"/>
      <c r="F14" s="73"/>
      <c r="G14" s="73"/>
      <c r="H14" s="73"/>
      <c r="I14" s="73"/>
      <c r="J14" s="73"/>
    </row>
    <row r="15" spans="1:29" s="39" customFormat="1" ht="13.5" customHeight="1" thickTop="1" thickBot="1" x14ac:dyDescent="0.45">
      <c r="B15" s="43"/>
      <c r="D15" s="39" t="s">
        <v>66</v>
      </c>
      <c r="E15" s="73"/>
      <c r="F15" s="73"/>
      <c r="G15" s="73"/>
      <c r="H15" s="73"/>
      <c r="I15" s="73"/>
      <c r="J15" s="73"/>
    </row>
    <row r="16" spans="1:29" s="39" customFormat="1" ht="21" customHeight="1" thickTop="1" x14ac:dyDescent="0.4">
      <c r="D16" s="44" t="s">
        <v>67</v>
      </c>
      <c r="E16" s="73"/>
      <c r="F16" s="73"/>
      <c r="G16" s="73"/>
      <c r="H16" s="73"/>
      <c r="I16" s="73"/>
      <c r="J16" s="73"/>
    </row>
    <row r="17" spans="2:29" s="39" customFormat="1" ht="21" customHeight="1" thickBot="1" x14ac:dyDescent="0.45">
      <c r="D17" s="73"/>
      <c r="E17" s="73"/>
      <c r="F17" s="73"/>
      <c r="G17" s="73"/>
      <c r="H17" s="73"/>
      <c r="I17" s="73"/>
      <c r="J17" s="73"/>
    </row>
    <row r="18" spans="2:29" s="39" customFormat="1" ht="13.5" customHeight="1" thickTop="1" thickBot="1" x14ac:dyDescent="0.45">
      <c r="B18" s="43"/>
      <c r="D18" s="39" t="s">
        <v>68</v>
      </c>
    </row>
    <row r="19" spans="2:29" s="44" customFormat="1" ht="21" customHeight="1" thickTop="1" x14ac:dyDescent="0.4">
      <c r="D19" s="44" t="s">
        <v>86</v>
      </c>
      <c r="J19" s="45"/>
    </row>
    <row r="20" spans="2:29" s="44" customFormat="1" ht="21" customHeight="1" x14ac:dyDescent="0.4">
      <c r="D20" s="44" t="s">
        <v>85</v>
      </c>
      <c r="J20" s="45"/>
    </row>
    <row r="21" spans="2:29" s="39" customFormat="1" ht="21" customHeight="1" x14ac:dyDescent="0.4">
      <c r="D21" s="73"/>
      <c r="E21" s="73"/>
      <c r="F21" s="73"/>
      <c r="G21" s="73"/>
      <c r="H21" s="73"/>
      <c r="I21" s="73"/>
      <c r="J21" s="73"/>
    </row>
    <row r="22" spans="2:29" s="44" customFormat="1" ht="15.95" customHeight="1" x14ac:dyDescent="0.4">
      <c r="J22" s="45"/>
    </row>
    <row r="23" spans="2:29" s="44" customFormat="1" ht="15.95" customHeight="1" x14ac:dyDescent="0.4">
      <c r="B23" s="44" t="s">
        <v>69</v>
      </c>
      <c r="C23" s="44" t="s">
        <v>70</v>
      </c>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row>
    <row r="24" spans="2:29" s="44" customFormat="1" ht="15.95" customHeight="1" x14ac:dyDescent="0.4">
      <c r="C24" s="44" t="s">
        <v>71</v>
      </c>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row>
    <row r="25" spans="2:29" s="44" customFormat="1" ht="3.95" customHeight="1" x14ac:dyDescent="0.4">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row>
    <row r="26" spans="2:29" s="44" customFormat="1" ht="15.95" customHeight="1" x14ac:dyDescent="0.4">
      <c r="C26" s="44" t="s">
        <v>72</v>
      </c>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row>
    <row r="27" spans="2:29" s="44" customFormat="1" ht="15.95" customHeight="1" x14ac:dyDescent="0.4">
      <c r="C27" s="44" t="s">
        <v>73</v>
      </c>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row>
    <row r="28" spans="2:29" s="44" customFormat="1" ht="15.95" customHeight="1" x14ac:dyDescent="0.4">
      <c r="C28" s="44" t="s">
        <v>74</v>
      </c>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row>
    <row r="29" spans="2:29" s="44" customFormat="1" ht="3.95" customHeight="1" x14ac:dyDescent="0.4">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row>
    <row r="30" spans="2:29" s="44" customFormat="1" ht="15.95" customHeight="1" x14ac:dyDescent="0.4">
      <c r="C30" s="44" t="s">
        <v>75</v>
      </c>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row>
    <row r="31" spans="2:29" s="44" customFormat="1" ht="13.5" customHeight="1" x14ac:dyDescent="0.4">
      <c r="C31" s="44" t="s">
        <v>76</v>
      </c>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row>
    <row r="32" spans="2:29" s="44" customFormat="1" ht="15.95" customHeight="1" x14ac:dyDescent="0.4">
      <c r="C32" s="44" t="s">
        <v>77</v>
      </c>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row>
    <row r="33" spans="2:29" s="44" customFormat="1" ht="15.95" customHeight="1" x14ac:dyDescent="0.4">
      <c r="J33" s="45"/>
    </row>
    <row r="34" spans="2:29" s="44" customFormat="1" ht="15.95" customHeight="1" x14ac:dyDescent="0.4">
      <c r="B34" s="44" t="s">
        <v>69</v>
      </c>
      <c r="C34" s="44" t="s">
        <v>78</v>
      </c>
      <c r="J34" s="45"/>
    </row>
    <row r="35" spans="2:29" s="44" customFormat="1" ht="15.95" customHeight="1" x14ac:dyDescent="0.4">
      <c r="C35" s="44" t="s">
        <v>79</v>
      </c>
      <c r="J35" s="45"/>
    </row>
    <row r="36" spans="2:29" s="44" customFormat="1" ht="15.95" customHeight="1" x14ac:dyDescent="0.4">
      <c r="C36" s="44" t="s">
        <v>80</v>
      </c>
      <c r="J36" s="45"/>
    </row>
    <row r="37" spans="2:29" s="44" customFormat="1" ht="3.95" customHeight="1" x14ac:dyDescent="0.4">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row>
    <row r="38" spans="2:29" s="44" customFormat="1" ht="15.95" customHeight="1" x14ac:dyDescent="0.4">
      <c r="C38" s="44" t="s">
        <v>81</v>
      </c>
      <c r="J38" s="45"/>
    </row>
    <row r="39" spans="2:29" s="44" customFormat="1" ht="15.95" customHeight="1" x14ac:dyDescent="0.4">
      <c r="C39" s="44" t="s">
        <v>82</v>
      </c>
      <c r="J39" s="45"/>
    </row>
    <row r="40" spans="2:29" s="44" customFormat="1" ht="15.95" customHeight="1" x14ac:dyDescent="0.4">
      <c r="J40" s="45"/>
    </row>
    <row r="41" spans="2:29" s="44" customFormat="1" ht="8.1" customHeight="1" x14ac:dyDescent="0.4">
      <c r="J41" s="45"/>
    </row>
    <row r="42" spans="2:29" s="44" customFormat="1" ht="13.5" customHeight="1" x14ac:dyDescent="0.4">
      <c r="B42" s="44" t="s">
        <v>15</v>
      </c>
    </row>
    <row r="43" spans="2:29" s="44" customFormat="1" ht="10.5" customHeight="1" x14ac:dyDescent="0.4">
      <c r="B43" s="46"/>
      <c r="C43" s="46"/>
      <c r="D43" s="46"/>
      <c r="E43" s="46"/>
      <c r="F43" s="46"/>
      <c r="G43" s="46"/>
      <c r="H43" s="46"/>
      <c r="I43" s="46"/>
      <c r="J43" s="46"/>
    </row>
    <row r="44" spans="2:29" s="44" customFormat="1" ht="24.75" customHeight="1" x14ac:dyDescent="0.4">
      <c r="C44" s="192" t="str">
        <f>'診療所用 (北九州市版４期)'!B1&amp;"     "</f>
        <v xml:space="preserve">医療機関〇〇クリニック     </v>
      </c>
      <c r="D44" s="192"/>
      <c r="E44" s="192"/>
      <c r="F44" s="192"/>
      <c r="G44" s="192"/>
      <c r="H44" s="192"/>
      <c r="I44" s="192"/>
      <c r="J44" s="192"/>
      <c r="K44" s="192"/>
      <c r="L44" s="192"/>
      <c r="M44" s="192"/>
      <c r="N44" s="192"/>
      <c r="O44" s="192"/>
      <c r="P44" s="192"/>
      <c r="Q44" s="192"/>
      <c r="R44" s="192"/>
      <c r="S44" s="192"/>
      <c r="T44" s="192"/>
      <c r="U44" s="192"/>
      <c r="V44" s="86" t="s">
        <v>32</v>
      </c>
      <c r="W44" s="86"/>
      <c r="X44" s="86"/>
    </row>
    <row r="45" spans="2:29" s="44" customFormat="1" ht="22.5" customHeight="1" x14ac:dyDescent="0.4"/>
  </sheetData>
  <sheetProtection selectLockedCells="1"/>
  <mergeCells count="5">
    <mergeCell ref="A1:AC1"/>
    <mergeCell ref="A4:AC4"/>
    <mergeCell ref="B6:AB7"/>
    <mergeCell ref="B8:AC9"/>
    <mergeCell ref="C44:U44"/>
  </mergeCells>
  <phoneticPr fontId="2"/>
  <dataValidations count="1">
    <dataValidation type="list" allowBlank="1" showInputMessage="1" showErrorMessage="1" errorTitle="形式不備" error="プルダウンで選択してください" prompt="プルダウンで選択してください" sqref="B12 B15 B18">
      <formula1>"　,◆"</formula1>
    </dataValidation>
  </dataValidations>
  <printOptions horizontalCentered="1"/>
  <pageMargins left="0.70866141732283472" right="0.70866141732283472" top="0.74803149606299213" bottom="0.74803149606299213" header="0.31496062992125984" footer="0.31496062992125984"/>
  <pageSetup paperSize="9" scale="9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69"/>
  <sheetViews>
    <sheetView tabSelected="1" view="pageBreakPreview" zoomScale="70" zoomScaleNormal="70" zoomScaleSheetLayoutView="70" workbookViewId="0">
      <selection activeCell="Q6" sqref="Q6"/>
    </sheetView>
  </sheetViews>
  <sheetFormatPr defaultColWidth="9" defaultRowHeight="18.75" x14ac:dyDescent="0.4"/>
  <cols>
    <col min="1" max="16384" width="9" style="51"/>
  </cols>
  <sheetData>
    <row r="1" spans="1:13" ht="36.75" customHeight="1" x14ac:dyDescent="0.4">
      <c r="A1" s="194" t="s">
        <v>47</v>
      </c>
      <c r="B1" s="194"/>
      <c r="C1" s="194"/>
      <c r="D1" s="194"/>
      <c r="E1" s="194"/>
      <c r="F1" s="194"/>
      <c r="G1" s="194"/>
      <c r="H1" s="194"/>
      <c r="I1" s="194"/>
      <c r="J1" s="194"/>
      <c r="K1" s="194"/>
      <c r="L1" s="194"/>
      <c r="M1" s="194"/>
    </row>
    <row r="2" spans="1:13" ht="19.5" customHeight="1" x14ac:dyDescent="0.4"/>
    <row r="3" spans="1:13" ht="27" customHeight="1" x14ac:dyDescent="0.4">
      <c r="A3" s="195"/>
      <c r="B3" s="195"/>
      <c r="C3" s="195"/>
      <c r="D3" s="195"/>
      <c r="E3" s="195"/>
      <c r="F3" s="195"/>
    </row>
    <row r="4" spans="1:13" ht="62.25" customHeight="1" x14ac:dyDescent="0.4">
      <c r="A4" s="196" t="s">
        <v>100</v>
      </c>
      <c r="B4" s="196"/>
      <c r="C4" s="196"/>
      <c r="D4" s="196"/>
      <c r="E4" s="196"/>
      <c r="F4" s="196"/>
      <c r="G4" s="196"/>
      <c r="H4" s="196"/>
      <c r="I4" s="196"/>
      <c r="J4" s="196"/>
      <c r="K4" s="196"/>
      <c r="L4" s="196"/>
      <c r="M4" s="196"/>
    </row>
    <row r="5" spans="1:13" ht="62.25" customHeight="1" x14ac:dyDescent="0.4">
      <c r="A5" s="196"/>
      <c r="B5" s="196"/>
      <c r="C5" s="196"/>
      <c r="D5" s="196"/>
      <c r="E5" s="196"/>
      <c r="F5" s="196"/>
      <c r="G5" s="196"/>
      <c r="H5" s="196"/>
      <c r="I5" s="196"/>
      <c r="J5" s="196"/>
      <c r="K5" s="196"/>
      <c r="L5" s="196"/>
      <c r="M5" s="196"/>
    </row>
    <row r="6" spans="1:13" ht="62.25" customHeight="1" x14ac:dyDescent="0.4">
      <c r="A6" s="196"/>
      <c r="B6" s="196"/>
      <c r="C6" s="196"/>
      <c r="D6" s="196"/>
      <c r="E6" s="196"/>
      <c r="F6" s="196"/>
      <c r="G6" s="196"/>
      <c r="H6" s="196"/>
      <c r="I6" s="196"/>
      <c r="J6" s="196"/>
      <c r="K6" s="196"/>
      <c r="L6" s="196"/>
      <c r="M6" s="196"/>
    </row>
    <row r="7" spans="1:13" ht="62.25" customHeight="1" x14ac:dyDescent="0.4">
      <c r="A7" s="196"/>
      <c r="B7" s="196"/>
      <c r="C7" s="196"/>
      <c r="D7" s="196"/>
      <c r="E7" s="196"/>
      <c r="F7" s="196"/>
      <c r="G7" s="196"/>
      <c r="H7" s="196"/>
      <c r="I7" s="196"/>
      <c r="J7" s="196"/>
      <c r="K7" s="196"/>
      <c r="L7" s="196"/>
      <c r="M7" s="196"/>
    </row>
    <row r="8" spans="1:13" ht="62.25" customHeight="1" x14ac:dyDescent="0.4">
      <c r="A8" s="196"/>
      <c r="B8" s="196"/>
      <c r="C8" s="196"/>
      <c r="D8" s="196"/>
      <c r="E8" s="196"/>
      <c r="F8" s="196"/>
      <c r="G8" s="196"/>
      <c r="H8" s="196"/>
      <c r="I8" s="196"/>
      <c r="J8" s="196"/>
      <c r="K8" s="196"/>
      <c r="L8" s="196"/>
      <c r="M8" s="196"/>
    </row>
    <row r="10" spans="1:13" ht="27" customHeight="1" x14ac:dyDescent="0.4">
      <c r="A10" s="195"/>
      <c r="B10" s="195"/>
      <c r="C10" s="195"/>
      <c r="D10" s="195"/>
      <c r="E10" s="195"/>
      <c r="F10" s="195"/>
    </row>
    <row r="11" spans="1:13" s="52" customFormat="1" ht="21.6" customHeight="1" x14ac:dyDescent="0.4">
      <c r="A11" s="54"/>
      <c r="B11" s="54"/>
      <c r="C11" s="54"/>
      <c r="D11" s="54"/>
      <c r="E11" s="54"/>
      <c r="F11" s="54"/>
      <c r="G11" s="54"/>
      <c r="H11" s="54"/>
      <c r="I11" s="54"/>
      <c r="J11" s="54"/>
      <c r="K11" s="54"/>
      <c r="L11" s="54"/>
      <c r="M11" s="54"/>
    </row>
    <row r="12" spans="1:13" s="52" customFormat="1" ht="21.6" customHeight="1" x14ac:dyDescent="0.4">
      <c r="A12" s="54"/>
      <c r="B12" s="54"/>
      <c r="C12" s="54"/>
      <c r="D12" s="54"/>
      <c r="E12" s="54"/>
      <c r="F12" s="54"/>
      <c r="G12" s="54"/>
      <c r="H12" s="54"/>
      <c r="I12" s="54"/>
      <c r="J12" s="54"/>
      <c r="K12" s="54"/>
      <c r="L12" s="54"/>
      <c r="M12" s="54"/>
    </row>
    <row r="13" spans="1:13" s="52" customFormat="1" ht="21.6" customHeight="1" x14ac:dyDescent="0.4">
      <c r="A13" s="54"/>
      <c r="B13" s="54"/>
      <c r="C13" s="54"/>
      <c r="D13" s="54"/>
      <c r="E13" s="54"/>
      <c r="F13" s="54"/>
      <c r="G13" s="54"/>
      <c r="H13" s="54"/>
      <c r="I13" s="54"/>
      <c r="J13" s="54"/>
      <c r="K13" s="54"/>
      <c r="L13" s="54"/>
      <c r="M13" s="54"/>
    </row>
    <row r="14" spans="1:13" s="52" customFormat="1" ht="21.6" customHeight="1" x14ac:dyDescent="0.4">
      <c r="A14" s="54"/>
      <c r="B14" s="54"/>
      <c r="C14" s="54"/>
      <c r="D14" s="54"/>
      <c r="E14" s="54"/>
      <c r="F14" s="54"/>
      <c r="G14" s="54"/>
      <c r="H14" s="54"/>
      <c r="I14" s="54"/>
      <c r="J14" s="54"/>
      <c r="K14" s="54"/>
      <c r="L14" s="54"/>
      <c r="M14" s="54"/>
    </row>
    <row r="15" spans="1:13" ht="21.6" customHeight="1" x14ac:dyDescent="0.4">
      <c r="A15" s="54"/>
      <c r="B15" s="54"/>
      <c r="C15" s="54"/>
      <c r="D15" s="54"/>
      <c r="E15" s="54"/>
      <c r="F15" s="54"/>
      <c r="G15" s="54"/>
      <c r="H15" s="54"/>
      <c r="I15" s="54"/>
      <c r="J15" s="54"/>
      <c r="K15" s="54"/>
      <c r="L15" s="54"/>
      <c r="M15" s="54"/>
    </row>
    <row r="16" spans="1:13" ht="21.6" customHeight="1" x14ac:dyDescent="0.4">
      <c r="A16" s="54"/>
      <c r="B16" s="54"/>
      <c r="C16" s="54"/>
      <c r="D16" s="54"/>
      <c r="E16" s="54"/>
      <c r="F16" s="54"/>
      <c r="G16" s="54"/>
      <c r="H16" s="54"/>
      <c r="I16" s="54"/>
      <c r="J16" s="54"/>
      <c r="K16" s="54"/>
      <c r="L16" s="54"/>
      <c r="M16" s="54"/>
    </row>
    <row r="17" spans="1:14" ht="21.6" customHeight="1" x14ac:dyDescent="0.4">
      <c r="A17" s="54"/>
      <c r="B17" s="54"/>
      <c r="C17" s="54"/>
      <c r="D17" s="54"/>
      <c r="E17" s="54"/>
      <c r="F17" s="54"/>
      <c r="G17" s="54"/>
      <c r="H17" s="54"/>
      <c r="I17" s="54"/>
      <c r="J17" s="54"/>
      <c r="K17" s="54"/>
      <c r="L17" s="54"/>
      <c r="M17" s="54"/>
    </row>
    <row r="18" spans="1:14" ht="13.5" customHeight="1" x14ac:dyDescent="0.4">
      <c r="A18" s="53"/>
      <c r="B18" s="53"/>
      <c r="C18" s="53"/>
      <c r="D18" s="53"/>
      <c r="E18" s="53"/>
      <c r="F18" s="53"/>
      <c r="G18" s="53"/>
      <c r="H18" s="53"/>
      <c r="I18" s="53"/>
      <c r="J18" s="53"/>
      <c r="K18" s="53"/>
      <c r="L18" s="53"/>
      <c r="M18" s="53"/>
    </row>
    <row r="19" spans="1:14" ht="23.45" hidden="1" customHeight="1" x14ac:dyDescent="0.4">
      <c r="A19" s="193" t="s">
        <v>48</v>
      </c>
      <c r="B19" s="193"/>
      <c r="C19" s="193"/>
      <c r="D19" s="193"/>
      <c r="E19" s="193"/>
      <c r="F19" s="193"/>
      <c r="G19" s="193"/>
      <c r="H19" s="193"/>
      <c r="I19" s="193"/>
      <c r="J19" s="193"/>
      <c r="K19" s="193"/>
      <c r="L19" s="193"/>
      <c r="M19" s="193"/>
      <c r="N19" s="91" t="s">
        <v>90</v>
      </c>
    </row>
    <row r="20" spans="1:14" ht="23.45" hidden="1" customHeight="1" x14ac:dyDescent="0.4">
      <c r="A20" s="193"/>
      <c r="B20" s="193"/>
      <c r="C20" s="193"/>
      <c r="D20" s="193"/>
      <c r="E20" s="193"/>
      <c r="F20" s="193"/>
      <c r="G20" s="193"/>
      <c r="H20" s="193"/>
      <c r="I20" s="193"/>
      <c r="J20" s="193"/>
      <c r="K20" s="193"/>
      <c r="L20" s="193"/>
      <c r="M20" s="193"/>
    </row>
    <row r="21" spans="1:14" ht="23.45" hidden="1" customHeight="1" x14ac:dyDescent="0.4">
      <c r="A21" s="193"/>
      <c r="B21" s="193"/>
      <c r="C21" s="193"/>
      <c r="D21" s="193"/>
      <c r="E21" s="193"/>
      <c r="F21" s="193"/>
      <c r="G21" s="193"/>
      <c r="H21" s="193"/>
      <c r="I21" s="193"/>
      <c r="J21" s="193"/>
      <c r="K21" s="193"/>
      <c r="L21" s="193"/>
      <c r="M21" s="193"/>
    </row>
    <row r="22" spans="1:14" ht="23.45" hidden="1" customHeight="1" x14ac:dyDescent="0.4">
      <c r="A22" s="193"/>
      <c r="B22" s="193"/>
      <c r="C22" s="193"/>
      <c r="D22" s="193"/>
      <c r="E22" s="193"/>
      <c r="F22" s="193"/>
      <c r="G22" s="193"/>
      <c r="H22" s="193"/>
      <c r="I22" s="193"/>
      <c r="J22" s="193"/>
      <c r="K22" s="193"/>
      <c r="L22" s="193"/>
      <c r="M22" s="193"/>
    </row>
    <row r="23" spans="1:14" ht="23.45" hidden="1" customHeight="1" x14ac:dyDescent="0.4">
      <c r="A23" s="193"/>
      <c r="B23" s="193"/>
      <c r="C23" s="193"/>
      <c r="D23" s="193"/>
      <c r="E23" s="193"/>
      <c r="F23" s="193"/>
      <c r="G23" s="193"/>
      <c r="H23" s="193"/>
      <c r="I23" s="193"/>
      <c r="J23" s="193"/>
      <c r="K23" s="193"/>
      <c r="L23" s="193"/>
      <c r="M23" s="193"/>
    </row>
    <row r="24" spans="1:14" ht="23.45" hidden="1" customHeight="1" x14ac:dyDescent="0.4">
      <c r="A24" s="193"/>
      <c r="B24" s="193"/>
      <c r="C24" s="193"/>
      <c r="D24" s="193"/>
      <c r="E24" s="193"/>
      <c r="F24" s="193"/>
      <c r="G24" s="193"/>
      <c r="H24" s="193"/>
      <c r="I24" s="193"/>
      <c r="J24" s="193"/>
      <c r="K24" s="193"/>
      <c r="L24" s="193"/>
      <c r="M24" s="193"/>
    </row>
    <row r="25" spans="1:14" ht="23.45" hidden="1" customHeight="1" x14ac:dyDescent="0.4">
      <c r="A25" s="193"/>
      <c r="B25" s="193"/>
      <c r="C25" s="193"/>
      <c r="D25" s="193"/>
      <c r="E25" s="193"/>
      <c r="F25" s="193"/>
      <c r="G25" s="193"/>
      <c r="H25" s="193"/>
      <c r="I25" s="193"/>
      <c r="J25" s="193"/>
      <c r="K25" s="193"/>
      <c r="L25" s="193"/>
      <c r="M25" s="193"/>
    </row>
    <row r="26" spans="1:14" ht="23.45" hidden="1" customHeight="1" x14ac:dyDescent="0.4">
      <c r="A26" s="193"/>
      <c r="B26" s="193"/>
      <c r="C26" s="193"/>
      <c r="D26" s="193"/>
      <c r="E26" s="193"/>
      <c r="F26" s="193"/>
      <c r="G26" s="193"/>
      <c r="H26" s="193"/>
      <c r="I26" s="193"/>
      <c r="J26" s="193"/>
      <c r="K26" s="193"/>
      <c r="L26" s="193"/>
      <c r="M26" s="193"/>
    </row>
    <row r="27" spans="1:14" ht="23.45" hidden="1" customHeight="1" x14ac:dyDescent="0.4">
      <c r="A27" s="193"/>
      <c r="B27" s="193"/>
      <c r="C27" s="193"/>
      <c r="D27" s="193"/>
      <c r="E27" s="193"/>
      <c r="F27" s="193"/>
      <c r="G27" s="193"/>
      <c r="H27" s="193"/>
      <c r="I27" s="193"/>
      <c r="J27" s="193"/>
      <c r="K27" s="193"/>
      <c r="L27" s="193"/>
      <c r="M27" s="193"/>
    </row>
    <row r="28" spans="1:14" ht="23.45" hidden="1" customHeight="1" x14ac:dyDescent="0.4">
      <c r="A28" s="193"/>
      <c r="B28" s="193"/>
      <c r="C28" s="193"/>
      <c r="D28" s="193"/>
      <c r="E28" s="193"/>
      <c r="F28" s="193"/>
      <c r="G28" s="193"/>
      <c r="H28" s="193"/>
      <c r="I28" s="193"/>
      <c r="J28" s="193"/>
      <c r="K28" s="193"/>
      <c r="L28" s="193"/>
      <c r="M28" s="193"/>
    </row>
    <row r="29" spans="1:14" ht="23.45" hidden="1" customHeight="1" x14ac:dyDescent="0.4">
      <c r="A29" s="193"/>
      <c r="B29" s="193"/>
      <c r="C29" s="193"/>
      <c r="D29" s="193"/>
      <c r="E29" s="193"/>
      <c r="F29" s="193"/>
      <c r="G29" s="193"/>
      <c r="H29" s="193"/>
      <c r="I29" s="193"/>
      <c r="J29" s="193"/>
      <c r="K29" s="193"/>
      <c r="L29" s="193"/>
      <c r="M29" s="193"/>
    </row>
    <row r="30" spans="1:14" ht="23.45" hidden="1" customHeight="1" x14ac:dyDescent="0.4">
      <c r="A30" s="193"/>
      <c r="B30" s="193"/>
      <c r="C30" s="193"/>
      <c r="D30" s="193"/>
      <c r="E30" s="193"/>
      <c r="F30" s="193"/>
      <c r="G30" s="193"/>
      <c r="H30" s="193"/>
      <c r="I30" s="193"/>
      <c r="J30" s="193"/>
      <c r="K30" s="193"/>
      <c r="L30" s="193"/>
      <c r="M30" s="193"/>
    </row>
    <row r="31" spans="1:14" ht="23.45" hidden="1" customHeight="1" x14ac:dyDescent="0.4">
      <c r="A31" s="193"/>
      <c r="B31" s="193"/>
      <c r="C31" s="193"/>
      <c r="D31" s="193"/>
      <c r="E31" s="193"/>
      <c r="F31" s="193"/>
      <c r="G31" s="193"/>
      <c r="H31" s="193"/>
      <c r="I31" s="193"/>
      <c r="J31" s="193"/>
      <c r="K31" s="193"/>
      <c r="L31" s="193"/>
      <c r="M31" s="193"/>
    </row>
    <row r="32" spans="1:14" ht="23.45" hidden="1" customHeight="1" x14ac:dyDescent="0.4">
      <c r="A32" s="193"/>
      <c r="B32" s="193"/>
      <c r="C32" s="193"/>
      <c r="D32" s="193"/>
      <c r="E32" s="193"/>
      <c r="F32" s="193"/>
      <c r="G32" s="193"/>
      <c r="H32" s="193"/>
      <c r="I32" s="193"/>
      <c r="J32" s="193"/>
      <c r="K32" s="193"/>
      <c r="L32" s="193"/>
      <c r="M32" s="193"/>
    </row>
    <row r="33" spans="1:13" ht="23.45" hidden="1" customHeight="1" x14ac:dyDescent="0.4">
      <c r="A33" s="193"/>
      <c r="B33" s="193"/>
      <c r="C33" s="193"/>
      <c r="D33" s="193"/>
      <c r="E33" s="193"/>
      <c r="F33" s="193"/>
      <c r="G33" s="193"/>
      <c r="H33" s="193"/>
      <c r="I33" s="193"/>
      <c r="J33" s="193"/>
      <c r="K33" s="193"/>
      <c r="L33" s="193"/>
      <c r="M33" s="193"/>
    </row>
    <row r="34" spans="1:13" ht="23.45" hidden="1" customHeight="1" x14ac:dyDescent="0.4">
      <c r="A34" s="193"/>
      <c r="B34" s="193"/>
      <c r="C34" s="193"/>
      <c r="D34" s="193"/>
      <c r="E34" s="193"/>
      <c r="F34" s="193"/>
      <c r="G34" s="193"/>
      <c r="H34" s="193"/>
      <c r="I34" s="193"/>
      <c r="J34" s="193"/>
      <c r="K34" s="193"/>
      <c r="L34" s="193"/>
      <c r="M34" s="193"/>
    </row>
    <row r="35" spans="1:13" ht="23.45" hidden="1" customHeight="1" x14ac:dyDescent="0.4">
      <c r="A35" s="193"/>
      <c r="B35" s="193"/>
      <c r="C35" s="193"/>
      <c r="D35" s="193"/>
      <c r="E35" s="193"/>
      <c r="F35" s="193"/>
      <c r="G35" s="193"/>
      <c r="H35" s="193"/>
      <c r="I35" s="193"/>
      <c r="J35" s="193"/>
      <c r="K35" s="193"/>
      <c r="L35" s="193"/>
      <c r="M35" s="193"/>
    </row>
    <row r="36" spans="1:13" ht="23.45" hidden="1" customHeight="1" x14ac:dyDescent="0.4">
      <c r="A36" s="193"/>
      <c r="B36" s="193"/>
      <c r="C36" s="193"/>
      <c r="D36" s="193"/>
      <c r="E36" s="193"/>
      <c r="F36" s="193"/>
      <c r="G36" s="193"/>
      <c r="H36" s="193"/>
      <c r="I36" s="193"/>
      <c r="J36" s="193"/>
      <c r="K36" s="193"/>
      <c r="L36" s="193"/>
      <c r="M36" s="193"/>
    </row>
    <row r="37" spans="1:13" ht="23.45" hidden="1" customHeight="1" x14ac:dyDescent="0.4">
      <c r="A37" s="193"/>
      <c r="B37" s="193"/>
      <c r="C37" s="193"/>
      <c r="D37" s="193"/>
      <c r="E37" s="193"/>
      <c r="F37" s="193"/>
      <c r="G37" s="193"/>
      <c r="H37" s="193"/>
      <c r="I37" s="193"/>
      <c r="J37" s="193"/>
      <c r="K37" s="193"/>
      <c r="L37" s="193"/>
      <c r="M37" s="193"/>
    </row>
    <row r="38" spans="1:13" ht="23.45" hidden="1" customHeight="1" x14ac:dyDescent="0.4">
      <c r="A38" s="193"/>
      <c r="B38" s="193"/>
      <c r="C38" s="193"/>
      <c r="D38" s="193"/>
      <c r="E38" s="193"/>
      <c r="F38" s="193"/>
      <c r="G38" s="193"/>
      <c r="H38" s="193"/>
      <c r="I38" s="193"/>
      <c r="J38" s="193"/>
      <c r="K38" s="193"/>
      <c r="L38" s="193"/>
      <c r="M38" s="193"/>
    </row>
    <row r="39" spans="1:13" ht="23.45" hidden="1" customHeight="1" x14ac:dyDescent="0.4">
      <c r="A39" s="193"/>
      <c r="B39" s="193"/>
      <c r="C39" s="193"/>
      <c r="D39" s="193"/>
      <c r="E39" s="193"/>
      <c r="F39" s="193"/>
      <c r="G39" s="193"/>
      <c r="H39" s="193"/>
      <c r="I39" s="193"/>
      <c r="J39" s="193"/>
      <c r="K39" s="193"/>
      <c r="L39" s="193"/>
      <c r="M39" s="193"/>
    </row>
    <row r="40" spans="1:13" ht="23.45" hidden="1" customHeight="1" x14ac:dyDescent="0.4">
      <c r="A40" s="193"/>
      <c r="B40" s="193"/>
      <c r="C40" s="193"/>
      <c r="D40" s="193"/>
      <c r="E40" s="193"/>
      <c r="F40" s="193"/>
      <c r="G40" s="193"/>
      <c r="H40" s="193"/>
      <c r="I40" s="193"/>
      <c r="J40" s="193"/>
      <c r="K40" s="193"/>
      <c r="L40" s="193"/>
      <c r="M40" s="193"/>
    </row>
    <row r="41" spans="1:13" ht="23.45" hidden="1" customHeight="1" x14ac:dyDescent="0.4">
      <c r="A41" s="193"/>
      <c r="B41" s="193"/>
      <c r="C41" s="193"/>
      <c r="D41" s="193"/>
      <c r="E41" s="193"/>
      <c r="F41" s="193"/>
      <c r="G41" s="193"/>
      <c r="H41" s="193"/>
      <c r="I41" s="193"/>
      <c r="J41" s="193"/>
      <c r="K41" s="193"/>
      <c r="L41" s="193"/>
      <c r="M41" s="193"/>
    </row>
    <row r="42" spans="1:13" ht="23.45" hidden="1" customHeight="1" x14ac:dyDescent="0.4">
      <c r="A42" s="193"/>
      <c r="B42" s="193"/>
      <c r="C42" s="193"/>
      <c r="D42" s="193"/>
      <c r="E42" s="193"/>
      <c r="F42" s="193"/>
      <c r="G42" s="193"/>
      <c r="H42" s="193"/>
      <c r="I42" s="193"/>
      <c r="J42" s="193"/>
      <c r="K42" s="193"/>
      <c r="L42" s="193"/>
      <c r="M42" s="193"/>
    </row>
    <row r="43" spans="1:13" ht="23.45" hidden="1" customHeight="1" x14ac:dyDescent="0.4">
      <c r="A43" s="193"/>
      <c r="B43" s="193"/>
      <c r="C43" s="193"/>
      <c r="D43" s="193"/>
      <c r="E43" s="193"/>
      <c r="F43" s="193"/>
      <c r="G43" s="193"/>
      <c r="H43" s="193"/>
      <c r="I43" s="193"/>
      <c r="J43" s="193"/>
      <c r="K43" s="193"/>
      <c r="L43" s="193"/>
      <c r="M43" s="193"/>
    </row>
    <row r="44" spans="1:13" ht="23.45" hidden="1" customHeight="1" x14ac:dyDescent="0.4">
      <c r="A44" s="193"/>
      <c r="B44" s="193"/>
      <c r="C44" s="193"/>
      <c r="D44" s="193"/>
      <c r="E44" s="193"/>
      <c r="F44" s="193"/>
      <c r="G44" s="193"/>
      <c r="H44" s="193"/>
      <c r="I44" s="193"/>
      <c r="J44" s="193"/>
      <c r="K44" s="193"/>
      <c r="L44" s="193"/>
      <c r="M44" s="193"/>
    </row>
    <row r="45" spans="1:13" ht="23.45" hidden="1" customHeight="1" x14ac:dyDescent="0.4">
      <c r="A45" s="193"/>
      <c r="B45" s="193"/>
      <c r="C45" s="193"/>
      <c r="D45" s="193"/>
      <c r="E45" s="193"/>
      <c r="F45" s="193"/>
      <c r="G45" s="193"/>
      <c r="H45" s="193"/>
      <c r="I45" s="193"/>
      <c r="J45" s="193"/>
      <c r="K45" s="193"/>
      <c r="L45" s="193"/>
      <c r="M45" s="193"/>
    </row>
    <row r="46" spans="1:13" ht="23.45" hidden="1" customHeight="1" x14ac:dyDescent="0.4">
      <c r="A46" s="193"/>
      <c r="B46" s="193"/>
      <c r="C46" s="193"/>
      <c r="D46" s="193"/>
      <c r="E46" s="193"/>
      <c r="F46" s="193"/>
      <c r="G46" s="193"/>
      <c r="H46" s="193"/>
      <c r="I46" s="193"/>
      <c r="J46" s="193"/>
      <c r="K46" s="193"/>
      <c r="L46" s="193"/>
      <c r="M46" s="193"/>
    </row>
    <row r="47" spans="1:13" ht="18.75" customHeight="1" x14ac:dyDescent="0.4">
      <c r="A47" s="54"/>
      <c r="B47" s="54"/>
      <c r="C47" s="54"/>
      <c r="D47" s="54"/>
      <c r="E47" s="54"/>
      <c r="F47" s="54"/>
      <c r="G47" s="54"/>
      <c r="H47" s="54"/>
      <c r="I47" s="54"/>
      <c r="J47" s="54"/>
      <c r="K47" s="54"/>
      <c r="L47" s="54"/>
      <c r="M47" s="54"/>
    </row>
    <row r="48" spans="1:13" ht="18.75" customHeight="1" x14ac:dyDescent="0.4">
      <c r="A48" s="54"/>
      <c r="B48" s="54"/>
      <c r="C48" s="54"/>
      <c r="D48" s="54"/>
      <c r="E48" s="54"/>
      <c r="F48" s="54"/>
      <c r="G48" s="54"/>
      <c r="H48" s="54"/>
      <c r="I48" s="54"/>
      <c r="J48" s="54"/>
      <c r="K48" s="54"/>
      <c r="L48" s="54"/>
      <c r="M48" s="54"/>
    </row>
    <row r="49" spans="1:13" ht="18.75" customHeight="1" x14ac:dyDescent="0.4">
      <c r="A49" s="54"/>
      <c r="B49" s="54"/>
      <c r="C49" s="54"/>
      <c r="D49" s="54"/>
      <c r="E49" s="54"/>
      <c r="F49" s="54"/>
      <c r="G49" s="54"/>
      <c r="H49" s="54"/>
      <c r="I49" s="54"/>
      <c r="J49" s="54"/>
      <c r="K49" s="54"/>
      <c r="L49" s="54"/>
      <c r="M49" s="54"/>
    </row>
    <row r="50" spans="1:13" ht="18.75" customHeight="1" x14ac:dyDescent="0.4">
      <c r="A50" s="54"/>
      <c r="B50" s="54"/>
      <c r="C50" s="54"/>
      <c r="D50" s="54"/>
      <c r="E50" s="54"/>
      <c r="F50" s="54"/>
      <c r="G50" s="54"/>
      <c r="H50" s="54"/>
      <c r="I50" s="54"/>
      <c r="J50" s="54"/>
      <c r="K50" s="54"/>
      <c r="L50" s="54"/>
      <c r="M50" s="54"/>
    </row>
    <row r="51" spans="1:13" ht="18.75" customHeight="1" x14ac:dyDescent="0.4">
      <c r="A51" s="54"/>
      <c r="B51" s="54"/>
      <c r="C51" s="54"/>
      <c r="D51" s="54"/>
      <c r="E51" s="54"/>
      <c r="F51" s="54"/>
      <c r="G51" s="54"/>
      <c r="H51" s="54"/>
      <c r="I51" s="54"/>
      <c r="J51" s="54"/>
      <c r="K51" s="54"/>
      <c r="L51" s="54"/>
      <c r="M51" s="54"/>
    </row>
    <row r="52" spans="1:13" ht="18.75" customHeight="1" x14ac:dyDescent="0.4">
      <c r="A52" s="54"/>
      <c r="B52" s="54"/>
      <c r="C52" s="54"/>
      <c r="D52" s="54"/>
      <c r="E52" s="54"/>
      <c r="F52" s="54"/>
      <c r="G52" s="54"/>
      <c r="H52" s="54"/>
      <c r="I52" s="54"/>
      <c r="J52" s="54"/>
      <c r="K52" s="54"/>
      <c r="L52" s="54"/>
      <c r="M52" s="54"/>
    </row>
    <row r="53" spans="1:13" ht="18.75" customHeight="1" x14ac:dyDescent="0.4">
      <c r="A53" s="54"/>
      <c r="B53" s="54"/>
      <c r="C53" s="54"/>
      <c r="D53" s="54"/>
      <c r="E53" s="54"/>
      <c r="F53" s="54"/>
      <c r="G53" s="54"/>
      <c r="H53" s="54"/>
      <c r="I53" s="54"/>
      <c r="J53" s="54"/>
      <c r="K53" s="54"/>
      <c r="L53" s="54"/>
      <c r="M53" s="54"/>
    </row>
    <row r="54" spans="1:13" ht="18.75" customHeight="1" x14ac:dyDescent="0.4">
      <c r="A54" s="54"/>
      <c r="B54" s="54"/>
      <c r="C54" s="54"/>
      <c r="D54" s="54"/>
      <c r="E54" s="54"/>
      <c r="F54" s="54"/>
      <c r="G54" s="54"/>
      <c r="H54" s="54"/>
      <c r="I54" s="54"/>
      <c r="J54" s="54"/>
      <c r="K54" s="54"/>
      <c r="L54" s="54"/>
      <c r="M54" s="54"/>
    </row>
    <row r="55" spans="1:13" ht="18.75" customHeight="1" x14ac:dyDescent="0.4">
      <c r="A55" s="54"/>
      <c r="B55" s="54"/>
      <c r="C55" s="54"/>
      <c r="D55" s="54"/>
      <c r="E55" s="54"/>
      <c r="F55" s="54"/>
      <c r="G55" s="54"/>
      <c r="H55" s="54"/>
      <c r="I55" s="54"/>
      <c r="J55" s="54"/>
      <c r="K55" s="54"/>
      <c r="L55" s="54"/>
      <c r="M55" s="54"/>
    </row>
    <row r="56" spans="1:13" ht="18.75" customHeight="1" x14ac:dyDescent="0.4">
      <c r="A56" s="54"/>
      <c r="B56" s="54"/>
      <c r="C56" s="54"/>
      <c r="D56" s="54"/>
      <c r="E56" s="54"/>
      <c r="F56" s="54"/>
      <c r="G56" s="54"/>
      <c r="H56" s="54"/>
      <c r="I56" s="54"/>
      <c r="J56" s="54"/>
      <c r="K56" s="54"/>
      <c r="L56" s="54"/>
      <c r="M56" s="54"/>
    </row>
    <row r="57" spans="1:13" ht="18.75" customHeight="1" x14ac:dyDescent="0.4">
      <c r="A57" s="54"/>
      <c r="B57" s="54"/>
      <c r="C57" s="54"/>
      <c r="D57" s="54"/>
      <c r="E57" s="54"/>
      <c r="F57" s="54"/>
      <c r="G57" s="54"/>
      <c r="H57" s="54"/>
      <c r="I57" s="54"/>
      <c r="J57" s="54"/>
      <c r="K57" s="54"/>
      <c r="L57" s="54"/>
      <c r="M57" s="54"/>
    </row>
    <row r="58" spans="1:13" ht="18.75" customHeight="1" x14ac:dyDescent="0.4">
      <c r="A58" s="54"/>
      <c r="B58" s="54"/>
      <c r="C58" s="54"/>
      <c r="D58" s="54"/>
      <c r="E58" s="54"/>
      <c r="F58" s="54"/>
      <c r="G58" s="54"/>
      <c r="H58" s="54"/>
      <c r="I58" s="54"/>
      <c r="J58" s="54"/>
      <c r="K58" s="54"/>
      <c r="L58" s="54"/>
      <c r="M58" s="54"/>
    </row>
    <row r="59" spans="1:13" ht="18.75" customHeight="1" x14ac:dyDescent="0.4">
      <c r="A59" s="54"/>
      <c r="B59" s="54"/>
      <c r="C59" s="54"/>
      <c r="D59" s="54"/>
      <c r="E59" s="54"/>
      <c r="F59" s="54"/>
      <c r="G59" s="54"/>
      <c r="H59" s="54"/>
      <c r="I59" s="54"/>
      <c r="J59" s="54"/>
      <c r="K59" s="54"/>
      <c r="L59" s="54"/>
      <c r="M59" s="54"/>
    </row>
    <row r="60" spans="1:13" ht="18.75" customHeight="1" x14ac:dyDescent="0.4">
      <c r="A60" s="54"/>
      <c r="B60" s="54"/>
      <c r="C60" s="54"/>
      <c r="D60" s="54"/>
      <c r="E60" s="54"/>
      <c r="F60" s="54"/>
      <c r="G60" s="54"/>
      <c r="H60" s="54"/>
      <c r="I60" s="54"/>
      <c r="J60" s="54"/>
      <c r="K60" s="54"/>
      <c r="L60" s="54"/>
      <c r="M60" s="54"/>
    </row>
    <row r="61" spans="1:13" ht="18.75" customHeight="1" x14ac:dyDescent="0.4">
      <c r="A61" s="54"/>
      <c r="B61" s="54"/>
      <c r="C61" s="54"/>
      <c r="D61" s="54"/>
      <c r="E61" s="54"/>
      <c r="F61" s="54"/>
      <c r="G61" s="54"/>
      <c r="H61" s="54"/>
      <c r="I61" s="54"/>
      <c r="J61" s="54"/>
      <c r="K61" s="54"/>
      <c r="L61" s="54"/>
      <c r="M61" s="54"/>
    </row>
    <row r="62" spans="1:13" ht="18.75" customHeight="1" x14ac:dyDescent="0.4">
      <c r="A62" s="54"/>
      <c r="B62" s="54"/>
      <c r="C62" s="54"/>
      <c r="D62" s="54"/>
      <c r="E62" s="54"/>
      <c r="F62" s="54"/>
      <c r="G62" s="54"/>
      <c r="H62" s="54"/>
      <c r="I62" s="54"/>
      <c r="J62" s="54"/>
      <c r="K62" s="54"/>
      <c r="L62" s="54"/>
      <c r="M62" s="54"/>
    </row>
    <row r="63" spans="1:13" ht="18.75" customHeight="1" x14ac:dyDescent="0.4">
      <c r="A63" s="54"/>
      <c r="B63" s="54"/>
      <c r="C63" s="54"/>
      <c r="D63" s="54"/>
      <c r="E63" s="54"/>
      <c r="F63" s="54"/>
      <c r="G63" s="54"/>
      <c r="H63" s="54"/>
      <c r="I63" s="54"/>
      <c r="J63" s="54"/>
      <c r="K63" s="54"/>
      <c r="L63" s="54"/>
      <c r="M63" s="54"/>
    </row>
    <row r="64" spans="1:13" ht="18.75" customHeight="1" x14ac:dyDescent="0.4">
      <c r="A64" s="54"/>
      <c r="B64" s="54"/>
      <c r="C64" s="54"/>
      <c r="D64" s="54"/>
      <c r="E64" s="54"/>
      <c r="F64" s="54"/>
      <c r="G64" s="54"/>
      <c r="H64" s="54"/>
      <c r="I64" s="54"/>
      <c r="J64" s="54"/>
      <c r="K64" s="54"/>
      <c r="L64" s="54"/>
      <c r="M64" s="54"/>
    </row>
    <row r="65" spans="1:13" ht="18.75" customHeight="1" x14ac:dyDescent="0.4">
      <c r="A65" s="54"/>
      <c r="B65" s="54"/>
      <c r="C65" s="54"/>
      <c r="D65" s="54"/>
      <c r="E65" s="54"/>
      <c r="F65" s="54"/>
      <c r="G65" s="54"/>
      <c r="H65" s="54"/>
      <c r="I65" s="54"/>
      <c r="J65" s="54"/>
      <c r="K65" s="54"/>
      <c r="L65" s="54"/>
      <c r="M65" s="54"/>
    </row>
    <row r="66" spans="1:13" ht="18.75" customHeight="1" x14ac:dyDescent="0.4">
      <c r="A66" s="54"/>
      <c r="B66" s="54"/>
      <c r="C66" s="54"/>
      <c r="D66" s="54"/>
      <c r="E66" s="54"/>
      <c r="F66" s="54"/>
      <c r="G66" s="54"/>
      <c r="H66" s="54"/>
      <c r="I66" s="54"/>
      <c r="J66" s="54"/>
      <c r="K66" s="54"/>
      <c r="L66" s="54"/>
      <c r="M66" s="54"/>
    </row>
    <row r="67" spans="1:13" ht="18.75" customHeight="1" x14ac:dyDescent="0.4">
      <c r="A67" s="54"/>
      <c r="B67" s="54"/>
      <c r="C67" s="54"/>
      <c r="D67" s="54"/>
      <c r="E67" s="54"/>
      <c r="F67" s="54"/>
      <c r="G67" s="54"/>
      <c r="H67" s="54"/>
      <c r="I67" s="54"/>
      <c r="J67" s="54"/>
      <c r="K67" s="54"/>
      <c r="L67" s="54"/>
      <c r="M67" s="54"/>
    </row>
    <row r="68" spans="1:13" ht="18.75" customHeight="1" x14ac:dyDescent="0.4">
      <c r="A68" s="54"/>
      <c r="B68" s="54"/>
      <c r="C68" s="54"/>
      <c r="D68" s="54"/>
      <c r="E68" s="54"/>
      <c r="F68" s="54"/>
      <c r="G68" s="54"/>
      <c r="H68" s="54"/>
      <c r="I68" s="54"/>
      <c r="J68" s="54"/>
      <c r="K68" s="54"/>
      <c r="L68" s="54"/>
      <c r="M68" s="54"/>
    </row>
    <row r="69" spans="1:13" ht="18.75" customHeight="1" x14ac:dyDescent="0.4">
      <c r="A69" s="54"/>
      <c r="B69" s="54"/>
      <c r="C69" s="54"/>
      <c r="D69" s="54"/>
      <c r="E69" s="54"/>
      <c r="F69" s="54"/>
      <c r="G69" s="54"/>
      <c r="H69" s="54"/>
      <c r="I69" s="54"/>
      <c r="J69" s="54"/>
      <c r="K69" s="54"/>
      <c r="L69" s="54"/>
      <c r="M69" s="54"/>
    </row>
  </sheetData>
  <mergeCells count="5">
    <mergeCell ref="A19:M46"/>
    <mergeCell ref="A1:M1"/>
    <mergeCell ref="A3:F3"/>
    <mergeCell ref="A4:M8"/>
    <mergeCell ref="A10:F10"/>
  </mergeCells>
  <phoneticPr fontId="2"/>
  <printOptions horizontalCentered="1"/>
  <pageMargins left="0.70866141732283472" right="0.70866141732283472" top="0.74803149606299213" bottom="0.74803149606299213"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診療所用 (北九州市版４期)</vt:lpstr>
      <vt:lpstr>（別紙1）時間外等の接種体制チェックリスト</vt:lpstr>
      <vt:lpstr>（診療所）注意喚起</vt:lpstr>
      <vt:lpstr>'（診療所）注意喚起'!Print_Area</vt:lpstr>
      <vt:lpstr>'（別紙1）時間外等の接種体制チェックリスト'!Print_Area</vt:lpstr>
      <vt:lpstr>'診療所用 (北九州市版４期)'!Print_Area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松村　亮介</dc:creator>
  <cp:lastModifiedBy>北九州市</cp:lastModifiedBy>
  <cp:lastPrinted>2023-12-26T02:46:56Z</cp:lastPrinted>
  <dcterms:created xsi:type="dcterms:W3CDTF">2022-05-18T01:51:03Z</dcterms:created>
  <dcterms:modified xsi:type="dcterms:W3CDTF">2023-12-26T02:47:02Z</dcterms:modified>
</cp:coreProperties>
</file>