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令和5年度版衛生統計年報(令和3年)\"/>
    </mc:Choice>
  </mc:AlternateContent>
  <xr:revisionPtr revIDLastSave="0" documentId="13_ncr:1_{D8C07E4D-BDA2-4E3F-BCF2-FF90B1B37F0E}" xr6:coauthVersionLast="47" xr6:coauthVersionMax="47" xr10:uidLastSave="{00000000-0000-0000-0000-000000000000}"/>
  <bookViews>
    <workbookView xWindow="-120" yWindow="-120" windowWidth="20730" windowHeight="11040" tabRatio="821" activeTab="2" xr2:uid="{00000000-000D-0000-FFFF-FFFF00000000}"/>
  </bookViews>
  <sheets>
    <sheet name="表1,2,3" sheetId="2" r:id="rId1"/>
    <sheet name="表4,5" sheetId="3" r:id="rId2"/>
    <sheet name="表6" sheetId="4" r:id="rId3"/>
  </sheets>
  <definedNames>
    <definedName name="_xlnm.Print_Area" localSheetId="0">'表1,2,3'!$A$1:$P$50</definedName>
    <definedName name="_xlnm.Print_Area" localSheetId="1">'表4,5'!$A$1:$O$36</definedName>
    <definedName name="_xlnm.Print_Area" localSheetId="2">表6!$A$1:$I$60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14" i="2"/>
  <c r="C13" i="2"/>
  <c r="C12" i="2"/>
  <c r="C11" i="2"/>
  <c r="C10" i="2"/>
  <c r="C9" i="2"/>
  <c r="O20" i="2"/>
  <c r="O5" i="2" s="1"/>
  <c r="O7" i="2"/>
  <c r="M20" i="2"/>
  <c r="M7" i="2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7" i="4"/>
  <c r="I5" i="4" s="1"/>
  <c r="H7" i="4"/>
  <c r="G7" i="4"/>
  <c r="F7" i="4"/>
  <c r="E7" i="4"/>
  <c r="I6" i="4"/>
  <c r="H6" i="4"/>
  <c r="G6" i="4"/>
  <c r="F6" i="4"/>
  <c r="E6" i="4"/>
  <c r="D11" i="4"/>
  <c r="D10" i="4"/>
  <c r="D9" i="4"/>
  <c r="D8" i="4"/>
  <c r="D7" i="4"/>
  <c r="D6" i="4"/>
  <c r="I54" i="4"/>
  <c r="H54" i="4"/>
  <c r="G54" i="4"/>
  <c r="F54" i="4"/>
  <c r="E54" i="4"/>
  <c r="D54" i="4"/>
  <c r="I47" i="4"/>
  <c r="H47" i="4"/>
  <c r="G47" i="4"/>
  <c r="F47" i="4"/>
  <c r="E47" i="4"/>
  <c r="D47" i="4"/>
  <c r="I40" i="4"/>
  <c r="H40" i="4"/>
  <c r="G40" i="4"/>
  <c r="F40" i="4"/>
  <c r="E40" i="4"/>
  <c r="C40" i="4" s="1"/>
  <c r="D40" i="4"/>
  <c r="I33" i="4"/>
  <c r="H33" i="4"/>
  <c r="G33" i="4"/>
  <c r="F33" i="4"/>
  <c r="E33" i="4"/>
  <c r="D33" i="4"/>
  <c r="I26" i="4"/>
  <c r="H26" i="4"/>
  <c r="G26" i="4"/>
  <c r="F26" i="4"/>
  <c r="E26" i="4"/>
  <c r="D26" i="4"/>
  <c r="I19" i="4"/>
  <c r="H19" i="4"/>
  <c r="G19" i="4"/>
  <c r="F19" i="4"/>
  <c r="E19" i="4"/>
  <c r="D19" i="4"/>
  <c r="I12" i="4"/>
  <c r="H12" i="4"/>
  <c r="G12" i="4"/>
  <c r="F12" i="4"/>
  <c r="E12" i="4"/>
  <c r="D12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39" i="4"/>
  <c r="C38" i="4"/>
  <c r="C37" i="4"/>
  <c r="C36" i="4"/>
  <c r="C35" i="4"/>
  <c r="C34" i="4"/>
  <c r="C32" i="4"/>
  <c r="C31" i="4"/>
  <c r="C30" i="4"/>
  <c r="C29" i="4"/>
  <c r="C28" i="4"/>
  <c r="C27" i="4"/>
  <c r="C25" i="4"/>
  <c r="C24" i="4"/>
  <c r="C23" i="4"/>
  <c r="C22" i="4"/>
  <c r="C21" i="4"/>
  <c r="C20" i="4"/>
  <c r="C18" i="4"/>
  <c r="C17" i="4"/>
  <c r="C16" i="4"/>
  <c r="C15" i="4"/>
  <c r="C14" i="4"/>
  <c r="C13" i="4"/>
  <c r="E7" i="2"/>
  <c r="G7" i="2"/>
  <c r="I7" i="2"/>
  <c r="K7" i="2"/>
  <c r="J34" i="3"/>
  <c r="I34" i="3"/>
  <c r="H34" i="3"/>
  <c r="G34" i="3"/>
  <c r="F34" i="3"/>
  <c r="E34" i="3"/>
  <c r="D34" i="3"/>
  <c r="C36" i="3"/>
  <c r="C35" i="3"/>
  <c r="O16" i="3"/>
  <c r="N16" i="3"/>
  <c r="M16" i="3"/>
  <c r="M2" i="3" s="1"/>
  <c r="L16" i="3"/>
  <c r="K16" i="3"/>
  <c r="J16" i="3"/>
  <c r="I16" i="3"/>
  <c r="H16" i="3"/>
  <c r="G16" i="3"/>
  <c r="F16" i="3"/>
  <c r="E16" i="3"/>
  <c r="D16" i="3"/>
  <c r="C16" i="3"/>
  <c r="B26" i="3"/>
  <c r="B25" i="3"/>
  <c r="B24" i="3"/>
  <c r="B23" i="3"/>
  <c r="B22" i="3"/>
  <c r="B21" i="3"/>
  <c r="B20" i="3"/>
  <c r="B19" i="3"/>
  <c r="B18" i="3"/>
  <c r="B17" i="3"/>
  <c r="O4" i="3"/>
  <c r="N4" i="3"/>
  <c r="M4" i="3"/>
  <c r="L4" i="3"/>
  <c r="K4" i="3"/>
  <c r="J4" i="3"/>
  <c r="I4" i="3"/>
  <c r="H4" i="3"/>
  <c r="G4" i="3"/>
  <c r="F4" i="3"/>
  <c r="E4" i="3"/>
  <c r="D4" i="3"/>
  <c r="C4" i="3"/>
  <c r="B14" i="3"/>
  <c r="P14" i="3"/>
  <c r="B13" i="3"/>
  <c r="B12" i="3"/>
  <c r="B11" i="3"/>
  <c r="B10" i="3"/>
  <c r="B9" i="3"/>
  <c r="B8" i="3"/>
  <c r="B7" i="3"/>
  <c r="B6" i="3"/>
  <c r="B5" i="3"/>
  <c r="B50" i="2"/>
  <c r="M50" i="2" s="1"/>
  <c r="C40" i="2"/>
  <c r="D40" i="2"/>
  <c r="B41" i="2"/>
  <c r="E40" i="2"/>
  <c r="F40" i="2"/>
  <c r="G40" i="2"/>
  <c r="B43" i="2"/>
  <c r="H40" i="2"/>
  <c r="I40" i="2"/>
  <c r="J40" i="2"/>
  <c r="B44" i="2"/>
  <c r="B45" i="2"/>
  <c r="B46" i="2"/>
  <c r="B47" i="2"/>
  <c r="B48" i="2"/>
  <c r="K40" i="2"/>
  <c r="B49" i="2"/>
  <c r="L40" i="2"/>
  <c r="B42" i="2"/>
  <c r="E20" i="2"/>
  <c r="G20" i="2"/>
  <c r="I20" i="2"/>
  <c r="K20" i="2"/>
  <c r="C32" i="2"/>
  <c r="C31" i="2"/>
  <c r="C22" i="2"/>
  <c r="C23" i="2"/>
  <c r="C24" i="2"/>
  <c r="C25" i="2"/>
  <c r="C26" i="2"/>
  <c r="C27" i="2"/>
  <c r="C28" i="2"/>
  <c r="C29" i="2"/>
  <c r="C30" i="2"/>
  <c r="C33" i="2"/>
  <c r="C21" i="2"/>
  <c r="L37" i="2"/>
  <c r="P26" i="3"/>
  <c r="O18" i="2" l="1"/>
  <c r="C10" i="4"/>
  <c r="G5" i="4"/>
  <c r="H5" i="4"/>
  <c r="N2" i="3"/>
  <c r="C8" i="4"/>
  <c r="C47" i="4"/>
  <c r="J47" i="4" s="1"/>
  <c r="C11" i="4"/>
  <c r="C33" i="4"/>
  <c r="J33" i="4" s="1"/>
  <c r="E5" i="4"/>
  <c r="C26" i="4"/>
  <c r="J26" i="4" s="1"/>
  <c r="C19" i="4"/>
  <c r="C12" i="4"/>
  <c r="J12" i="4" s="1"/>
  <c r="C34" i="3"/>
  <c r="M15" i="3"/>
  <c r="P20" i="3"/>
  <c r="I2" i="3"/>
  <c r="P17" i="3"/>
  <c r="K2" i="3"/>
  <c r="P5" i="3"/>
  <c r="E37" i="2"/>
  <c r="M42" i="2"/>
  <c r="M43" i="2"/>
  <c r="P24" i="3"/>
  <c r="M18" i="2"/>
  <c r="C54" i="4"/>
  <c r="J54" i="4"/>
  <c r="F5" i="4"/>
  <c r="J40" i="4"/>
  <c r="C9" i="4"/>
  <c r="J19" i="4"/>
  <c r="C7" i="4"/>
  <c r="D5" i="4"/>
  <c r="C6" i="4"/>
  <c r="M49" i="2"/>
  <c r="N15" i="3"/>
  <c r="M48" i="2"/>
  <c r="P23" i="3"/>
  <c r="L15" i="3"/>
  <c r="K15" i="3"/>
  <c r="J2" i="3"/>
  <c r="E15" i="3"/>
  <c r="P22" i="3"/>
  <c r="D15" i="3"/>
  <c r="P21" i="3"/>
  <c r="B16" i="3"/>
  <c r="M44" i="2"/>
  <c r="P19" i="3"/>
  <c r="O2" i="3"/>
  <c r="H15" i="3"/>
  <c r="G2" i="3"/>
  <c r="F2" i="3"/>
  <c r="C2" i="3"/>
  <c r="P18" i="3"/>
  <c r="M41" i="2"/>
  <c r="O15" i="3"/>
  <c r="P13" i="3"/>
  <c r="I15" i="3"/>
  <c r="L2" i="3"/>
  <c r="J37" i="2"/>
  <c r="I37" i="2"/>
  <c r="J15" i="3"/>
  <c r="P10" i="3"/>
  <c r="G37" i="2"/>
  <c r="D2" i="3"/>
  <c r="H2" i="3"/>
  <c r="P8" i="3"/>
  <c r="P7" i="3"/>
  <c r="G15" i="3"/>
  <c r="F15" i="3"/>
  <c r="B4" i="3"/>
  <c r="E2" i="3"/>
  <c r="P6" i="3"/>
  <c r="C37" i="2"/>
  <c r="C15" i="3"/>
  <c r="P12" i="3"/>
  <c r="P25" i="3"/>
  <c r="D37" i="2"/>
  <c r="M47" i="2"/>
  <c r="P9" i="3"/>
  <c r="M46" i="2"/>
  <c r="M45" i="2"/>
  <c r="H37" i="2"/>
  <c r="F37" i="2"/>
  <c r="K37" i="2"/>
  <c r="P11" i="3"/>
  <c r="B40" i="2"/>
  <c r="M5" i="2"/>
  <c r="G18" i="2"/>
  <c r="I18" i="2"/>
  <c r="K5" i="2"/>
  <c r="C20" i="2"/>
  <c r="K18" i="2"/>
  <c r="G5" i="2"/>
  <c r="I5" i="2"/>
  <c r="C7" i="2"/>
  <c r="E18" i="2"/>
  <c r="E5" i="2"/>
  <c r="C5" i="4" l="1"/>
  <c r="A18" i="2" s="1"/>
  <c r="B15" i="3"/>
  <c r="P4" i="3"/>
  <c r="B2" i="3"/>
  <c r="A2" i="3"/>
  <c r="B37" i="2"/>
  <c r="P16" i="3"/>
  <c r="C5" i="2"/>
  <c r="C18" i="2"/>
  <c r="B2" i="4" l="1"/>
</calcChain>
</file>

<file path=xl/sharedStrings.xml><?xml version="1.0" encoding="utf-8"?>
<sst xmlns="http://schemas.openxmlformats.org/spreadsheetml/2006/main" count="184" uniqueCount="124">
  <si>
    <t>総数</t>
    <rPh sb="0" eb="2">
      <t>ソウスウ</t>
    </rPh>
    <phoneticPr fontId="1"/>
  </si>
  <si>
    <t>不詳</t>
    <rPh sb="0" eb="2">
      <t>フショウ</t>
    </rPh>
    <phoneticPr fontId="1"/>
  </si>
  <si>
    <t>区</t>
    <rPh sb="0" eb="1">
      <t>ク</t>
    </rPh>
    <phoneticPr fontId="1"/>
  </si>
  <si>
    <t>１年未満</t>
    <rPh sb="1" eb="2">
      <t>ネン</t>
    </rPh>
    <rPh sb="2" eb="4">
      <t>ミマン</t>
    </rPh>
    <phoneticPr fontId="1"/>
  </si>
  <si>
    <t>１～２年未満</t>
    <rPh sb="3" eb="4">
      <t>ネン</t>
    </rPh>
    <rPh sb="4" eb="6">
      <t>ミマン</t>
    </rPh>
    <phoneticPr fontId="1"/>
  </si>
  <si>
    <t>２～３年未満</t>
    <rPh sb="3" eb="4">
      <t>ネン</t>
    </rPh>
    <rPh sb="4" eb="6">
      <t>ミマン</t>
    </rPh>
    <phoneticPr fontId="1"/>
  </si>
  <si>
    <t>３～４年未満</t>
    <rPh sb="3" eb="4">
      <t>ネン</t>
    </rPh>
    <rPh sb="4" eb="6">
      <t>ミマン</t>
    </rPh>
    <phoneticPr fontId="1"/>
  </si>
  <si>
    <t>４～５年未満</t>
    <rPh sb="3" eb="4">
      <t>ネン</t>
    </rPh>
    <rPh sb="4" eb="6">
      <t>ミマン</t>
    </rPh>
    <phoneticPr fontId="1"/>
  </si>
  <si>
    <t>５～１０年未満</t>
    <rPh sb="4" eb="5">
      <t>ネン</t>
    </rPh>
    <rPh sb="5" eb="7">
      <t>ミマン</t>
    </rPh>
    <phoneticPr fontId="1"/>
  </si>
  <si>
    <t>１０～１５年未満</t>
    <rPh sb="5" eb="6">
      <t>ネン</t>
    </rPh>
    <rPh sb="6" eb="8">
      <t>ミマン</t>
    </rPh>
    <phoneticPr fontId="1"/>
  </si>
  <si>
    <t>１５～２０年未満</t>
    <rPh sb="5" eb="6">
      <t>ネン</t>
    </rPh>
    <rPh sb="6" eb="8">
      <t>ミマン</t>
    </rPh>
    <phoneticPr fontId="1"/>
  </si>
  <si>
    <t>～19</t>
    <phoneticPr fontId="1"/>
  </si>
  <si>
    <t>年齢</t>
    <rPh sb="0" eb="2">
      <t>ネンレイ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</si>
  <si>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</si>
  <si>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</si>
  <si>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</si>
  <si>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</si>
  <si>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</si>
  <si>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</si>
  <si>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</si>
  <si>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５人以上</t>
    <rPh sb="1" eb="2">
      <t>ニン</t>
    </rPh>
    <rPh sb="2" eb="4">
      <t>イジョウ</t>
    </rPh>
    <phoneticPr fontId="1"/>
  </si>
  <si>
    <t>妻が親権を行う子の数　</t>
    <rPh sb="0" eb="1">
      <t>ツマ</t>
    </rPh>
    <rPh sb="2" eb="4">
      <t>シンケン</t>
    </rPh>
    <rPh sb="5" eb="6">
      <t>オコナ</t>
    </rPh>
    <rPh sb="7" eb="8">
      <t>コ</t>
    </rPh>
    <rPh sb="9" eb="10">
      <t>カズ</t>
    </rPh>
    <phoneticPr fontId="1"/>
  </si>
  <si>
    <t>２０～２５年未満</t>
    <rPh sb="5" eb="6">
      <t>ネンイジョウ</t>
    </rPh>
    <rPh sb="6" eb="8">
      <t>ミマン</t>
    </rPh>
    <phoneticPr fontId="1"/>
  </si>
  <si>
    <t>２５～３０年未満</t>
    <rPh sb="5" eb="6">
      <t>ネン</t>
    </rPh>
    <rPh sb="6" eb="8">
      <t>ミマン</t>
    </rPh>
    <phoneticPr fontId="1"/>
  </si>
  <si>
    <t>３０～３５年未満</t>
    <rPh sb="5" eb="6">
      <t>ネン</t>
    </rPh>
    <rPh sb="6" eb="8">
      <t>ミマン</t>
    </rPh>
    <phoneticPr fontId="1"/>
  </si>
  <si>
    <t>３５年以上</t>
    <rPh sb="2" eb="3">
      <t>ネン</t>
    </rPh>
    <rPh sb="3" eb="5">
      <t>イジョウ</t>
    </rPh>
    <phoneticPr fontId="1"/>
  </si>
  <si>
    <t>夫が親権を行う子の数</t>
    <phoneticPr fontId="4"/>
  </si>
  <si>
    <t>１年未満</t>
    <rPh sb="1" eb="2">
      <t>ネン</t>
    </rPh>
    <rPh sb="2" eb="4">
      <t>ミマン</t>
    </rPh>
    <phoneticPr fontId="1"/>
  </si>
  <si>
    <t>1～2年未満</t>
    <rPh sb="3" eb="4">
      <t>ネン</t>
    </rPh>
    <rPh sb="4" eb="6">
      <t>ミマン</t>
    </rPh>
    <phoneticPr fontId="1"/>
  </si>
  <si>
    <t>２～３年未満</t>
    <rPh sb="3" eb="4">
      <t>ネン</t>
    </rPh>
    <rPh sb="4" eb="6">
      <t>ミマン</t>
    </rPh>
    <phoneticPr fontId="1"/>
  </si>
  <si>
    <t>3～4年未満</t>
    <rPh sb="3" eb="4">
      <t>ネン</t>
    </rPh>
    <rPh sb="4" eb="6">
      <t>ミマン</t>
    </rPh>
    <phoneticPr fontId="1"/>
  </si>
  <si>
    <t>４～５年未満</t>
    <rPh sb="3" eb="4">
      <t>ネン</t>
    </rPh>
    <rPh sb="4" eb="6">
      <t>ミマン</t>
    </rPh>
    <phoneticPr fontId="1"/>
  </si>
  <si>
    <t>３５年　　以上</t>
    <rPh sb="2" eb="7">
      <t>ネンイジョウ</t>
    </rPh>
    <phoneticPr fontId="1"/>
  </si>
  <si>
    <t>１０～１５年未満</t>
    <rPh sb="5" eb="6">
      <t>ネン</t>
    </rPh>
    <rPh sb="6" eb="8">
      <t>ミマン</t>
    </rPh>
    <phoneticPr fontId="1"/>
  </si>
  <si>
    <t>１５～２０年未満</t>
    <rPh sb="5" eb="6">
      <t>ネン</t>
    </rPh>
    <rPh sb="6" eb="8">
      <t>ミマン</t>
    </rPh>
    <phoneticPr fontId="1"/>
  </si>
  <si>
    <t>２０～２５年未満</t>
    <rPh sb="5" eb="6">
      <t>ネン</t>
    </rPh>
    <rPh sb="6" eb="8">
      <t>ミマン</t>
    </rPh>
    <phoneticPr fontId="1"/>
  </si>
  <si>
    <t>２５～３０年未満</t>
    <rPh sb="5" eb="6">
      <t>ネン</t>
    </rPh>
    <rPh sb="6" eb="8">
      <t>ミマン</t>
    </rPh>
    <phoneticPr fontId="1"/>
  </si>
  <si>
    <t>３０～３５年未満</t>
    <rPh sb="5" eb="6">
      <t>ネン</t>
    </rPh>
    <rPh sb="6" eb="8">
      <t>ミマン</t>
    </rPh>
    <phoneticPr fontId="1"/>
  </si>
  <si>
    <t>夫が親権を行う　　子の数</t>
    <rPh sb="0" eb="1">
      <t>オット</t>
    </rPh>
    <rPh sb="2" eb="4">
      <t>シンケン</t>
    </rPh>
    <rPh sb="5" eb="6">
      <t>オコナ</t>
    </rPh>
    <rPh sb="9" eb="10">
      <t>コ</t>
    </rPh>
    <rPh sb="11" eb="12">
      <t>カズ</t>
    </rPh>
    <phoneticPr fontId="1"/>
  </si>
  <si>
    <t>妻が親権を行う　　子の数</t>
    <rPh sb="0" eb="1">
      <t>ツマ</t>
    </rPh>
    <rPh sb="2" eb="4">
      <t>シンケン</t>
    </rPh>
    <rPh sb="5" eb="6">
      <t>オコナ</t>
    </rPh>
    <rPh sb="9" eb="10">
      <t>コ</t>
    </rPh>
    <rPh sb="11" eb="12">
      <t>カズ</t>
    </rPh>
    <phoneticPr fontId="1"/>
  </si>
  <si>
    <t>総数</t>
    <rPh sb="0" eb="2">
      <t>ソウスウ</t>
    </rPh>
    <phoneticPr fontId="1"/>
  </si>
  <si>
    <t>５～１０年未満</t>
    <rPh sb="4" eb="5">
      <t>ネン</t>
    </rPh>
    <rPh sb="5" eb="7">
      <t>ミマン</t>
    </rPh>
    <phoneticPr fontId="1"/>
  </si>
  <si>
    <t>小倉北区</t>
    <rPh sb="0" eb="4">
      <t>コクラキタク</t>
    </rPh>
    <phoneticPr fontId="1"/>
  </si>
  <si>
    <t>小倉南区</t>
    <rPh sb="0" eb="4">
      <t>コクラミナミク</t>
    </rPh>
    <phoneticPr fontId="1"/>
  </si>
  <si>
    <t>若松区</t>
    <rPh sb="0" eb="3">
      <t>ワカマツク</t>
    </rPh>
    <phoneticPr fontId="1"/>
  </si>
  <si>
    <t>八幡東区</t>
    <rPh sb="0" eb="4">
      <t>ヤハタヒガシク</t>
    </rPh>
    <phoneticPr fontId="1"/>
  </si>
  <si>
    <t>八幡西区</t>
    <rPh sb="0" eb="4">
      <t>ヤハタニシク</t>
    </rPh>
    <phoneticPr fontId="1"/>
  </si>
  <si>
    <t>戸畑区</t>
    <rPh sb="0" eb="3">
      <t>トバタク</t>
    </rPh>
    <phoneticPr fontId="1"/>
  </si>
  <si>
    <t>総  数</t>
    <rPh sb="0" eb="4">
      <t>ソウスウ</t>
    </rPh>
    <phoneticPr fontId="1"/>
  </si>
  <si>
    <t>門 司 区</t>
    <rPh sb="0" eb="5">
      <t>モジク</t>
    </rPh>
    <phoneticPr fontId="1"/>
  </si>
  <si>
    <t>若 松 区</t>
    <rPh sb="0" eb="5">
      <t>ワカマツク</t>
    </rPh>
    <phoneticPr fontId="1"/>
  </si>
  <si>
    <t>戸 畑 区</t>
    <rPh sb="0" eb="5">
      <t>トバタク</t>
    </rPh>
    <phoneticPr fontId="1"/>
  </si>
  <si>
    <t>夫の年齢</t>
    <rPh sb="0" eb="1">
      <t>オット</t>
    </rPh>
    <rPh sb="2" eb="4">
      <t>ネンレイ</t>
    </rPh>
    <phoneticPr fontId="1"/>
  </si>
  <si>
    <t>妻の年齢</t>
    <rPh sb="0" eb="1">
      <t>ツマ</t>
    </rPh>
    <rPh sb="2" eb="4">
      <t>ネンレイ</t>
    </rPh>
    <phoneticPr fontId="1"/>
  </si>
  <si>
    <t>総　数</t>
    <rPh sb="0" eb="3">
      <t>ソウスウ</t>
    </rPh>
    <phoneticPr fontId="1"/>
  </si>
  <si>
    <t xml:space="preserve">   ～19</t>
    <phoneticPr fontId="1"/>
  </si>
  <si>
    <t xml:space="preserve"> 20～24</t>
    <phoneticPr fontId="1"/>
  </si>
  <si>
    <t xml:space="preserve"> 25～29</t>
    <phoneticPr fontId="1"/>
  </si>
  <si>
    <t xml:space="preserve"> 30～34</t>
    <phoneticPr fontId="1"/>
  </si>
  <si>
    <t xml:space="preserve"> 35～39</t>
    <phoneticPr fontId="1"/>
  </si>
  <si>
    <t xml:space="preserve"> 40～44</t>
    <phoneticPr fontId="1"/>
  </si>
  <si>
    <t xml:space="preserve"> 45～49</t>
    <phoneticPr fontId="1"/>
  </si>
  <si>
    <t xml:space="preserve"> 50～54</t>
    <phoneticPr fontId="1"/>
  </si>
  <si>
    <t xml:space="preserve"> 55～</t>
    <phoneticPr fontId="1"/>
  </si>
  <si>
    <t>不  詳</t>
    <rPh sb="0" eb="4">
      <t>フショウ</t>
    </rPh>
    <phoneticPr fontId="1"/>
  </si>
  <si>
    <t>門司区</t>
    <rPh sb="0" eb="3">
      <t>モジク</t>
    </rPh>
    <phoneticPr fontId="1"/>
  </si>
  <si>
    <t>小倉北区</t>
    <rPh sb="0" eb="4">
      <t>コクラキタク</t>
    </rPh>
    <phoneticPr fontId="1"/>
  </si>
  <si>
    <t>小倉南区</t>
    <rPh sb="0" eb="4">
      <t>コクラミナミク</t>
    </rPh>
    <phoneticPr fontId="1"/>
  </si>
  <si>
    <t>八幡東区</t>
    <rPh sb="0" eb="4">
      <t>ヤハタヒガシク</t>
    </rPh>
    <phoneticPr fontId="1"/>
  </si>
  <si>
    <t>小倉北区</t>
    <rPh sb="0" eb="3">
      <t>コクラキタ</t>
    </rPh>
    <rPh sb="3" eb="4">
      <t>ク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</si>
  <si>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</si>
  <si>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</si>
  <si>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</si>
  <si>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</si>
  <si>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</si>
  <si>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</si>
  <si>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</si>
  <si>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</si>
  <si>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</si>
  <si>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</si>
  <si>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小倉南区</t>
    <rPh sb="0" eb="3">
      <t>コクラミナミ</t>
    </rPh>
    <rPh sb="3" eb="4">
      <t>ク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</si>
  <si>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</si>
  <si>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</si>
  <si>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</si>
  <si>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</si>
  <si>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</si>
  <si>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５人以上</t>
    <rPh sb="1" eb="2">
      <t>ニン</t>
    </rPh>
    <rPh sb="2" eb="4">
      <t>イジョウ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</si>
  <si>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</si>
  <si>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</si>
  <si>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</si>
  <si>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</si>
  <si>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</si>
  <si>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八幡東区</t>
    <rPh sb="0" eb="3">
      <t>ヤハタヒガシ</t>
    </rPh>
    <rPh sb="3" eb="4">
      <t>ク</t>
    </rPh>
    <phoneticPr fontId="1"/>
  </si>
  <si>
    <t>０人</t>
    <rPh sb="1" eb="2">
      <t>ニン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</si>
  <si>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</si>
  <si>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</si>
  <si>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</si>
  <si>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</si>
  <si>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八幡西区</t>
    <rPh sb="0" eb="3">
      <t>ヤハタニシ</t>
    </rPh>
    <rPh sb="3" eb="4">
      <t>ク</t>
    </rPh>
    <phoneticPr fontId="1"/>
  </si>
  <si>
    <t>若 松 区</t>
    <rPh sb="0" eb="3">
      <t>ワカマツ</t>
    </rPh>
    <rPh sb="4" eb="5">
      <t>ク</t>
    </rPh>
    <phoneticPr fontId="1"/>
  </si>
  <si>
    <t>55～</t>
    <phoneticPr fontId="1"/>
  </si>
  <si>
    <t>和解</t>
    <rPh sb="0" eb="2">
      <t>ワカイ</t>
    </rPh>
    <phoneticPr fontId="1"/>
  </si>
  <si>
    <t>認諾</t>
    <rPh sb="0" eb="1">
      <t>ニン</t>
    </rPh>
    <rPh sb="1" eb="2">
      <t>ダク</t>
    </rPh>
    <phoneticPr fontId="1"/>
  </si>
  <si>
    <t>判決</t>
    <rPh sb="0" eb="2">
      <t>ハンケツ</t>
    </rPh>
    <phoneticPr fontId="1"/>
  </si>
  <si>
    <t>審判</t>
    <rPh sb="0" eb="2">
      <t>シンパン</t>
    </rPh>
    <phoneticPr fontId="1"/>
  </si>
  <si>
    <t>調停</t>
    <rPh sb="0" eb="2">
      <t>チョウテイ</t>
    </rPh>
    <phoneticPr fontId="1"/>
  </si>
  <si>
    <t>協議</t>
    <rPh sb="0" eb="2">
      <t>キョウギ</t>
    </rPh>
    <phoneticPr fontId="1"/>
  </si>
  <si>
    <t>20
～24</t>
    <phoneticPr fontId="1"/>
  </si>
  <si>
    <t>25
～29</t>
    <phoneticPr fontId="1"/>
  </si>
  <si>
    <t>30
～34</t>
    <phoneticPr fontId="1"/>
  </si>
  <si>
    <t>35
～39</t>
    <phoneticPr fontId="1"/>
  </si>
  <si>
    <t>50
～54</t>
    <phoneticPr fontId="1"/>
  </si>
  <si>
    <t>40
～44</t>
    <phoneticPr fontId="1"/>
  </si>
  <si>
    <t>45
～49</t>
    <phoneticPr fontId="1"/>
  </si>
  <si>
    <t>期　間</t>
    <rPh sb="0" eb="1">
      <t>キ</t>
    </rPh>
    <rPh sb="2" eb="3">
      <t>アイダ</t>
    </rPh>
    <phoneticPr fontId="1"/>
  </si>
  <si>
    <t>―令和３年同居をやめ届け出たもの―</t>
    <rPh sb="1" eb="2">
      <t>レイ</t>
    </rPh>
    <rPh sb="2" eb="3">
      <t>ワ</t>
    </rPh>
    <rPh sb="4" eb="5">
      <t>ネン</t>
    </rPh>
    <rPh sb="5" eb="7">
      <t>ドウキョ</t>
    </rPh>
    <rPh sb="10" eb="11">
      <t>トド</t>
    </rPh>
    <rPh sb="12" eb="13">
      <t>デ</t>
    </rPh>
    <phoneticPr fontId="1"/>
  </si>
  <si>
    <t>―令和３年同居をやめ届け出たもの―</t>
    <rPh sb="1" eb="3">
      <t>レイワ</t>
    </rPh>
    <rPh sb="4" eb="5">
      <t>ネン</t>
    </rPh>
    <rPh sb="5" eb="7">
      <t>ドウキョ</t>
    </rPh>
    <rPh sb="10" eb="11">
      <t>トド</t>
    </rPh>
    <rPh sb="12" eb="13">
      <t>デ</t>
    </rPh>
    <phoneticPr fontId="1"/>
  </si>
  <si>
    <t>７　離婚</t>
    <rPh sb="2" eb="4">
      <t>リコン</t>
    </rPh>
    <phoneticPr fontId="1"/>
  </si>
  <si>
    <t>表１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1"/>
  </si>
  <si>
    <t>表２　　離婚数（種類・同居期間）</t>
    <rPh sb="0" eb="1">
      <t>ヒョウ</t>
    </rPh>
    <rPh sb="4" eb="6">
      <t>リコン</t>
    </rPh>
    <rPh sb="6" eb="7">
      <t>スウ</t>
    </rPh>
    <rPh sb="8" eb="10">
      <t>シュルイ</t>
    </rPh>
    <rPh sb="11" eb="13">
      <t>ドウキョ</t>
    </rPh>
    <rPh sb="13" eb="15">
      <t>キカン</t>
    </rPh>
    <phoneticPr fontId="1"/>
  </si>
  <si>
    <t>表３　　離婚数（夫－妻・年齢）</t>
    <rPh sb="0" eb="1">
      <t>ヒョウ</t>
    </rPh>
    <rPh sb="4" eb="6">
      <t>リコン</t>
    </rPh>
    <rPh sb="6" eb="7">
      <t>スウ</t>
    </rPh>
    <rPh sb="8" eb="9">
      <t>オット</t>
    </rPh>
    <rPh sb="10" eb="11">
      <t>ツマ</t>
    </rPh>
    <rPh sb="12" eb="14">
      <t>ネンレイ</t>
    </rPh>
    <phoneticPr fontId="1"/>
  </si>
  <si>
    <t>表４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1"/>
  </si>
  <si>
    <t>表５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1"/>
  </si>
  <si>
    <t>表６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</si>
</sst>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_ #,##0_ ;_ \-#,##0_ ;_ &quot;-&quot;_ ;_ @_ "/>
    <numFmt numFmtId="178" formatCode="#,##0;\-#,##0;&quot;-&quot;"/>
  </numFmts>
  <fonts count="15" x14ac:knownFonts="1"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53"/>
      <name val="ＭＳ Ｐ明朝"/>
      <family val="1"/>
      <charset val="128"/>
    </font>
    <font>
      <b/>
      <sz val="10"/>
      <color indexed="53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 vertical="center"/>
    </xf>
  </cellStyleXfs>
  <cellXfs count="159">
    <xf numFmtId="0" fontId="0" fillId="0" borderId="0" xfId="0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Protection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0" xfId="0" applyFo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>
      <alignment horizontal="right" vertical="center"/>
    </xf>
    <xf numFmtId="0" fontId="0" fillId="0" borderId="10" xfId="0" applyBorder="1">
      <alignment horizontal="right" vertical="center"/>
    </xf>
    <xf numFmtId="0" fontId="0" fillId="0" borderId="11" xfId="0" applyBorder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distributed" textRotation="255"/>
    </xf>
    <xf numFmtId="0" fontId="0" fillId="0" borderId="1" xfId="0" applyBorder="1" applyAlignment="1">
      <alignment horizontal="center" vertical="distributed" textRotation="255"/>
    </xf>
    <xf numFmtId="0" fontId="0" fillId="0" borderId="12" xfId="0" applyBorder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2" fillId="0" borderId="0" xfId="0" applyNumberFormat="1" applyFont="1" applyBorder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6" fontId="0" fillId="0" borderId="0" xfId="0" applyNumberFormat="1" applyFill="1" applyBorder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 wrapText="1"/>
    </xf>
    <xf numFmtId="0" fontId="2" fillId="0" borderId="12" xfId="0" applyFont="1" applyBorder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>
      <alignment horizontal="right" vertical="center"/>
    </xf>
    <xf numFmtId="0" fontId="0" fillId="0" borderId="19" xfId="0" applyFill="1" applyBorder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77" fontId="2" fillId="0" borderId="22" xfId="0" applyNumberFormat="1" applyFont="1" applyBorder="1">
      <alignment horizontal="right" vertical="center"/>
    </xf>
    <xf numFmtId="177" fontId="2" fillId="0" borderId="23" xfId="0" applyNumberFormat="1" applyFont="1" applyBorder="1">
      <alignment horizontal="right" vertical="center"/>
    </xf>
    <xf numFmtId="177" fontId="2" fillId="0" borderId="24" xfId="0" applyNumberFormat="1" applyFont="1" applyBorder="1">
      <alignment horizontal="right" vertical="center"/>
    </xf>
    <xf numFmtId="177" fontId="2" fillId="0" borderId="25" xfId="0" applyNumberFormat="1" applyFont="1" applyBorder="1">
      <alignment horizontal="right" vertical="center"/>
    </xf>
    <xf numFmtId="177" fontId="0" fillId="2" borderId="26" xfId="0" applyNumberFormat="1" applyFill="1" applyBorder="1" applyProtection="1">
      <alignment horizontal="right" vertical="center"/>
      <protection locked="0"/>
    </xf>
    <xf numFmtId="177" fontId="0" fillId="2" borderId="27" xfId="0" applyNumberFormat="1" applyFill="1" applyBorder="1" applyProtection="1">
      <alignment horizontal="right" vertical="center"/>
      <protection locked="0"/>
    </xf>
    <xf numFmtId="177" fontId="2" fillId="0" borderId="28" xfId="0" applyNumberFormat="1" applyFont="1" applyBorder="1">
      <alignment horizontal="right" vertical="center"/>
    </xf>
    <xf numFmtId="177" fontId="0" fillId="2" borderId="16" xfId="0" applyNumberFormat="1" applyFill="1" applyBorder="1" applyProtection="1">
      <alignment horizontal="right" vertical="center"/>
      <protection locked="0"/>
    </xf>
    <xf numFmtId="177" fontId="0" fillId="2" borderId="17" xfId="0" applyNumberFormat="1" applyFill="1" applyBorder="1" applyProtection="1">
      <alignment horizontal="right" vertical="center"/>
      <protection locked="0"/>
    </xf>
    <xf numFmtId="0" fontId="12" fillId="0" borderId="0" xfId="0" applyFont="1" applyFill="1">
      <alignment horizontal="right" vertical="center"/>
    </xf>
    <xf numFmtId="0" fontId="12" fillId="0" borderId="0" xfId="0" applyFont="1" applyFill="1" applyBorder="1">
      <alignment horizontal="right" vertical="center"/>
    </xf>
    <xf numFmtId="0" fontId="12" fillId="0" borderId="29" xfId="0" applyFont="1" applyFill="1" applyBorder="1">
      <alignment horizontal="right" vertical="center"/>
    </xf>
    <xf numFmtId="41" fontId="2" fillId="0" borderId="25" xfId="0" applyNumberFormat="1" applyFont="1" applyBorder="1" applyAlignment="1" applyProtection="1">
      <alignment horizontal="right" vertical="center"/>
    </xf>
    <xf numFmtId="41" fontId="2" fillId="0" borderId="26" xfId="0" applyNumberFormat="1" applyFont="1" applyBorder="1">
      <alignment horizontal="right" vertical="center"/>
    </xf>
    <xf numFmtId="41" fontId="2" fillId="0" borderId="27" xfId="0" applyNumberFormat="1" applyFont="1" applyBorder="1">
      <alignment horizontal="right" vertical="center"/>
    </xf>
    <xf numFmtId="41" fontId="0" fillId="2" borderId="26" xfId="0" applyNumberFormat="1" applyFill="1" applyBorder="1" applyProtection="1">
      <alignment horizontal="right" vertical="center"/>
      <protection locked="0"/>
    </xf>
    <xf numFmtId="41" fontId="0" fillId="2" borderId="27" xfId="0" applyNumberFormat="1" applyFill="1" applyBorder="1" applyProtection="1">
      <alignment horizontal="right" vertical="center"/>
      <protection locked="0"/>
    </xf>
    <xf numFmtId="41" fontId="2" fillId="0" borderId="28" xfId="0" applyNumberFormat="1" applyFont="1" applyBorder="1" applyAlignment="1" applyProtection="1">
      <alignment horizontal="right" vertical="center"/>
    </xf>
    <xf numFmtId="41" fontId="0" fillId="2" borderId="16" xfId="0" applyNumberFormat="1" applyFill="1" applyBorder="1" applyProtection="1">
      <alignment horizontal="right" vertical="center"/>
      <protection locked="0"/>
    </xf>
    <xf numFmtId="41" fontId="0" fillId="2" borderId="17" xfId="0" applyNumberFormat="1" applyFill="1" applyBorder="1" applyProtection="1">
      <alignment horizontal="right" vertical="center"/>
      <protection locked="0"/>
    </xf>
    <xf numFmtId="41" fontId="2" fillId="0" borderId="22" xfId="0" applyNumberFormat="1" applyFont="1" applyBorder="1" applyAlignment="1" applyProtection="1">
      <alignment horizontal="right" vertical="center"/>
    </xf>
    <xf numFmtId="41" fontId="2" fillId="0" borderId="23" xfId="0" applyNumberFormat="1" applyFont="1" applyBorder="1">
      <alignment horizontal="right" vertical="center"/>
    </xf>
    <xf numFmtId="41" fontId="2" fillId="0" borderId="24" xfId="0" applyNumberFormat="1" applyFont="1" applyBorder="1">
      <alignment horizontal="right" vertical="center"/>
    </xf>
    <xf numFmtId="41" fontId="0" fillId="2" borderId="26" xfId="0" applyNumberFormat="1" applyFill="1" applyBorder="1" applyAlignment="1" applyProtection="1">
      <alignment horizontal="right" vertical="center"/>
      <protection locked="0"/>
    </xf>
    <xf numFmtId="178" fontId="2" fillId="0" borderId="25" xfId="0" applyNumberFormat="1" applyFont="1" applyBorder="1" applyAlignment="1">
      <alignment vertical="center"/>
    </xf>
    <xf numFmtId="178" fontId="2" fillId="0" borderId="30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178" fontId="2" fillId="0" borderId="27" xfId="0" applyNumberFormat="1" applyFont="1" applyBorder="1" applyAlignment="1">
      <alignment vertical="center"/>
    </xf>
    <xf numFmtId="178" fontId="0" fillId="2" borderId="30" xfId="0" applyNumberFormat="1" applyFill="1" applyBorder="1" applyAlignment="1" applyProtection="1">
      <alignment vertical="center"/>
      <protection locked="0"/>
    </xf>
    <xf numFmtId="178" fontId="0" fillId="2" borderId="26" xfId="0" applyNumberFormat="1" applyFill="1" applyBorder="1" applyAlignment="1" applyProtection="1">
      <alignment vertical="center"/>
      <protection locked="0"/>
    </xf>
    <xf numFmtId="178" fontId="0" fillId="2" borderId="27" xfId="0" applyNumberFormat="1" applyFill="1" applyBorder="1" applyAlignment="1" applyProtection="1">
      <alignment vertical="center"/>
      <protection locked="0"/>
    </xf>
    <xf numFmtId="178" fontId="2" fillId="0" borderId="28" xfId="0" applyNumberFormat="1" applyFont="1" applyBorder="1" applyAlignment="1">
      <alignment vertical="center"/>
    </xf>
    <xf numFmtId="178" fontId="0" fillId="2" borderId="15" xfId="0" applyNumberFormat="1" applyFill="1" applyBorder="1" applyAlignment="1" applyProtection="1">
      <alignment vertical="center"/>
      <protection locked="0"/>
    </xf>
    <xf numFmtId="178" fontId="0" fillId="2" borderId="16" xfId="0" applyNumberFormat="1" applyFill="1" applyBorder="1" applyAlignment="1" applyProtection="1">
      <alignment vertical="center"/>
      <protection locked="0"/>
    </xf>
    <xf numFmtId="178" fontId="0" fillId="2" borderId="17" xfId="0" applyNumberFormat="1" applyFill="1" applyBorder="1" applyAlignment="1" applyProtection="1">
      <alignment vertical="center"/>
      <protection locked="0"/>
    </xf>
    <xf numFmtId="41" fontId="2" fillId="0" borderId="22" xfId="0" applyNumberFormat="1" applyFont="1" applyBorder="1">
      <alignment horizontal="right" vertical="center"/>
    </xf>
    <xf numFmtId="41" fontId="2" fillId="0" borderId="25" xfId="0" applyNumberFormat="1" applyFont="1" applyBorder="1">
      <alignment horizontal="right" vertical="center"/>
    </xf>
    <xf numFmtId="41" fontId="0" fillId="0" borderId="26" xfId="0" applyNumberFormat="1" applyFill="1" applyBorder="1" applyProtection="1">
      <alignment horizontal="right" vertical="center"/>
    </xf>
    <xf numFmtId="41" fontId="0" fillId="0" borderId="27" xfId="0" applyNumberFormat="1" applyFill="1" applyBorder="1" applyProtection="1">
      <alignment horizontal="right" vertical="center"/>
    </xf>
    <xf numFmtId="41" fontId="2" fillId="0" borderId="28" xfId="0" applyNumberFormat="1" applyFont="1" applyBorder="1">
      <alignment horizontal="right" vertical="center"/>
    </xf>
    <xf numFmtId="41" fontId="0" fillId="0" borderId="17" xfId="0" applyNumberFormat="1" applyFill="1" applyBorder="1" applyProtection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177" fontId="0" fillId="2" borderId="31" xfId="0" applyNumberFormat="1" applyFill="1" applyBorder="1" applyAlignment="1" applyProtection="1">
      <alignment horizontal="center" vertical="center"/>
      <protection locked="0"/>
    </xf>
    <xf numFmtId="177" fontId="0" fillId="2" borderId="8" xfId="0" applyNumberFormat="1" applyFill="1" applyBorder="1" applyAlignment="1" applyProtection="1">
      <alignment horizontal="center" vertical="center"/>
      <protection locked="0"/>
    </xf>
    <xf numFmtId="177" fontId="0" fillId="2" borderId="32" xfId="0" applyNumberFormat="1" applyFill="1" applyBorder="1" applyAlignment="1" applyProtection="1">
      <alignment horizontal="center" vertical="center"/>
      <protection locked="0"/>
    </xf>
    <xf numFmtId="177" fontId="0" fillId="2" borderId="30" xfId="0" applyNumberFormat="1" applyFill="1" applyBorder="1" applyAlignment="1" applyProtection="1">
      <alignment horizontal="center" vertical="center"/>
      <protection locked="0"/>
    </xf>
    <xf numFmtId="177" fontId="0" fillId="2" borderId="15" xfId="0" applyNumberFormat="1" applyFill="1" applyBorder="1" applyAlignment="1" applyProtection="1">
      <alignment horizontal="center" vertical="center"/>
      <protection locked="0"/>
    </xf>
    <xf numFmtId="177" fontId="0" fillId="2" borderId="29" xfId="0" applyNumberForma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177" fontId="0" fillId="0" borderId="25" xfId="0" applyNumberFormat="1" applyBorder="1" applyAlignment="1" applyProtection="1">
      <alignment horizontal="center" vertical="center"/>
    </xf>
    <xf numFmtId="177" fontId="0" fillId="0" borderId="26" xfId="0" applyNumberFormat="1" applyBorder="1" applyAlignment="1" applyProtection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7" fontId="2" fillId="0" borderId="22" xfId="0" applyNumberFormat="1" applyFont="1" applyBorder="1" applyAlignment="1" applyProtection="1">
      <alignment horizontal="center" vertical="center"/>
    </xf>
    <xf numFmtId="177" fontId="2" fillId="0" borderId="23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177" fontId="2" fillId="0" borderId="36" xfId="0" applyNumberFormat="1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</xf>
    <xf numFmtId="177" fontId="0" fillId="0" borderId="28" xfId="0" applyNumberFormat="1" applyBorder="1" applyAlignment="1" applyProtection="1">
      <alignment horizontal="center" vertical="center"/>
    </xf>
    <xf numFmtId="177" fontId="0" fillId="0" borderId="16" xfId="0" applyNumberForma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2" xfId="0" applyBorder="1" applyAlignment="1">
      <alignment horizontal="center" vertical="distributed" textRotation="255"/>
    </xf>
    <xf numFmtId="0" fontId="0" fillId="0" borderId="37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53"/>
  <sheetViews>
    <sheetView view="pageBreakPreview" zoomScale="130" zoomScaleNormal="100" zoomScaleSheetLayoutView="130" workbookViewId="0">
      <selection activeCell="C51" sqref="C51"/>
    </sheetView>
  </sheetViews>
  <sheetFormatPr defaultColWidth="8.140625" defaultRowHeight="12" x14ac:dyDescent="0.15"/>
  <cols>
    <col min="1" max="1" width="8.42578125" customWidth="1"/>
    <col min="2" max="2" width="7.7109375" customWidth="1"/>
    <col min="3" max="16" width="5.5703125" customWidth="1"/>
  </cols>
  <sheetData>
    <row r="1" spans="1:17" ht="17.25" x14ac:dyDescent="0.15">
      <c r="A1" s="111" t="s">
        <v>117</v>
      </c>
      <c r="B1" s="112"/>
    </row>
    <row r="4" spans="1:17" ht="17.25" x14ac:dyDescent="0.15">
      <c r="A4" s="95" t="s">
        <v>118</v>
      </c>
    </row>
    <row r="5" spans="1:17" x14ac:dyDescent="0.15">
      <c r="C5" s="102" t="str">
        <f>IF(C7=C20,"","突合エラー!")</f>
        <v/>
      </c>
      <c r="D5" s="102"/>
      <c r="E5" s="102" t="str">
        <f>IF(E7=E20,"","突合エラー!")</f>
        <v/>
      </c>
      <c r="F5" s="102"/>
      <c r="G5" s="102" t="str">
        <f>IF(G7=G20,"","突合エラー!")</f>
        <v/>
      </c>
      <c r="H5" s="102"/>
      <c r="I5" s="102" t="str">
        <f>IF(I7=I20,"","突合エラー!")</f>
        <v/>
      </c>
      <c r="J5" s="102"/>
      <c r="K5" s="102" t="str">
        <f>IF(K7=K20,"","突合エラー!")</f>
        <v/>
      </c>
      <c r="L5" s="102"/>
      <c r="M5" s="102" t="str">
        <f>IF(M7=M20,"","突合エラー!")</f>
        <v/>
      </c>
      <c r="N5" s="102"/>
      <c r="O5" s="102" t="str">
        <f>IF(O7=O20,"","突合エラー!")</f>
        <v/>
      </c>
      <c r="P5" s="102"/>
      <c r="Q5" s="94"/>
    </row>
    <row r="6" spans="1:17" ht="15.75" customHeight="1" x14ac:dyDescent="0.15">
      <c r="A6" s="113" t="s">
        <v>2</v>
      </c>
      <c r="B6" s="113"/>
      <c r="C6" s="114" t="s">
        <v>0</v>
      </c>
      <c r="D6" s="105"/>
      <c r="E6" s="105" t="s">
        <v>106</v>
      </c>
      <c r="F6" s="105"/>
      <c r="G6" s="105" t="s">
        <v>105</v>
      </c>
      <c r="H6" s="105"/>
      <c r="I6" s="105" t="s">
        <v>104</v>
      </c>
      <c r="J6" s="105"/>
      <c r="K6" s="105" t="s">
        <v>103</v>
      </c>
      <c r="L6" s="115"/>
      <c r="M6" s="105" t="s">
        <v>101</v>
      </c>
      <c r="N6" s="105"/>
      <c r="O6" s="106" t="s">
        <v>102</v>
      </c>
      <c r="P6" s="107"/>
    </row>
    <row r="7" spans="1:17" ht="15" customHeight="1" x14ac:dyDescent="0.15">
      <c r="A7" s="127" t="s">
        <v>48</v>
      </c>
      <c r="B7" s="128"/>
      <c r="C7" s="125">
        <f t="shared" ref="C7:C14" si="0">SUM(E7:P7)</f>
        <v>1584</v>
      </c>
      <c r="D7" s="126"/>
      <c r="E7" s="108">
        <f>SUM(E8:F14)</f>
        <v>1414</v>
      </c>
      <c r="F7" s="108"/>
      <c r="G7" s="108">
        <f>SUM(G8:H14)</f>
        <v>107</v>
      </c>
      <c r="H7" s="108"/>
      <c r="I7" s="108">
        <f>SUM(I8:J14)</f>
        <v>37</v>
      </c>
      <c r="J7" s="108"/>
      <c r="K7" s="108">
        <f>SUM(K8:L14)</f>
        <v>14</v>
      </c>
      <c r="L7" s="116"/>
      <c r="M7" s="108">
        <f>SUM(M8:N14)</f>
        <v>12</v>
      </c>
      <c r="N7" s="108"/>
      <c r="O7" s="103">
        <f>SUM(O8:P14)</f>
        <v>0</v>
      </c>
      <c r="P7" s="104"/>
    </row>
    <row r="8" spans="1:17" ht="15" customHeight="1" x14ac:dyDescent="0.15">
      <c r="A8" s="117" t="s">
        <v>49</v>
      </c>
      <c r="B8" s="118"/>
      <c r="C8" s="119">
        <f t="shared" si="0"/>
        <v>145</v>
      </c>
      <c r="D8" s="120"/>
      <c r="E8" s="98">
        <v>130</v>
      </c>
      <c r="F8" s="99"/>
      <c r="G8" s="98">
        <v>11</v>
      </c>
      <c r="H8" s="99"/>
      <c r="I8" s="98">
        <v>4</v>
      </c>
      <c r="J8" s="99"/>
      <c r="K8" s="98">
        <v>0</v>
      </c>
      <c r="L8" s="99"/>
      <c r="M8" s="98">
        <v>0</v>
      </c>
      <c r="N8" s="99"/>
      <c r="O8" s="98">
        <v>0</v>
      </c>
      <c r="P8" s="101"/>
    </row>
    <row r="9" spans="1:17" ht="15" customHeight="1" x14ac:dyDescent="0.15">
      <c r="A9" s="117" t="s">
        <v>42</v>
      </c>
      <c r="B9" s="118"/>
      <c r="C9" s="119">
        <f t="shared" si="0"/>
        <v>342</v>
      </c>
      <c r="D9" s="120"/>
      <c r="E9" s="98">
        <v>308</v>
      </c>
      <c r="F9" s="99"/>
      <c r="G9" s="98">
        <v>20</v>
      </c>
      <c r="H9" s="99"/>
      <c r="I9" s="98">
        <v>8</v>
      </c>
      <c r="J9" s="99"/>
      <c r="K9" s="98">
        <v>4</v>
      </c>
      <c r="L9" s="99"/>
      <c r="M9" s="98">
        <v>2</v>
      </c>
      <c r="N9" s="99"/>
      <c r="O9" s="98">
        <v>0</v>
      </c>
      <c r="P9" s="101"/>
    </row>
    <row r="10" spans="1:17" ht="15" customHeight="1" x14ac:dyDescent="0.15">
      <c r="A10" s="117" t="s">
        <v>43</v>
      </c>
      <c r="B10" s="118"/>
      <c r="C10" s="119">
        <f t="shared" si="0"/>
        <v>379</v>
      </c>
      <c r="D10" s="120"/>
      <c r="E10" s="98">
        <v>332</v>
      </c>
      <c r="F10" s="99"/>
      <c r="G10" s="98">
        <v>29</v>
      </c>
      <c r="H10" s="99"/>
      <c r="I10" s="98">
        <v>9</v>
      </c>
      <c r="J10" s="99"/>
      <c r="K10" s="98">
        <v>4</v>
      </c>
      <c r="L10" s="99"/>
      <c r="M10" s="98">
        <v>5</v>
      </c>
      <c r="N10" s="99"/>
      <c r="O10" s="98">
        <v>0</v>
      </c>
      <c r="P10" s="101"/>
    </row>
    <row r="11" spans="1:17" ht="15" customHeight="1" x14ac:dyDescent="0.15">
      <c r="A11" s="117" t="s">
        <v>50</v>
      </c>
      <c r="B11" s="118"/>
      <c r="C11" s="119">
        <f t="shared" si="0"/>
        <v>137</v>
      </c>
      <c r="D11" s="120"/>
      <c r="E11" s="98">
        <v>128</v>
      </c>
      <c r="F11" s="99"/>
      <c r="G11" s="98">
        <v>6</v>
      </c>
      <c r="H11" s="99"/>
      <c r="I11" s="98">
        <v>1</v>
      </c>
      <c r="J11" s="99"/>
      <c r="K11" s="98">
        <v>0</v>
      </c>
      <c r="L11" s="99"/>
      <c r="M11" s="98">
        <v>2</v>
      </c>
      <c r="N11" s="99"/>
      <c r="O11" s="98">
        <v>0</v>
      </c>
      <c r="P11" s="101"/>
    </row>
    <row r="12" spans="1:17" ht="15" customHeight="1" x14ac:dyDescent="0.15">
      <c r="A12" s="117" t="s">
        <v>45</v>
      </c>
      <c r="B12" s="118"/>
      <c r="C12" s="119">
        <f t="shared" si="0"/>
        <v>76</v>
      </c>
      <c r="D12" s="120"/>
      <c r="E12" s="98">
        <v>70</v>
      </c>
      <c r="F12" s="99"/>
      <c r="G12" s="98">
        <v>4</v>
      </c>
      <c r="H12" s="99"/>
      <c r="I12" s="98">
        <v>1</v>
      </c>
      <c r="J12" s="99"/>
      <c r="K12" s="98">
        <v>1</v>
      </c>
      <c r="L12" s="99"/>
      <c r="M12" s="98">
        <v>0</v>
      </c>
      <c r="N12" s="99"/>
      <c r="O12" s="98">
        <v>0</v>
      </c>
      <c r="P12" s="101"/>
    </row>
    <row r="13" spans="1:17" ht="15" customHeight="1" x14ac:dyDescent="0.15">
      <c r="A13" s="117" t="s">
        <v>46</v>
      </c>
      <c r="B13" s="118"/>
      <c r="C13" s="119">
        <f t="shared" si="0"/>
        <v>426</v>
      </c>
      <c r="D13" s="120"/>
      <c r="E13" s="98">
        <v>381</v>
      </c>
      <c r="F13" s="99"/>
      <c r="G13" s="98">
        <v>29</v>
      </c>
      <c r="H13" s="99"/>
      <c r="I13" s="98">
        <v>9</v>
      </c>
      <c r="J13" s="99"/>
      <c r="K13" s="98">
        <v>4</v>
      </c>
      <c r="L13" s="99"/>
      <c r="M13" s="98">
        <v>3</v>
      </c>
      <c r="N13" s="99"/>
      <c r="O13" s="98">
        <v>0</v>
      </c>
      <c r="P13" s="101"/>
    </row>
    <row r="14" spans="1:17" ht="15" customHeight="1" x14ac:dyDescent="0.15">
      <c r="A14" s="129" t="s">
        <v>51</v>
      </c>
      <c r="B14" s="130"/>
      <c r="C14" s="135">
        <f t="shared" si="0"/>
        <v>79</v>
      </c>
      <c r="D14" s="136"/>
      <c r="E14" s="96">
        <v>65</v>
      </c>
      <c r="F14" s="100"/>
      <c r="G14" s="96">
        <v>8</v>
      </c>
      <c r="H14" s="100"/>
      <c r="I14" s="96">
        <v>5</v>
      </c>
      <c r="J14" s="100"/>
      <c r="K14" s="96">
        <v>1</v>
      </c>
      <c r="L14" s="100"/>
      <c r="M14" s="96">
        <v>0</v>
      </c>
      <c r="N14" s="100"/>
      <c r="O14" s="96">
        <v>0</v>
      </c>
      <c r="P14" s="97"/>
    </row>
    <row r="17" spans="1:17" ht="17.25" x14ac:dyDescent="0.15">
      <c r="A17" s="95" t="s">
        <v>119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7" x14ac:dyDescent="0.15">
      <c r="A18" s="124" t="str">
        <f>IF(C20=表6!$C$5,"","子の数不突合")</f>
        <v/>
      </c>
      <c r="B18" s="124"/>
      <c r="C18" s="110" t="str">
        <f>IF(C7=C20,"","突合エラー!")</f>
        <v/>
      </c>
      <c r="D18" s="110"/>
      <c r="E18" s="110" t="str">
        <f>IF(E7=E20,"","突合エラー!")</f>
        <v/>
      </c>
      <c r="F18" s="110"/>
      <c r="G18" s="110" t="str">
        <f>IF(G7=G20,"","突合エラー!")</f>
        <v/>
      </c>
      <c r="H18" s="110"/>
      <c r="I18" s="110" t="str">
        <f>IF(I7=I20,"","突合エラー!")</f>
        <v/>
      </c>
      <c r="J18" s="110"/>
      <c r="K18" s="110" t="str">
        <f>IF(K7=K20,"","突合エラー!")</f>
        <v/>
      </c>
      <c r="L18" s="110"/>
      <c r="M18" s="110" t="str">
        <f>IF(M7=M20,"","突合エラー!")</f>
        <v/>
      </c>
      <c r="N18" s="110"/>
      <c r="O18" s="110" t="str">
        <f>IF(O7=O20,"","突合エラー!")</f>
        <v/>
      </c>
      <c r="P18" s="110"/>
      <c r="Q18" s="94"/>
    </row>
    <row r="19" spans="1:17" ht="15.75" customHeight="1" x14ac:dyDescent="0.15">
      <c r="A19" s="141" t="s">
        <v>114</v>
      </c>
      <c r="B19" s="141"/>
      <c r="C19" s="142" t="s">
        <v>0</v>
      </c>
      <c r="D19" s="143"/>
      <c r="E19" s="143" t="s">
        <v>106</v>
      </c>
      <c r="F19" s="143"/>
      <c r="G19" s="143" t="s">
        <v>105</v>
      </c>
      <c r="H19" s="143"/>
      <c r="I19" s="143" t="s">
        <v>104</v>
      </c>
      <c r="J19" s="143"/>
      <c r="K19" s="143" t="s">
        <v>103</v>
      </c>
      <c r="L19" s="144"/>
      <c r="M19" s="109" t="s">
        <v>101</v>
      </c>
      <c r="N19" s="109"/>
      <c r="O19" s="106" t="s">
        <v>102</v>
      </c>
      <c r="P19" s="107"/>
    </row>
    <row r="20" spans="1:17" ht="15" customHeight="1" x14ac:dyDescent="0.15">
      <c r="A20" s="137" t="s">
        <v>48</v>
      </c>
      <c r="B20" s="138"/>
      <c r="C20" s="139">
        <f t="shared" ref="C20:C33" si="1">SUM(E20:P20)</f>
        <v>1584</v>
      </c>
      <c r="D20" s="140"/>
      <c r="E20" s="140">
        <f>SUM(E21:F33)</f>
        <v>1414</v>
      </c>
      <c r="F20" s="140"/>
      <c r="G20" s="140">
        <f>SUM(G21:H33)</f>
        <v>107</v>
      </c>
      <c r="H20" s="140"/>
      <c r="I20" s="140">
        <f>SUM(I21:J33)</f>
        <v>37</v>
      </c>
      <c r="J20" s="140"/>
      <c r="K20" s="140">
        <f>SUM(K21:L33)</f>
        <v>14</v>
      </c>
      <c r="L20" s="145"/>
      <c r="M20" s="108">
        <f>SUM(M21:N33)</f>
        <v>12</v>
      </c>
      <c r="N20" s="108"/>
      <c r="O20" s="103">
        <f>SUM(O21:P33)</f>
        <v>0</v>
      </c>
      <c r="P20" s="104"/>
    </row>
    <row r="21" spans="1:17" ht="15" customHeight="1" x14ac:dyDescent="0.15">
      <c r="A21" s="131" t="s">
        <v>3</v>
      </c>
      <c r="B21" s="132"/>
      <c r="C21" s="133">
        <f t="shared" si="1"/>
        <v>106</v>
      </c>
      <c r="D21" s="134"/>
      <c r="E21" s="98">
        <v>96</v>
      </c>
      <c r="F21" s="99"/>
      <c r="G21" s="98">
        <v>6</v>
      </c>
      <c r="H21" s="99"/>
      <c r="I21" s="98">
        <v>3</v>
      </c>
      <c r="J21" s="99"/>
      <c r="K21" s="98">
        <v>1</v>
      </c>
      <c r="L21" s="99"/>
      <c r="M21" s="98">
        <v>0</v>
      </c>
      <c r="N21" s="99"/>
      <c r="O21" s="98">
        <v>0</v>
      </c>
      <c r="P21" s="101"/>
    </row>
    <row r="22" spans="1:17" ht="15" customHeight="1" x14ac:dyDescent="0.15">
      <c r="A22" s="131" t="s">
        <v>4</v>
      </c>
      <c r="B22" s="132"/>
      <c r="C22" s="133">
        <f t="shared" si="1"/>
        <v>107</v>
      </c>
      <c r="D22" s="134"/>
      <c r="E22" s="98">
        <v>99</v>
      </c>
      <c r="F22" s="99"/>
      <c r="G22" s="98">
        <v>4</v>
      </c>
      <c r="H22" s="99"/>
      <c r="I22" s="98">
        <v>3</v>
      </c>
      <c r="J22" s="99"/>
      <c r="K22" s="98">
        <v>0</v>
      </c>
      <c r="L22" s="99"/>
      <c r="M22" s="98">
        <v>1</v>
      </c>
      <c r="N22" s="99"/>
      <c r="O22" s="98">
        <v>0</v>
      </c>
      <c r="P22" s="101"/>
    </row>
    <row r="23" spans="1:17" ht="15" customHeight="1" x14ac:dyDescent="0.15">
      <c r="A23" s="131" t="s">
        <v>5</v>
      </c>
      <c r="B23" s="132"/>
      <c r="C23" s="133">
        <f t="shared" si="1"/>
        <v>113</v>
      </c>
      <c r="D23" s="134"/>
      <c r="E23" s="98">
        <v>104</v>
      </c>
      <c r="F23" s="99"/>
      <c r="G23" s="98">
        <v>5</v>
      </c>
      <c r="H23" s="99"/>
      <c r="I23" s="98">
        <v>2</v>
      </c>
      <c r="J23" s="99"/>
      <c r="K23" s="98">
        <v>0</v>
      </c>
      <c r="L23" s="99"/>
      <c r="M23" s="98">
        <v>2</v>
      </c>
      <c r="N23" s="99"/>
      <c r="O23" s="98">
        <v>0</v>
      </c>
      <c r="P23" s="101"/>
    </row>
    <row r="24" spans="1:17" ht="15" customHeight="1" x14ac:dyDescent="0.15">
      <c r="A24" s="131" t="s">
        <v>6</v>
      </c>
      <c r="B24" s="132"/>
      <c r="C24" s="133">
        <f t="shared" si="1"/>
        <v>97</v>
      </c>
      <c r="D24" s="134"/>
      <c r="E24" s="98">
        <v>89</v>
      </c>
      <c r="F24" s="99"/>
      <c r="G24" s="98">
        <v>8</v>
      </c>
      <c r="H24" s="99"/>
      <c r="I24" s="98">
        <v>0</v>
      </c>
      <c r="J24" s="99"/>
      <c r="K24" s="98">
        <v>0</v>
      </c>
      <c r="L24" s="99"/>
      <c r="M24" s="98">
        <v>0</v>
      </c>
      <c r="N24" s="99"/>
      <c r="O24" s="98">
        <v>0</v>
      </c>
      <c r="P24" s="101"/>
    </row>
    <row r="25" spans="1:17" ht="15" customHeight="1" x14ac:dyDescent="0.15">
      <c r="A25" s="131" t="s">
        <v>7</v>
      </c>
      <c r="B25" s="132"/>
      <c r="C25" s="133">
        <f t="shared" si="1"/>
        <v>72</v>
      </c>
      <c r="D25" s="134"/>
      <c r="E25" s="98">
        <v>67</v>
      </c>
      <c r="F25" s="99"/>
      <c r="G25" s="98">
        <v>2</v>
      </c>
      <c r="H25" s="99"/>
      <c r="I25" s="98">
        <v>2</v>
      </c>
      <c r="J25" s="99"/>
      <c r="K25" s="98">
        <v>1</v>
      </c>
      <c r="L25" s="99"/>
      <c r="M25" s="98">
        <v>0</v>
      </c>
      <c r="N25" s="99"/>
      <c r="O25" s="98">
        <v>0</v>
      </c>
      <c r="P25" s="101"/>
    </row>
    <row r="26" spans="1:17" ht="15" customHeight="1" x14ac:dyDescent="0.15">
      <c r="A26" s="131" t="s">
        <v>8</v>
      </c>
      <c r="B26" s="132"/>
      <c r="C26" s="133">
        <f t="shared" si="1"/>
        <v>294</v>
      </c>
      <c r="D26" s="134"/>
      <c r="E26" s="98">
        <v>256</v>
      </c>
      <c r="F26" s="99"/>
      <c r="G26" s="98">
        <v>24</v>
      </c>
      <c r="H26" s="99"/>
      <c r="I26" s="98">
        <v>7</v>
      </c>
      <c r="J26" s="99"/>
      <c r="K26" s="98">
        <v>4</v>
      </c>
      <c r="L26" s="99"/>
      <c r="M26" s="98">
        <v>3</v>
      </c>
      <c r="N26" s="99"/>
      <c r="O26" s="98">
        <v>0</v>
      </c>
      <c r="P26" s="101"/>
    </row>
    <row r="27" spans="1:17" ht="15" customHeight="1" x14ac:dyDescent="0.15">
      <c r="A27" s="131" t="s">
        <v>9</v>
      </c>
      <c r="B27" s="132"/>
      <c r="C27" s="133">
        <f t="shared" si="1"/>
        <v>202</v>
      </c>
      <c r="D27" s="134"/>
      <c r="E27" s="98">
        <v>177</v>
      </c>
      <c r="F27" s="99"/>
      <c r="G27" s="98">
        <v>18</v>
      </c>
      <c r="H27" s="99"/>
      <c r="I27" s="98">
        <v>5</v>
      </c>
      <c r="J27" s="99"/>
      <c r="K27" s="98">
        <v>1</v>
      </c>
      <c r="L27" s="99"/>
      <c r="M27" s="98">
        <v>1</v>
      </c>
      <c r="N27" s="99"/>
      <c r="O27" s="98">
        <v>0</v>
      </c>
      <c r="P27" s="101"/>
    </row>
    <row r="28" spans="1:17" ht="15" customHeight="1" x14ac:dyDescent="0.15">
      <c r="A28" s="131" t="s">
        <v>10</v>
      </c>
      <c r="B28" s="132"/>
      <c r="C28" s="133">
        <f t="shared" si="1"/>
        <v>172</v>
      </c>
      <c r="D28" s="134"/>
      <c r="E28" s="98">
        <v>152</v>
      </c>
      <c r="F28" s="99"/>
      <c r="G28" s="98">
        <v>15</v>
      </c>
      <c r="H28" s="99"/>
      <c r="I28" s="98">
        <v>2</v>
      </c>
      <c r="J28" s="99"/>
      <c r="K28" s="98">
        <v>1</v>
      </c>
      <c r="L28" s="99"/>
      <c r="M28" s="98">
        <v>2</v>
      </c>
      <c r="N28" s="99"/>
      <c r="O28" s="98">
        <v>0</v>
      </c>
      <c r="P28" s="101"/>
    </row>
    <row r="29" spans="1:17" ht="15" customHeight="1" x14ac:dyDescent="0.15">
      <c r="A29" s="131" t="s">
        <v>22</v>
      </c>
      <c r="B29" s="132"/>
      <c r="C29" s="133">
        <f t="shared" si="1"/>
        <v>133</v>
      </c>
      <c r="D29" s="134"/>
      <c r="E29" s="98">
        <v>120</v>
      </c>
      <c r="F29" s="99"/>
      <c r="G29" s="98">
        <v>8</v>
      </c>
      <c r="H29" s="99"/>
      <c r="I29" s="98">
        <v>1</v>
      </c>
      <c r="J29" s="99"/>
      <c r="K29" s="98">
        <v>2</v>
      </c>
      <c r="L29" s="99"/>
      <c r="M29" s="98">
        <v>2</v>
      </c>
      <c r="N29" s="99"/>
      <c r="O29" s="98">
        <v>0</v>
      </c>
      <c r="P29" s="101"/>
    </row>
    <row r="30" spans="1:17" ht="15" customHeight="1" x14ac:dyDescent="0.15">
      <c r="A30" s="131" t="s">
        <v>23</v>
      </c>
      <c r="B30" s="132"/>
      <c r="C30" s="133">
        <f t="shared" si="1"/>
        <v>78</v>
      </c>
      <c r="D30" s="134"/>
      <c r="E30" s="98">
        <v>66</v>
      </c>
      <c r="F30" s="99"/>
      <c r="G30" s="98">
        <v>5</v>
      </c>
      <c r="H30" s="99"/>
      <c r="I30" s="98">
        <v>6</v>
      </c>
      <c r="J30" s="99"/>
      <c r="K30" s="98">
        <v>0</v>
      </c>
      <c r="L30" s="99"/>
      <c r="M30" s="98">
        <v>1</v>
      </c>
      <c r="N30" s="99"/>
      <c r="O30" s="98">
        <v>0</v>
      </c>
      <c r="P30" s="101"/>
    </row>
    <row r="31" spans="1:17" ht="15" customHeight="1" x14ac:dyDescent="0.15">
      <c r="A31" s="131" t="s">
        <v>24</v>
      </c>
      <c r="B31" s="132"/>
      <c r="C31" s="133">
        <f t="shared" si="1"/>
        <v>47</v>
      </c>
      <c r="D31" s="134"/>
      <c r="E31" s="98">
        <v>42</v>
      </c>
      <c r="F31" s="99"/>
      <c r="G31" s="98">
        <v>2</v>
      </c>
      <c r="H31" s="99"/>
      <c r="I31" s="98">
        <v>1</v>
      </c>
      <c r="J31" s="99"/>
      <c r="K31" s="98">
        <v>2</v>
      </c>
      <c r="L31" s="99"/>
      <c r="M31" s="98">
        <v>0</v>
      </c>
      <c r="N31" s="99"/>
      <c r="O31" s="98">
        <v>0</v>
      </c>
      <c r="P31" s="101"/>
    </row>
    <row r="32" spans="1:17" ht="15" customHeight="1" x14ac:dyDescent="0.15">
      <c r="A32" s="131" t="s">
        <v>25</v>
      </c>
      <c r="B32" s="132"/>
      <c r="C32" s="133">
        <f t="shared" si="1"/>
        <v>48</v>
      </c>
      <c r="D32" s="134"/>
      <c r="E32" s="98">
        <v>44</v>
      </c>
      <c r="F32" s="99"/>
      <c r="G32" s="98">
        <v>2</v>
      </c>
      <c r="H32" s="99"/>
      <c r="I32" s="98">
        <v>1</v>
      </c>
      <c r="J32" s="99"/>
      <c r="K32" s="98">
        <v>1</v>
      </c>
      <c r="L32" s="99"/>
      <c r="M32" s="98">
        <v>0</v>
      </c>
      <c r="N32" s="99"/>
      <c r="O32" s="98">
        <v>0</v>
      </c>
      <c r="P32" s="101"/>
    </row>
    <row r="33" spans="1:17" ht="15" customHeight="1" x14ac:dyDescent="0.15">
      <c r="A33" s="147" t="s">
        <v>64</v>
      </c>
      <c r="B33" s="147"/>
      <c r="C33" s="148">
        <f t="shared" si="1"/>
        <v>115</v>
      </c>
      <c r="D33" s="149"/>
      <c r="E33" s="96">
        <v>102</v>
      </c>
      <c r="F33" s="100"/>
      <c r="G33" s="96">
        <v>8</v>
      </c>
      <c r="H33" s="100"/>
      <c r="I33" s="96">
        <v>4</v>
      </c>
      <c r="J33" s="100"/>
      <c r="K33" s="96">
        <v>1</v>
      </c>
      <c r="L33" s="100"/>
      <c r="M33" s="96">
        <v>0</v>
      </c>
      <c r="N33" s="100"/>
      <c r="O33" s="96">
        <v>0</v>
      </c>
      <c r="P33" s="97"/>
    </row>
    <row r="36" spans="1:17" ht="17.25" x14ac:dyDescent="0.15">
      <c r="A36" s="95" t="s">
        <v>120</v>
      </c>
      <c r="G36" s="146" t="s">
        <v>115</v>
      </c>
      <c r="H36" s="146"/>
      <c r="I36" s="146"/>
      <c r="J36" s="146"/>
      <c r="K36" s="146"/>
      <c r="L36" s="146"/>
    </row>
    <row r="37" spans="1:17" x14ac:dyDescent="0.15">
      <c r="B37" s="50" t="str">
        <f>IF(B40='表4,5'!B4,"","突合err!")</f>
        <v/>
      </c>
      <c r="C37" s="50" t="str">
        <f>IF(C40='表4,5'!B5,"","突合err!")</f>
        <v/>
      </c>
      <c r="D37" s="50" t="str">
        <f>IF(D40='表4,5'!B6,"","突合err!")</f>
        <v/>
      </c>
      <c r="E37" s="50" t="str">
        <f>IF(E40='表4,5'!B7,"","突合err!")</f>
        <v/>
      </c>
      <c r="F37" s="50" t="str">
        <f>IF(F40='表4,5'!B8,"","突合err!")</f>
        <v/>
      </c>
      <c r="G37" s="50" t="str">
        <f>IF(G40='表4,5'!B9,"","突合err!")</f>
        <v/>
      </c>
      <c r="H37" s="50" t="str">
        <f>IF(H40='表4,5'!B10,"","突合err!")</f>
        <v/>
      </c>
      <c r="I37" s="50" t="str">
        <f>IF(I40='表4,5'!B11,"","突合err!")</f>
        <v/>
      </c>
      <c r="J37" s="50" t="str">
        <f>IF(J40='表4,5'!B12,"","突合err!")</f>
        <v/>
      </c>
      <c r="K37" s="50" t="str">
        <f>IF(K40='表4,5'!B13,"","突合err!")</f>
        <v/>
      </c>
      <c r="L37" s="50" t="str">
        <f>IF(L40='表4,5'!B14,"","突合err!")</f>
        <v/>
      </c>
      <c r="Q37" s="94"/>
    </row>
    <row r="38" spans="1:17" ht="16.5" customHeight="1" x14ac:dyDescent="0.15">
      <c r="A38" s="122" t="s">
        <v>53</v>
      </c>
      <c r="B38" s="37"/>
      <c r="C38" s="37"/>
      <c r="D38" s="37"/>
      <c r="E38" s="37"/>
      <c r="F38" s="121" t="s">
        <v>52</v>
      </c>
      <c r="G38" s="121"/>
      <c r="H38" s="121"/>
      <c r="I38" s="37"/>
      <c r="J38" s="37"/>
      <c r="K38" s="37"/>
      <c r="L38" s="38"/>
    </row>
    <row r="39" spans="1:17" ht="27.75" customHeight="1" x14ac:dyDescent="0.15">
      <c r="A39" s="123"/>
      <c r="B39" s="39" t="s">
        <v>0</v>
      </c>
      <c r="C39" s="34" t="s">
        <v>11</v>
      </c>
      <c r="D39" s="92" t="s">
        <v>107</v>
      </c>
      <c r="E39" s="92" t="s">
        <v>108</v>
      </c>
      <c r="F39" s="92" t="s">
        <v>109</v>
      </c>
      <c r="G39" s="92" t="s">
        <v>110</v>
      </c>
      <c r="H39" s="92" t="s">
        <v>112</v>
      </c>
      <c r="I39" s="92" t="s">
        <v>113</v>
      </c>
      <c r="J39" s="92" t="s">
        <v>111</v>
      </c>
      <c r="K39" s="35" t="s">
        <v>100</v>
      </c>
      <c r="L39" s="36" t="s">
        <v>1</v>
      </c>
    </row>
    <row r="40" spans="1:17" ht="15" customHeight="1" x14ac:dyDescent="0.15">
      <c r="A40" s="40" t="s">
        <v>54</v>
      </c>
      <c r="B40" s="51">
        <f t="shared" ref="B40:B50" si="2">SUM(C40:L40)</f>
        <v>1158</v>
      </c>
      <c r="C40" s="52">
        <f t="shared" ref="C40:L40" si="3">SUM(C41:C50)</f>
        <v>3</v>
      </c>
      <c r="D40" s="52">
        <f t="shared" si="3"/>
        <v>67</v>
      </c>
      <c r="E40" s="52">
        <f t="shared" si="3"/>
        <v>138</v>
      </c>
      <c r="F40" s="52">
        <f t="shared" si="3"/>
        <v>145</v>
      </c>
      <c r="G40" s="52">
        <f t="shared" si="3"/>
        <v>189</v>
      </c>
      <c r="H40" s="52">
        <f t="shared" si="3"/>
        <v>155</v>
      </c>
      <c r="I40" s="52">
        <f t="shared" si="3"/>
        <v>157</v>
      </c>
      <c r="J40" s="52">
        <f t="shared" si="3"/>
        <v>108</v>
      </c>
      <c r="K40" s="52">
        <f t="shared" si="3"/>
        <v>196</v>
      </c>
      <c r="L40" s="53">
        <f t="shared" si="3"/>
        <v>0</v>
      </c>
      <c r="M40" s="49"/>
    </row>
    <row r="41" spans="1:17" ht="15" customHeight="1" x14ac:dyDescent="0.15">
      <c r="A41" s="43" t="s">
        <v>55</v>
      </c>
      <c r="B41" s="54">
        <f t="shared" si="2"/>
        <v>6</v>
      </c>
      <c r="C41" s="55">
        <v>3</v>
      </c>
      <c r="D41" s="55">
        <v>2</v>
      </c>
      <c r="E41" s="55">
        <v>0</v>
      </c>
      <c r="F41" s="55">
        <v>0</v>
      </c>
      <c r="G41" s="55">
        <v>0</v>
      </c>
      <c r="H41" s="55">
        <v>1</v>
      </c>
      <c r="I41" s="55">
        <v>0</v>
      </c>
      <c r="J41" s="55">
        <v>0</v>
      </c>
      <c r="K41" s="55">
        <v>0</v>
      </c>
      <c r="L41" s="56">
        <v>0</v>
      </c>
      <c r="M41" s="50" t="str">
        <f>IF('表1,2,3'!B41='表4,5'!B17,"","妻突合err!")</f>
        <v/>
      </c>
    </row>
    <row r="42" spans="1:17" ht="15" customHeight="1" x14ac:dyDescent="0.15">
      <c r="A42" s="43" t="s">
        <v>56</v>
      </c>
      <c r="B42" s="54">
        <f t="shared" si="2"/>
        <v>97</v>
      </c>
      <c r="C42" s="55">
        <v>0</v>
      </c>
      <c r="D42" s="55">
        <v>60</v>
      </c>
      <c r="E42" s="55">
        <v>23</v>
      </c>
      <c r="F42" s="55">
        <v>12</v>
      </c>
      <c r="G42" s="55">
        <v>2</v>
      </c>
      <c r="H42" s="55">
        <v>0</v>
      </c>
      <c r="I42" s="55">
        <v>0</v>
      </c>
      <c r="J42" s="55">
        <v>0</v>
      </c>
      <c r="K42" s="55">
        <v>0</v>
      </c>
      <c r="L42" s="56">
        <v>0</v>
      </c>
      <c r="M42" s="50" t="str">
        <f>IF('表1,2,3'!B42='表4,5'!B18,"","妻突合err!")</f>
        <v/>
      </c>
    </row>
    <row r="43" spans="1:17" ht="15" customHeight="1" x14ac:dyDescent="0.15">
      <c r="A43" s="43" t="s">
        <v>57</v>
      </c>
      <c r="B43" s="54">
        <f t="shared" si="2"/>
        <v>158</v>
      </c>
      <c r="C43" s="55">
        <v>0</v>
      </c>
      <c r="D43" s="55">
        <v>3</v>
      </c>
      <c r="E43" s="55">
        <v>80</v>
      </c>
      <c r="F43" s="55">
        <v>42</v>
      </c>
      <c r="G43" s="55">
        <v>24</v>
      </c>
      <c r="H43" s="55">
        <v>3</v>
      </c>
      <c r="I43" s="55">
        <v>3</v>
      </c>
      <c r="J43" s="55">
        <v>2</v>
      </c>
      <c r="K43" s="55">
        <v>1</v>
      </c>
      <c r="L43" s="56">
        <v>0</v>
      </c>
      <c r="M43" s="50" t="str">
        <f>IF('表1,2,3'!B43='表4,5'!B19,"","妻突合err!")</f>
        <v/>
      </c>
    </row>
    <row r="44" spans="1:17" ht="15" customHeight="1" x14ac:dyDescent="0.15">
      <c r="A44" s="43" t="s">
        <v>58</v>
      </c>
      <c r="B44" s="54">
        <f t="shared" si="2"/>
        <v>176</v>
      </c>
      <c r="C44" s="55">
        <v>0</v>
      </c>
      <c r="D44" s="55">
        <v>2</v>
      </c>
      <c r="E44" s="55">
        <v>28</v>
      </c>
      <c r="F44" s="55">
        <v>65</v>
      </c>
      <c r="G44" s="55">
        <v>45</v>
      </c>
      <c r="H44" s="55">
        <v>19</v>
      </c>
      <c r="I44" s="55">
        <v>11</v>
      </c>
      <c r="J44" s="55">
        <v>5</v>
      </c>
      <c r="K44" s="55">
        <v>1</v>
      </c>
      <c r="L44" s="56">
        <v>0</v>
      </c>
      <c r="M44" s="50" t="str">
        <f>IF('表1,2,3'!B44='表4,5'!B20,"","妻突合err!")</f>
        <v/>
      </c>
    </row>
    <row r="45" spans="1:17" ht="15" customHeight="1" x14ac:dyDescent="0.15">
      <c r="A45" s="43" t="s">
        <v>59</v>
      </c>
      <c r="B45" s="54">
        <f t="shared" si="2"/>
        <v>181</v>
      </c>
      <c r="C45" s="55">
        <v>0</v>
      </c>
      <c r="D45" s="55">
        <v>0</v>
      </c>
      <c r="E45" s="55">
        <v>6</v>
      </c>
      <c r="F45" s="55">
        <v>22</v>
      </c>
      <c r="G45" s="55">
        <v>88</v>
      </c>
      <c r="H45" s="55">
        <v>34</v>
      </c>
      <c r="I45" s="55">
        <v>20</v>
      </c>
      <c r="J45" s="55">
        <v>9</v>
      </c>
      <c r="K45" s="55">
        <v>2</v>
      </c>
      <c r="L45" s="56">
        <v>0</v>
      </c>
      <c r="M45" s="50" t="str">
        <f>IF('表1,2,3'!B45='表4,5'!B21,"","妻突合err!")</f>
        <v/>
      </c>
    </row>
    <row r="46" spans="1:17" ht="15" customHeight="1" x14ac:dyDescent="0.15">
      <c r="A46" s="43" t="s">
        <v>60</v>
      </c>
      <c r="B46" s="54">
        <f t="shared" si="2"/>
        <v>156</v>
      </c>
      <c r="C46" s="55">
        <v>0</v>
      </c>
      <c r="D46" s="55">
        <v>0</v>
      </c>
      <c r="E46" s="55">
        <v>1</v>
      </c>
      <c r="F46" s="55">
        <v>2</v>
      </c>
      <c r="G46" s="55">
        <v>24</v>
      </c>
      <c r="H46" s="55">
        <v>72</v>
      </c>
      <c r="I46" s="55">
        <v>32</v>
      </c>
      <c r="J46" s="55">
        <v>15</v>
      </c>
      <c r="K46" s="55">
        <v>10</v>
      </c>
      <c r="L46" s="56">
        <v>0</v>
      </c>
      <c r="M46" s="50" t="str">
        <f>IF('表1,2,3'!B46='表4,5'!B22,"","妻突合err!")</f>
        <v/>
      </c>
    </row>
    <row r="47" spans="1:17" ht="15" customHeight="1" x14ac:dyDescent="0.15">
      <c r="A47" s="43" t="s">
        <v>61</v>
      </c>
      <c r="B47" s="54">
        <f t="shared" si="2"/>
        <v>137</v>
      </c>
      <c r="C47" s="55">
        <v>0</v>
      </c>
      <c r="D47" s="55">
        <v>0</v>
      </c>
      <c r="E47" s="55">
        <v>0</v>
      </c>
      <c r="F47" s="55">
        <v>1</v>
      </c>
      <c r="G47" s="55">
        <v>4</v>
      </c>
      <c r="H47" s="55">
        <v>22</v>
      </c>
      <c r="I47" s="55">
        <v>69</v>
      </c>
      <c r="J47" s="55">
        <v>27</v>
      </c>
      <c r="K47" s="55">
        <v>14</v>
      </c>
      <c r="L47" s="56">
        <v>0</v>
      </c>
      <c r="M47" s="50" t="str">
        <f>IF('表1,2,3'!B47='表4,5'!B23,"","妻突合err!")</f>
        <v/>
      </c>
    </row>
    <row r="48" spans="1:17" ht="15" customHeight="1" x14ac:dyDescent="0.15">
      <c r="A48" s="43" t="s">
        <v>62</v>
      </c>
      <c r="B48" s="54">
        <f t="shared" si="2"/>
        <v>114</v>
      </c>
      <c r="C48" s="55">
        <v>0</v>
      </c>
      <c r="D48" s="55">
        <v>0</v>
      </c>
      <c r="E48" s="55">
        <v>0</v>
      </c>
      <c r="F48" s="55">
        <v>0</v>
      </c>
      <c r="G48" s="55">
        <v>2</v>
      </c>
      <c r="H48" s="55">
        <v>3</v>
      </c>
      <c r="I48" s="55">
        <v>19</v>
      </c>
      <c r="J48" s="55">
        <v>43</v>
      </c>
      <c r="K48" s="55">
        <v>47</v>
      </c>
      <c r="L48" s="56">
        <v>0</v>
      </c>
      <c r="M48" s="50" t="str">
        <f>IF('表1,2,3'!B48='表4,5'!B24,"","妻突合err!")</f>
        <v/>
      </c>
    </row>
    <row r="49" spans="1:13" ht="15" customHeight="1" x14ac:dyDescent="0.15">
      <c r="A49" s="43" t="s">
        <v>63</v>
      </c>
      <c r="B49" s="54">
        <f t="shared" si="2"/>
        <v>133</v>
      </c>
      <c r="C49" s="55">
        <v>0</v>
      </c>
      <c r="D49" s="55">
        <v>0</v>
      </c>
      <c r="E49" s="55">
        <v>0</v>
      </c>
      <c r="F49" s="55">
        <v>1</v>
      </c>
      <c r="G49" s="55">
        <v>0</v>
      </c>
      <c r="H49" s="55">
        <v>1</v>
      </c>
      <c r="I49" s="55">
        <v>3</v>
      </c>
      <c r="J49" s="55">
        <v>7</v>
      </c>
      <c r="K49" s="55">
        <v>121</v>
      </c>
      <c r="L49" s="56">
        <v>0</v>
      </c>
      <c r="M49" s="50" t="str">
        <f>IF('表1,2,3'!B49='表4,5'!B25,"","妻突合err!")</f>
        <v/>
      </c>
    </row>
    <row r="50" spans="1:13" ht="15" customHeight="1" x14ac:dyDescent="0.15">
      <c r="A50" s="42" t="s">
        <v>64</v>
      </c>
      <c r="B50" s="57">
        <f t="shared" si="2"/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9">
        <v>0</v>
      </c>
      <c r="M50" s="50" t="str">
        <f>IF('表1,2,3'!B50='表4,5'!B26,"","妻突合err!")</f>
        <v/>
      </c>
    </row>
    <row r="53" spans="1:13" ht="17.25" x14ac:dyDescent="0.2">
      <c r="B53" s="93"/>
    </row>
  </sheetData>
  <mergeCells count="211">
    <mergeCell ref="G36:L36"/>
    <mergeCell ref="E13:F13"/>
    <mergeCell ref="E12:F12"/>
    <mergeCell ref="K9:L9"/>
    <mergeCell ref="K12:L12"/>
    <mergeCell ref="I11:J11"/>
    <mergeCell ref="A33:B33"/>
    <mergeCell ref="C33:D33"/>
    <mergeCell ref="E33:F33"/>
    <mergeCell ref="G33:H33"/>
    <mergeCell ref="I33:J33"/>
    <mergeCell ref="A30:B30"/>
    <mergeCell ref="A32:B32"/>
    <mergeCell ref="C31:D31"/>
    <mergeCell ref="G13:H13"/>
    <mergeCell ref="I13:J13"/>
    <mergeCell ref="C30:D30"/>
    <mergeCell ref="A24:B24"/>
    <mergeCell ref="A25:B25"/>
    <mergeCell ref="A26:B26"/>
    <mergeCell ref="A27:B27"/>
    <mergeCell ref="E27:F27"/>
    <mergeCell ref="A28:B28"/>
    <mergeCell ref="C32:D32"/>
    <mergeCell ref="A29:B29"/>
    <mergeCell ref="C29:D29"/>
    <mergeCell ref="A31:B31"/>
    <mergeCell ref="E29:F29"/>
    <mergeCell ref="E28:F28"/>
    <mergeCell ref="C28:D28"/>
    <mergeCell ref="C25:D25"/>
    <mergeCell ref="C27:D27"/>
    <mergeCell ref="I27:J27"/>
    <mergeCell ref="C26:D26"/>
    <mergeCell ref="K10:L10"/>
    <mergeCell ref="K11:L11"/>
    <mergeCell ref="K13:L13"/>
    <mergeCell ref="I10:J10"/>
    <mergeCell ref="K19:L19"/>
    <mergeCell ref="K18:L18"/>
    <mergeCell ref="K14:L14"/>
    <mergeCell ref="I14:J14"/>
    <mergeCell ref="K24:L24"/>
    <mergeCell ref="I22:J22"/>
    <mergeCell ref="I23:J23"/>
    <mergeCell ref="K22:L22"/>
    <mergeCell ref="I20:J20"/>
    <mergeCell ref="K20:L20"/>
    <mergeCell ref="K23:L23"/>
    <mergeCell ref="K21:L21"/>
    <mergeCell ref="I19:J19"/>
    <mergeCell ref="G19:H19"/>
    <mergeCell ref="A23:B23"/>
    <mergeCell ref="C23:D23"/>
    <mergeCell ref="A22:B22"/>
    <mergeCell ref="C22:D22"/>
    <mergeCell ref="E22:F22"/>
    <mergeCell ref="I18:J18"/>
    <mergeCell ref="C24:D24"/>
    <mergeCell ref="E24:F24"/>
    <mergeCell ref="G24:H24"/>
    <mergeCell ref="I24:J24"/>
    <mergeCell ref="E23:F23"/>
    <mergeCell ref="G23:H23"/>
    <mergeCell ref="A14:B14"/>
    <mergeCell ref="A21:B21"/>
    <mergeCell ref="C21:D21"/>
    <mergeCell ref="C18:D18"/>
    <mergeCell ref="E18:F18"/>
    <mergeCell ref="G14:H14"/>
    <mergeCell ref="E21:F21"/>
    <mergeCell ref="G21:H21"/>
    <mergeCell ref="G18:H18"/>
    <mergeCell ref="C14:D14"/>
    <mergeCell ref="E14:F14"/>
    <mergeCell ref="A20:B20"/>
    <mergeCell ref="C20:D20"/>
    <mergeCell ref="E20:F20"/>
    <mergeCell ref="G20:H20"/>
    <mergeCell ref="A19:B19"/>
    <mergeCell ref="C19:D19"/>
    <mergeCell ref="E19:F19"/>
    <mergeCell ref="F38:H38"/>
    <mergeCell ref="A38:A39"/>
    <mergeCell ref="C8:D8"/>
    <mergeCell ref="A18:B18"/>
    <mergeCell ref="A9:B9"/>
    <mergeCell ref="E32:F32"/>
    <mergeCell ref="E31:F31"/>
    <mergeCell ref="G6:H6"/>
    <mergeCell ref="E6:F6"/>
    <mergeCell ref="C7:D7"/>
    <mergeCell ref="G11:H11"/>
    <mergeCell ref="A10:B10"/>
    <mergeCell ref="A11:B11"/>
    <mergeCell ref="A12:B12"/>
    <mergeCell ref="E8:F8"/>
    <mergeCell ref="G9:H9"/>
    <mergeCell ref="G10:H10"/>
    <mergeCell ref="C9:D9"/>
    <mergeCell ref="C10:D10"/>
    <mergeCell ref="C11:D11"/>
    <mergeCell ref="C12:D12"/>
    <mergeCell ref="G8:H8"/>
    <mergeCell ref="A7:B7"/>
    <mergeCell ref="A8:B8"/>
    <mergeCell ref="A1:B1"/>
    <mergeCell ref="A6:B6"/>
    <mergeCell ref="C6:D6"/>
    <mergeCell ref="K6:L6"/>
    <mergeCell ref="G7:H7"/>
    <mergeCell ref="I7:J7"/>
    <mergeCell ref="K7:L7"/>
    <mergeCell ref="C5:D5"/>
    <mergeCell ref="A13:B13"/>
    <mergeCell ref="E7:F7"/>
    <mergeCell ref="G12:H12"/>
    <mergeCell ref="K5:L5"/>
    <mergeCell ref="I5:J5"/>
    <mergeCell ref="G5:H5"/>
    <mergeCell ref="E5:F5"/>
    <mergeCell ref="I6:J6"/>
    <mergeCell ref="C13:D13"/>
    <mergeCell ref="E9:F9"/>
    <mergeCell ref="E10:F10"/>
    <mergeCell ref="E11:F11"/>
    <mergeCell ref="I9:J9"/>
    <mergeCell ref="I8:J8"/>
    <mergeCell ref="K8:L8"/>
    <mergeCell ref="I12:J12"/>
    <mergeCell ref="M21:N21"/>
    <mergeCell ref="M22:N22"/>
    <mergeCell ref="M19:N19"/>
    <mergeCell ref="O19:P19"/>
    <mergeCell ref="M20:N20"/>
    <mergeCell ref="O20:P20"/>
    <mergeCell ref="O21:P21"/>
    <mergeCell ref="O22:P22"/>
    <mergeCell ref="O14:P14"/>
    <mergeCell ref="M18:N18"/>
    <mergeCell ref="O18:P18"/>
    <mergeCell ref="M5:N5"/>
    <mergeCell ref="O5:P5"/>
    <mergeCell ref="M12:N12"/>
    <mergeCell ref="M13:N13"/>
    <mergeCell ref="M14:N14"/>
    <mergeCell ref="O10:P10"/>
    <mergeCell ref="O11:P11"/>
    <mergeCell ref="O12:P12"/>
    <mergeCell ref="M9:N9"/>
    <mergeCell ref="M10:N10"/>
    <mergeCell ref="M11:N11"/>
    <mergeCell ref="O9:P9"/>
    <mergeCell ref="O7:P7"/>
    <mergeCell ref="M8:N8"/>
    <mergeCell ref="O13:P13"/>
    <mergeCell ref="O8:P8"/>
    <mergeCell ref="M6:N6"/>
    <mergeCell ref="O6:P6"/>
    <mergeCell ref="M7:N7"/>
    <mergeCell ref="G32:H32"/>
    <mergeCell ref="G31:H31"/>
    <mergeCell ref="G30:H30"/>
    <mergeCell ref="G29:H29"/>
    <mergeCell ref="G28:H28"/>
    <mergeCell ref="G22:H22"/>
    <mergeCell ref="E30:F30"/>
    <mergeCell ref="I21:J21"/>
    <mergeCell ref="E26:F26"/>
    <mergeCell ref="G26:H26"/>
    <mergeCell ref="I26:J26"/>
    <mergeCell ref="E25:F25"/>
    <mergeCell ref="G27:H27"/>
    <mergeCell ref="G25:H25"/>
    <mergeCell ref="I29:J29"/>
    <mergeCell ref="I30:J30"/>
    <mergeCell ref="I28:J28"/>
    <mergeCell ref="I31:J31"/>
    <mergeCell ref="I32:J32"/>
    <mergeCell ref="I25:J25"/>
    <mergeCell ref="K33:L33"/>
    <mergeCell ref="K32:L32"/>
    <mergeCell ref="K28:L28"/>
    <mergeCell ref="K27:L27"/>
    <mergeCell ref="K26:L26"/>
    <mergeCell ref="K25:L25"/>
    <mergeCell ref="K30:L30"/>
    <mergeCell ref="K31:L31"/>
    <mergeCell ref="K29:L29"/>
    <mergeCell ref="O33:P33"/>
    <mergeCell ref="M32:N32"/>
    <mergeCell ref="M31:N31"/>
    <mergeCell ref="M33:N33"/>
    <mergeCell ref="O23:P23"/>
    <mergeCell ref="O24:P24"/>
    <mergeCell ref="O27:P27"/>
    <mergeCell ref="O28:P28"/>
    <mergeCell ref="O31:P31"/>
    <mergeCell ref="O32:P32"/>
    <mergeCell ref="M29:N29"/>
    <mergeCell ref="M30:N30"/>
    <mergeCell ref="M27:N27"/>
    <mergeCell ref="M28:N28"/>
    <mergeCell ref="M25:N25"/>
    <mergeCell ref="O25:P25"/>
    <mergeCell ref="M26:N26"/>
    <mergeCell ref="O26:P26"/>
    <mergeCell ref="O29:P29"/>
    <mergeCell ref="O30:P30"/>
    <mergeCell ref="M23:N23"/>
    <mergeCell ref="M24:N24"/>
  </mergeCells>
  <phoneticPr fontId="1"/>
  <printOptions horizontalCentered="1"/>
  <pageMargins left="0.78740157480314965" right="0.78740157480314965" top="0.74803149606299213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36"/>
  <sheetViews>
    <sheetView view="pageBreakPreview" zoomScale="130" zoomScaleNormal="100" zoomScaleSheetLayoutView="130" workbookViewId="0">
      <selection activeCell="A31" sqref="A31"/>
    </sheetView>
  </sheetViews>
  <sheetFormatPr defaultColWidth="8.140625" defaultRowHeight="12" x14ac:dyDescent="0.15"/>
  <cols>
    <col min="1" max="1" width="7.85546875" customWidth="1"/>
    <col min="2" max="2" width="7.42578125" customWidth="1"/>
    <col min="3" max="15" width="6.140625" customWidth="1"/>
  </cols>
  <sheetData>
    <row r="1" spans="1:16" ht="17.25" x14ac:dyDescent="0.15">
      <c r="A1" s="95" t="s">
        <v>121</v>
      </c>
      <c r="J1" s="31"/>
      <c r="K1" s="156" t="s">
        <v>116</v>
      </c>
      <c r="L1" s="156"/>
      <c r="M1" s="156"/>
      <c r="N1" s="156"/>
      <c r="O1" s="156"/>
    </row>
    <row r="2" spans="1:16" x14ac:dyDescent="0.15">
      <c r="A2" s="9" t="str">
        <f>IF(B4='表1,2,3'!B40,"","突合err!")</f>
        <v/>
      </c>
      <c r="B2" s="60" t="str">
        <f t="shared" ref="B2:O2" si="0">IF(B4=B16,"","合計err!")</f>
        <v/>
      </c>
      <c r="C2" s="60" t="str">
        <f t="shared" si="0"/>
        <v/>
      </c>
      <c r="D2" s="60" t="str">
        <f t="shared" si="0"/>
        <v/>
      </c>
      <c r="E2" s="60" t="str">
        <f t="shared" si="0"/>
        <v/>
      </c>
      <c r="F2" s="60" t="str">
        <f t="shared" si="0"/>
        <v/>
      </c>
      <c r="G2" s="60" t="str">
        <f t="shared" si="0"/>
        <v/>
      </c>
      <c r="H2" s="60" t="str">
        <f t="shared" si="0"/>
        <v/>
      </c>
      <c r="I2" s="60" t="str">
        <f t="shared" si="0"/>
        <v/>
      </c>
      <c r="J2" s="60" t="str">
        <f t="shared" si="0"/>
        <v/>
      </c>
      <c r="K2" s="60" t="str">
        <f t="shared" si="0"/>
        <v/>
      </c>
      <c r="L2" s="60" t="str">
        <f>IF(L4=L16,"","合計err!")</f>
        <v/>
      </c>
      <c r="M2" s="60" t="str">
        <f>IF(M4=M16,"","合計err!")</f>
        <v/>
      </c>
      <c r="N2" s="60" t="str">
        <f>IF(N4=N16,"","合計err!")</f>
        <v/>
      </c>
      <c r="O2" s="60" t="str">
        <f t="shared" si="0"/>
        <v/>
      </c>
    </row>
    <row r="3" spans="1:16" s="7" customFormat="1" ht="36" customHeight="1" x14ac:dyDescent="0.15">
      <c r="A3" s="8" t="s">
        <v>12</v>
      </c>
      <c r="B3" s="18" t="s">
        <v>0</v>
      </c>
      <c r="C3" s="27" t="s">
        <v>27</v>
      </c>
      <c r="D3" s="27" t="s">
        <v>28</v>
      </c>
      <c r="E3" s="28" t="s">
        <v>29</v>
      </c>
      <c r="F3" s="27" t="s">
        <v>30</v>
      </c>
      <c r="G3" s="28" t="s">
        <v>31</v>
      </c>
      <c r="H3" s="32" t="s">
        <v>41</v>
      </c>
      <c r="I3" s="29" t="s">
        <v>33</v>
      </c>
      <c r="J3" s="29" t="s">
        <v>34</v>
      </c>
      <c r="K3" s="29" t="s">
        <v>35</v>
      </c>
      <c r="L3" s="29" t="s">
        <v>36</v>
      </c>
      <c r="M3" s="29" t="s">
        <v>37</v>
      </c>
      <c r="N3" s="28" t="s">
        <v>32</v>
      </c>
      <c r="O3" s="19" t="s">
        <v>1</v>
      </c>
    </row>
    <row r="4" spans="1:16" ht="18" customHeight="1" x14ac:dyDescent="0.15">
      <c r="A4" s="10" t="s">
        <v>13</v>
      </c>
      <c r="B4" s="71">
        <f>SUM(C4:O4)</f>
        <v>1158</v>
      </c>
      <c r="C4" s="72">
        <f>SUM(C5:C14)</f>
        <v>76</v>
      </c>
      <c r="D4" s="72">
        <f t="shared" ref="D4:O4" si="1">SUM(D5:D14)</f>
        <v>81</v>
      </c>
      <c r="E4" s="72">
        <f t="shared" si="1"/>
        <v>84</v>
      </c>
      <c r="F4" s="72">
        <f t="shared" si="1"/>
        <v>71</v>
      </c>
      <c r="G4" s="72">
        <f t="shared" si="1"/>
        <v>54</v>
      </c>
      <c r="H4" s="72">
        <f t="shared" si="1"/>
        <v>213</v>
      </c>
      <c r="I4" s="72">
        <f t="shared" si="1"/>
        <v>143</v>
      </c>
      <c r="J4" s="72">
        <f t="shared" si="1"/>
        <v>117</v>
      </c>
      <c r="K4" s="72">
        <f t="shared" si="1"/>
        <v>88</v>
      </c>
      <c r="L4" s="72">
        <f t="shared" si="1"/>
        <v>50</v>
      </c>
      <c r="M4" s="72">
        <f t="shared" si="1"/>
        <v>33</v>
      </c>
      <c r="N4" s="72">
        <f t="shared" si="1"/>
        <v>35</v>
      </c>
      <c r="O4" s="73">
        <f t="shared" si="1"/>
        <v>113</v>
      </c>
      <c r="P4" s="50" t="str">
        <f>IF(B4='表1,2,3'!B40,"","突合エラー")</f>
        <v/>
      </c>
    </row>
    <row r="5" spans="1:16" ht="18" customHeight="1" x14ac:dyDescent="0.15">
      <c r="A5" s="43" t="s">
        <v>55</v>
      </c>
      <c r="B5" s="63">
        <f t="shared" ref="B5:B14" si="2">SUM(C5:O5)</f>
        <v>3</v>
      </c>
      <c r="C5" s="66">
        <v>3</v>
      </c>
      <c r="D5" s="66">
        <v>0</v>
      </c>
      <c r="E5" s="66">
        <v>0</v>
      </c>
      <c r="F5" s="66">
        <v>0</v>
      </c>
      <c r="G5" s="66">
        <v>0</v>
      </c>
      <c r="H5" s="74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7">
        <v>0</v>
      </c>
      <c r="P5" s="50" t="str">
        <f>IF(B5='表1,2,3'!C40,"","突合エラー")</f>
        <v/>
      </c>
    </row>
    <row r="6" spans="1:16" ht="18" customHeight="1" x14ac:dyDescent="0.15">
      <c r="A6" s="43" t="s">
        <v>56</v>
      </c>
      <c r="B6" s="63">
        <f t="shared" si="2"/>
        <v>67</v>
      </c>
      <c r="C6" s="66">
        <v>12</v>
      </c>
      <c r="D6" s="66">
        <v>19</v>
      </c>
      <c r="E6" s="66">
        <v>10</v>
      </c>
      <c r="F6" s="66">
        <v>8</v>
      </c>
      <c r="G6" s="66">
        <v>9</v>
      </c>
      <c r="H6" s="66">
        <v>1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7">
        <v>8</v>
      </c>
      <c r="P6" s="50" t="str">
        <f>IF(B6='表1,2,3'!D40,"","突合エラー")</f>
        <v/>
      </c>
    </row>
    <row r="7" spans="1:16" ht="18" customHeight="1" x14ac:dyDescent="0.15">
      <c r="A7" s="43" t="s">
        <v>57</v>
      </c>
      <c r="B7" s="63">
        <f t="shared" si="2"/>
        <v>138</v>
      </c>
      <c r="C7" s="66">
        <v>14</v>
      </c>
      <c r="D7" s="66">
        <v>19</v>
      </c>
      <c r="E7" s="66">
        <v>30</v>
      </c>
      <c r="F7" s="66">
        <v>20</v>
      </c>
      <c r="G7" s="66">
        <v>11</v>
      </c>
      <c r="H7" s="66">
        <v>32</v>
      </c>
      <c r="I7" s="66">
        <v>2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7">
        <v>10</v>
      </c>
      <c r="P7" s="50" t="str">
        <f>IF(B7='表1,2,3'!E40,"","突合エラー")</f>
        <v/>
      </c>
    </row>
    <row r="8" spans="1:16" ht="18" customHeight="1" x14ac:dyDescent="0.15">
      <c r="A8" s="43" t="s">
        <v>58</v>
      </c>
      <c r="B8" s="63">
        <f t="shared" si="2"/>
        <v>145</v>
      </c>
      <c r="C8" s="66">
        <v>9</v>
      </c>
      <c r="D8" s="66">
        <v>17</v>
      </c>
      <c r="E8" s="66">
        <v>9</v>
      </c>
      <c r="F8" s="66">
        <v>21</v>
      </c>
      <c r="G8" s="66">
        <v>14</v>
      </c>
      <c r="H8" s="66">
        <v>51</v>
      </c>
      <c r="I8" s="66">
        <v>14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7">
        <v>10</v>
      </c>
      <c r="P8" s="50" t="str">
        <f>IF(B8='表1,2,3'!F40,"","突合エラー")</f>
        <v/>
      </c>
    </row>
    <row r="9" spans="1:16" ht="18" customHeight="1" x14ac:dyDescent="0.15">
      <c r="A9" s="43" t="s">
        <v>59</v>
      </c>
      <c r="B9" s="63">
        <f t="shared" si="2"/>
        <v>189</v>
      </c>
      <c r="C9" s="66">
        <v>14</v>
      </c>
      <c r="D9" s="66">
        <v>8</v>
      </c>
      <c r="E9" s="66">
        <v>17</v>
      </c>
      <c r="F9" s="66">
        <v>9</v>
      </c>
      <c r="G9" s="66">
        <v>8</v>
      </c>
      <c r="H9" s="66">
        <v>57</v>
      </c>
      <c r="I9" s="66">
        <v>42</v>
      </c>
      <c r="J9" s="66">
        <v>20</v>
      </c>
      <c r="K9" s="66">
        <v>2</v>
      </c>
      <c r="L9" s="66">
        <v>0</v>
      </c>
      <c r="M9" s="66">
        <v>0</v>
      </c>
      <c r="N9" s="66">
        <v>0</v>
      </c>
      <c r="O9" s="67">
        <v>12</v>
      </c>
      <c r="P9" s="50" t="str">
        <f>IF(B9='表1,2,3'!G40,"","突合エラー")</f>
        <v/>
      </c>
    </row>
    <row r="10" spans="1:16" ht="18" customHeight="1" x14ac:dyDescent="0.15">
      <c r="A10" s="43" t="s">
        <v>60</v>
      </c>
      <c r="B10" s="63">
        <f t="shared" si="2"/>
        <v>155</v>
      </c>
      <c r="C10" s="66">
        <v>6</v>
      </c>
      <c r="D10" s="66">
        <v>5</v>
      </c>
      <c r="E10" s="66">
        <v>5</v>
      </c>
      <c r="F10" s="66">
        <v>3</v>
      </c>
      <c r="G10" s="66">
        <v>7</v>
      </c>
      <c r="H10" s="66">
        <v>29</v>
      </c>
      <c r="I10" s="66">
        <v>41</v>
      </c>
      <c r="J10" s="66">
        <v>37</v>
      </c>
      <c r="K10" s="66">
        <v>10</v>
      </c>
      <c r="L10" s="66">
        <v>1</v>
      </c>
      <c r="M10" s="66">
        <v>0</v>
      </c>
      <c r="N10" s="66">
        <v>0</v>
      </c>
      <c r="O10" s="67">
        <v>11</v>
      </c>
      <c r="P10" s="50" t="str">
        <f>IF(B10='表1,2,3'!H40,"","突合エラー")</f>
        <v/>
      </c>
    </row>
    <row r="11" spans="1:16" ht="18" customHeight="1" x14ac:dyDescent="0.15">
      <c r="A11" s="43" t="s">
        <v>61</v>
      </c>
      <c r="B11" s="63">
        <f t="shared" si="2"/>
        <v>157</v>
      </c>
      <c r="C11" s="66">
        <v>6</v>
      </c>
      <c r="D11" s="66">
        <v>5</v>
      </c>
      <c r="E11" s="66">
        <v>8</v>
      </c>
      <c r="F11" s="66">
        <v>3</v>
      </c>
      <c r="G11" s="66">
        <v>1</v>
      </c>
      <c r="H11" s="66">
        <v>18</v>
      </c>
      <c r="I11" s="66">
        <v>21</v>
      </c>
      <c r="J11" s="66">
        <v>29</v>
      </c>
      <c r="K11" s="66">
        <v>33</v>
      </c>
      <c r="L11" s="66">
        <v>11</v>
      </c>
      <c r="M11" s="66">
        <v>0</v>
      </c>
      <c r="N11" s="66">
        <v>0</v>
      </c>
      <c r="O11" s="67">
        <v>22</v>
      </c>
      <c r="P11" s="50" t="str">
        <f>IF(B11='表1,2,3'!I40,"","突合エラー")</f>
        <v/>
      </c>
    </row>
    <row r="12" spans="1:16" ht="18" customHeight="1" x14ac:dyDescent="0.15">
      <c r="A12" s="43" t="s">
        <v>62</v>
      </c>
      <c r="B12" s="63">
        <f t="shared" si="2"/>
        <v>108</v>
      </c>
      <c r="C12" s="66">
        <v>3</v>
      </c>
      <c r="D12" s="66">
        <v>3</v>
      </c>
      <c r="E12" s="66">
        <v>4</v>
      </c>
      <c r="F12" s="66">
        <v>4</v>
      </c>
      <c r="G12" s="66">
        <v>0</v>
      </c>
      <c r="H12" s="66">
        <v>14</v>
      </c>
      <c r="I12" s="66">
        <v>12</v>
      </c>
      <c r="J12" s="66">
        <v>18</v>
      </c>
      <c r="K12" s="66">
        <v>25</v>
      </c>
      <c r="L12" s="66">
        <v>16</v>
      </c>
      <c r="M12" s="66">
        <v>3</v>
      </c>
      <c r="N12" s="66">
        <v>0</v>
      </c>
      <c r="O12" s="67">
        <v>6</v>
      </c>
      <c r="P12" s="50" t="str">
        <f>IF(B12='表1,2,3'!J40,"","突合エラー")</f>
        <v/>
      </c>
    </row>
    <row r="13" spans="1:16" ht="18" customHeight="1" x14ac:dyDescent="0.15">
      <c r="A13" s="43" t="s">
        <v>63</v>
      </c>
      <c r="B13" s="63">
        <f t="shared" si="2"/>
        <v>196</v>
      </c>
      <c r="C13" s="66">
        <v>9</v>
      </c>
      <c r="D13" s="66">
        <v>5</v>
      </c>
      <c r="E13" s="66">
        <v>1</v>
      </c>
      <c r="F13" s="66">
        <v>3</v>
      </c>
      <c r="G13" s="66">
        <v>4</v>
      </c>
      <c r="H13" s="66">
        <v>11</v>
      </c>
      <c r="I13" s="66">
        <v>11</v>
      </c>
      <c r="J13" s="66">
        <v>13</v>
      </c>
      <c r="K13" s="66">
        <v>18</v>
      </c>
      <c r="L13" s="66">
        <v>22</v>
      </c>
      <c r="M13" s="66">
        <v>30</v>
      </c>
      <c r="N13" s="66">
        <v>35</v>
      </c>
      <c r="O13" s="67">
        <v>34</v>
      </c>
      <c r="P13" s="50" t="str">
        <f>IF(B13='表1,2,3'!K40,"","突合エラー")</f>
        <v/>
      </c>
    </row>
    <row r="14" spans="1:16" ht="18" customHeight="1" x14ac:dyDescent="0.15">
      <c r="A14" s="2" t="s">
        <v>64</v>
      </c>
      <c r="B14" s="63">
        <f t="shared" si="2"/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7">
        <v>0</v>
      </c>
      <c r="P14" s="50" t="str">
        <f>IF(B14='表1,2,3'!L40,"","突合エラー")</f>
        <v/>
      </c>
    </row>
    <row r="15" spans="1:16" ht="18" customHeight="1" x14ac:dyDescent="0.15">
      <c r="A15" s="33"/>
      <c r="B15" s="61" t="str">
        <f t="shared" ref="B15:O15" si="3">IF(B4=B16,"","合計err!")</f>
        <v/>
      </c>
      <c r="C15" s="61" t="str">
        <f t="shared" si="3"/>
        <v/>
      </c>
      <c r="D15" s="61" t="str">
        <f t="shared" si="3"/>
        <v/>
      </c>
      <c r="E15" s="61" t="str">
        <f t="shared" si="3"/>
        <v/>
      </c>
      <c r="F15" s="61" t="str">
        <f t="shared" si="3"/>
        <v/>
      </c>
      <c r="G15" s="61" t="str">
        <f t="shared" si="3"/>
        <v/>
      </c>
      <c r="H15" s="61" t="str">
        <f t="shared" si="3"/>
        <v/>
      </c>
      <c r="I15" s="61" t="str">
        <f t="shared" si="3"/>
        <v/>
      </c>
      <c r="J15" s="61" t="str">
        <f t="shared" si="3"/>
        <v/>
      </c>
      <c r="K15" s="61" t="str">
        <f t="shared" si="3"/>
        <v/>
      </c>
      <c r="L15" s="61" t="str">
        <f>IF(L4=L16,"","合計err!")</f>
        <v/>
      </c>
      <c r="M15" s="61" t="str">
        <f>IF(M4=M16,"","合計err!")</f>
        <v/>
      </c>
      <c r="N15" s="61" t="str">
        <f>IF(N4=N16,"","合計err!")</f>
        <v/>
      </c>
      <c r="O15" s="62" t="str">
        <f t="shared" si="3"/>
        <v/>
      </c>
    </row>
    <row r="16" spans="1:16" ht="18" customHeight="1" x14ac:dyDescent="0.15">
      <c r="A16" s="11" t="s">
        <v>14</v>
      </c>
      <c r="B16" s="63">
        <f>SUM(C16:O16)</f>
        <v>1158</v>
      </c>
      <c r="C16" s="64">
        <f>SUM(C17:C26)</f>
        <v>76</v>
      </c>
      <c r="D16" s="64">
        <f t="shared" ref="D16:O16" si="4">SUM(D17:D26)</f>
        <v>81</v>
      </c>
      <c r="E16" s="64">
        <f t="shared" si="4"/>
        <v>84</v>
      </c>
      <c r="F16" s="64">
        <f t="shared" si="4"/>
        <v>71</v>
      </c>
      <c r="G16" s="64">
        <f t="shared" si="4"/>
        <v>54</v>
      </c>
      <c r="H16" s="64">
        <f t="shared" si="4"/>
        <v>213</v>
      </c>
      <c r="I16" s="64">
        <f t="shared" si="4"/>
        <v>143</v>
      </c>
      <c r="J16" s="64">
        <f t="shared" si="4"/>
        <v>117</v>
      </c>
      <c r="K16" s="64">
        <f t="shared" si="4"/>
        <v>88</v>
      </c>
      <c r="L16" s="64">
        <f t="shared" si="4"/>
        <v>50</v>
      </c>
      <c r="M16" s="64">
        <f t="shared" si="4"/>
        <v>33</v>
      </c>
      <c r="N16" s="64">
        <f t="shared" si="4"/>
        <v>35</v>
      </c>
      <c r="O16" s="65">
        <f t="shared" si="4"/>
        <v>113</v>
      </c>
      <c r="P16" s="50" t="str">
        <f>IF(B16='表1,2,3'!B40,"","突合エラー")</f>
        <v/>
      </c>
    </row>
    <row r="17" spans="1:16" ht="18" customHeight="1" x14ac:dyDescent="0.15">
      <c r="A17" s="43" t="s">
        <v>55</v>
      </c>
      <c r="B17" s="63">
        <f t="shared" ref="B17:B26" si="5">SUM(C17:O17)</f>
        <v>6</v>
      </c>
      <c r="C17" s="66">
        <v>3</v>
      </c>
      <c r="D17" s="66">
        <v>1</v>
      </c>
      <c r="E17" s="66">
        <v>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7">
        <v>1</v>
      </c>
      <c r="P17" s="50" t="str">
        <f>IF(B17='表1,2,3'!B41,"","突合エラー")</f>
        <v/>
      </c>
    </row>
    <row r="18" spans="1:16" ht="18" customHeight="1" x14ac:dyDescent="0.15">
      <c r="A18" s="43" t="s">
        <v>56</v>
      </c>
      <c r="B18" s="63">
        <f t="shared" si="5"/>
        <v>97</v>
      </c>
      <c r="C18" s="66">
        <v>22</v>
      </c>
      <c r="D18" s="66">
        <v>17</v>
      </c>
      <c r="E18" s="66">
        <v>18</v>
      </c>
      <c r="F18" s="66">
        <v>15</v>
      </c>
      <c r="G18" s="66">
        <v>11</v>
      </c>
      <c r="H18" s="66">
        <v>6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7">
        <v>8</v>
      </c>
      <c r="P18" s="50" t="str">
        <f>IF(B18='表1,2,3'!B42,"","突合エラー")</f>
        <v/>
      </c>
    </row>
    <row r="19" spans="1:16" ht="18" customHeight="1" x14ac:dyDescent="0.15">
      <c r="A19" s="43" t="s">
        <v>57</v>
      </c>
      <c r="B19" s="63">
        <f t="shared" si="5"/>
        <v>158</v>
      </c>
      <c r="C19" s="66">
        <v>12</v>
      </c>
      <c r="D19" s="66">
        <v>22</v>
      </c>
      <c r="E19" s="66">
        <v>28</v>
      </c>
      <c r="F19" s="66">
        <v>23</v>
      </c>
      <c r="G19" s="66">
        <v>12</v>
      </c>
      <c r="H19" s="66">
        <v>47</v>
      </c>
      <c r="I19" s="66">
        <v>3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7">
        <v>11</v>
      </c>
      <c r="P19" s="50" t="str">
        <f>IF(B19='表1,2,3'!B43,"","突合エラー")</f>
        <v/>
      </c>
    </row>
    <row r="20" spans="1:16" ht="18" customHeight="1" x14ac:dyDescent="0.15">
      <c r="A20" s="43" t="s">
        <v>58</v>
      </c>
      <c r="B20" s="63">
        <f t="shared" si="5"/>
        <v>176</v>
      </c>
      <c r="C20" s="66">
        <v>13</v>
      </c>
      <c r="D20" s="66">
        <v>18</v>
      </c>
      <c r="E20" s="66">
        <v>18</v>
      </c>
      <c r="F20" s="66">
        <v>20</v>
      </c>
      <c r="G20" s="66">
        <v>16</v>
      </c>
      <c r="H20" s="66">
        <v>56</v>
      </c>
      <c r="I20" s="66">
        <v>17</v>
      </c>
      <c r="J20" s="66">
        <v>1</v>
      </c>
      <c r="K20" s="66">
        <v>0</v>
      </c>
      <c r="L20" s="66">
        <v>0</v>
      </c>
      <c r="M20" s="66">
        <v>0</v>
      </c>
      <c r="N20" s="66">
        <v>0</v>
      </c>
      <c r="O20" s="67">
        <v>17</v>
      </c>
      <c r="P20" s="50" t="str">
        <f>IF(B20='表1,2,3'!B44,"","突合エラー")</f>
        <v/>
      </c>
    </row>
    <row r="21" spans="1:16" ht="18" customHeight="1" x14ac:dyDescent="0.15">
      <c r="A21" s="43" t="s">
        <v>59</v>
      </c>
      <c r="B21" s="63">
        <f t="shared" si="5"/>
        <v>181</v>
      </c>
      <c r="C21" s="66">
        <v>11</v>
      </c>
      <c r="D21" s="66">
        <v>14</v>
      </c>
      <c r="E21" s="66">
        <v>9</v>
      </c>
      <c r="F21" s="66">
        <v>5</v>
      </c>
      <c r="G21" s="66">
        <v>6</v>
      </c>
      <c r="H21" s="66">
        <v>49</v>
      </c>
      <c r="I21" s="66">
        <v>53</v>
      </c>
      <c r="J21" s="66">
        <v>23</v>
      </c>
      <c r="K21" s="66">
        <v>2</v>
      </c>
      <c r="L21" s="66">
        <v>0</v>
      </c>
      <c r="M21" s="66">
        <v>0</v>
      </c>
      <c r="N21" s="66">
        <v>0</v>
      </c>
      <c r="O21" s="67">
        <v>9</v>
      </c>
      <c r="P21" s="50" t="str">
        <f>IF(B21='表1,2,3'!B45,"","突合エラー")</f>
        <v/>
      </c>
    </row>
    <row r="22" spans="1:16" ht="18" customHeight="1" x14ac:dyDescent="0.15">
      <c r="A22" s="43" t="s">
        <v>60</v>
      </c>
      <c r="B22" s="63">
        <f t="shared" si="5"/>
        <v>156</v>
      </c>
      <c r="C22" s="66">
        <v>2</v>
      </c>
      <c r="D22" s="66">
        <v>2</v>
      </c>
      <c r="E22" s="66">
        <v>3</v>
      </c>
      <c r="F22" s="66">
        <v>3</v>
      </c>
      <c r="G22" s="66">
        <v>4</v>
      </c>
      <c r="H22" s="66">
        <v>28</v>
      </c>
      <c r="I22" s="66">
        <v>41</v>
      </c>
      <c r="J22" s="66">
        <v>41</v>
      </c>
      <c r="K22" s="66">
        <v>14</v>
      </c>
      <c r="L22" s="66">
        <v>0</v>
      </c>
      <c r="M22" s="66">
        <v>0</v>
      </c>
      <c r="N22" s="66">
        <v>0</v>
      </c>
      <c r="O22" s="67">
        <v>18</v>
      </c>
      <c r="P22" s="50" t="str">
        <f>IF(B22='表1,2,3'!B46,"","突合エラー")</f>
        <v/>
      </c>
    </row>
    <row r="23" spans="1:16" ht="18" customHeight="1" x14ac:dyDescent="0.15">
      <c r="A23" s="43" t="s">
        <v>61</v>
      </c>
      <c r="B23" s="63">
        <f t="shared" si="5"/>
        <v>137</v>
      </c>
      <c r="C23" s="66">
        <v>3</v>
      </c>
      <c r="D23" s="66">
        <v>2</v>
      </c>
      <c r="E23" s="66">
        <v>4</v>
      </c>
      <c r="F23" s="66">
        <v>1</v>
      </c>
      <c r="G23" s="66">
        <v>0</v>
      </c>
      <c r="H23" s="66">
        <v>12</v>
      </c>
      <c r="I23" s="66">
        <v>16</v>
      </c>
      <c r="J23" s="66">
        <v>31</v>
      </c>
      <c r="K23" s="66">
        <v>39</v>
      </c>
      <c r="L23" s="66">
        <v>12</v>
      </c>
      <c r="M23" s="66">
        <v>1</v>
      </c>
      <c r="N23" s="66">
        <v>0</v>
      </c>
      <c r="O23" s="67">
        <v>16</v>
      </c>
      <c r="P23" s="50" t="str">
        <f>IF(B23='表1,2,3'!B47,"","突合エラー")</f>
        <v/>
      </c>
    </row>
    <row r="24" spans="1:16" ht="18" customHeight="1" x14ac:dyDescent="0.15">
      <c r="A24" s="43" t="s">
        <v>62</v>
      </c>
      <c r="B24" s="63">
        <f t="shared" si="5"/>
        <v>114</v>
      </c>
      <c r="C24" s="66">
        <v>4</v>
      </c>
      <c r="D24" s="66">
        <v>1</v>
      </c>
      <c r="E24" s="66">
        <v>2</v>
      </c>
      <c r="F24" s="66">
        <v>1</v>
      </c>
      <c r="G24" s="66">
        <v>2</v>
      </c>
      <c r="H24" s="66">
        <v>7</v>
      </c>
      <c r="I24" s="66">
        <v>6</v>
      </c>
      <c r="J24" s="66">
        <v>18</v>
      </c>
      <c r="K24" s="66">
        <v>24</v>
      </c>
      <c r="L24" s="66">
        <v>28</v>
      </c>
      <c r="M24" s="66">
        <v>11</v>
      </c>
      <c r="N24" s="66">
        <v>2</v>
      </c>
      <c r="O24" s="67">
        <v>8</v>
      </c>
      <c r="P24" s="50" t="str">
        <f>IF(B24='表1,2,3'!B48,"","突合エラー")</f>
        <v/>
      </c>
    </row>
    <row r="25" spans="1:16" ht="18" customHeight="1" x14ac:dyDescent="0.15">
      <c r="A25" s="43" t="s">
        <v>63</v>
      </c>
      <c r="B25" s="63">
        <f t="shared" si="5"/>
        <v>133</v>
      </c>
      <c r="C25" s="66">
        <v>6</v>
      </c>
      <c r="D25" s="66">
        <v>4</v>
      </c>
      <c r="E25" s="66">
        <v>1</v>
      </c>
      <c r="F25" s="66">
        <v>3</v>
      </c>
      <c r="G25" s="66">
        <v>3</v>
      </c>
      <c r="H25" s="66">
        <v>8</v>
      </c>
      <c r="I25" s="66">
        <v>7</v>
      </c>
      <c r="J25" s="66">
        <v>3</v>
      </c>
      <c r="K25" s="66">
        <v>9</v>
      </c>
      <c r="L25" s="66">
        <v>10</v>
      </c>
      <c r="M25" s="66">
        <v>21</v>
      </c>
      <c r="N25" s="66">
        <v>33</v>
      </c>
      <c r="O25" s="67">
        <v>25</v>
      </c>
      <c r="P25" s="50" t="str">
        <f>IF(B25='表1,2,3'!B49,"","突合エラー")</f>
        <v/>
      </c>
    </row>
    <row r="26" spans="1:16" ht="18" customHeight="1" x14ac:dyDescent="0.15">
      <c r="A26" s="1" t="s">
        <v>64</v>
      </c>
      <c r="B26" s="68">
        <f t="shared" si="5"/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85">
        <v>0</v>
      </c>
      <c r="P26" s="50" t="str">
        <f>IF(B26='表1,2,3'!B50,"","突合エラー")</f>
        <v/>
      </c>
    </row>
    <row r="31" spans="1:16" ht="17.25" x14ac:dyDescent="0.15">
      <c r="A31" s="95" t="s">
        <v>122</v>
      </c>
    </row>
    <row r="33" spans="1:14" ht="18" customHeight="1" x14ac:dyDescent="0.15">
      <c r="A33" s="24"/>
      <c r="B33" s="25"/>
      <c r="C33" s="5" t="s">
        <v>0</v>
      </c>
      <c r="D33" s="44" t="s">
        <v>65</v>
      </c>
      <c r="E33" s="45" t="s">
        <v>66</v>
      </c>
      <c r="F33" s="45" t="s">
        <v>67</v>
      </c>
      <c r="G33" s="45" t="s">
        <v>44</v>
      </c>
      <c r="H33" s="45" t="s">
        <v>68</v>
      </c>
      <c r="I33" s="45" t="s">
        <v>46</v>
      </c>
      <c r="J33" s="46" t="s">
        <v>47</v>
      </c>
      <c r="M33" s="23"/>
      <c r="N33" s="23"/>
    </row>
    <row r="34" spans="1:14" ht="27" customHeight="1" x14ac:dyDescent="0.15">
      <c r="A34" s="150" t="s">
        <v>40</v>
      </c>
      <c r="B34" s="151"/>
      <c r="C34" s="75">
        <f>SUM(D34:J34)</f>
        <v>1772</v>
      </c>
      <c r="D34" s="76">
        <f>SUM(D35:D36)</f>
        <v>183</v>
      </c>
      <c r="E34" s="77">
        <f t="shared" ref="E34:J34" si="6">SUM(E35:E36)</f>
        <v>322</v>
      </c>
      <c r="F34" s="77">
        <f t="shared" si="6"/>
        <v>416</v>
      </c>
      <c r="G34" s="77">
        <f t="shared" si="6"/>
        <v>175</v>
      </c>
      <c r="H34" s="77">
        <f t="shared" si="6"/>
        <v>74</v>
      </c>
      <c r="I34" s="77">
        <f t="shared" si="6"/>
        <v>518</v>
      </c>
      <c r="J34" s="78">
        <f t="shared" si="6"/>
        <v>84</v>
      </c>
      <c r="M34" s="26"/>
      <c r="N34" s="26"/>
    </row>
    <row r="35" spans="1:14" ht="27" customHeight="1" x14ac:dyDescent="0.15">
      <c r="A35" s="152" t="s">
        <v>38</v>
      </c>
      <c r="B35" s="153"/>
      <c r="C35" s="75">
        <f>SUM(D35:J35)</f>
        <v>200</v>
      </c>
      <c r="D35" s="79">
        <v>18</v>
      </c>
      <c r="E35" s="80">
        <v>38</v>
      </c>
      <c r="F35" s="80">
        <v>41</v>
      </c>
      <c r="G35" s="80">
        <v>18</v>
      </c>
      <c r="H35" s="80">
        <v>9</v>
      </c>
      <c r="I35" s="80">
        <v>70</v>
      </c>
      <c r="J35" s="81">
        <v>6</v>
      </c>
      <c r="M35" s="30"/>
      <c r="N35" s="30"/>
    </row>
    <row r="36" spans="1:14" ht="27" customHeight="1" x14ac:dyDescent="0.15">
      <c r="A36" s="154" t="s">
        <v>39</v>
      </c>
      <c r="B36" s="155"/>
      <c r="C36" s="82">
        <f>SUM(D36:J36)</f>
        <v>1572</v>
      </c>
      <c r="D36" s="83">
        <v>165</v>
      </c>
      <c r="E36" s="84">
        <v>284</v>
      </c>
      <c r="F36" s="84">
        <v>375</v>
      </c>
      <c r="G36" s="84">
        <v>157</v>
      </c>
      <c r="H36" s="84">
        <v>65</v>
      </c>
      <c r="I36" s="84">
        <v>448</v>
      </c>
      <c r="J36" s="85">
        <v>78</v>
      </c>
      <c r="M36" s="30"/>
      <c r="N36" s="30"/>
    </row>
  </sheetData>
  <sheetProtection password="CC6D" sheet="1" objects="1" scenarios="1"/>
  <mergeCells count="4">
    <mergeCell ref="A34:B34"/>
    <mergeCell ref="A35:B35"/>
    <mergeCell ref="A36:B36"/>
    <mergeCell ref="K1:O1"/>
  </mergeCells>
  <phoneticPr fontId="1"/>
  <printOptions horizontalCentered="1"/>
  <pageMargins left="0.62992125984251968" right="0.27559055118110237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60"/>
  <sheetViews>
    <sheetView tabSelected="1" view="pageBreakPreview" topLeftCell="A55" zoomScale="130" zoomScaleNormal="100" zoomScaleSheetLayoutView="130" workbookViewId="0">
      <selection activeCell="F12" sqref="F12"/>
    </sheetView>
  </sheetViews>
  <sheetFormatPr defaultRowHeight="12" x14ac:dyDescent="0.15"/>
  <cols>
    <col min="1" max="1" width="3.85546875" customWidth="1"/>
    <col min="2" max="9" width="10.42578125" customWidth="1"/>
  </cols>
  <sheetData>
    <row r="1" spans="1:11" ht="17.25" x14ac:dyDescent="0.15">
      <c r="A1" s="95" t="s">
        <v>123</v>
      </c>
      <c r="B1" s="13"/>
    </row>
    <row r="2" spans="1:11" x14ac:dyDescent="0.15">
      <c r="B2" s="48" t="str">
        <f>IF(C5='表1,2,3'!C7,"","離婚数不突合")</f>
        <v/>
      </c>
    </row>
    <row r="3" spans="1:11" ht="15.75" customHeight="1" x14ac:dyDescent="0.15">
      <c r="A3" s="15"/>
      <c r="B3" s="14"/>
      <c r="C3" s="24"/>
      <c r="D3" s="158" t="s">
        <v>26</v>
      </c>
      <c r="E3" s="158"/>
      <c r="F3" s="158"/>
      <c r="G3" s="158"/>
      <c r="H3" s="158"/>
      <c r="I3" s="25"/>
    </row>
    <row r="4" spans="1:11" ht="15.75" customHeight="1" x14ac:dyDescent="0.15">
      <c r="A4" s="16"/>
      <c r="B4" s="12"/>
      <c r="C4" s="17" t="s">
        <v>0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3" t="s">
        <v>20</v>
      </c>
    </row>
    <row r="5" spans="1:11" x14ac:dyDescent="0.15">
      <c r="A5" s="22"/>
      <c r="B5" s="47" t="s">
        <v>48</v>
      </c>
      <c r="C5" s="86">
        <f>SUM(D5:I5)</f>
        <v>1584</v>
      </c>
      <c r="D5" s="72">
        <f t="shared" ref="D5:I5" si="0">SUM(D6:D11)</f>
        <v>1451</v>
      </c>
      <c r="E5" s="72">
        <f t="shared" si="0"/>
        <v>87</v>
      </c>
      <c r="F5" s="72">
        <f t="shared" si="0"/>
        <v>29</v>
      </c>
      <c r="G5" s="72">
        <f t="shared" si="0"/>
        <v>13</v>
      </c>
      <c r="H5" s="72">
        <f t="shared" si="0"/>
        <v>4</v>
      </c>
      <c r="I5" s="73">
        <f t="shared" si="0"/>
        <v>0</v>
      </c>
      <c r="K5" s="23"/>
    </row>
    <row r="6" spans="1:11" x14ac:dyDescent="0.15">
      <c r="A6" s="22"/>
      <c r="B6" s="41" t="s">
        <v>70</v>
      </c>
      <c r="C6" s="87">
        <f t="shared" ref="C6:C60" si="1">SUM(D6:I6)</f>
        <v>711</v>
      </c>
      <c r="D6" s="88">
        <f t="shared" ref="D6:I6" si="2">SUM(D13,D20,D27,D34,D41,D48,D55)</f>
        <v>614</v>
      </c>
      <c r="E6" s="88">
        <f t="shared" si="2"/>
        <v>57</v>
      </c>
      <c r="F6" s="88">
        <f t="shared" si="2"/>
        <v>25</v>
      </c>
      <c r="G6" s="88">
        <f t="shared" si="2"/>
        <v>11</v>
      </c>
      <c r="H6" s="88">
        <f t="shared" si="2"/>
        <v>4</v>
      </c>
      <c r="I6" s="89">
        <f t="shared" si="2"/>
        <v>0</v>
      </c>
    </row>
    <row r="7" spans="1:11" x14ac:dyDescent="0.15">
      <c r="A7" s="22"/>
      <c r="B7" s="41" t="s">
        <v>71</v>
      </c>
      <c r="C7" s="87">
        <f t="shared" si="1"/>
        <v>402</v>
      </c>
      <c r="D7" s="88">
        <f t="shared" ref="D7:I11" si="3">SUM(D14,D21,D28,D35,D42,D49,D56)</f>
        <v>379</v>
      </c>
      <c r="E7" s="88">
        <f t="shared" si="3"/>
        <v>19</v>
      </c>
      <c r="F7" s="88">
        <f t="shared" si="3"/>
        <v>3</v>
      </c>
      <c r="G7" s="88">
        <f t="shared" si="3"/>
        <v>1</v>
      </c>
      <c r="H7" s="88">
        <f t="shared" si="3"/>
        <v>0</v>
      </c>
      <c r="I7" s="89">
        <f t="shared" si="3"/>
        <v>0</v>
      </c>
    </row>
    <row r="8" spans="1:11" x14ac:dyDescent="0.15">
      <c r="A8" s="22"/>
      <c r="B8" s="41" t="s">
        <v>72</v>
      </c>
      <c r="C8" s="87">
        <f t="shared" si="1"/>
        <v>298</v>
      </c>
      <c r="D8" s="88">
        <f t="shared" si="3"/>
        <v>288</v>
      </c>
      <c r="E8" s="88">
        <f t="shared" si="3"/>
        <v>9</v>
      </c>
      <c r="F8" s="88">
        <f t="shared" si="3"/>
        <v>1</v>
      </c>
      <c r="G8" s="88">
        <f t="shared" si="3"/>
        <v>0</v>
      </c>
      <c r="H8" s="88">
        <f t="shared" si="3"/>
        <v>0</v>
      </c>
      <c r="I8" s="89">
        <f t="shared" si="3"/>
        <v>0</v>
      </c>
    </row>
    <row r="9" spans="1:11" x14ac:dyDescent="0.15">
      <c r="A9" s="157" t="s">
        <v>21</v>
      </c>
      <c r="B9" s="41" t="s">
        <v>73</v>
      </c>
      <c r="C9" s="87">
        <f t="shared" si="1"/>
        <v>136</v>
      </c>
      <c r="D9" s="88">
        <f t="shared" si="3"/>
        <v>135</v>
      </c>
      <c r="E9" s="88">
        <f t="shared" si="3"/>
        <v>1</v>
      </c>
      <c r="F9" s="88">
        <f t="shared" si="3"/>
        <v>0</v>
      </c>
      <c r="G9" s="88">
        <f t="shared" si="3"/>
        <v>0</v>
      </c>
      <c r="H9" s="88">
        <f t="shared" si="3"/>
        <v>0</v>
      </c>
      <c r="I9" s="89">
        <f t="shared" si="3"/>
        <v>0</v>
      </c>
    </row>
    <row r="10" spans="1:11" x14ac:dyDescent="0.15">
      <c r="A10" s="157"/>
      <c r="B10" s="41" t="s">
        <v>74</v>
      </c>
      <c r="C10" s="87">
        <f t="shared" si="1"/>
        <v>24</v>
      </c>
      <c r="D10" s="88">
        <f t="shared" si="3"/>
        <v>23</v>
      </c>
      <c r="E10" s="88">
        <f t="shared" ref="E10:I11" si="4">SUM(E17,E24,E31,E38,E45,E52,E59)</f>
        <v>1</v>
      </c>
      <c r="F10" s="88">
        <f t="shared" si="4"/>
        <v>0</v>
      </c>
      <c r="G10" s="88">
        <f t="shared" si="4"/>
        <v>0</v>
      </c>
      <c r="H10" s="88">
        <f t="shared" si="4"/>
        <v>0</v>
      </c>
      <c r="I10" s="89">
        <f t="shared" si="4"/>
        <v>0</v>
      </c>
    </row>
    <row r="11" spans="1:11" x14ac:dyDescent="0.15">
      <c r="A11" s="157"/>
      <c r="B11" s="42" t="s">
        <v>20</v>
      </c>
      <c r="C11" s="90">
        <f t="shared" si="1"/>
        <v>13</v>
      </c>
      <c r="D11" s="88">
        <f t="shared" si="3"/>
        <v>12</v>
      </c>
      <c r="E11" s="88">
        <f t="shared" si="4"/>
        <v>0</v>
      </c>
      <c r="F11" s="88">
        <f t="shared" si="4"/>
        <v>0</v>
      </c>
      <c r="G11" s="88">
        <f t="shared" si="4"/>
        <v>1</v>
      </c>
      <c r="H11" s="88">
        <f t="shared" si="4"/>
        <v>0</v>
      </c>
      <c r="I11" s="91">
        <f t="shared" si="4"/>
        <v>0</v>
      </c>
    </row>
    <row r="12" spans="1:11" x14ac:dyDescent="0.15">
      <c r="A12" s="157"/>
      <c r="B12" s="47" t="s">
        <v>49</v>
      </c>
      <c r="C12" s="86">
        <f t="shared" si="1"/>
        <v>145</v>
      </c>
      <c r="D12" s="72">
        <f t="shared" ref="D12:I12" si="5">SUM(D13:D18)</f>
        <v>132</v>
      </c>
      <c r="E12" s="72">
        <f>SUM(E13:E18)</f>
        <v>9</v>
      </c>
      <c r="F12" s="72">
        <f>SUM(F13:F18)</f>
        <v>3</v>
      </c>
      <c r="G12" s="72">
        <f t="shared" si="5"/>
        <v>1</v>
      </c>
      <c r="H12" s="72">
        <f t="shared" si="5"/>
        <v>0</v>
      </c>
      <c r="I12" s="73">
        <f t="shared" si="5"/>
        <v>0</v>
      </c>
      <c r="J12" s="50" t="str">
        <f>IF(C12='表1,2,3'!C8,"","離婚数不突合")</f>
        <v/>
      </c>
    </row>
    <row r="13" spans="1:11" x14ac:dyDescent="0.15">
      <c r="A13" s="157"/>
      <c r="B13" s="41" t="s">
        <v>70</v>
      </c>
      <c r="C13" s="87">
        <f t="shared" si="1"/>
        <v>58</v>
      </c>
      <c r="D13" s="66">
        <v>51</v>
      </c>
      <c r="E13" s="66">
        <v>4</v>
      </c>
      <c r="F13" s="66">
        <v>2</v>
      </c>
      <c r="G13" s="66">
        <v>1</v>
      </c>
      <c r="H13" s="66">
        <v>0</v>
      </c>
      <c r="I13" s="67">
        <v>0</v>
      </c>
    </row>
    <row r="14" spans="1:11" x14ac:dyDescent="0.15">
      <c r="A14" s="157"/>
      <c r="B14" s="41" t="s">
        <v>71</v>
      </c>
      <c r="C14" s="87">
        <f t="shared" si="1"/>
        <v>38</v>
      </c>
      <c r="D14" s="66">
        <v>34</v>
      </c>
      <c r="E14" s="66">
        <v>3</v>
      </c>
      <c r="F14" s="66">
        <v>1</v>
      </c>
      <c r="G14" s="66">
        <v>0</v>
      </c>
      <c r="H14" s="66">
        <v>0</v>
      </c>
      <c r="I14" s="67">
        <v>0</v>
      </c>
    </row>
    <row r="15" spans="1:11" x14ac:dyDescent="0.15">
      <c r="A15" s="157"/>
      <c r="B15" s="41" t="s">
        <v>72</v>
      </c>
      <c r="C15" s="87">
        <f t="shared" si="1"/>
        <v>31</v>
      </c>
      <c r="D15" s="66">
        <v>29</v>
      </c>
      <c r="E15" s="66">
        <v>2</v>
      </c>
      <c r="F15" s="66">
        <v>0</v>
      </c>
      <c r="G15" s="66">
        <v>0</v>
      </c>
      <c r="H15" s="66">
        <v>0</v>
      </c>
      <c r="I15" s="67">
        <v>0</v>
      </c>
    </row>
    <row r="16" spans="1:11" x14ac:dyDescent="0.15">
      <c r="A16" s="157"/>
      <c r="B16" s="41" t="s">
        <v>73</v>
      </c>
      <c r="C16" s="87">
        <f t="shared" si="1"/>
        <v>12</v>
      </c>
      <c r="D16" s="66">
        <v>12</v>
      </c>
      <c r="E16" s="66">
        <v>0</v>
      </c>
      <c r="F16" s="66">
        <v>0</v>
      </c>
      <c r="G16" s="66">
        <v>0</v>
      </c>
      <c r="H16" s="66">
        <v>0</v>
      </c>
      <c r="I16" s="67">
        <v>0</v>
      </c>
    </row>
    <row r="17" spans="1:10" x14ac:dyDescent="0.15">
      <c r="A17" s="157"/>
      <c r="B17" s="41" t="s">
        <v>74</v>
      </c>
      <c r="C17" s="87">
        <f>SUM(D17:I17)</f>
        <v>3</v>
      </c>
      <c r="D17" s="66">
        <v>3</v>
      </c>
      <c r="E17" s="66">
        <v>0</v>
      </c>
      <c r="F17" s="66">
        <v>0</v>
      </c>
      <c r="G17" s="66">
        <v>0</v>
      </c>
      <c r="H17" s="66">
        <v>0</v>
      </c>
      <c r="I17" s="67">
        <v>0</v>
      </c>
    </row>
    <row r="18" spans="1:10" x14ac:dyDescent="0.15">
      <c r="A18" s="157"/>
      <c r="B18" s="42" t="s">
        <v>20</v>
      </c>
      <c r="C18" s="90">
        <f>SUM(D18:I18)</f>
        <v>3</v>
      </c>
      <c r="D18" s="69">
        <v>3</v>
      </c>
      <c r="E18" s="66">
        <v>0</v>
      </c>
      <c r="F18" s="66">
        <v>0</v>
      </c>
      <c r="G18" s="66">
        <v>0</v>
      </c>
      <c r="H18" s="66">
        <v>0</v>
      </c>
      <c r="I18" s="67">
        <v>0</v>
      </c>
    </row>
    <row r="19" spans="1:10" x14ac:dyDescent="0.15">
      <c r="A19" s="157"/>
      <c r="B19" s="47" t="s">
        <v>69</v>
      </c>
      <c r="C19" s="86">
        <f t="shared" si="1"/>
        <v>342</v>
      </c>
      <c r="D19" s="72">
        <f t="shared" ref="D19:I19" si="6">SUM(D20:D25)</f>
        <v>314</v>
      </c>
      <c r="E19" s="72">
        <f t="shared" si="6"/>
        <v>22</v>
      </c>
      <c r="F19" s="72">
        <f t="shared" si="6"/>
        <v>3</v>
      </c>
      <c r="G19" s="72">
        <f t="shared" si="6"/>
        <v>2</v>
      </c>
      <c r="H19" s="72">
        <f t="shared" si="6"/>
        <v>1</v>
      </c>
      <c r="I19" s="73">
        <f t="shared" si="6"/>
        <v>0</v>
      </c>
      <c r="J19" s="50" t="str">
        <f>IF(C19='表1,2,3'!C9,"","離婚数不突合")</f>
        <v/>
      </c>
    </row>
    <row r="20" spans="1:10" x14ac:dyDescent="0.15">
      <c r="A20" s="157"/>
      <c r="B20" s="41" t="s">
        <v>75</v>
      </c>
      <c r="C20" s="87">
        <f t="shared" si="1"/>
        <v>176</v>
      </c>
      <c r="D20" s="66">
        <v>153</v>
      </c>
      <c r="E20" s="66">
        <v>19</v>
      </c>
      <c r="F20" s="66">
        <v>2</v>
      </c>
      <c r="G20" s="66">
        <v>1</v>
      </c>
      <c r="H20" s="66">
        <v>1</v>
      </c>
      <c r="I20" s="67">
        <v>0</v>
      </c>
    </row>
    <row r="21" spans="1:10" x14ac:dyDescent="0.15">
      <c r="A21" s="157"/>
      <c r="B21" s="41" t="s">
        <v>76</v>
      </c>
      <c r="C21" s="87">
        <f t="shared" si="1"/>
        <v>84</v>
      </c>
      <c r="D21" s="66">
        <v>79</v>
      </c>
      <c r="E21" s="66">
        <v>3</v>
      </c>
      <c r="F21" s="66">
        <v>1</v>
      </c>
      <c r="G21" s="66">
        <v>1</v>
      </c>
      <c r="H21" s="66">
        <v>0</v>
      </c>
      <c r="I21" s="67">
        <v>0</v>
      </c>
    </row>
    <row r="22" spans="1:10" x14ac:dyDescent="0.15">
      <c r="A22" s="157"/>
      <c r="B22" s="41" t="s">
        <v>77</v>
      </c>
      <c r="C22" s="87">
        <f t="shared" si="1"/>
        <v>55</v>
      </c>
      <c r="D22" s="66">
        <v>55</v>
      </c>
      <c r="E22" s="66">
        <v>0</v>
      </c>
      <c r="F22" s="66">
        <v>0</v>
      </c>
      <c r="G22" s="66">
        <v>0</v>
      </c>
      <c r="H22" s="66">
        <v>0</v>
      </c>
      <c r="I22" s="67">
        <v>0</v>
      </c>
    </row>
    <row r="23" spans="1:10" x14ac:dyDescent="0.15">
      <c r="A23" s="157"/>
      <c r="B23" s="41" t="s">
        <v>78</v>
      </c>
      <c r="C23" s="87">
        <f t="shared" si="1"/>
        <v>21</v>
      </c>
      <c r="D23" s="66">
        <v>21</v>
      </c>
      <c r="E23" s="66">
        <v>0</v>
      </c>
      <c r="F23" s="66">
        <v>0</v>
      </c>
      <c r="G23" s="66">
        <v>0</v>
      </c>
      <c r="H23" s="66">
        <v>0</v>
      </c>
      <c r="I23" s="67">
        <v>0</v>
      </c>
    </row>
    <row r="24" spans="1:10" x14ac:dyDescent="0.15">
      <c r="A24" s="157"/>
      <c r="B24" s="41" t="s">
        <v>79</v>
      </c>
      <c r="C24" s="87">
        <f t="shared" si="1"/>
        <v>3</v>
      </c>
      <c r="D24" s="66">
        <v>3</v>
      </c>
      <c r="E24" s="66">
        <v>0</v>
      </c>
      <c r="F24" s="66">
        <v>0</v>
      </c>
      <c r="G24" s="66">
        <v>0</v>
      </c>
      <c r="H24" s="66">
        <v>0</v>
      </c>
      <c r="I24" s="67">
        <v>0</v>
      </c>
    </row>
    <row r="25" spans="1:10" x14ac:dyDescent="0.15">
      <c r="A25" s="157"/>
      <c r="B25" s="42" t="s">
        <v>20</v>
      </c>
      <c r="C25" s="90">
        <f t="shared" si="1"/>
        <v>3</v>
      </c>
      <c r="D25" s="69">
        <v>3</v>
      </c>
      <c r="E25" s="66">
        <v>0</v>
      </c>
      <c r="F25" s="66">
        <v>0</v>
      </c>
      <c r="G25" s="66">
        <v>0</v>
      </c>
      <c r="H25" s="66">
        <v>0</v>
      </c>
      <c r="I25" s="67">
        <v>0</v>
      </c>
    </row>
    <row r="26" spans="1:10" x14ac:dyDescent="0.15">
      <c r="A26" s="157"/>
      <c r="B26" s="47" t="s">
        <v>80</v>
      </c>
      <c r="C26" s="86">
        <f t="shared" si="1"/>
        <v>379</v>
      </c>
      <c r="D26" s="72">
        <f t="shared" ref="D26:I26" si="7">SUM(D27:D32)</f>
        <v>350</v>
      </c>
      <c r="E26" s="72">
        <f t="shared" si="7"/>
        <v>19</v>
      </c>
      <c r="F26" s="72">
        <f t="shared" si="7"/>
        <v>8</v>
      </c>
      <c r="G26" s="72">
        <f t="shared" si="7"/>
        <v>2</v>
      </c>
      <c r="H26" s="72">
        <f t="shared" si="7"/>
        <v>0</v>
      </c>
      <c r="I26" s="73">
        <f t="shared" si="7"/>
        <v>0</v>
      </c>
      <c r="J26" s="50" t="str">
        <f>IF(C26='表1,2,3'!C10,"","離婚数不突合")</f>
        <v/>
      </c>
    </row>
    <row r="27" spans="1:10" x14ac:dyDescent="0.15">
      <c r="A27" s="157"/>
      <c r="B27" s="41" t="s">
        <v>81</v>
      </c>
      <c r="C27" s="87">
        <f t="shared" si="1"/>
        <v>160</v>
      </c>
      <c r="D27" s="66">
        <v>140</v>
      </c>
      <c r="E27" s="66">
        <v>12</v>
      </c>
      <c r="F27" s="66">
        <v>6</v>
      </c>
      <c r="G27" s="66">
        <v>2</v>
      </c>
      <c r="H27" s="66">
        <v>0</v>
      </c>
      <c r="I27" s="67">
        <v>0</v>
      </c>
    </row>
    <row r="28" spans="1:10" x14ac:dyDescent="0.15">
      <c r="A28" s="157"/>
      <c r="B28" s="41" t="s">
        <v>82</v>
      </c>
      <c r="C28" s="87">
        <f t="shared" si="1"/>
        <v>109</v>
      </c>
      <c r="D28" s="66">
        <v>104</v>
      </c>
      <c r="E28" s="66">
        <v>4</v>
      </c>
      <c r="F28" s="66">
        <v>1</v>
      </c>
      <c r="G28" s="66">
        <v>0</v>
      </c>
      <c r="H28" s="66">
        <v>0</v>
      </c>
      <c r="I28" s="67">
        <v>0</v>
      </c>
    </row>
    <row r="29" spans="1:10" x14ac:dyDescent="0.15">
      <c r="A29" s="157"/>
      <c r="B29" s="41" t="s">
        <v>83</v>
      </c>
      <c r="C29" s="87">
        <f t="shared" si="1"/>
        <v>71</v>
      </c>
      <c r="D29" s="66">
        <v>68</v>
      </c>
      <c r="E29" s="66">
        <v>2</v>
      </c>
      <c r="F29" s="66">
        <v>1</v>
      </c>
      <c r="G29" s="66">
        <v>0</v>
      </c>
      <c r="H29" s="66">
        <v>0</v>
      </c>
      <c r="I29" s="67">
        <v>0</v>
      </c>
    </row>
    <row r="30" spans="1:10" x14ac:dyDescent="0.15">
      <c r="A30" s="157"/>
      <c r="B30" s="41" t="s">
        <v>84</v>
      </c>
      <c r="C30" s="87">
        <f t="shared" si="1"/>
        <v>33</v>
      </c>
      <c r="D30" s="66">
        <v>32</v>
      </c>
      <c r="E30" s="66">
        <v>1</v>
      </c>
      <c r="F30" s="66">
        <v>0</v>
      </c>
      <c r="G30" s="66">
        <v>0</v>
      </c>
      <c r="H30" s="66">
        <v>0</v>
      </c>
      <c r="I30" s="67">
        <v>0</v>
      </c>
    </row>
    <row r="31" spans="1:10" x14ac:dyDescent="0.15">
      <c r="A31" s="157"/>
      <c r="B31" s="41" t="s">
        <v>85</v>
      </c>
      <c r="C31" s="87">
        <f t="shared" si="1"/>
        <v>5</v>
      </c>
      <c r="D31" s="66">
        <v>5</v>
      </c>
      <c r="E31" s="66">
        <v>0</v>
      </c>
      <c r="F31" s="66">
        <v>0</v>
      </c>
      <c r="G31" s="66">
        <v>0</v>
      </c>
      <c r="H31" s="66">
        <v>0</v>
      </c>
      <c r="I31" s="67">
        <v>0</v>
      </c>
    </row>
    <row r="32" spans="1:10" x14ac:dyDescent="0.15">
      <c r="A32" s="157"/>
      <c r="B32" s="42" t="s">
        <v>86</v>
      </c>
      <c r="C32" s="90">
        <f t="shared" si="1"/>
        <v>1</v>
      </c>
      <c r="D32" s="69">
        <v>1</v>
      </c>
      <c r="E32" s="66">
        <v>0</v>
      </c>
      <c r="F32" s="66">
        <v>0</v>
      </c>
      <c r="G32" s="66">
        <v>0</v>
      </c>
      <c r="H32" s="66">
        <v>0</v>
      </c>
      <c r="I32" s="67">
        <v>0</v>
      </c>
    </row>
    <row r="33" spans="1:10" x14ac:dyDescent="0.15">
      <c r="A33" s="157"/>
      <c r="B33" s="47" t="s">
        <v>99</v>
      </c>
      <c r="C33" s="86">
        <f t="shared" si="1"/>
        <v>137</v>
      </c>
      <c r="D33" s="72">
        <f t="shared" ref="D33:I33" si="8">SUM(D34:D39)</f>
        <v>127</v>
      </c>
      <c r="E33" s="72">
        <f t="shared" si="8"/>
        <v>3</v>
      </c>
      <c r="F33" s="72">
        <f t="shared" si="8"/>
        <v>6</v>
      </c>
      <c r="G33" s="72">
        <f t="shared" si="8"/>
        <v>1</v>
      </c>
      <c r="H33" s="72">
        <f t="shared" si="8"/>
        <v>0</v>
      </c>
      <c r="I33" s="73">
        <f t="shared" si="8"/>
        <v>0</v>
      </c>
      <c r="J33" s="50" t="str">
        <f>IF(C33='表1,2,3'!C11,"","離婚数不突合")</f>
        <v/>
      </c>
    </row>
    <row r="34" spans="1:10" x14ac:dyDescent="0.15">
      <c r="A34" s="157"/>
      <c r="B34" s="41" t="s">
        <v>87</v>
      </c>
      <c r="C34" s="87">
        <f t="shared" si="1"/>
        <v>58</v>
      </c>
      <c r="D34" s="66">
        <v>49</v>
      </c>
      <c r="E34" s="66">
        <v>2</v>
      </c>
      <c r="F34" s="66">
        <v>6</v>
      </c>
      <c r="G34" s="66">
        <v>1</v>
      </c>
      <c r="H34" s="66">
        <v>0</v>
      </c>
      <c r="I34" s="67">
        <v>0</v>
      </c>
    </row>
    <row r="35" spans="1:10" x14ac:dyDescent="0.15">
      <c r="A35" s="157"/>
      <c r="B35" s="41" t="s">
        <v>88</v>
      </c>
      <c r="C35" s="87">
        <f t="shared" si="1"/>
        <v>31</v>
      </c>
      <c r="D35" s="66">
        <v>30</v>
      </c>
      <c r="E35" s="66">
        <v>1</v>
      </c>
      <c r="F35" s="66">
        <v>0</v>
      </c>
      <c r="G35" s="66">
        <v>0</v>
      </c>
      <c r="H35" s="66">
        <v>0</v>
      </c>
      <c r="I35" s="67">
        <v>0</v>
      </c>
    </row>
    <row r="36" spans="1:10" x14ac:dyDescent="0.15">
      <c r="A36" s="157"/>
      <c r="B36" s="41" t="s">
        <v>89</v>
      </c>
      <c r="C36" s="87">
        <f t="shared" si="1"/>
        <v>27</v>
      </c>
      <c r="D36" s="66">
        <v>27</v>
      </c>
      <c r="E36" s="66">
        <v>0</v>
      </c>
      <c r="F36" s="66">
        <v>0</v>
      </c>
      <c r="G36" s="66">
        <v>0</v>
      </c>
      <c r="H36" s="66">
        <v>0</v>
      </c>
      <c r="I36" s="67">
        <v>0</v>
      </c>
    </row>
    <row r="37" spans="1:10" x14ac:dyDescent="0.15">
      <c r="A37" s="157"/>
      <c r="B37" s="41" t="s">
        <v>90</v>
      </c>
      <c r="C37" s="87">
        <f t="shared" si="1"/>
        <v>16</v>
      </c>
      <c r="D37" s="66">
        <v>16</v>
      </c>
      <c r="E37" s="66">
        <v>0</v>
      </c>
      <c r="F37" s="66">
        <v>0</v>
      </c>
      <c r="G37" s="66">
        <v>0</v>
      </c>
      <c r="H37" s="66">
        <v>0</v>
      </c>
      <c r="I37" s="67">
        <v>0</v>
      </c>
    </row>
    <row r="38" spans="1:10" x14ac:dyDescent="0.15">
      <c r="A38" s="157"/>
      <c r="B38" s="41" t="s">
        <v>91</v>
      </c>
      <c r="C38" s="87">
        <f t="shared" si="1"/>
        <v>2</v>
      </c>
      <c r="D38" s="66">
        <v>2</v>
      </c>
      <c r="E38" s="66">
        <v>0</v>
      </c>
      <c r="F38" s="66">
        <v>0</v>
      </c>
      <c r="G38" s="66">
        <v>0</v>
      </c>
      <c r="H38" s="66">
        <v>0</v>
      </c>
      <c r="I38" s="67">
        <v>0</v>
      </c>
    </row>
    <row r="39" spans="1:10" x14ac:dyDescent="0.15">
      <c r="A39" s="157"/>
      <c r="B39" s="42" t="s">
        <v>86</v>
      </c>
      <c r="C39" s="90">
        <f t="shared" si="1"/>
        <v>3</v>
      </c>
      <c r="D39" s="69">
        <v>3</v>
      </c>
      <c r="E39" s="66">
        <v>0</v>
      </c>
      <c r="F39" s="66">
        <v>0</v>
      </c>
      <c r="G39" s="66">
        <v>0</v>
      </c>
      <c r="H39" s="66">
        <v>0</v>
      </c>
      <c r="I39" s="67">
        <v>0</v>
      </c>
    </row>
    <row r="40" spans="1:10" x14ac:dyDescent="0.15">
      <c r="A40" s="157"/>
      <c r="B40" s="47" t="s">
        <v>92</v>
      </c>
      <c r="C40" s="86">
        <f t="shared" si="1"/>
        <v>76</v>
      </c>
      <c r="D40" s="72">
        <f t="shared" ref="D40:I40" si="9">SUM(D41:D46)</f>
        <v>72</v>
      </c>
      <c r="E40" s="72">
        <f t="shared" si="9"/>
        <v>1</v>
      </c>
      <c r="F40" s="72">
        <f t="shared" si="9"/>
        <v>1</v>
      </c>
      <c r="G40" s="72">
        <f t="shared" si="9"/>
        <v>2</v>
      </c>
      <c r="H40" s="72">
        <f t="shared" si="9"/>
        <v>0</v>
      </c>
      <c r="I40" s="73">
        <f t="shared" si="9"/>
        <v>0</v>
      </c>
      <c r="J40" s="50" t="str">
        <f>IF(C40='表1,2,3'!C12,"","離婚数不突合")</f>
        <v/>
      </c>
    </row>
    <row r="41" spans="1:10" x14ac:dyDescent="0.15">
      <c r="A41" s="157"/>
      <c r="B41" s="41" t="s">
        <v>93</v>
      </c>
      <c r="C41" s="87">
        <f t="shared" si="1"/>
        <v>36</v>
      </c>
      <c r="D41" s="66">
        <v>33</v>
      </c>
      <c r="E41" s="66">
        <v>1</v>
      </c>
      <c r="F41" s="66">
        <v>1</v>
      </c>
      <c r="G41" s="66">
        <v>1</v>
      </c>
      <c r="H41" s="66">
        <v>0</v>
      </c>
      <c r="I41" s="67">
        <v>0</v>
      </c>
    </row>
    <row r="42" spans="1:10" x14ac:dyDescent="0.15">
      <c r="A42" s="157"/>
      <c r="B42" s="41" t="s">
        <v>94</v>
      </c>
      <c r="C42" s="87">
        <f t="shared" si="1"/>
        <v>23</v>
      </c>
      <c r="D42" s="66">
        <v>23</v>
      </c>
      <c r="E42" s="66">
        <v>0</v>
      </c>
      <c r="F42" s="66">
        <v>0</v>
      </c>
      <c r="G42" s="66">
        <v>0</v>
      </c>
      <c r="H42" s="66">
        <v>0</v>
      </c>
      <c r="I42" s="67">
        <v>0</v>
      </c>
    </row>
    <row r="43" spans="1:10" x14ac:dyDescent="0.15">
      <c r="A43" s="157"/>
      <c r="B43" s="41" t="s">
        <v>95</v>
      </c>
      <c r="C43" s="87">
        <f t="shared" si="1"/>
        <v>12</v>
      </c>
      <c r="D43" s="66">
        <v>12</v>
      </c>
      <c r="E43" s="66">
        <v>0</v>
      </c>
      <c r="F43" s="66">
        <v>0</v>
      </c>
      <c r="G43" s="66">
        <v>0</v>
      </c>
      <c r="H43" s="66">
        <v>0</v>
      </c>
      <c r="I43" s="67">
        <v>0</v>
      </c>
    </row>
    <row r="44" spans="1:10" x14ac:dyDescent="0.15">
      <c r="A44" s="157"/>
      <c r="B44" s="41" t="s">
        <v>96</v>
      </c>
      <c r="C44" s="87">
        <f t="shared" si="1"/>
        <v>3</v>
      </c>
      <c r="D44" s="66">
        <v>3</v>
      </c>
      <c r="E44" s="66">
        <v>0</v>
      </c>
      <c r="F44" s="66">
        <v>0</v>
      </c>
      <c r="G44" s="66">
        <v>0</v>
      </c>
      <c r="H44" s="66">
        <v>0</v>
      </c>
      <c r="I44" s="67">
        <v>0</v>
      </c>
    </row>
    <row r="45" spans="1:10" x14ac:dyDescent="0.15">
      <c r="A45" s="157"/>
      <c r="B45" s="41" t="s">
        <v>97</v>
      </c>
      <c r="C45" s="87">
        <f t="shared" si="1"/>
        <v>1</v>
      </c>
      <c r="D45" s="66">
        <v>1</v>
      </c>
      <c r="E45" s="66">
        <v>0</v>
      </c>
      <c r="F45" s="66">
        <v>0</v>
      </c>
      <c r="G45" s="66">
        <v>0</v>
      </c>
      <c r="H45" s="66">
        <v>0</v>
      </c>
      <c r="I45" s="67">
        <v>0</v>
      </c>
    </row>
    <row r="46" spans="1:10" x14ac:dyDescent="0.15">
      <c r="A46" s="157"/>
      <c r="B46" s="42" t="s">
        <v>86</v>
      </c>
      <c r="C46" s="90">
        <f t="shared" si="1"/>
        <v>1</v>
      </c>
      <c r="D46" s="69">
        <v>0</v>
      </c>
      <c r="E46" s="66">
        <v>0</v>
      </c>
      <c r="F46" s="66">
        <v>0</v>
      </c>
      <c r="G46" s="66">
        <v>1</v>
      </c>
      <c r="H46" s="66">
        <v>0</v>
      </c>
      <c r="I46" s="67">
        <v>0</v>
      </c>
    </row>
    <row r="47" spans="1:10" x14ac:dyDescent="0.15">
      <c r="A47" s="157"/>
      <c r="B47" s="47" t="s">
        <v>98</v>
      </c>
      <c r="C47" s="86">
        <f t="shared" si="1"/>
        <v>426</v>
      </c>
      <c r="D47" s="72">
        <f t="shared" ref="D47:I47" si="10">SUM(D48:D53)</f>
        <v>383</v>
      </c>
      <c r="E47" s="72">
        <f t="shared" si="10"/>
        <v>27</v>
      </c>
      <c r="F47" s="72">
        <f t="shared" si="10"/>
        <v>8</v>
      </c>
      <c r="G47" s="72">
        <f t="shared" si="10"/>
        <v>5</v>
      </c>
      <c r="H47" s="72">
        <f t="shared" si="10"/>
        <v>3</v>
      </c>
      <c r="I47" s="73">
        <f t="shared" si="10"/>
        <v>0</v>
      </c>
      <c r="J47" s="50" t="str">
        <f>IF(C47='表1,2,3'!C13,"","離婚数不突合")</f>
        <v/>
      </c>
    </row>
    <row r="48" spans="1:10" x14ac:dyDescent="0.15">
      <c r="A48" s="157"/>
      <c r="B48" s="41" t="s">
        <v>75</v>
      </c>
      <c r="C48" s="87">
        <f t="shared" si="1"/>
        <v>189</v>
      </c>
      <c r="D48" s="66">
        <v>156</v>
      </c>
      <c r="E48" s="66">
        <v>17</v>
      </c>
      <c r="F48" s="66">
        <v>8</v>
      </c>
      <c r="G48" s="66">
        <v>5</v>
      </c>
      <c r="H48" s="66">
        <v>3</v>
      </c>
      <c r="I48" s="67">
        <v>0</v>
      </c>
    </row>
    <row r="49" spans="1:10" x14ac:dyDescent="0.15">
      <c r="A49" s="157"/>
      <c r="B49" s="41" t="s">
        <v>76</v>
      </c>
      <c r="C49" s="87">
        <f t="shared" si="1"/>
        <v>92</v>
      </c>
      <c r="D49" s="66">
        <v>87</v>
      </c>
      <c r="E49" s="66">
        <v>5</v>
      </c>
      <c r="F49" s="66">
        <v>0</v>
      </c>
      <c r="G49" s="66">
        <v>0</v>
      </c>
      <c r="H49" s="66">
        <v>0</v>
      </c>
      <c r="I49" s="67">
        <v>0</v>
      </c>
    </row>
    <row r="50" spans="1:10" x14ac:dyDescent="0.15">
      <c r="A50" s="157"/>
      <c r="B50" s="41" t="s">
        <v>77</v>
      </c>
      <c r="C50" s="87">
        <f t="shared" si="1"/>
        <v>92</v>
      </c>
      <c r="D50" s="66">
        <v>88</v>
      </c>
      <c r="E50" s="66">
        <v>4</v>
      </c>
      <c r="F50" s="66">
        <v>0</v>
      </c>
      <c r="G50" s="66">
        <v>0</v>
      </c>
      <c r="H50" s="66">
        <v>0</v>
      </c>
      <c r="I50" s="67">
        <v>0</v>
      </c>
    </row>
    <row r="51" spans="1:10" x14ac:dyDescent="0.15">
      <c r="A51" s="157"/>
      <c r="B51" s="41" t="s">
        <v>78</v>
      </c>
      <c r="C51" s="87">
        <f t="shared" si="1"/>
        <v>44</v>
      </c>
      <c r="D51" s="66">
        <v>44</v>
      </c>
      <c r="E51" s="66">
        <v>0</v>
      </c>
      <c r="F51" s="66">
        <v>0</v>
      </c>
      <c r="G51" s="66">
        <v>0</v>
      </c>
      <c r="H51" s="66">
        <v>0</v>
      </c>
      <c r="I51" s="67">
        <v>0</v>
      </c>
    </row>
    <row r="52" spans="1:10" x14ac:dyDescent="0.15">
      <c r="A52" s="157"/>
      <c r="B52" s="41" t="s">
        <v>79</v>
      </c>
      <c r="C52" s="87">
        <f t="shared" si="1"/>
        <v>7</v>
      </c>
      <c r="D52" s="66">
        <v>6</v>
      </c>
      <c r="E52" s="66">
        <v>1</v>
      </c>
      <c r="F52" s="66">
        <v>0</v>
      </c>
      <c r="G52" s="66">
        <v>0</v>
      </c>
      <c r="H52" s="66">
        <v>0</v>
      </c>
      <c r="I52" s="67">
        <v>0</v>
      </c>
    </row>
    <row r="53" spans="1:10" x14ac:dyDescent="0.15">
      <c r="A53" s="157"/>
      <c r="B53" s="42" t="s">
        <v>86</v>
      </c>
      <c r="C53" s="90">
        <f t="shared" si="1"/>
        <v>2</v>
      </c>
      <c r="D53" s="69">
        <v>2</v>
      </c>
      <c r="E53" s="66">
        <v>0</v>
      </c>
      <c r="F53" s="66">
        <v>0</v>
      </c>
      <c r="G53" s="66">
        <v>0</v>
      </c>
      <c r="H53" s="66">
        <v>0</v>
      </c>
      <c r="I53" s="67">
        <v>0</v>
      </c>
    </row>
    <row r="54" spans="1:10" x14ac:dyDescent="0.15">
      <c r="A54" s="157"/>
      <c r="B54" s="47" t="s">
        <v>51</v>
      </c>
      <c r="C54" s="86">
        <f t="shared" si="1"/>
        <v>79</v>
      </c>
      <c r="D54" s="72">
        <f t="shared" ref="D54:I54" si="11">SUM(D55:D60)</f>
        <v>73</v>
      </c>
      <c r="E54" s="72">
        <f t="shared" si="11"/>
        <v>6</v>
      </c>
      <c r="F54" s="72">
        <f t="shared" si="11"/>
        <v>0</v>
      </c>
      <c r="G54" s="72">
        <f t="shared" si="11"/>
        <v>0</v>
      </c>
      <c r="H54" s="72">
        <f t="shared" si="11"/>
        <v>0</v>
      </c>
      <c r="I54" s="73">
        <f t="shared" si="11"/>
        <v>0</v>
      </c>
      <c r="J54" s="50" t="str">
        <f>IF(C54='表1,2,3'!C14,"","離婚数不突合")</f>
        <v/>
      </c>
    </row>
    <row r="55" spans="1:10" x14ac:dyDescent="0.15">
      <c r="A55" s="157"/>
      <c r="B55" s="41" t="s">
        <v>70</v>
      </c>
      <c r="C55" s="87">
        <f t="shared" si="1"/>
        <v>34</v>
      </c>
      <c r="D55" s="66">
        <v>32</v>
      </c>
      <c r="E55" s="66">
        <v>2</v>
      </c>
      <c r="F55" s="66">
        <v>0</v>
      </c>
      <c r="G55" s="66">
        <v>0</v>
      </c>
      <c r="H55" s="66">
        <v>0</v>
      </c>
      <c r="I55" s="67">
        <v>0</v>
      </c>
    </row>
    <row r="56" spans="1:10" x14ac:dyDescent="0.15">
      <c r="A56" s="157"/>
      <c r="B56" s="41" t="s">
        <v>71</v>
      </c>
      <c r="C56" s="87">
        <f t="shared" si="1"/>
        <v>25</v>
      </c>
      <c r="D56" s="66">
        <v>22</v>
      </c>
      <c r="E56" s="66">
        <v>3</v>
      </c>
      <c r="F56" s="66">
        <v>0</v>
      </c>
      <c r="G56" s="66">
        <v>0</v>
      </c>
      <c r="H56" s="66">
        <v>0</v>
      </c>
      <c r="I56" s="67">
        <v>0</v>
      </c>
    </row>
    <row r="57" spans="1:10" ht="13.5" customHeight="1" x14ac:dyDescent="0.15">
      <c r="A57" s="20"/>
      <c r="B57" s="41" t="s">
        <v>72</v>
      </c>
      <c r="C57" s="87">
        <f t="shared" si="1"/>
        <v>10</v>
      </c>
      <c r="D57" s="66">
        <v>9</v>
      </c>
      <c r="E57" s="66">
        <v>1</v>
      </c>
      <c r="F57" s="66">
        <v>0</v>
      </c>
      <c r="G57" s="66">
        <v>0</v>
      </c>
      <c r="H57" s="66">
        <v>0</v>
      </c>
      <c r="I57" s="67">
        <v>0</v>
      </c>
    </row>
    <row r="58" spans="1:10" ht="13.5" customHeight="1" x14ac:dyDescent="0.15">
      <c r="A58" s="20"/>
      <c r="B58" s="41" t="s">
        <v>73</v>
      </c>
      <c r="C58" s="87">
        <f t="shared" si="1"/>
        <v>7</v>
      </c>
      <c r="D58" s="66">
        <v>7</v>
      </c>
      <c r="E58" s="66">
        <v>0</v>
      </c>
      <c r="F58" s="66">
        <v>0</v>
      </c>
      <c r="G58" s="66">
        <v>0</v>
      </c>
      <c r="H58" s="66">
        <v>0</v>
      </c>
      <c r="I58" s="67">
        <v>0</v>
      </c>
    </row>
    <row r="59" spans="1:10" ht="13.5" customHeight="1" x14ac:dyDescent="0.15">
      <c r="A59" s="20"/>
      <c r="B59" s="41" t="s">
        <v>74</v>
      </c>
      <c r="C59" s="87">
        <f t="shared" si="1"/>
        <v>3</v>
      </c>
      <c r="D59" s="66">
        <v>3</v>
      </c>
      <c r="E59" s="66">
        <v>0</v>
      </c>
      <c r="F59" s="66">
        <v>0</v>
      </c>
      <c r="G59" s="66">
        <v>0</v>
      </c>
      <c r="H59" s="66">
        <v>0</v>
      </c>
      <c r="I59" s="67">
        <v>0</v>
      </c>
    </row>
    <row r="60" spans="1:10" ht="13.5" customHeight="1" x14ac:dyDescent="0.15">
      <c r="A60" s="21"/>
      <c r="B60" s="42" t="s">
        <v>86</v>
      </c>
      <c r="C60" s="90">
        <f t="shared" si="1"/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</sheetData>
  <sheetProtection password="CC6D" sheet="1" objects="1" scenarios="1"/>
  <mergeCells count="2">
    <mergeCell ref="A9:A56"/>
    <mergeCell ref="D3:H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表1,2,3</vt:lpstr>
      <vt:lpstr>表4,5</vt:lpstr>
      <vt:lpstr>表6</vt:lpstr>
      <vt:lpstr>'表1,2,3'!Print_Area</vt:lpstr>
      <vt:lpstr>'表4,5'!Print_Area</vt:lpstr>
      <vt:lpstr>表6!Print_Area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廣藤 京子</dc:creator>
  <cp:lastModifiedBy>業務補助者08314  </cp:lastModifiedBy>
  <cp:lastPrinted>2024-01-17T06:37:26Z</cp:lastPrinted>
  <dcterms:created xsi:type="dcterms:W3CDTF">1997-01-08T22:48:59Z</dcterms:created>
  <dcterms:modified xsi:type="dcterms:W3CDTF">2024-01-17T06:37:30Z</dcterms:modified>
</cp:coreProperties>
</file>