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intra-nas01\保健福祉局保健福祉事務センター\3000【保健衛生部・医務薬務課・医務係】\《提出用》R６年度版(令和４年)衛生統計年報\R6　ホームページ用\"/>
    </mc:Choice>
  </mc:AlternateContent>
  <xr:revisionPtr revIDLastSave="0" documentId="13_ncr:1_{72477BA8-9200-4807-87BD-69BF96AB1C5A}" xr6:coauthVersionLast="47" xr6:coauthVersionMax="47" xr10:uidLastSave="{00000000-0000-0000-0000-000000000000}"/>
  <bookViews>
    <workbookView xWindow="360" yWindow="0" windowWidth="20010" windowHeight="10740" xr2:uid="{00000000-000D-0000-FFFF-FFFF00000000}"/>
  </bookViews>
  <sheets>
    <sheet name="離婚1" sheetId="13" r:id="rId1"/>
    <sheet name="離婚2" sheetId="14" r:id="rId2"/>
    <sheet name="離婚3" sheetId="15" r:id="rId3"/>
  </sheets>
  <externalReferences>
    <externalReference r:id="rId4"/>
  </externalReferences>
  <definedNames>
    <definedName name="_xlnm.Print_Area" localSheetId="0">離婚1!$A$1:$P$50</definedName>
    <definedName name="_xlnm.Print_Area" localSheetId="1">離婚2!$A$1:$O$36</definedName>
    <definedName name="_xlnm.Print_Area" localSheetId="2">離婚3!$A$1:$I$60</definedName>
  </definedNames>
  <calcPr calcId="191029" calcMode="manual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15" l="1"/>
  <c r="C59" i="15"/>
  <c r="C58" i="15"/>
  <c r="C57" i="15"/>
  <c r="C56" i="15"/>
  <c r="C55" i="15"/>
  <c r="I54" i="15"/>
  <c r="H54" i="15"/>
  <c r="G54" i="15"/>
  <c r="F54" i="15"/>
  <c r="E54" i="15"/>
  <c r="D54" i="15"/>
  <c r="C54" i="15"/>
  <c r="J54" i="15" s="1"/>
  <c r="C53" i="15"/>
  <c r="C52" i="15"/>
  <c r="C51" i="15"/>
  <c r="C50" i="15"/>
  <c r="C49" i="15"/>
  <c r="C48" i="15"/>
  <c r="I47" i="15"/>
  <c r="C47" i="15" s="1"/>
  <c r="J47" i="15" s="1"/>
  <c r="H47" i="15"/>
  <c r="G47" i="15"/>
  <c r="F47" i="15"/>
  <c r="E47" i="15"/>
  <c r="D47" i="15"/>
  <c r="C46" i="15"/>
  <c r="C45" i="15"/>
  <c r="C44" i="15"/>
  <c r="C43" i="15"/>
  <c r="C42" i="15"/>
  <c r="C41" i="15"/>
  <c r="I40" i="15"/>
  <c r="H40" i="15"/>
  <c r="G40" i="15"/>
  <c r="F40" i="15"/>
  <c r="E40" i="15"/>
  <c r="D40" i="15"/>
  <c r="C40" i="15" s="1"/>
  <c r="J40" i="15" s="1"/>
  <c r="C39" i="15"/>
  <c r="C38" i="15"/>
  <c r="C37" i="15"/>
  <c r="C36" i="15"/>
  <c r="C35" i="15"/>
  <c r="C34" i="15"/>
  <c r="I33" i="15"/>
  <c r="H33" i="15"/>
  <c r="G33" i="15"/>
  <c r="F33" i="15"/>
  <c r="E33" i="15"/>
  <c r="D33" i="15"/>
  <c r="C33" i="15" s="1"/>
  <c r="J33" i="15" s="1"/>
  <c r="C32" i="15"/>
  <c r="C31" i="15"/>
  <c r="C30" i="15"/>
  <c r="C29" i="15"/>
  <c r="C28" i="15"/>
  <c r="C27" i="15"/>
  <c r="I26" i="15"/>
  <c r="H26" i="15"/>
  <c r="G26" i="15"/>
  <c r="F26" i="15"/>
  <c r="E26" i="15"/>
  <c r="D26" i="15"/>
  <c r="C26" i="15"/>
  <c r="J26" i="15" s="1"/>
  <c r="C25" i="15"/>
  <c r="C24" i="15"/>
  <c r="C23" i="15"/>
  <c r="C22" i="15"/>
  <c r="C21" i="15"/>
  <c r="C20" i="15"/>
  <c r="I19" i="15"/>
  <c r="C19" i="15" s="1"/>
  <c r="J19" i="15" s="1"/>
  <c r="H19" i="15"/>
  <c r="G19" i="15"/>
  <c r="F19" i="15"/>
  <c r="E19" i="15"/>
  <c r="D19" i="15"/>
  <c r="C18" i="15"/>
  <c r="C17" i="15"/>
  <c r="C16" i="15"/>
  <c r="C15" i="15"/>
  <c r="C14" i="15"/>
  <c r="C13" i="15"/>
  <c r="I12" i="15"/>
  <c r="H12" i="15"/>
  <c r="G12" i="15"/>
  <c r="F12" i="15"/>
  <c r="E12" i="15"/>
  <c r="D12" i="15"/>
  <c r="C12" i="15" s="1"/>
  <c r="J12" i="15" s="1"/>
  <c r="I11" i="15"/>
  <c r="H11" i="15"/>
  <c r="G11" i="15"/>
  <c r="F11" i="15"/>
  <c r="E11" i="15"/>
  <c r="D11" i="15"/>
  <c r="C11" i="15" s="1"/>
  <c r="I10" i="15"/>
  <c r="H10" i="15"/>
  <c r="G10" i="15"/>
  <c r="F10" i="15"/>
  <c r="E10" i="15"/>
  <c r="D10" i="15"/>
  <c r="C10" i="15" s="1"/>
  <c r="I9" i="15"/>
  <c r="H9" i="15"/>
  <c r="G9" i="15"/>
  <c r="G5" i="15" s="1"/>
  <c r="F9" i="15"/>
  <c r="E9" i="15"/>
  <c r="D9" i="15"/>
  <c r="C9" i="15" s="1"/>
  <c r="I8" i="15"/>
  <c r="H8" i="15"/>
  <c r="G8" i="15"/>
  <c r="F8" i="15"/>
  <c r="F5" i="15" s="1"/>
  <c r="E8" i="15"/>
  <c r="D8" i="15"/>
  <c r="C8" i="15"/>
  <c r="I7" i="15"/>
  <c r="H7" i="15"/>
  <c r="G7" i="15"/>
  <c r="F7" i="15"/>
  <c r="E7" i="15"/>
  <c r="E5" i="15" s="1"/>
  <c r="D7" i="15"/>
  <c r="C7" i="15"/>
  <c r="I6" i="15"/>
  <c r="C6" i="15" s="1"/>
  <c r="H6" i="15"/>
  <c r="G6" i="15"/>
  <c r="F6" i="15"/>
  <c r="E6" i="15"/>
  <c r="D6" i="15"/>
  <c r="D5" i="15" s="1"/>
  <c r="H5" i="15"/>
  <c r="C36" i="14"/>
  <c r="C35" i="14"/>
  <c r="J34" i="14"/>
  <c r="I34" i="14"/>
  <c r="H34" i="14"/>
  <c r="G34" i="14"/>
  <c r="F34" i="14"/>
  <c r="E34" i="14"/>
  <c r="D34" i="14"/>
  <c r="C34" i="14"/>
  <c r="P26" i="14"/>
  <c r="B26" i="14"/>
  <c r="P25" i="14"/>
  <c r="B25" i="14"/>
  <c r="B24" i="14"/>
  <c r="P24" i="14" s="1"/>
  <c r="B23" i="14"/>
  <c r="P23" i="14" s="1"/>
  <c r="P22" i="14"/>
  <c r="B22" i="14"/>
  <c r="P21" i="14"/>
  <c r="B21" i="14"/>
  <c r="B20" i="14"/>
  <c r="P20" i="14" s="1"/>
  <c r="B19" i="14"/>
  <c r="P19" i="14" s="1"/>
  <c r="P18" i="14"/>
  <c r="B18" i="14"/>
  <c r="P17" i="14"/>
  <c r="B17" i="14"/>
  <c r="O16" i="14"/>
  <c r="N16" i="14"/>
  <c r="M16" i="14"/>
  <c r="M15" i="14" s="1"/>
  <c r="L16" i="14"/>
  <c r="K16" i="14"/>
  <c r="J16" i="14"/>
  <c r="J2" i="14" s="1"/>
  <c r="I16" i="14"/>
  <c r="H16" i="14"/>
  <c r="G16" i="14"/>
  <c r="F16" i="14"/>
  <c r="E16" i="14"/>
  <c r="E15" i="14" s="1"/>
  <c r="D16" i="14"/>
  <c r="B16" i="14" s="1"/>
  <c r="P16" i="14" s="1"/>
  <c r="C16" i="14"/>
  <c r="L15" i="14"/>
  <c r="K15" i="14"/>
  <c r="J15" i="14"/>
  <c r="D15" i="14"/>
  <c r="C15" i="14"/>
  <c r="B14" i="14"/>
  <c r="P14" i="14" s="1"/>
  <c r="B13" i="14"/>
  <c r="P13" i="14" s="1"/>
  <c r="B12" i="14"/>
  <c r="P12" i="14" s="1"/>
  <c r="P11" i="14"/>
  <c r="B11" i="14"/>
  <c r="B10" i="14"/>
  <c r="P10" i="14" s="1"/>
  <c r="B9" i="14"/>
  <c r="P9" i="14" s="1"/>
  <c r="B8" i="14"/>
  <c r="P8" i="14" s="1"/>
  <c r="P7" i="14"/>
  <c r="B7" i="14"/>
  <c r="B6" i="14"/>
  <c r="P6" i="14" s="1"/>
  <c r="B5" i="14"/>
  <c r="P5" i="14" s="1"/>
  <c r="O4" i="14"/>
  <c r="O15" i="14" s="1"/>
  <c r="N4" i="14"/>
  <c r="N15" i="14" s="1"/>
  <c r="M4" i="14"/>
  <c r="L4" i="14"/>
  <c r="K4" i="14"/>
  <c r="J4" i="14"/>
  <c r="I4" i="14"/>
  <c r="I2" i="14" s="1"/>
  <c r="H4" i="14"/>
  <c r="H2" i="14" s="1"/>
  <c r="G4" i="14"/>
  <c r="G2" i="14" s="1"/>
  <c r="F4" i="14"/>
  <c r="F15" i="14" s="1"/>
  <c r="E4" i="14"/>
  <c r="D4" i="14"/>
  <c r="C4" i="14"/>
  <c r="B4" i="14" s="1"/>
  <c r="L2" i="14"/>
  <c r="K2" i="14"/>
  <c r="D2" i="14"/>
  <c r="C2" i="14"/>
  <c r="M50" i="13"/>
  <c r="B50" i="13"/>
  <c r="B49" i="13"/>
  <c r="M49" i="13" s="1"/>
  <c r="M48" i="13"/>
  <c r="B48" i="13"/>
  <c r="B47" i="13"/>
  <c r="M47" i="13" s="1"/>
  <c r="B46" i="13"/>
  <c r="M46" i="13" s="1"/>
  <c r="B45" i="13"/>
  <c r="M45" i="13" s="1"/>
  <c r="M44" i="13"/>
  <c r="B44" i="13"/>
  <c r="B43" i="13"/>
  <c r="M43" i="13" s="1"/>
  <c r="B42" i="13"/>
  <c r="M42" i="13" s="1"/>
  <c r="B41" i="13"/>
  <c r="M41" i="13" s="1"/>
  <c r="L40" i="13"/>
  <c r="L37" i="13" s="1"/>
  <c r="K40" i="13"/>
  <c r="J40" i="13"/>
  <c r="I40" i="13"/>
  <c r="H40" i="13"/>
  <c r="G40" i="13"/>
  <c r="F40" i="13"/>
  <c r="F37" i="13" s="1"/>
  <c r="E40" i="13"/>
  <c r="E37" i="13" s="1"/>
  <c r="D40" i="13"/>
  <c r="D37" i="13" s="1"/>
  <c r="C40" i="13"/>
  <c r="B40" i="13" s="1"/>
  <c r="B37" i="13" s="1"/>
  <c r="K37" i="13"/>
  <c r="J37" i="13"/>
  <c r="I37" i="13"/>
  <c r="H37" i="13"/>
  <c r="G37" i="13"/>
  <c r="C37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O20" i="13"/>
  <c r="M20" i="13"/>
  <c r="M18" i="13" s="1"/>
  <c r="K20" i="13"/>
  <c r="K18" i="13" s="1"/>
  <c r="I20" i="13"/>
  <c r="I18" i="13" s="1"/>
  <c r="G20" i="13"/>
  <c r="G18" i="13" s="1"/>
  <c r="E20" i="13"/>
  <c r="C20" i="13" s="1"/>
  <c r="C14" i="13"/>
  <c r="C13" i="13"/>
  <c r="C12" i="13"/>
  <c r="C11" i="13"/>
  <c r="C10" i="13"/>
  <c r="C9" i="13"/>
  <c r="C8" i="13"/>
  <c r="O7" i="13"/>
  <c r="O18" i="13" s="1"/>
  <c r="M7" i="13"/>
  <c r="K7" i="13"/>
  <c r="K5" i="13" s="1"/>
  <c r="I7" i="13"/>
  <c r="I5" i="13" s="1"/>
  <c r="G7" i="13"/>
  <c r="G5" i="13" s="1"/>
  <c r="E7" i="13"/>
  <c r="E5" i="13" s="1"/>
  <c r="C7" i="13"/>
  <c r="O5" i="13"/>
  <c r="M5" i="13"/>
  <c r="A18" i="13" l="1"/>
  <c r="C18" i="13"/>
  <c r="C5" i="15"/>
  <c r="B2" i="15" s="1"/>
  <c r="C5" i="13"/>
  <c r="B15" i="14"/>
  <c r="B2" i="14"/>
  <c r="A2" i="14"/>
  <c r="P4" i="14"/>
  <c r="E2" i="14"/>
  <c r="I5" i="15"/>
  <c r="N2" i="14"/>
  <c r="O2" i="14"/>
  <c r="H15" i="14"/>
  <c r="I15" i="14"/>
  <c r="E18" i="13"/>
  <c r="M2" i="14"/>
  <c r="G15" i="14"/>
  <c r="F2" i="14"/>
</calcChain>
</file>

<file path=xl/sharedStrings.xml><?xml version="1.0" encoding="utf-8"?>
<sst xmlns="http://schemas.openxmlformats.org/spreadsheetml/2006/main" count="184" uniqueCount="86">
  <si>
    <t>妻の年齢</t>
    <rPh sb="0" eb="1">
      <t>ツマ</t>
    </rPh>
    <rPh sb="2" eb="4">
      <t>ネンレイ</t>
    </rPh>
    <phoneticPr fontId="4"/>
  </si>
  <si>
    <t>夫の年齢</t>
    <rPh sb="0" eb="1">
      <t>オット</t>
    </rPh>
    <rPh sb="2" eb="4">
      <t>ネンレイ</t>
    </rPh>
    <phoneticPr fontId="4"/>
  </si>
  <si>
    <t>総数</t>
    <rPh sb="0" eb="2">
      <t>ソウスウ</t>
    </rPh>
    <phoneticPr fontId="4"/>
  </si>
  <si>
    <t>～19</t>
    <phoneticPr fontId="4"/>
  </si>
  <si>
    <t>不詳</t>
    <rPh sb="0" eb="2">
      <t>フショウ</t>
    </rPh>
    <phoneticPr fontId="4"/>
  </si>
  <si>
    <t xml:space="preserve">   ～19</t>
    <phoneticPr fontId="4"/>
  </si>
  <si>
    <t xml:space="preserve"> 20～24</t>
    <phoneticPr fontId="4"/>
  </si>
  <si>
    <t xml:space="preserve"> 25～29</t>
    <phoneticPr fontId="4"/>
  </si>
  <si>
    <t xml:space="preserve"> 30～34</t>
    <phoneticPr fontId="4"/>
  </si>
  <si>
    <t xml:space="preserve"> 35～39</t>
    <phoneticPr fontId="4"/>
  </si>
  <si>
    <t xml:space="preserve"> 40～44</t>
    <phoneticPr fontId="4"/>
  </si>
  <si>
    <t xml:space="preserve"> 45～49</t>
    <phoneticPr fontId="4"/>
  </si>
  <si>
    <t>区</t>
    <rPh sb="0" eb="1">
      <t>ク</t>
    </rPh>
    <phoneticPr fontId="4"/>
  </si>
  <si>
    <t>門 司 区</t>
    <rPh sb="0" eb="5">
      <t>モジク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</si>
  <si>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</si>
  <si>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</si>
  <si>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若 松 区</t>
    <rPh sb="0" eb="5">
      <t>ワカマツク</t>
    </rPh>
    <phoneticPr fontId="4"/>
  </si>
  <si>
    <t>八幡東区</t>
    <rPh sb="0" eb="4">
      <t>ヤハタヒガシク</t>
    </rPh>
    <phoneticPr fontId="4"/>
  </si>
  <si>
    <t>八幡西区</t>
    <rPh sb="0" eb="4">
      <t>ヤハタニシク</t>
    </rPh>
    <phoneticPr fontId="4"/>
  </si>
  <si>
    <t>戸 畑 区</t>
    <rPh sb="0" eb="5">
      <t>トバタク</t>
    </rPh>
    <phoneticPr fontId="4"/>
  </si>
  <si>
    <t>夫</t>
    <rPh sb="0" eb="1">
      <t>オット</t>
    </rPh>
    <phoneticPr fontId="4"/>
  </si>
  <si>
    <t>妻</t>
    <rPh sb="0" eb="1">
      <t>ツマ</t>
    </rPh>
    <phoneticPr fontId="4"/>
  </si>
  <si>
    <t>協議</t>
    <rPh sb="0" eb="2">
      <t>キョウギ</t>
    </rPh>
    <phoneticPr fontId="4"/>
  </si>
  <si>
    <t>調停</t>
    <rPh sb="0" eb="2">
      <t>チョウテイ</t>
    </rPh>
    <phoneticPr fontId="4"/>
  </si>
  <si>
    <t>審判</t>
    <rPh sb="0" eb="2">
      <t>シンパン</t>
    </rPh>
    <phoneticPr fontId="4"/>
  </si>
  <si>
    <t>判決</t>
    <rPh sb="0" eb="2">
      <t>ハンケツ</t>
    </rPh>
    <phoneticPr fontId="4"/>
  </si>
  <si>
    <t>和解</t>
    <rPh sb="0" eb="2">
      <t>ワカイ</t>
    </rPh>
    <phoneticPr fontId="4"/>
  </si>
  <si>
    <t>認諾</t>
    <rPh sb="0" eb="1">
      <t>ニン</t>
    </rPh>
    <rPh sb="1" eb="2">
      <t>ダク</t>
    </rPh>
    <phoneticPr fontId="4"/>
  </si>
  <si>
    <t>総  数</t>
    <rPh sb="0" eb="4">
      <t>ソウスウ</t>
    </rPh>
    <phoneticPr fontId="4"/>
  </si>
  <si>
    <t>期　間</t>
    <rPh sb="0" eb="1">
      <t>キ</t>
    </rPh>
    <rPh sb="2" eb="3">
      <t>アイダ</t>
    </rPh>
    <phoneticPr fontId="4"/>
  </si>
  <si>
    <t>１年未満</t>
    <rPh sb="1" eb="2">
      <t>ネン</t>
    </rPh>
    <rPh sb="2" eb="4">
      <t>ミマン</t>
    </rPh>
    <phoneticPr fontId="4"/>
  </si>
  <si>
    <t>１～２年未満</t>
    <rPh sb="3" eb="4">
      <t>ネン</t>
    </rPh>
    <rPh sb="4" eb="6">
      <t>ミマン</t>
    </rPh>
    <phoneticPr fontId="4"/>
  </si>
  <si>
    <t>２～３年未満</t>
    <rPh sb="3" eb="4">
      <t>ネン</t>
    </rPh>
    <rPh sb="4" eb="6">
      <t>ミマン</t>
    </rPh>
    <phoneticPr fontId="4"/>
  </si>
  <si>
    <t>３～４年未満</t>
    <rPh sb="3" eb="4">
      <t>ネン</t>
    </rPh>
    <rPh sb="4" eb="6">
      <t>ミマン</t>
    </rPh>
    <phoneticPr fontId="4"/>
  </si>
  <si>
    <t>４～５年未満</t>
    <rPh sb="3" eb="4">
      <t>ネン</t>
    </rPh>
    <rPh sb="4" eb="6">
      <t>ミマン</t>
    </rPh>
    <phoneticPr fontId="4"/>
  </si>
  <si>
    <t>５～１０年未満</t>
    <rPh sb="4" eb="5">
      <t>ネン</t>
    </rPh>
    <rPh sb="5" eb="7">
      <t>ミマン</t>
    </rPh>
    <phoneticPr fontId="4"/>
  </si>
  <si>
    <t>１０～１５年未満</t>
    <rPh sb="5" eb="6">
      <t>ネン</t>
    </rPh>
    <rPh sb="6" eb="8">
      <t>ミマン</t>
    </rPh>
    <phoneticPr fontId="4"/>
  </si>
  <si>
    <t>１５～２０年未満</t>
    <rPh sb="5" eb="6">
      <t>ネン</t>
    </rPh>
    <rPh sb="6" eb="8">
      <t>ミマン</t>
    </rPh>
    <phoneticPr fontId="4"/>
  </si>
  <si>
    <t>２０～２５年未満</t>
    <rPh sb="5" eb="6">
      <t>ネンイジョウ</t>
    </rPh>
    <rPh sb="6" eb="8">
      <t>ミマン</t>
    </rPh>
    <phoneticPr fontId="4"/>
  </si>
  <si>
    <t>２５～３０年未満</t>
    <rPh sb="5" eb="6">
      <t>ネン</t>
    </rPh>
    <rPh sb="6" eb="8">
      <t>ミマン</t>
    </rPh>
    <phoneticPr fontId="4"/>
  </si>
  <si>
    <t>３０～３５年未満</t>
    <rPh sb="5" eb="6">
      <t>ネン</t>
    </rPh>
    <rPh sb="6" eb="8">
      <t>ミマン</t>
    </rPh>
    <phoneticPr fontId="4"/>
  </si>
  <si>
    <t>３５年以上</t>
    <rPh sb="2" eb="3">
      <t>ネン</t>
    </rPh>
    <rPh sb="3" eb="5">
      <t>イジョウ</t>
    </rPh>
    <phoneticPr fontId="4"/>
  </si>
  <si>
    <t>不  詳</t>
    <rPh sb="0" eb="4">
      <t>フショウ</t>
    </rPh>
    <phoneticPr fontId="4"/>
  </si>
  <si>
    <t>20
～24</t>
    <phoneticPr fontId="4"/>
  </si>
  <si>
    <t>25
～29</t>
    <phoneticPr fontId="4"/>
  </si>
  <si>
    <t>30
～34</t>
    <phoneticPr fontId="4"/>
  </si>
  <si>
    <t>35
～39</t>
    <phoneticPr fontId="4"/>
  </si>
  <si>
    <t>40
～44</t>
    <phoneticPr fontId="4"/>
  </si>
  <si>
    <t>45
～49</t>
    <phoneticPr fontId="4"/>
  </si>
  <si>
    <t>50
～54</t>
    <phoneticPr fontId="4"/>
  </si>
  <si>
    <t>55～</t>
    <phoneticPr fontId="4"/>
  </si>
  <si>
    <t>総　数</t>
    <rPh sb="0" eb="3">
      <t>ソウスウ</t>
    </rPh>
    <phoneticPr fontId="4"/>
  </si>
  <si>
    <t xml:space="preserve"> 50～54</t>
    <phoneticPr fontId="4"/>
  </si>
  <si>
    <t xml:space="preserve"> 55～</t>
    <phoneticPr fontId="4"/>
  </si>
  <si>
    <t>妻が親権を行う　　子の数</t>
    <rPh sb="0" eb="1">
      <t>ツマ</t>
    </rPh>
    <rPh sb="2" eb="4">
      <t>シンケン</t>
    </rPh>
    <rPh sb="5" eb="6">
      <t>オコナ</t>
    </rPh>
    <rPh sb="9" eb="10">
      <t>コ</t>
    </rPh>
    <rPh sb="11" eb="12">
      <t>カズ</t>
    </rPh>
    <phoneticPr fontId="4"/>
  </si>
  <si>
    <t>夫が親権を行う　　子の数</t>
    <rPh sb="0" eb="1">
      <t>オット</t>
    </rPh>
    <rPh sb="2" eb="4">
      <t>シンケン</t>
    </rPh>
    <rPh sb="5" eb="6">
      <t>オコナ</t>
    </rPh>
    <rPh sb="9" eb="10">
      <t>コ</t>
    </rPh>
    <rPh sb="11" eb="12">
      <t>カズ</t>
    </rPh>
    <phoneticPr fontId="4"/>
  </si>
  <si>
    <t>戸畑区</t>
    <rPh sb="0" eb="3">
      <t>トバタク</t>
    </rPh>
    <phoneticPr fontId="4"/>
  </si>
  <si>
    <t>若松区</t>
    <rPh sb="0" eb="3">
      <t>ワカマツク</t>
    </rPh>
    <phoneticPr fontId="4"/>
  </si>
  <si>
    <t>門司区</t>
    <rPh sb="0" eb="3">
      <t>モジク</t>
    </rPh>
    <phoneticPr fontId="4"/>
  </si>
  <si>
    <t>３５年　　以上</t>
    <rPh sb="2" eb="7">
      <t>ネンイジョウ</t>
    </rPh>
    <phoneticPr fontId="4"/>
  </si>
  <si>
    <t>２０～２５年未満</t>
    <rPh sb="5" eb="6">
      <t>ネン</t>
    </rPh>
    <rPh sb="6" eb="8">
      <t>ミマン</t>
    </rPh>
    <phoneticPr fontId="4"/>
  </si>
  <si>
    <t>3～4年未満</t>
    <rPh sb="3" eb="4">
      <t>ネン</t>
    </rPh>
    <rPh sb="4" eb="6">
      <t>ミマン</t>
    </rPh>
    <phoneticPr fontId="4"/>
  </si>
  <si>
    <t>1～2年未満</t>
    <rPh sb="3" eb="4">
      <t>ネン</t>
    </rPh>
    <rPh sb="4" eb="6">
      <t>ミマン</t>
    </rPh>
    <phoneticPr fontId="4"/>
  </si>
  <si>
    <t>年齢</t>
    <rPh sb="0" eb="2">
      <t>ネンレイ</t>
    </rPh>
    <phoneticPr fontId="4"/>
  </si>
  <si>
    <t>夫が親権を行う子の数</t>
    <phoneticPr fontId="3"/>
  </si>
  <si>
    <t>０人</t>
    <rPh sb="1" eb="2">
      <t>ニン</t>
    </rPh>
    <phoneticPr fontId="4"/>
  </si>
  <si>
    <t>１人</t>
    <rPh sb="1" eb="2">
      <t>ニン</t>
    </rPh>
    <phoneticPr fontId="4"/>
  </si>
  <si>
    <t>２人</t>
    <rPh sb="1" eb="2">
      <t>ニン</t>
    </rPh>
    <phoneticPr fontId="4"/>
  </si>
  <si>
    <t>３人</t>
    <rPh sb="1" eb="2">
      <t>ニン</t>
    </rPh>
    <phoneticPr fontId="4"/>
  </si>
  <si>
    <t>４人</t>
    <rPh sb="1" eb="2">
      <t>ニン</t>
    </rPh>
    <phoneticPr fontId="4"/>
  </si>
  <si>
    <t>５人以上</t>
    <rPh sb="1" eb="2">
      <t>ニン</t>
    </rPh>
    <rPh sb="2" eb="4">
      <t>イジョウ</t>
    </rPh>
    <phoneticPr fontId="4"/>
  </si>
  <si>
    <t>妻が親権を行う子の数　</t>
    <rPh sb="0" eb="1">
      <t>ツマ</t>
    </rPh>
    <rPh sb="2" eb="4">
      <t>シンケン</t>
    </rPh>
    <rPh sb="5" eb="6">
      <t>オコナ</t>
    </rPh>
    <rPh sb="7" eb="8">
      <t>コ</t>
    </rPh>
    <rPh sb="9" eb="10">
      <t>カズ</t>
    </rPh>
    <phoneticPr fontId="4"/>
  </si>
  <si>
    <t>小倉北区</t>
    <rPh sb="0" eb="3">
      <t>コクラキタ</t>
    </rPh>
    <rPh sb="3" eb="4">
      <t>ク</t>
    </rPh>
    <phoneticPr fontId="4"/>
  </si>
  <si>
    <t>小倉南区</t>
    <rPh sb="0" eb="3">
      <t>コクラミナミ</t>
    </rPh>
    <rPh sb="3" eb="4">
      <t>ク</t>
    </rPh>
    <phoneticPr fontId="4"/>
  </si>
  <si>
    <t>若 松 区</t>
    <rPh sb="0" eb="3">
      <t>ワカマツ</t>
    </rPh>
    <rPh sb="4" eb="5">
      <t>ク</t>
    </rPh>
    <phoneticPr fontId="4"/>
  </si>
  <si>
    <t>八幡東区</t>
    <rPh sb="0" eb="3">
      <t>ヤハタヒガシ</t>
    </rPh>
    <rPh sb="3" eb="4">
      <t>ク</t>
    </rPh>
    <phoneticPr fontId="4"/>
  </si>
  <si>
    <t>八幡西区</t>
    <rPh sb="0" eb="3">
      <t>ヤハタニシ</t>
    </rPh>
    <rPh sb="3" eb="4">
      <t>ク</t>
    </rPh>
    <phoneticPr fontId="4"/>
  </si>
  <si>
    <t>―令和４年同居をやめ届け出たもの―</t>
    <rPh sb="1" eb="2">
      <t>レイ</t>
    </rPh>
    <rPh sb="2" eb="3">
      <t>ワ</t>
    </rPh>
    <rPh sb="4" eb="5">
      <t>ネン</t>
    </rPh>
    <rPh sb="5" eb="7">
      <t>ドウキョ</t>
    </rPh>
    <rPh sb="10" eb="11">
      <t>トド</t>
    </rPh>
    <rPh sb="12" eb="13">
      <t>デ</t>
    </rPh>
    <phoneticPr fontId="4"/>
  </si>
  <si>
    <t>―令和４年同居をやめ届け出たもの―</t>
    <rPh sb="1" eb="3">
      <t>レイワ</t>
    </rPh>
    <rPh sb="4" eb="5">
      <t>ネン</t>
    </rPh>
    <rPh sb="5" eb="7">
      <t>ドウキョ</t>
    </rPh>
    <rPh sb="10" eb="11">
      <t>トド</t>
    </rPh>
    <rPh sb="12" eb="13">
      <t>デ</t>
    </rPh>
    <phoneticPr fontId="4"/>
  </si>
  <si>
    <t>　離婚</t>
    <rPh sb="1" eb="3">
      <t>リコン</t>
    </rPh>
    <phoneticPr fontId="4"/>
  </si>
  <si>
    <t>表１　　離婚数（種類・区）</t>
    <rPh sb="0" eb="1">
      <t>ヒョウ</t>
    </rPh>
    <rPh sb="4" eb="6">
      <t>リコン</t>
    </rPh>
    <rPh sb="6" eb="7">
      <t>スウ</t>
    </rPh>
    <rPh sb="8" eb="10">
      <t>シュルイ</t>
    </rPh>
    <rPh sb="11" eb="12">
      <t>ク</t>
    </rPh>
    <phoneticPr fontId="4"/>
  </si>
  <si>
    <t>表２　　離婚数（種類・同居期間）</t>
    <rPh sb="0" eb="1">
      <t>ヒョウ</t>
    </rPh>
    <rPh sb="4" eb="6">
      <t>リコン</t>
    </rPh>
    <rPh sb="6" eb="7">
      <t>スウ</t>
    </rPh>
    <rPh sb="8" eb="10">
      <t>シュルイ</t>
    </rPh>
    <rPh sb="11" eb="13">
      <t>ドウキョ</t>
    </rPh>
    <rPh sb="13" eb="15">
      <t>キカン</t>
    </rPh>
    <phoneticPr fontId="4"/>
  </si>
  <si>
    <t>表３　　離婚数（夫－妻・年齢）</t>
    <rPh sb="0" eb="1">
      <t>ヒョウ</t>
    </rPh>
    <rPh sb="4" eb="6">
      <t>リコン</t>
    </rPh>
    <rPh sb="6" eb="7">
      <t>スウ</t>
    </rPh>
    <rPh sb="8" eb="9">
      <t>オット</t>
    </rPh>
    <rPh sb="10" eb="11">
      <t>ツマ</t>
    </rPh>
    <rPh sb="12" eb="14">
      <t>ネンレイ</t>
    </rPh>
    <phoneticPr fontId="4"/>
  </si>
  <si>
    <t>表４　　離婚数（種類・区）</t>
    <rPh sb="0" eb="1">
      <t>ヒョウ</t>
    </rPh>
    <rPh sb="4" eb="6">
      <t>リコン</t>
    </rPh>
    <rPh sb="6" eb="7">
      <t>スウ</t>
    </rPh>
    <rPh sb="8" eb="10">
      <t>シュルイ</t>
    </rPh>
    <rPh sb="11" eb="12">
      <t>ク</t>
    </rPh>
    <phoneticPr fontId="4"/>
  </si>
  <si>
    <t>表５　　離婚数（種類・区）</t>
    <rPh sb="0" eb="1">
      <t>ヒョウ</t>
    </rPh>
    <rPh sb="4" eb="6">
      <t>リコン</t>
    </rPh>
    <rPh sb="6" eb="7">
      <t>スウ</t>
    </rPh>
    <rPh sb="8" eb="10">
      <t>シュルイ</t>
    </rPh>
    <rPh sb="11" eb="12">
      <t>ク</t>
    </rPh>
    <phoneticPr fontId="4"/>
  </si>
  <si>
    <t>表６　　離婚数（種類・区）</t>
    <rPh sb="0" eb="1">
      <t>ヒョウ</t>
    </rPh>
    <rPh sb="4" eb="6">
      <t>リコン</t>
    </rPh>
    <rPh sb="6" eb="7">
      <t>スウ</t>
    </rPh>
    <rPh sb="8" eb="10">
      <t>シュルイ</t>
    </rPh>
    <rPh sb="11" eb="12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</si>
</sst>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_ #,##0_ ;_ \-#,##0_ ;_ &quot;-&quot;_ ;_ @_ "/>
    <numFmt numFmtId="177" formatCode="#,##0;&quot;△ &quot;#,##0"/>
    <numFmt numFmtId="178" formatCode="#,##0;\-#,##0;&quot;-&quot;"/>
  </numFmts>
  <fonts count="17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sz val="10"/>
      <color indexed="53"/>
      <name val="ＭＳ Ｐ明朝"/>
      <family val="1"/>
      <charset val="128"/>
    </font>
    <font>
      <b/>
      <sz val="10"/>
      <name val="ＭＳ 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7"/>
      <name val="ＭＳ Ｐ明朝"/>
      <family val="1"/>
      <charset val="128"/>
    </font>
    <font>
      <b/>
      <sz val="10"/>
      <color indexed="53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horizontal="right" vertical="center"/>
    </xf>
    <xf numFmtId="38" fontId="8" fillId="0" borderId="0" applyFont="0" applyFill="0" applyBorder="0" applyAlignment="0" applyProtection="0"/>
    <xf numFmtId="0" fontId="1" fillId="0" borderId="0">
      <alignment horizontal="right" vertical="center"/>
    </xf>
    <xf numFmtId="0" fontId="1" fillId="0" borderId="0">
      <alignment horizontal="right" vertical="center"/>
    </xf>
    <xf numFmtId="0" fontId="1" fillId="0" borderId="0">
      <alignment horizontal="right" vertical="center"/>
    </xf>
    <xf numFmtId="0" fontId="1" fillId="0" borderId="0">
      <alignment horizontal="right" vertical="center"/>
    </xf>
    <xf numFmtId="0" fontId="1" fillId="0" borderId="0">
      <alignment horizontal="right" vertical="center"/>
    </xf>
    <xf numFmtId="0" fontId="1" fillId="0" borderId="0">
      <alignment horizontal="right" vertical="center"/>
    </xf>
    <xf numFmtId="0" fontId="1" fillId="0" borderId="0">
      <alignment horizontal="right" vertical="center"/>
    </xf>
    <xf numFmtId="0" fontId="1" fillId="0" borderId="0">
      <alignment horizontal="right" vertical="center"/>
    </xf>
    <xf numFmtId="0" fontId="1" fillId="0" borderId="0">
      <alignment horizontal="right" vertical="center"/>
    </xf>
  </cellStyleXfs>
  <cellXfs count="158">
    <xf numFmtId="0" fontId="0" fillId="0" borderId="0" xfId="0">
      <alignment vertical="center"/>
    </xf>
    <xf numFmtId="0" fontId="1" fillId="0" borderId="0" xfId="9">
      <alignment horizontal="right" vertical="center"/>
    </xf>
    <xf numFmtId="0" fontId="2" fillId="0" borderId="0" xfId="9" applyFont="1" applyAlignment="1" applyProtection="1">
      <alignment horizontal="left" vertical="center"/>
      <protection locked="0"/>
    </xf>
    <xf numFmtId="0" fontId="5" fillId="0" borderId="0" xfId="9" applyFont="1" applyAlignment="1">
      <alignment horizontal="left" vertical="center"/>
    </xf>
    <xf numFmtId="0" fontId="10" fillId="0" borderId="0" xfId="9" applyFont="1" applyAlignment="1">
      <alignment horizontal="left" vertical="center"/>
    </xf>
    <xf numFmtId="0" fontId="1" fillId="0" borderId="20" xfId="9" applyBorder="1">
      <alignment horizontal="right" vertical="center"/>
    </xf>
    <xf numFmtId="0" fontId="1" fillId="0" borderId="21" xfId="9" applyBorder="1">
      <alignment horizontal="right" vertical="center"/>
    </xf>
    <xf numFmtId="0" fontId="6" fillId="0" borderId="37" xfId="9" applyFont="1" applyBorder="1" applyAlignment="1">
      <alignment horizontal="center" vertical="center"/>
    </xf>
    <xf numFmtId="0" fontId="1" fillId="0" borderId="36" xfId="9" applyBorder="1" applyAlignment="1">
      <alignment horizontal="center" vertical="center"/>
    </xf>
    <xf numFmtId="0" fontId="1" fillId="0" borderId="15" xfId="9" applyBorder="1" applyAlignment="1">
      <alignment horizontal="center" vertical="center" wrapText="1"/>
    </xf>
    <xf numFmtId="0" fontId="1" fillId="0" borderId="15" xfId="9" applyBorder="1" applyAlignment="1">
      <alignment horizontal="center" vertical="center"/>
    </xf>
    <xf numFmtId="0" fontId="1" fillId="0" borderId="16" xfId="9" applyBorder="1" applyAlignment="1">
      <alignment horizontal="center" vertical="center"/>
    </xf>
    <xf numFmtId="0" fontId="11" fillId="0" borderId="10" xfId="9" applyFont="1" applyBorder="1" applyAlignment="1">
      <alignment horizontal="center" vertical="center"/>
    </xf>
    <xf numFmtId="176" fontId="6" fillId="0" borderId="7" xfId="9" applyNumberFormat="1" applyFont="1" applyBorder="1">
      <alignment horizontal="right" vertical="center"/>
    </xf>
    <xf numFmtId="176" fontId="6" fillId="0" borderId="8" xfId="9" applyNumberFormat="1" applyFont="1" applyBorder="1">
      <alignment horizontal="right" vertical="center"/>
    </xf>
    <xf numFmtId="176" fontId="6" fillId="0" borderId="9" xfId="9" applyNumberFormat="1" applyFont="1" applyBorder="1">
      <alignment horizontal="right" vertical="center"/>
    </xf>
    <xf numFmtId="0" fontId="1" fillId="0" borderId="0" xfId="9" applyAlignment="1">
      <alignment horizontal="left" vertical="center"/>
    </xf>
    <xf numFmtId="0" fontId="7" fillId="0" borderId="10" xfId="9" applyFont="1" applyBorder="1" applyAlignment="1">
      <alignment vertical="center"/>
    </xf>
    <xf numFmtId="176" fontId="6" fillId="0" borderId="11" xfId="9" applyNumberFormat="1" applyFont="1" applyBorder="1">
      <alignment horizontal="right" vertical="center"/>
    </xf>
    <xf numFmtId="176" fontId="1" fillId="2" borderId="12" xfId="9" applyNumberFormat="1" applyFill="1" applyBorder="1" applyProtection="1">
      <alignment horizontal="right" vertical="center"/>
      <protection locked="0"/>
    </xf>
    <xf numFmtId="176" fontId="1" fillId="2" borderId="13" xfId="9" applyNumberFormat="1" applyFill="1" applyBorder="1" applyProtection="1">
      <alignment horizontal="right" vertical="center"/>
      <protection locked="0"/>
    </xf>
    <xf numFmtId="0" fontId="7" fillId="0" borderId="6" xfId="9" applyFont="1" applyBorder="1" applyAlignment="1">
      <alignment horizontal="center" vertical="center"/>
    </xf>
    <xf numFmtId="176" fontId="6" fillId="0" borderId="14" xfId="9" applyNumberFormat="1" applyFont="1" applyBorder="1">
      <alignment horizontal="right" vertical="center"/>
    </xf>
    <xf numFmtId="176" fontId="1" fillId="2" borderId="15" xfId="9" applyNumberFormat="1" applyFill="1" applyBorder="1" applyProtection="1">
      <alignment horizontal="right" vertical="center"/>
      <protection locked="0"/>
    </xf>
    <xf numFmtId="176" fontId="1" fillId="2" borderId="16" xfId="9" applyNumberFormat="1" applyFill="1" applyBorder="1" applyProtection="1">
      <alignment horizontal="right" vertical="center"/>
      <protection locked="0"/>
    </xf>
    <xf numFmtId="0" fontId="9" fillId="0" borderId="0" xfId="9" applyFont="1" applyAlignment="1"/>
    <xf numFmtId="0" fontId="2" fillId="0" borderId="0" xfId="10" applyFont="1" applyAlignment="1" applyProtection="1">
      <alignment horizontal="left" vertical="center"/>
      <protection locked="0"/>
    </xf>
    <xf numFmtId="0" fontId="1" fillId="0" borderId="0" xfId="10">
      <alignment horizontal="right" vertical="center"/>
    </xf>
    <xf numFmtId="0" fontId="1" fillId="0" borderId="0" xfId="10" applyAlignment="1">
      <alignment horizontal="center"/>
    </xf>
    <xf numFmtId="0" fontId="6" fillId="0" borderId="0" xfId="10" applyFont="1">
      <alignment horizontal="right" vertical="center"/>
    </xf>
    <xf numFmtId="0" fontId="15" fillId="0" borderId="0" xfId="10" applyFont="1">
      <alignment horizontal="right" vertical="center"/>
    </xf>
    <xf numFmtId="0" fontId="1" fillId="0" borderId="18" xfId="10" applyBorder="1" applyAlignment="1">
      <alignment horizontal="center" vertical="center" wrapText="1"/>
    </xf>
    <xf numFmtId="0" fontId="1" fillId="0" borderId="24" xfId="10" applyBorder="1" applyAlignment="1">
      <alignment horizontal="center" vertical="center" wrapText="1"/>
    </xf>
    <xf numFmtId="0" fontId="16" fillId="0" borderId="25" xfId="10" applyFont="1" applyBorder="1" applyAlignment="1">
      <alignment horizontal="center" vertical="center" wrapText="1"/>
    </xf>
    <xf numFmtId="0" fontId="14" fillId="0" borderId="25" xfId="10" applyFont="1" applyBorder="1" applyAlignment="1">
      <alignment horizontal="center" vertical="center" wrapText="1"/>
    </xf>
    <xf numFmtId="0" fontId="3" fillId="0" borderId="25" xfId="10" applyFont="1" applyBorder="1" applyAlignment="1">
      <alignment horizontal="center" vertical="center" wrapText="1"/>
    </xf>
    <xf numFmtId="0" fontId="1" fillId="0" borderId="28" xfId="10" applyBorder="1" applyAlignment="1">
      <alignment horizontal="center" vertical="center" wrapText="1"/>
    </xf>
    <xf numFmtId="0" fontId="1" fillId="0" borderId="0" xfId="10" applyAlignment="1">
      <alignment horizontal="center" vertical="center"/>
    </xf>
    <xf numFmtId="0" fontId="6" fillId="0" borderId="3" xfId="10" applyFont="1" applyBorder="1" applyAlignment="1">
      <alignment horizontal="left" vertical="center"/>
    </xf>
    <xf numFmtId="41" fontId="6" fillId="0" borderId="7" xfId="10" applyNumberFormat="1" applyFont="1" applyBorder="1">
      <alignment horizontal="right" vertical="center"/>
    </xf>
    <xf numFmtId="41" fontId="6" fillId="0" borderId="8" xfId="10" applyNumberFormat="1" applyFont="1" applyBorder="1">
      <alignment horizontal="right" vertical="center"/>
    </xf>
    <xf numFmtId="41" fontId="6" fillId="0" borderId="9" xfId="10" applyNumberFormat="1" applyFont="1" applyBorder="1">
      <alignment horizontal="right" vertical="center"/>
    </xf>
    <xf numFmtId="0" fontId="10" fillId="0" borderId="0" xfId="10" applyFont="1" applyAlignment="1">
      <alignment horizontal="left" vertical="center"/>
    </xf>
    <xf numFmtId="0" fontId="7" fillId="0" borderId="10" xfId="10" applyFont="1" applyBorder="1" applyAlignment="1">
      <alignment vertical="center"/>
    </xf>
    <xf numFmtId="41" fontId="6" fillId="0" borderId="11" xfId="10" applyNumberFormat="1" applyFont="1" applyBorder="1">
      <alignment horizontal="right" vertical="center"/>
    </xf>
    <xf numFmtId="41" fontId="1" fillId="2" borderId="12" xfId="10" applyNumberFormat="1" applyFill="1" applyBorder="1" applyProtection="1">
      <alignment horizontal="right" vertical="center"/>
      <protection locked="0"/>
    </xf>
    <xf numFmtId="41" fontId="1" fillId="2" borderId="13" xfId="10" applyNumberFormat="1" applyFill="1" applyBorder="1" applyProtection="1">
      <alignment horizontal="right" vertical="center"/>
      <protection locked="0"/>
    </xf>
    <xf numFmtId="0" fontId="1" fillId="0" borderId="10" xfId="10" applyBorder="1" applyAlignment="1">
      <alignment horizontal="center" vertical="center"/>
    </xf>
    <xf numFmtId="0" fontId="6" fillId="0" borderId="23" xfId="10" applyFont="1" applyBorder="1">
      <alignment horizontal="right" vertical="center"/>
    </xf>
    <xf numFmtId="0" fontId="15" fillId="0" borderId="29" xfId="10" applyFont="1" applyBorder="1">
      <alignment horizontal="right" vertical="center"/>
    </xf>
    <xf numFmtId="0" fontId="6" fillId="0" borderId="10" xfId="10" applyFont="1" applyBorder="1" applyAlignment="1">
      <alignment horizontal="left" vertical="center"/>
    </xf>
    <xf numFmtId="41" fontId="6" fillId="0" borderId="12" xfId="10" applyNumberFormat="1" applyFont="1" applyBorder="1">
      <alignment horizontal="right" vertical="center"/>
    </xf>
    <xf numFmtId="41" fontId="6" fillId="0" borderId="13" xfId="10" applyNumberFormat="1" applyFont="1" applyBorder="1">
      <alignment horizontal="right" vertical="center"/>
    </xf>
    <xf numFmtId="0" fontId="1" fillId="0" borderId="6" xfId="10" applyBorder="1" applyAlignment="1">
      <alignment horizontal="center" vertical="center"/>
    </xf>
    <xf numFmtId="41" fontId="6" fillId="0" borderId="14" xfId="10" applyNumberFormat="1" applyFont="1" applyBorder="1">
      <alignment horizontal="right" vertical="center"/>
    </xf>
    <xf numFmtId="41" fontId="1" fillId="2" borderId="15" xfId="10" applyNumberFormat="1" applyFill="1" applyBorder="1" applyProtection="1">
      <alignment horizontal="right" vertical="center"/>
      <protection locked="0"/>
    </xf>
    <xf numFmtId="178" fontId="1" fillId="2" borderId="16" xfId="10" applyNumberFormat="1" applyFill="1" applyBorder="1" applyAlignment="1" applyProtection="1">
      <alignment vertical="center"/>
      <protection locked="0"/>
    </xf>
    <xf numFmtId="0" fontId="1" fillId="0" borderId="1" xfId="10" applyBorder="1" applyAlignment="1">
      <alignment horizontal="center" vertical="center"/>
    </xf>
    <xf numFmtId="0" fontId="1" fillId="0" borderId="2" xfId="10" applyBorder="1" applyAlignment="1">
      <alignment horizontal="center" vertical="center"/>
    </xf>
    <xf numFmtId="0" fontId="6" fillId="0" borderId="24" xfId="10" applyFont="1" applyBorder="1" applyAlignment="1">
      <alignment horizontal="center" vertical="center"/>
    </xf>
    <xf numFmtId="0" fontId="14" fillId="0" borderId="27" xfId="10" applyFont="1" applyBorder="1" applyAlignment="1">
      <alignment horizontal="center" vertical="center"/>
    </xf>
    <xf numFmtId="0" fontId="14" fillId="0" borderId="25" xfId="10" applyFont="1" applyBorder="1" applyAlignment="1">
      <alignment horizontal="center" vertical="center"/>
    </xf>
    <xf numFmtId="0" fontId="14" fillId="0" borderId="28" xfId="10" applyFont="1" applyBorder="1" applyAlignment="1">
      <alignment horizontal="center" vertical="center"/>
    </xf>
    <xf numFmtId="178" fontId="6" fillId="0" borderId="11" xfId="10" applyNumberFormat="1" applyFont="1" applyBorder="1" applyAlignment="1">
      <alignment vertical="center"/>
    </xf>
    <xf numFmtId="178" fontId="6" fillId="0" borderId="33" xfId="10" applyNumberFormat="1" applyFont="1" applyBorder="1" applyAlignment="1">
      <alignment vertical="center"/>
    </xf>
    <xf numFmtId="178" fontId="6" fillId="0" borderId="12" xfId="10" applyNumberFormat="1" applyFont="1" applyBorder="1" applyAlignment="1">
      <alignment vertical="center"/>
    </xf>
    <xf numFmtId="178" fontId="6" fillId="0" borderId="13" xfId="10" applyNumberFormat="1" applyFont="1" applyBorder="1" applyAlignment="1">
      <alignment vertical="center"/>
    </xf>
    <xf numFmtId="177" fontId="6" fillId="0" borderId="0" xfId="10" applyNumberFormat="1" applyFont="1">
      <alignment horizontal="right" vertical="center"/>
    </xf>
    <xf numFmtId="178" fontId="1" fillId="2" borderId="33" xfId="10" applyNumberFormat="1" applyFill="1" applyBorder="1" applyAlignment="1" applyProtection="1">
      <alignment vertical="center"/>
      <protection locked="0"/>
    </xf>
    <xf numFmtId="178" fontId="1" fillId="2" borderId="12" xfId="10" applyNumberFormat="1" applyFill="1" applyBorder="1" applyAlignment="1" applyProtection="1">
      <alignment vertical="center"/>
      <protection locked="0"/>
    </xf>
    <xf numFmtId="178" fontId="1" fillId="2" borderId="13" xfId="10" applyNumberFormat="1" applyFill="1" applyBorder="1" applyAlignment="1" applyProtection="1">
      <alignment vertical="center"/>
      <protection locked="0"/>
    </xf>
    <xf numFmtId="177" fontId="1" fillId="0" borderId="0" xfId="10" applyNumberFormat="1">
      <alignment horizontal="right" vertical="center"/>
    </xf>
    <xf numFmtId="178" fontId="6" fillId="0" borderId="14" xfId="10" applyNumberFormat="1" applyFont="1" applyBorder="1" applyAlignment="1">
      <alignment vertical="center"/>
    </xf>
    <xf numFmtId="178" fontId="1" fillId="2" borderId="36" xfId="10" applyNumberFormat="1" applyFill="1" applyBorder="1" applyAlignment="1" applyProtection="1">
      <alignment vertical="center"/>
      <protection locked="0"/>
    </xf>
    <xf numFmtId="178" fontId="1" fillId="2" borderId="15" xfId="10" applyNumberFormat="1" applyFill="1" applyBorder="1" applyAlignment="1" applyProtection="1">
      <alignment vertical="center"/>
      <protection locked="0"/>
    </xf>
    <xf numFmtId="0" fontId="2" fillId="0" borderId="0" xfId="11" applyFont="1" applyAlignment="1" applyProtection="1">
      <alignment horizontal="left" vertical="center"/>
      <protection locked="0"/>
    </xf>
    <xf numFmtId="0" fontId="2" fillId="0" borderId="0" xfId="11" applyFont="1" applyAlignment="1">
      <alignment vertical="center"/>
    </xf>
    <xf numFmtId="0" fontId="1" fillId="0" borderId="0" xfId="11">
      <alignment horizontal="right" vertical="center"/>
    </xf>
    <xf numFmtId="0" fontId="10" fillId="0" borderId="0" xfId="11" applyFont="1" applyAlignment="1">
      <alignment horizontal="left" vertical="center"/>
    </xf>
    <xf numFmtId="0" fontId="1" fillId="0" borderId="4" xfId="11" applyBorder="1">
      <alignment horizontal="right" vertical="center"/>
    </xf>
    <xf numFmtId="0" fontId="1" fillId="0" borderId="5" xfId="11" applyBorder="1">
      <alignment horizontal="right" vertical="center"/>
    </xf>
    <xf numFmtId="0" fontId="1" fillId="0" borderId="1" xfId="11" applyBorder="1" applyAlignment="1">
      <alignment horizontal="center" vertical="center"/>
    </xf>
    <xf numFmtId="0" fontId="1" fillId="0" borderId="2" xfId="11" applyBorder="1" applyAlignment="1">
      <alignment horizontal="center" vertical="center"/>
    </xf>
    <xf numFmtId="0" fontId="1" fillId="0" borderId="22" xfId="11" applyBorder="1">
      <alignment horizontal="right" vertical="center"/>
    </xf>
    <xf numFmtId="0" fontId="1" fillId="0" borderId="34" xfId="11" applyBorder="1" applyAlignment="1">
      <alignment horizontal="center" vertical="center"/>
    </xf>
    <xf numFmtId="0" fontId="1" fillId="0" borderId="24" xfId="11" applyBorder="1" applyAlignment="1">
      <alignment horizontal="center" vertical="center"/>
    </xf>
    <xf numFmtId="0" fontId="1" fillId="0" borderId="25" xfId="11" applyBorder="1" applyAlignment="1">
      <alignment horizontal="center" vertical="center"/>
    </xf>
    <xf numFmtId="0" fontId="1" fillId="0" borderId="28" xfId="11" applyBorder="1" applyAlignment="1">
      <alignment horizontal="center" vertical="center"/>
    </xf>
    <xf numFmtId="0" fontId="1" fillId="0" borderId="23" xfId="11" applyBorder="1">
      <alignment horizontal="right" vertical="center"/>
    </xf>
    <xf numFmtId="0" fontId="11" fillId="0" borderId="3" xfId="11" applyFont="1" applyBorder="1" applyAlignment="1">
      <alignment horizontal="center" vertical="center"/>
    </xf>
    <xf numFmtId="41" fontId="6" fillId="0" borderId="7" xfId="11" applyNumberFormat="1" applyFont="1" applyBorder="1">
      <alignment horizontal="right" vertical="center"/>
    </xf>
    <xf numFmtId="41" fontId="6" fillId="0" borderId="8" xfId="11" applyNumberFormat="1" applyFont="1" applyBorder="1">
      <alignment horizontal="right" vertical="center"/>
    </xf>
    <xf numFmtId="41" fontId="6" fillId="0" borderId="9" xfId="11" applyNumberFormat="1" applyFont="1" applyBorder="1">
      <alignment horizontal="right" vertical="center"/>
    </xf>
    <xf numFmtId="0" fontId="1" fillId="0" borderId="0" xfId="11" applyAlignment="1">
      <alignment horizontal="center" vertical="center"/>
    </xf>
    <xf numFmtId="0" fontId="7" fillId="0" borderId="10" xfId="11" applyFont="1" applyBorder="1" applyAlignment="1">
      <alignment horizontal="center" vertical="center"/>
    </xf>
    <xf numFmtId="41" fontId="6" fillId="0" borderId="11" xfId="11" applyNumberFormat="1" applyFont="1" applyBorder="1">
      <alignment horizontal="right" vertical="center"/>
    </xf>
    <xf numFmtId="41" fontId="1" fillId="0" borderId="12" xfId="11" applyNumberFormat="1" applyBorder="1">
      <alignment horizontal="right" vertical="center"/>
    </xf>
    <xf numFmtId="41" fontId="1" fillId="0" borderId="13" xfId="11" applyNumberFormat="1" applyBorder="1">
      <alignment horizontal="right" vertical="center"/>
    </xf>
    <xf numFmtId="0" fontId="7" fillId="0" borderId="6" xfId="11" applyFont="1" applyBorder="1" applyAlignment="1">
      <alignment horizontal="center" vertical="center"/>
    </xf>
    <xf numFmtId="41" fontId="6" fillId="0" borderId="14" xfId="11" applyNumberFormat="1" applyFont="1" applyBorder="1">
      <alignment horizontal="right" vertical="center"/>
    </xf>
    <xf numFmtId="41" fontId="1" fillId="0" borderId="16" xfId="11" applyNumberFormat="1" applyBorder="1">
      <alignment horizontal="right" vertical="center"/>
    </xf>
    <xf numFmtId="41" fontId="1" fillId="2" borderId="12" xfId="11" applyNumberFormat="1" applyFill="1" applyBorder="1" applyProtection="1">
      <alignment horizontal="right" vertical="center"/>
      <protection locked="0"/>
    </xf>
    <xf numFmtId="41" fontId="1" fillId="2" borderId="13" xfId="11" applyNumberFormat="1" applyFill="1" applyBorder="1" applyProtection="1">
      <alignment horizontal="right" vertical="center"/>
      <protection locked="0"/>
    </xf>
    <xf numFmtId="41" fontId="1" fillId="2" borderId="15" xfId="11" applyNumberFormat="1" applyFill="1" applyBorder="1" applyProtection="1">
      <alignment horizontal="right" vertical="center"/>
      <protection locked="0"/>
    </xf>
    <xf numFmtId="0" fontId="1" fillId="0" borderId="10" xfId="11" applyBorder="1" applyAlignment="1">
      <alignment horizontal="center" vertical="distributed" textRotation="255"/>
    </xf>
    <xf numFmtId="0" fontId="1" fillId="0" borderId="6" xfId="11" applyBorder="1" applyAlignment="1">
      <alignment horizontal="center" vertical="distributed" textRotation="255"/>
    </xf>
    <xf numFmtId="41" fontId="1" fillId="2" borderId="16" xfId="11" applyNumberFormat="1" applyFill="1" applyBorder="1" applyProtection="1">
      <alignment horizontal="right" vertical="center"/>
      <protection locked="0"/>
    </xf>
    <xf numFmtId="0" fontId="2" fillId="0" borderId="1" xfId="9" applyFont="1" applyBorder="1" applyAlignment="1" applyProtection="1">
      <alignment horizontal="center" vertical="center"/>
      <protection locked="0"/>
    </xf>
    <xf numFmtId="0" fontId="2" fillId="0" borderId="2" xfId="9" applyFont="1" applyBorder="1" applyAlignment="1" applyProtection="1">
      <alignment horizontal="center" vertical="center"/>
      <protection locked="0"/>
    </xf>
    <xf numFmtId="0" fontId="10" fillId="0" borderId="17" xfId="9" applyFont="1" applyBorder="1" applyAlignment="1">
      <alignment horizontal="center" vertical="center"/>
    </xf>
    <xf numFmtId="0" fontId="1" fillId="0" borderId="18" xfId="9" applyBorder="1" applyAlignment="1">
      <alignment horizontal="center" vertical="center"/>
    </xf>
    <xf numFmtId="0" fontId="1" fillId="0" borderId="24" xfId="9" applyBorder="1" applyAlignment="1">
      <alignment horizontal="center" vertical="center"/>
    </xf>
    <xf numFmtId="0" fontId="1" fillId="0" borderId="25" xfId="9" applyBorder="1" applyAlignment="1">
      <alignment horizontal="center" vertical="center"/>
    </xf>
    <xf numFmtId="0" fontId="1" fillId="0" borderId="26" xfId="9" applyBorder="1" applyAlignment="1">
      <alignment horizontal="center" vertical="center"/>
    </xf>
    <xf numFmtId="0" fontId="1" fillId="0" borderId="27" xfId="9" applyBorder="1" applyAlignment="1">
      <alignment horizontal="center" vertical="center"/>
    </xf>
    <xf numFmtId="0" fontId="1" fillId="0" borderId="28" xfId="9" applyBorder="1" applyAlignment="1">
      <alignment horizontal="center" vertical="center"/>
    </xf>
    <xf numFmtId="176" fontId="6" fillId="0" borderId="8" xfId="9" applyNumberFormat="1" applyFont="1" applyBorder="1" applyAlignment="1">
      <alignment horizontal="center" vertical="center"/>
    </xf>
    <xf numFmtId="176" fontId="6" fillId="0" borderId="31" xfId="9" applyNumberFormat="1" applyFont="1" applyBorder="1" applyAlignment="1">
      <alignment horizontal="center" vertical="center"/>
    </xf>
    <xf numFmtId="176" fontId="6" fillId="0" borderId="9" xfId="9" applyNumberFormat="1" applyFont="1" applyBorder="1" applyAlignment="1">
      <alignment horizontal="center" vertical="center"/>
    </xf>
    <xf numFmtId="0" fontId="7" fillId="0" borderId="23" xfId="9" applyFont="1" applyBorder="1" applyAlignment="1">
      <alignment horizontal="center" vertical="center"/>
    </xf>
    <xf numFmtId="0" fontId="7" fillId="0" borderId="29" xfId="9" applyFont="1" applyBorder="1" applyAlignment="1">
      <alignment horizontal="center" vertical="center"/>
    </xf>
    <xf numFmtId="176" fontId="1" fillId="0" borderId="11" xfId="9" applyNumberFormat="1" applyBorder="1" applyAlignment="1">
      <alignment horizontal="center" vertical="center"/>
    </xf>
    <xf numFmtId="176" fontId="1" fillId="0" borderId="12" xfId="9" applyNumberFormat="1" applyBorder="1" applyAlignment="1">
      <alignment horizontal="center" vertical="center"/>
    </xf>
    <xf numFmtId="176" fontId="1" fillId="2" borderId="32" xfId="9" applyNumberFormat="1" applyFill="1" applyBorder="1" applyAlignment="1" applyProtection="1">
      <alignment horizontal="center" vertical="center"/>
      <protection locked="0"/>
    </xf>
    <xf numFmtId="176" fontId="1" fillId="2" borderId="33" xfId="9" applyNumberFormat="1" applyFill="1" applyBorder="1" applyAlignment="1" applyProtection="1">
      <alignment horizontal="center" vertical="center"/>
      <protection locked="0"/>
    </xf>
    <xf numFmtId="176" fontId="1" fillId="2" borderId="29" xfId="9" applyNumberFormat="1" applyFill="1" applyBorder="1" applyAlignment="1" applyProtection="1">
      <alignment horizontal="center" vertical="center"/>
      <protection locked="0"/>
    </xf>
    <xf numFmtId="0" fontId="11" fillId="0" borderId="23" xfId="9" applyFont="1" applyBorder="1" applyAlignment="1">
      <alignment horizontal="center" vertical="center"/>
    </xf>
    <xf numFmtId="0" fontId="11" fillId="0" borderId="29" xfId="9" applyFont="1" applyBorder="1" applyAlignment="1">
      <alignment horizontal="center" vertical="center"/>
    </xf>
    <xf numFmtId="176" fontId="6" fillId="0" borderId="11" xfId="9" applyNumberFormat="1" applyFont="1" applyBorder="1" applyAlignment="1">
      <alignment horizontal="center" vertical="center"/>
    </xf>
    <xf numFmtId="176" fontId="6" fillId="0" borderId="12" xfId="9" applyNumberFormat="1" applyFont="1" applyBorder="1" applyAlignment="1">
      <alignment horizontal="center" vertical="center"/>
    </xf>
    <xf numFmtId="176" fontId="6" fillId="0" borderId="30" xfId="9" applyNumberFormat="1" applyFont="1" applyBorder="1" applyAlignment="1">
      <alignment horizontal="center" vertical="center"/>
    </xf>
    <xf numFmtId="0" fontId="7" fillId="0" borderId="22" xfId="9" applyFont="1" applyBorder="1" applyAlignment="1">
      <alignment horizontal="center" vertical="center"/>
    </xf>
    <xf numFmtId="0" fontId="7" fillId="0" borderId="34" xfId="9" applyFont="1" applyBorder="1" applyAlignment="1">
      <alignment horizontal="center" vertical="center"/>
    </xf>
    <xf numFmtId="176" fontId="1" fillId="0" borderId="14" xfId="9" applyNumberFormat="1" applyBorder="1" applyAlignment="1">
      <alignment horizontal="center" vertical="center"/>
    </xf>
    <xf numFmtId="176" fontId="1" fillId="0" borderId="15" xfId="9" applyNumberFormat="1" applyBorder="1" applyAlignment="1">
      <alignment horizontal="center" vertical="center"/>
    </xf>
    <xf numFmtId="176" fontId="1" fillId="2" borderId="35" xfId="9" applyNumberFormat="1" applyFill="1" applyBorder="1" applyAlignment="1" applyProtection="1">
      <alignment horizontal="center" vertical="center"/>
      <protection locked="0"/>
    </xf>
    <xf numFmtId="176" fontId="1" fillId="2" borderId="36" xfId="9" applyNumberFormat="1" applyFill="1" applyBorder="1" applyAlignment="1" applyProtection="1">
      <alignment horizontal="center" vertical="center"/>
      <protection locked="0"/>
    </xf>
    <xf numFmtId="176" fontId="1" fillId="2" borderId="34" xfId="9" applyNumberFormat="1" applyFill="1" applyBorder="1" applyAlignment="1" applyProtection="1">
      <alignment horizontal="center" vertical="center"/>
      <protection locked="0"/>
    </xf>
    <xf numFmtId="0" fontId="1" fillId="0" borderId="8" xfId="9" applyBorder="1" applyAlignment="1">
      <alignment horizontal="center" vertical="center"/>
    </xf>
    <xf numFmtId="0" fontId="10" fillId="0" borderId="0" xfId="9" applyFont="1" applyAlignment="1">
      <alignment horizontal="center" vertical="center"/>
    </xf>
    <xf numFmtId="0" fontId="1" fillId="0" borderId="23" xfId="9" applyBorder="1" applyAlignment="1">
      <alignment horizontal="center" vertical="center"/>
    </xf>
    <xf numFmtId="0" fontId="1" fillId="0" borderId="29" xfId="9" applyBorder="1" applyAlignment="1">
      <alignment horizontal="center" vertical="center"/>
    </xf>
    <xf numFmtId="0" fontId="6" fillId="0" borderId="4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176" fontId="6" fillId="0" borderId="7" xfId="9" applyNumberFormat="1" applyFont="1" applyBorder="1" applyAlignment="1">
      <alignment horizontal="center" vertical="center"/>
    </xf>
    <xf numFmtId="0" fontId="1" fillId="2" borderId="0" xfId="9" applyFill="1" applyAlignment="1" applyProtection="1">
      <protection locked="0"/>
    </xf>
    <xf numFmtId="0" fontId="1" fillId="0" borderId="3" xfId="9" applyBorder="1" applyAlignment="1">
      <alignment horizontal="center" vertical="center"/>
    </xf>
    <xf numFmtId="0" fontId="1" fillId="0" borderId="6" xfId="9" applyBorder="1" applyAlignment="1">
      <alignment horizontal="center" vertical="center"/>
    </xf>
    <xf numFmtId="0" fontId="1" fillId="0" borderId="20" xfId="9" applyBorder="1" applyAlignment="1">
      <alignment horizontal="distributed" vertical="center"/>
    </xf>
    <xf numFmtId="0" fontId="1" fillId="2" borderId="0" xfId="10" applyFill="1" applyAlignment="1" applyProtection="1">
      <alignment horizontal="center"/>
      <protection locked="0"/>
    </xf>
    <xf numFmtId="0" fontId="13" fillId="0" borderId="4" xfId="10" applyFont="1" applyBorder="1" applyAlignment="1">
      <alignment horizontal="center" vertical="center" wrapText="1"/>
    </xf>
    <xf numFmtId="0" fontId="13" fillId="0" borderId="5" xfId="10" applyFont="1" applyBorder="1" applyAlignment="1">
      <alignment horizontal="center" vertical="center" wrapText="1"/>
    </xf>
    <xf numFmtId="0" fontId="12" fillId="0" borderId="23" xfId="10" applyFont="1" applyBorder="1" applyAlignment="1">
      <alignment horizontal="center" vertical="center" wrapText="1"/>
    </xf>
    <xf numFmtId="0" fontId="12" fillId="0" borderId="29" xfId="10" applyFont="1" applyBorder="1" applyAlignment="1">
      <alignment horizontal="center" vertical="center" wrapText="1"/>
    </xf>
    <xf numFmtId="0" fontId="12" fillId="0" borderId="22" xfId="10" applyFont="1" applyBorder="1" applyAlignment="1">
      <alignment horizontal="center" vertical="center" wrapText="1"/>
    </xf>
    <xf numFmtId="0" fontId="12" fillId="0" borderId="34" xfId="10" applyFont="1" applyBorder="1" applyAlignment="1">
      <alignment horizontal="center" vertical="center" wrapText="1"/>
    </xf>
    <xf numFmtId="0" fontId="1" fillId="0" borderId="19" xfId="11" applyBorder="1" applyAlignment="1">
      <alignment horizontal="distributed" vertical="center"/>
    </xf>
    <xf numFmtId="0" fontId="1" fillId="0" borderId="10" xfId="11" applyBorder="1" applyAlignment="1">
      <alignment horizontal="center" vertical="distributed" textRotation="255"/>
    </xf>
  </cellXfs>
  <cellStyles count="12">
    <cellStyle name="桁区切り 2" xfId="2" xr:uid="{00000000-0005-0000-0000-000000000000}"/>
    <cellStyle name="標準" xfId="0" builtinId="0"/>
    <cellStyle name="標準 10" xfId="10" xr:uid="{82A1CC83-31E4-447C-A59A-17B3FD2D9552}"/>
    <cellStyle name="標準 11" xfId="11" xr:uid="{EC92BC8F-36AC-40D9-BCD5-B4D55FD551F2}"/>
    <cellStyle name="標準 2" xfId="1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128B9B01-241F-40E2-9C41-F7D7237AD11A}"/>
    <cellStyle name="標準 7" xfId="7" xr:uid="{7C54D5D9-BFAD-48E3-B9A8-C11F823E134A}"/>
    <cellStyle name="標準 8" xfId="8" xr:uid="{D0AE524E-C5E7-415B-8365-3CB25C976692}"/>
    <cellStyle name="標準 9" xfId="9" xr:uid="{E211E7C4-6215-42FA-A4E3-BA8B4193D4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externalLinks/externalLink1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C:/Users/Everyone/Desktop/&#34907;&#29983;&#32113;&#35336;&#24180;&#22577;&#20316;&#26989;&#20013;&#12487;&#12473;&#12463;&#12488;&#12483;&#12503;/&#27425;&#24180;&#24230;&#20998;&#20445;&#23384;&#29992;&#65288;&#25351;&#31034;&#12467;&#12513;&#12531;&#12488;&#26377;&#65289;&#12501;&#12457;&#12523;&#12480;/&#38626;&#23130;/R04&#38626;&#23130;/R04%20&#38626;&#23130;&#21407;&#31295;(&#23436;&#20102;)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46,47,48"/>
      <sheetName val="表49,50"/>
      <sheetName val="表51"/>
    </sheetNames>
    <sheetDataSet>
      <sheetData sheetId="0">
        <row r="7">
          <cell r="C7">
            <v>1507</v>
          </cell>
        </row>
        <row r="8">
          <cell r="C8">
            <v>130</v>
          </cell>
        </row>
        <row r="9">
          <cell r="C9">
            <v>304</v>
          </cell>
        </row>
        <row r="10">
          <cell r="C10">
            <v>397</v>
          </cell>
        </row>
        <row r="11">
          <cell r="C11">
            <v>112</v>
          </cell>
        </row>
        <row r="12">
          <cell r="C12">
            <v>76</v>
          </cell>
        </row>
        <row r="13">
          <cell r="C13">
            <v>408</v>
          </cell>
        </row>
        <row r="14">
          <cell r="C14">
            <v>80</v>
          </cell>
        </row>
        <row r="40">
          <cell r="B40">
            <v>1091</v>
          </cell>
          <cell r="C40">
            <v>2</v>
          </cell>
          <cell r="D40">
            <v>70</v>
          </cell>
          <cell r="E40">
            <v>131</v>
          </cell>
          <cell r="F40">
            <v>143</v>
          </cell>
          <cell r="G40">
            <v>143</v>
          </cell>
          <cell r="H40">
            <v>162</v>
          </cell>
          <cell r="I40">
            <v>164</v>
          </cell>
          <cell r="J40">
            <v>99</v>
          </cell>
          <cell r="K40">
            <v>177</v>
          </cell>
          <cell r="L40">
            <v>0</v>
          </cell>
        </row>
        <row r="41">
          <cell r="B41">
            <v>8</v>
          </cell>
        </row>
        <row r="42">
          <cell r="B42">
            <v>89</v>
          </cell>
        </row>
        <row r="43">
          <cell r="B43">
            <v>156</v>
          </cell>
        </row>
        <row r="44">
          <cell r="B44">
            <v>165</v>
          </cell>
        </row>
        <row r="45">
          <cell r="B45">
            <v>154</v>
          </cell>
        </row>
        <row r="46">
          <cell r="B46">
            <v>142</v>
          </cell>
        </row>
        <row r="47">
          <cell r="B47">
            <v>154</v>
          </cell>
        </row>
        <row r="48">
          <cell r="B48">
            <v>105</v>
          </cell>
        </row>
        <row r="49">
          <cell r="B49">
            <v>118</v>
          </cell>
        </row>
        <row r="50">
          <cell r="B50">
            <v>0</v>
          </cell>
        </row>
      </sheetData>
      <sheetData sheetId="1">
        <row r="4">
          <cell r="B4">
            <v>1091</v>
          </cell>
        </row>
        <row r="5">
          <cell r="B5">
            <v>2</v>
          </cell>
        </row>
        <row r="6">
          <cell r="B6">
            <v>70</v>
          </cell>
        </row>
        <row r="7">
          <cell r="B7">
            <v>131</v>
          </cell>
        </row>
        <row r="8">
          <cell r="B8">
            <v>143</v>
          </cell>
        </row>
        <row r="9">
          <cell r="B9">
            <v>143</v>
          </cell>
        </row>
        <row r="10">
          <cell r="B10">
            <v>162</v>
          </cell>
        </row>
        <row r="11">
          <cell r="B11">
            <v>164</v>
          </cell>
        </row>
        <row r="12">
          <cell r="B12">
            <v>99</v>
          </cell>
        </row>
        <row r="13">
          <cell r="B13">
            <v>177</v>
          </cell>
        </row>
        <row r="14">
          <cell r="B14">
            <v>0</v>
          </cell>
        </row>
        <row r="17">
          <cell r="B17">
            <v>8</v>
          </cell>
        </row>
        <row r="18">
          <cell r="B18">
            <v>89</v>
          </cell>
        </row>
        <row r="19">
          <cell r="B19">
            <v>156</v>
          </cell>
        </row>
        <row r="20">
          <cell r="B20">
            <v>165</v>
          </cell>
        </row>
        <row r="21">
          <cell r="B21">
            <v>154</v>
          </cell>
        </row>
        <row r="22">
          <cell r="B22">
            <v>142</v>
          </cell>
        </row>
        <row r="23">
          <cell r="B23">
            <v>154</v>
          </cell>
        </row>
        <row r="24">
          <cell r="B24">
            <v>105</v>
          </cell>
        </row>
        <row r="25">
          <cell r="B25">
            <v>118</v>
          </cell>
        </row>
        <row r="26">
          <cell r="B26">
            <v>0</v>
          </cell>
        </row>
      </sheetData>
      <sheetData sheetId="2">
        <row r="5">
          <cell r="C5">
            <v>1507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49775-D081-4DC4-98CB-AF1E30BC5919}">
  <sheetPr>
    <tabColor rgb="FFFFFF00"/>
    <pageSetUpPr fitToPage="1"/>
  </sheetPr>
  <dimension ref="A1:Q53"/>
  <sheetViews>
    <sheetView tabSelected="1" view="pageBreakPreview" zoomScale="130" zoomScaleNormal="100" zoomScaleSheetLayoutView="130" workbookViewId="0">
      <selection activeCell="A36" sqref="A36"/>
    </sheetView>
  </sheetViews>
  <sheetFormatPr defaultColWidth="8.140625" defaultRowHeight="12" x14ac:dyDescent="0.15"/>
  <cols>
    <col min="1" max="1" width="8.42578125" style="1" customWidth="1"/>
    <col min="2" max="2" width="7.7109375" style="1" customWidth="1"/>
    <col min="3" max="16" width="5.5703125" style="1" customWidth="1"/>
    <col min="17" max="16384" width="8.140625" style="1"/>
  </cols>
  <sheetData>
    <row r="1" spans="1:17" ht="17.25" x14ac:dyDescent="0.15">
      <c r="A1" s="107" t="s">
        <v>79</v>
      </c>
      <c r="B1" s="108"/>
    </row>
    <row r="4" spans="1:17" ht="17.25" x14ac:dyDescent="0.15">
      <c r="A4" s="2" t="s">
        <v>80</v>
      </c>
    </row>
    <row r="5" spans="1:17" x14ac:dyDescent="0.15">
      <c r="C5" s="109" t="str">
        <f>IF(C7=C20,"","突合エラー!")</f>
        <v/>
      </c>
      <c r="D5" s="109"/>
      <c r="E5" s="109" t="str">
        <f>IF(E7=E20,"","突合エラー!")</f>
        <v/>
      </c>
      <c r="F5" s="109"/>
      <c r="G5" s="109" t="str">
        <f>IF(G7=G20,"","突合エラー!")</f>
        <v/>
      </c>
      <c r="H5" s="109"/>
      <c r="I5" s="109" t="str">
        <f>IF(I7=I20,"","突合エラー!")</f>
        <v/>
      </c>
      <c r="J5" s="109"/>
      <c r="K5" s="109" t="str">
        <f>IF(K7=K20,"","突合エラー!")</f>
        <v/>
      </c>
      <c r="L5" s="109"/>
      <c r="M5" s="109" t="str">
        <f>IF(M7=M20,"","突合エラー!")</f>
        <v/>
      </c>
      <c r="N5" s="109"/>
      <c r="O5" s="109" t="str">
        <f>IF(O7=O20,"","突合エラー!")</f>
        <v/>
      </c>
      <c r="P5" s="109"/>
      <c r="Q5" s="3"/>
    </row>
    <row r="6" spans="1:17" ht="15.75" customHeight="1" x14ac:dyDescent="0.15">
      <c r="A6" s="110" t="s">
        <v>12</v>
      </c>
      <c r="B6" s="110"/>
      <c r="C6" s="111" t="s">
        <v>2</v>
      </c>
      <c r="D6" s="112"/>
      <c r="E6" s="112" t="s">
        <v>22</v>
      </c>
      <c r="F6" s="112"/>
      <c r="G6" s="112" t="s">
        <v>23</v>
      </c>
      <c r="H6" s="112"/>
      <c r="I6" s="112" t="s">
        <v>24</v>
      </c>
      <c r="J6" s="112"/>
      <c r="K6" s="112" t="s">
        <v>25</v>
      </c>
      <c r="L6" s="113"/>
      <c r="M6" s="112" t="s">
        <v>26</v>
      </c>
      <c r="N6" s="112"/>
      <c r="O6" s="114" t="s">
        <v>27</v>
      </c>
      <c r="P6" s="115"/>
    </row>
    <row r="7" spans="1:17" ht="15" customHeight="1" x14ac:dyDescent="0.15">
      <c r="A7" s="126" t="s">
        <v>28</v>
      </c>
      <c r="B7" s="127"/>
      <c r="C7" s="128">
        <f t="shared" ref="C7:C14" si="0">SUM(E7:P7)</f>
        <v>1507</v>
      </c>
      <c r="D7" s="129"/>
      <c r="E7" s="116">
        <f>SUM(E8:F14)</f>
        <v>1370</v>
      </c>
      <c r="F7" s="116"/>
      <c r="G7" s="116">
        <f>SUM(G8:H14)</f>
        <v>82</v>
      </c>
      <c r="H7" s="116"/>
      <c r="I7" s="116">
        <f>SUM(I8:J14)</f>
        <v>29</v>
      </c>
      <c r="J7" s="116"/>
      <c r="K7" s="116">
        <f>SUM(K8:L14)</f>
        <v>10</v>
      </c>
      <c r="L7" s="130"/>
      <c r="M7" s="116">
        <f>SUM(M8:N14)</f>
        <v>16</v>
      </c>
      <c r="N7" s="116"/>
      <c r="O7" s="117">
        <f>SUM(O8:P14)</f>
        <v>0</v>
      </c>
      <c r="P7" s="118"/>
    </row>
    <row r="8" spans="1:17" ht="15" customHeight="1" x14ac:dyDescent="0.15">
      <c r="A8" s="119" t="s">
        <v>13</v>
      </c>
      <c r="B8" s="120"/>
      <c r="C8" s="121">
        <f t="shared" si="0"/>
        <v>130</v>
      </c>
      <c r="D8" s="122"/>
      <c r="E8" s="123">
        <v>119</v>
      </c>
      <c r="F8" s="124"/>
      <c r="G8" s="123">
        <v>6</v>
      </c>
      <c r="H8" s="124"/>
      <c r="I8" s="123">
        <v>0</v>
      </c>
      <c r="J8" s="124"/>
      <c r="K8" s="123">
        <v>2</v>
      </c>
      <c r="L8" s="124"/>
      <c r="M8" s="123">
        <v>3</v>
      </c>
      <c r="N8" s="124"/>
      <c r="O8" s="123">
        <v>0</v>
      </c>
      <c r="P8" s="125"/>
    </row>
    <row r="9" spans="1:17" ht="15" customHeight="1" x14ac:dyDescent="0.15">
      <c r="A9" s="119" t="s">
        <v>14</v>
      </c>
      <c r="B9" s="120"/>
      <c r="C9" s="121">
        <f t="shared" si="0"/>
        <v>304</v>
      </c>
      <c r="D9" s="122"/>
      <c r="E9" s="123">
        <v>275</v>
      </c>
      <c r="F9" s="124"/>
      <c r="G9" s="123">
        <v>18</v>
      </c>
      <c r="H9" s="124"/>
      <c r="I9" s="123">
        <v>7</v>
      </c>
      <c r="J9" s="124"/>
      <c r="K9" s="123">
        <v>2</v>
      </c>
      <c r="L9" s="124"/>
      <c r="M9" s="123">
        <v>2</v>
      </c>
      <c r="N9" s="124"/>
      <c r="O9" s="123">
        <v>0</v>
      </c>
      <c r="P9" s="125"/>
    </row>
    <row r="10" spans="1:17" ht="15" customHeight="1" x14ac:dyDescent="0.15">
      <c r="A10" s="119" t="s">
        <v>15</v>
      </c>
      <c r="B10" s="120"/>
      <c r="C10" s="121">
        <f t="shared" si="0"/>
        <v>397</v>
      </c>
      <c r="D10" s="122"/>
      <c r="E10" s="123">
        <v>357</v>
      </c>
      <c r="F10" s="124"/>
      <c r="G10" s="123">
        <v>24</v>
      </c>
      <c r="H10" s="124"/>
      <c r="I10" s="123">
        <v>13</v>
      </c>
      <c r="J10" s="124"/>
      <c r="K10" s="123">
        <v>1</v>
      </c>
      <c r="L10" s="124"/>
      <c r="M10" s="123">
        <v>2</v>
      </c>
      <c r="N10" s="124"/>
      <c r="O10" s="123">
        <v>0</v>
      </c>
      <c r="P10" s="125"/>
    </row>
    <row r="11" spans="1:17" ht="15" customHeight="1" x14ac:dyDescent="0.15">
      <c r="A11" s="119" t="s">
        <v>16</v>
      </c>
      <c r="B11" s="120"/>
      <c r="C11" s="121">
        <f t="shared" si="0"/>
        <v>112</v>
      </c>
      <c r="D11" s="122"/>
      <c r="E11" s="123">
        <v>107</v>
      </c>
      <c r="F11" s="124"/>
      <c r="G11" s="123">
        <v>3</v>
      </c>
      <c r="H11" s="124"/>
      <c r="I11" s="123">
        <v>1</v>
      </c>
      <c r="J11" s="124"/>
      <c r="K11" s="123">
        <v>0</v>
      </c>
      <c r="L11" s="124"/>
      <c r="M11" s="123">
        <v>1</v>
      </c>
      <c r="N11" s="124"/>
      <c r="O11" s="123">
        <v>0</v>
      </c>
      <c r="P11" s="125"/>
    </row>
    <row r="12" spans="1:17" ht="15" customHeight="1" x14ac:dyDescent="0.15">
      <c r="A12" s="119" t="s">
        <v>17</v>
      </c>
      <c r="B12" s="120"/>
      <c r="C12" s="121">
        <f t="shared" si="0"/>
        <v>76</v>
      </c>
      <c r="D12" s="122"/>
      <c r="E12" s="123">
        <v>66</v>
      </c>
      <c r="F12" s="124"/>
      <c r="G12" s="123">
        <v>5</v>
      </c>
      <c r="H12" s="124"/>
      <c r="I12" s="123">
        <v>2</v>
      </c>
      <c r="J12" s="124"/>
      <c r="K12" s="123">
        <v>1</v>
      </c>
      <c r="L12" s="124"/>
      <c r="M12" s="123">
        <v>2</v>
      </c>
      <c r="N12" s="124"/>
      <c r="O12" s="123">
        <v>0</v>
      </c>
      <c r="P12" s="125"/>
    </row>
    <row r="13" spans="1:17" ht="15" customHeight="1" x14ac:dyDescent="0.15">
      <c r="A13" s="119" t="s">
        <v>18</v>
      </c>
      <c r="B13" s="120"/>
      <c r="C13" s="121">
        <f t="shared" si="0"/>
        <v>408</v>
      </c>
      <c r="D13" s="122"/>
      <c r="E13" s="123">
        <v>375</v>
      </c>
      <c r="F13" s="124"/>
      <c r="G13" s="123">
        <v>21</v>
      </c>
      <c r="H13" s="124"/>
      <c r="I13" s="123">
        <v>3</v>
      </c>
      <c r="J13" s="124"/>
      <c r="K13" s="123">
        <v>3</v>
      </c>
      <c r="L13" s="124"/>
      <c r="M13" s="123">
        <v>6</v>
      </c>
      <c r="N13" s="124"/>
      <c r="O13" s="123">
        <v>0</v>
      </c>
      <c r="P13" s="125"/>
    </row>
    <row r="14" spans="1:17" ht="15" customHeight="1" x14ac:dyDescent="0.15">
      <c r="A14" s="131" t="s">
        <v>19</v>
      </c>
      <c r="B14" s="132"/>
      <c r="C14" s="133">
        <f t="shared" si="0"/>
        <v>80</v>
      </c>
      <c r="D14" s="134"/>
      <c r="E14" s="135">
        <v>71</v>
      </c>
      <c r="F14" s="136"/>
      <c r="G14" s="135">
        <v>5</v>
      </c>
      <c r="H14" s="136"/>
      <c r="I14" s="135">
        <v>3</v>
      </c>
      <c r="J14" s="136"/>
      <c r="K14" s="135">
        <v>1</v>
      </c>
      <c r="L14" s="136"/>
      <c r="M14" s="135">
        <v>0</v>
      </c>
      <c r="N14" s="136"/>
      <c r="O14" s="135">
        <v>0</v>
      </c>
      <c r="P14" s="137"/>
    </row>
    <row r="17" spans="1:17" ht="17.25" x14ac:dyDescent="0.15">
      <c r="A17" s="2" t="s">
        <v>81</v>
      </c>
    </row>
    <row r="18" spans="1:17" x14ac:dyDescent="0.15">
      <c r="A18" s="139" t="str">
        <f>IF(C20=[1]表51!$C$5,"","子の数不突合")</f>
        <v/>
      </c>
      <c r="B18" s="139"/>
      <c r="C18" s="109" t="str">
        <f>IF(C7=C20,"","突合エラー!")</f>
        <v/>
      </c>
      <c r="D18" s="109"/>
      <c r="E18" s="109" t="str">
        <f>IF(E7=E20,"","突合エラー!")</f>
        <v/>
      </c>
      <c r="F18" s="109"/>
      <c r="G18" s="109" t="str">
        <f>IF(G7=G20,"","突合エラー!")</f>
        <v/>
      </c>
      <c r="H18" s="109"/>
      <c r="I18" s="109" t="str">
        <f>IF(I7=I20,"","突合エラー!")</f>
        <v/>
      </c>
      <c r="J18" s="109"/>
      <c r="K18" s="109" t="str">
        <f>IF(K7=K20,"","突合エラー!")</f>
        <v/>
      </c>
      <c r="L18" s="109"/>
      <c r="M18" s="109" t="str">
        <f>IF(M7=M20,"","突合エラー!")</f>
        <v/>
      </c>
      <c r="N18" s="109"/>
      <c r="O18" s="109" t="str">
        <f>IF(O7=O20,"","突合エラー!")</f>
        <v/>
      </c>
      <c r="P18" s="109"/>
      <c r="Q18" s="3"/>
    </row>
    <row r="19" spans="1:17" ht="15.75" customHeight="1" x14ac:dyDescent="0.15">
      <c r="A19" s="110" t="s">
        <v>29</v>
      </c>
      <c r="B19" s="110"/>
      <c r="C19" s="111" t="s">
        <v>2</v>
      </c>
      <c r="D19" s="112"/>
      <c r="E19" s="112" t="s">
        <v>22</v>
      </c>
      <c r="F19" s="112"/>
      <c r="G19" s="112" t="s">
        <v>23</v>
      </c>
      <c r="H19" s="112"/>
      <c r="I19" s="112" t="s">
        <v>24</v>
      </c>
      <c r="J19" s="112"/>
      <c r="K19" s="112" t="s">
        <v>25</v>
      </c>
      <c r="L19" s="113"/>
      <c r="M19" s="138" t="s">
        <v>26</v>
      </c>
      <c r="N19" s="138"/>
      <c r="O19" s="114" t="s">
        <v>27</v>
      </c>
      <c r="P19" s="115"/>
    </row>
    <row r="20" spans="1:17" ht="15" customHeight="1" x14ac:dyDescent="0.15">
      <c r="A20" s="142" t="s">
        <v>28</v>
      </c>
      <c r="B20" s="143"/>
      <c r="C20" s="144">
        <f t="shared" ref="C20:C33" si="1">SUM(E20:P20)</f>
        <v>1507</v>
      </c>
      <c r="D20" s="116"/>
      <c r="E20" s="116">
        <f>SUM(E21:F33)</f>
        <v>1370</v>
      </c>
      <c r="F20" s="116"/>
      <c r="G20" s="116">
        <f>SUM(G21:H33)</f>
        <v>82</v>
      </c>
      <c r="H20" s="116"/>
      <c r="I20" s="116">
        <f>SUM(I21:J33)</f>
        <v>29</v>
      </c>
      <c r="J20" s="116"/>
      <c r="K20" s="116">
        <f>SUM(K21:L33)</f>
        <v>10</v>
      </c>
      <c r="L20" s="130"/>
      <c r="M20" s="116">
        <f>SUM(M21:N33)</f>
        <v>16</v>
      </c>
      <c r="N20" s="116"/>
      <c r="O20" s="117">
        <f>SUM(O21:P33)</f>
        <v>0</v>
      </c>
      <c r="P20" s="118"/>
    </row>
    <row r="21" spans="1:17" ht="15" customHeight="1" x14ac:dyDescent="0.15">
      <c r="A21" s="140" t="s">
        <v>30</v>
      </c>
      <c r="B21" s="141"/>
      <c r="C21" s="121">
        <f t="shared" si="1"/>
        <v>80</v>
      </c>
      <c r="D21" s="122"/>
      <c r="E21" s="123">
        <v>75</v>
      </c>
      <c r="F21" s="124"/>
      <c r="G21" s="123">
        <v>1</v>
      </c>
      <c r="H21" s="124"/>
      <c r="I21" s="123">
        <v>4</v>
      </c>
      <c r="J21" s="124"/>
      <c r="K21" s="123">
        <v>0</v>
      </c>
      <c r="L21" s="124"/>
      <c r="M21" s="123">
        <v>0</v>
      </c>
      <c r="N21" s="124"/>
      <c r="O21" s="123">
        <v>0</v>
      </c>
      <c r="P21" s="125"/>
    </row>
    <row r="22" spans="1:17" ht="15" customHeight="1" x14ac:dyDescent="0.15">
      <c r="A22" s="140" t="s">
        <v>31</v>
      </c>
      <c r="B22" s="141"/>
      <c r="C22" s="121">
        <f t="shared" si="1"/>
        <v>104</v>
      </c>
      <c r="D22" s="122"/>
      <c r="E22" s="123">
        <v>93</v>
      </c>
      <c r="F22" s="124"/>
      <c r="G22" s="123">
        <v>8</v>
      </c>
      <c r="H22" s="124"/>
      <c r="I22" s="123">
        <v>3</v>
      </c>
      <c r="J22" s="124"/>
      <c r="K22" s="123">
        <v>0</v>
      </c>
      <c r="L22" s="124"/>
      <c r="M22" s="123">
        <v>0</v>
      </c>
      <c r="N22" s="124"/>
      <c r="O22" s="123">
        <v>0</v>
      </c>
      <c r="P22" s="125"/>
    </row>
    <row r="23" spans="1:17" ht="15" customHeight="1" x14ac:dyDescent="0.15">
      <c r="A23" s="140" t="s">
        <v>32</v>
      </c>
      <c r="B23" s="141"/>
      <c r="C23" s="121">
        <f t="shared" si="1"/>
        <v>91</v>
      </c>
      <c r="D23" s="122"/>
      <c r="E23" s="123">
        <v>81</v>
      </c>
      <c r="F23" s="124"/>
      <c r="G23" s="123">
        <v>5</v>
      </c>
      <c r="H23" s="124"/>
      <c r="I23" s="123">
        <v>3</v>
      </c>
      <c r="J23" s="124"/>
      <c r="K23" s="123">
        <v>2</v>
      </c>
      <c r="L23" s="124"/>
      <c r="M23" s="123">
        <v>0</v>
      </c>
      <c r="N23" s="124"/>
      <c r="O23" s="123">
        <v>0</v>
      </c>
      <c r="P23" s="125"/>
    </row>
    <row r="24" spans="1:17" ht="15" customHeight="1" x14ac:dyDescent="0.15">
      <c r="A24" s="140" t="s">
        <v>33</v>
      </c>
      <c r="B24" s="141"/>
      <c r="C24" s="121">
        <f t="shared" si="1"/>
        <v>86</v>
      </c>
      <c r="D24" s="122"/>
      <c r="E24" s="123">
        <v>82</v>
      </c>
      <c r="F24" s="124"/>
      <c r="G24" s="123">
        <v>1</v>
      </c>
      <c r="H24" s="124"/>
      <c r="I24" s="123">
        <v>2</v>
      </c>
      <c r="J24" s="124"/>
      <c r="K24" s="123">
        <v>1</v>
      </c>
      <c r="L24" s="124"/>
      <c r="M24" s="123">
        <v>0</v>
      </c>
      <c r="N24" s="124"/>
      <c r="O24" s="123">
        <v>0</v>
      </c>
      <c r="P24" s="125"/>
    </row>
    <row r="25" spans="1:17" ht="15" customHeight="1" x14ac:dyDescent="0.15">
      <c r="A25" s="140" t="s">
        <v>34</v>
      </c>
      <c r="B25" s="141"/>
      <c r="C25" s="121">
        <f t="shared" si="1"/>
        <v>81</v>
      </c>
      <c r="D25" s="122"/>
      <c r="E25" s="123">
        <v>73</v>
      </c>
      <c r="F25" s="124"/>
      <c r="G25" s="123">
        <v>4</v>
      </c>
      <c r="H25" s="124"/>
      <c r="I25" s="123">
        <v>3</v>
      </c>
      <c r="J25" s="124"/>
      <c r="K25" s="123">
        <v>1</v>
      </c>
      <c r="L25" s="124"/>
      <c r="M25" s="123">
        <v>0</v>
      </c>
      <c r="N25" s="124"/>
      <c r="O25" s="123">
        <v>0</v>
      </c>
      <c r="P25" s="125"/>
    </row>
    <row r="26" spans="1:17" ht="15" customHeight="1" x14ac:dyDescent="0.15">
      <c r="A26" s="140" t="s">
        <v>35</v>
      </c>
      <c r="B26" s="141"/>
      <c r="C26" s="121">
        <f t="shared" si="1"/>
        <v>284</v>
      </c>
      <c r="D26" s="122"/>
      <c r="E26" s="123">
        <v>259</v>
      </c>
      <c r="F26" s="124"/>
      <c r="G26" s="123">
        <v>13</v>
      </c>
      <c r="H26" s="124"/>
      <c r="I26" s="123">
        <v>4</v>
      </c>
      <c r="J26" s="124"/>
      <c r="K26" s="123">
        <v>2</v>
      </c>
      <c r="L26" s="124"/>
      <c r="M26" s="123">
        <v>6</v>
      </c>
      <c r="N26" s="124"/>
      <c r="O26" s="123">
        <v>0</v>
      </c>
      <c r="P26" s="125"/>
    </row>
    <row r="27" spans="1:17" ht="15" customHeight="1" x14ac:dyDescent="0.15">
      <c r="A27" s="140" t="s">
        <v>36</v>
      </c>
      <c r="B27" s="141"/>
      <c r="C27" s="121">
        <f t="shared" si="1"/>
        <v>194</v>
      </c>
      <c r="D27" s="122"/>
      <c r="E27" s="123">
        <v>176</v>
      </c>
      <c r="F27" s="124"/>
      <c r="G27" s="123">
        <v>13</v>
      </c>
      <c r="H27" s="124"/>
      <c r="I27" s="123">
        <v>3</v>
      </c>
      <c r="J27" s="124"/>
      <c r="K27" s="123">
        <v>0</v>
      </c>
      <c r="L27" s="124"/>
      <c r="M27" s="123">
        <v>2</v>
      </c>
      <c r="N27" s="124"/>
      <c r="O27" s="123">
        <v>0</v>
      </c>
      <c r="P27" s="125"/>
    </row>
    <row r="28" spans="1:17" ht="15" customHeight="1" x14ac:dyDescent="0.15">
      <c r="A28" s="140" t="s">
        <v>37</v>
      </c>
      <c r="B28" s="141"/>
      <c r="C28" s="121">
        <f t="shared" si="1"/>
        <v>164</v>
      </c>
      <c r="D28" s="122"/>
      <c r="E28" s="123">
        <v>141</v>
      </c>
      <c r="F28" s="124"/>
      <c r="G28" s="123">
        <v>16</v>
      </c>
      <c r="H28" s="124"/>
      <c r="I28" s="123">
        <v>4</v>
      </c>
      <c r="J28" s="124"/>
      <c r="K28" s="123">
        <v>2</v>
      </c>
      <c r="L28" s="124"/>
      <c r="M28" s="123">
        <v>1</v>
      </c>
      <c r="N28" s="124"/>
      <c r="O28" s="123">
        <v>0</v>
      </c>
      <c r="P28" s="125"/>
    </row>
    <row r="29" spans="1:17" ht="15" customHeight="1" x14ac:dyDescent="0.15">
      <c r="A29" s="140" t="s">
        <v>38</v>
      </c>
      <c r="B29" s="141"/>
      <c r="C29" s="121">
        <f t="shared" si="1"/>
        <v>155</v>
      </c>
      <c r="D29" s="122"/>
      <c r="E29" s="123">
        <v>145</v>
      </c>
      <c r="F29" s="124"/>
      <c r="G29" s="123">
        <v>5</v>
      </c>
      <c r="H29" s="124"/>
      <c r="I29" s="123">
        <v>2</v>
      </c>
      <c r="J29" s="124"/>
      <c r="K29" s="123">
        <v>0</v>
      </c>
      <c r="L29" s="124"/>
      <c r="M29" s="123">
        <v>3</v>
      </c>
      <c r="N29" s="124"/>
      <c r="O29" s="123">
        <v>0</v>
      </c>
      <c r="P29" s="125"/>
    </row>
    <row r="30" spans="1:17" ht="15" customHeight="1" x14ac:dyDescent="0.15">
      <c r="A30" s="140" t="s">
        <v>39</v>
      </c>
      <c r="B30" s="141"/>
      <c r="C30" s="121">
        <f t="shared" si="1"/>
        <v>78</v>
      </c>
      <c r="D30" s="122"/>
      <c r="E30" s="123">
        <v>73</v>
      </c>
      <c r="F30" s="124"/>
      <c r="G30" s="123">
        <v>4</v>
      </c>
      <c r="H30" s="124"/>
      <c r="I30" s="123">
        <v>1</v>
      </c>
      <c r="J30" s="124"/>
      <c r="K30" s="123">
        <v>0</v>
      </c>
      <c r="L30" s="124"/>
      <c r="M30" s="123">
        <v>0</v>
      </c>
      <c r="N30" s="124"/>
      <c r="O30" s="123">
        <v>0</v>
      </c>
      <c r="P30" s="125"/>
    </row>
    <row r="31" spans="1:17" ht="15" customHeight="1" x14ac:dyDescent="0.15">
      <c r="A31" s="140" t="s">
        <v>40</v>
      </c>
      <c r="B31" s="141"/>
      <c r="C31" s="121">
        <f t="shared" si="1"/>
        <v>31</v>
      </c>
      <c r="D31" s="122"/>
      <c r="E31" s="123">
        <v>26</v>
      </c>
      <c r="F31" s="124"/>
      <c r="G31" s="123">
        <v>2</v>
      </c>
      <c r="H31" s="124"/>
      <c r="I31" s="123">
        <v>0</v>
      </c>
      <c r="J31" s="124"/>
      <c r="K31" s="123">
        <v>0</v>
      </c>
      <c r="L31" s="124"/>
      <c r="M31" s="123">
        <v>3</v>
      </c>
      <c r="N31" s="124"/>
      <c r="O31" s="123">
        <v>0</v>
      </c>
      <c r="P31" s="125"/>
    </row>
    <row r="32" spans="1:17" ht="15" customHeight="1" x14ac:dyDescent="0.15">
      <c r="A32" s="140" t="s">
        <v>41</v>
      </c>
      <c r="B32" s="141"/>
      <c r="C32" s="121">
        <f t="shared" si="1"/>
        <v>65</v>
      </c>
      <c r="D32" s="122"/>
      <c r="E32" s="123">
        <v>61</v>
      </c>
      <c r="F32" s="124"/>
      <c r="G32" s="123">
        <v>1</v>
      </c>
      <c r="H32" s="124"/>
      <c r="I32" s="123">
        <v>0</v>
      </c>
      <c r="J32" s="124"/>
      <c r="K32" s="123">
        <v>2</v>
      </c>
      <c r="L32" s="124"/>
      <c r="M32" s="123">
        <v>1</v>
      </c>
      <c r="N32" s="124"/>
      <c r="O32" s="123">
        <v>0</v>
      </c>
      <c r="P32" s="125"/>
    </row>
    <row r="33" spans="1:17" ht="15" customHeight="1" x14ac:dyDescent="0.15">
      <c r="A33" s="147" t="s">
        <v>42</v>
      </c>
      <c r="B33" s="147"/>
      <c r="C33" s="133">
        <f t="shared" si="1"/>
        <v>94</v>
      </c>
      <c r="D33" s="134"/>
      <c r="E33" s="135">
        <v>85</v>
      </c>
      <c r="F33" s="136"/>
      <c r="G33" s="135">
        <v>9</v>
      </c>
      <c r="H33" s="136"/>
      <c r="I33" s="135">
        <v>0</v>
      </c>
      <c r="J33" s="136"/>
      <c r="K33" s="135">
        <v>0</v>
      </c>
      <c r="L33" s="136"/>
      <c r="M33" s="135">
        <v>0</v>
      </c>
      <c r="N33" s="136"/>
      <c r="O33" s="135">
        <v>0</v>
      </c>
      <c r="P33" s="137"/>
    </row>
    <row r="36" spans="1:17" ht="17.25" x14ac:dyDescent="0.15">
      <c r="A36" s="2" t="s">
        <v>82</v>
      </c>
      <c r="G36" s="145" t="s">
        <v>77</v>
      </c>
      <c r="H36" s="145"/>
      <c r="I36" s="145"/>
      <c r="J36" s="145"/>
      <c r="K36" s="145"/>
      <c r="L36" s="145"/>
    </row>
    <row r="37" spans="1:17" x14ac:dyDescent="0.15">
      <c r="B37" s="4" t="str">
        <f>IF(B40='[1]表49,50'!B4,"","突合err!")</f>
        <v/>
      </c>
      <c r="C37" s="4" t="str">
        <f>IF(C40='[1]表49,50'!B5,"","突合err!")</f>
        <v/>
      </c>
      <c r="D37" s="4" t="str">
        <f>IF(D40='[1]表49,50'!B6,"","突合err!")</f>
        <v/>
      </c>
      <c r="E37" s="4" t="str">
        <f>IF(E40='[1]表49,50'!B7,"","突合err!")</f>
        <v/>
      </c>
      <c r="F37" s="4" t="str">
        <f>IF(F40='[1]表49,50'!B8,"","突合err!")</f>
        <v/>
      </c>
      <c r="G37" s="4" t="str">
        <f>IF(G40='[1]表49,50'!B9,"","突合err!")</f>
        <v/>
      </c>
      <c r="H37" s="4" t="str">
        <f>IF(H40='[1]表49,50'!B10,"","突合err!")</f>
        <v/>
      </c>
      <c r="I37" s="4" t="str">
        <f>IF(I40='[1]表49,50'!B11,"","突合err!")</f>
        <v/>
      </c>
      <c r="J37" s="4" t="str">
        <f>IF(J40='[1]表49,50'!B12,"","突合err!")</f>
        <v/>
      </c>
      <c r="K37" s="4" t="str">
        <f>IF(K40='[1]表49,50'!B13,"","突合err!")</f>
        <v/>
      </c>
      <c r="L37" s="4" t="str">
        <f>IF(L40='[1]表49,50'!B14,"","突合err!")</f>
        <v/>
      </c>
      <c r="Q37" s="3"/>
    </row>
    <row r="38" spans="1:17" ht="16.5" customHeight="1" x14ac:dyDescent="0.15">
      <c r="A38" s="146" t="s">
        <v>0</v>
      </c>
      <c r="B38" s="5"/>
      <c r="C38" s="5"/>
      <c r="D38" s="5"/>
      <c r="E38" s="5"/>
      <c r="F38" s="148" t="s">
        <v>1</v>
      </c>
      <c r="G38" s="148"/>
      <c r="H38" s="148"/>
      <c r="I38" s="5"/>
      <c r="J38" s="5"/>
      <c r="K38" s="5"/>
      <c r="L38" s="6"/>
    </row>
    <row r="39" spans="1:17" ht="27.75" customHeight="1" x14ac:dyDescent="0.15">
      <c r="A39" s="147"/>
      <c r="B39" s="7" t="s">
        <v>2</v>
      </c>
      <c r="C39" s="8" t="s">
        <v>3</v>
      </c>
      <c r="D39" s="9" t="s">
        <v>43</v>
      </c>
      <c r="E39" s="9" t="s">
        <v>44</v>
      </c>
      <c r="F39" s="9" t="s">
        <v>45</v>
      </c>
      <c r="G39" s="9" t="s">
        <v>46</v>
      </c>
      <c r="H39" s="9" t="s">
        <v>47</v>
      </c>
      <c r="I39" s="9" t="s">
        <v>48</v>
      </c>
      <c r="J39" s="9" t="s">
        <v>49</v>
      </c>
      <c r="K39" s="10" t="s">
        <v>50</v>
      </c>
      <c r="L39" s="11" t="s">
        <v>4</v>
      </c>
    </row>
    <row r="40" spans="1:17" ht="15" customHeight="1" x14ac:dyDescent="0.15">
      <c r="A40" s="12" t="s">
        <v>51</v>
      </c>
      <c r="B40" s="13">
        <f t="shared" ref="B40:B50" si="2">SUM(C40:L40)</f>
        <v>1091</v>
      </c>
      <c r="C40" s="14">
        <f t="shared" ref="C40:L40" si="3">SUM(C41:C50)</f>
        <v>2</v>
      </c>
      <c r="D40" s="14">
        <f t="shared" si="3"/>
        <v>70</v>
      </c>
      <c r="E40" s="14">
        <f t="shared" si="3"/>
        <v>131</v>
      </c>
      <c r="F40" s="14">
        <f t="shared" si="3"/>
        <v>143</v>
      </c>
      <c r="G40" s="14">
        <f t="shared" si="3"/>
        <v>143</v>
      </c>
      <c r="H40" s="14">
        <f t="shared" si="3"/>
        <v>162</v>
      </c>
      <c r="I40" s="14">
        <f t="shared" si="3"/>
        <v>164</v>
      </c>
      <c r="J40" s="14">
        <f t="shared" si="3"/>
        <v>99</v>
      </c>
      <c r="K40" s="14">
        <f t="shared" si="3"/>
        <v>177</v>
      </c>
      <c r="L40" s="15">
        <f t="shared" si="3"/>
        <v>0</v>
      </c>
      <c r="M40" s="16"/>
    </row>
    <row r="41" spans="1:17" ht="15" customHeight="1" x14ac:dyDescent="0.15">
      <c r="A41" s="17" t="s">
        <v>5</v>
      </c>
      <c r="B41" s="18">
        <f t="shared" si="2"/>
        <v>8</v>
      </c>
      <c r="C41" s="19">
        <v>2</v>
      </c>
      <c r="D41" s="19">
        <v>5</v>
      </c>
      <c r="E41" s="19">
        <v>1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20">
        <v>0</v>
      </c>
      <c r="M41" s="4" t="str">
        <f>IF(離婚1!B41='[1]表49,50'!B17,"","妻突合err!")</f>
        <v/>
      </c>
    </row>
    <row r="42" spans="1:17" ht="15" customHeight="1" x14ac:dyDescent="0.15">
      <c r="A42" s="17" t="s">
        <v>6</v>
      </c>
      <c r="B42" s="18">
        <f t="shared" si="2"/>
        <v>89</v>
      </c>
      <c r="C42" s="19">
        <v>0</v>
      </c>
      <c r="D42" s="19">
        <v>51</v>
      </c>
      <c r="E42" s="19">
        <v>29</v>
      </c>
      <c r="F42" s="19">
        <v>6</v>
      </c>
      <c r="G42" s="19">
        <v>0</v>
      </c>
      <c r="H42" s="19">
        <v>2</v>
      </c>
      <c r="I42" s="19">
        <v>1</v>
      </c>
      <c r="J42" s="19">
        <v>0</v>
      </c>
      <c r="K42" s="19">
        <v>0</v>
      </c>
      <c r="L42" s="20">
        <v>0</v>
      </c>
      <c r="M42" s="4" t="str">
        <f>IF(離婚1!B42='[1]表49,50'!B18,"","妻突合err!")</f>
        <v/>
      </c>
    </row>
    <row r="43" spans="1:17" ht="15" customHeight="1" x14ac:dyDescent="0.15">
      <c r="A43" s="17" t="s">
        <v>7</v>
      </c>
      <c r="B43" s="18">
        <f t="shared" si="2"/>
        <v>156</v>
      </c>
      <c r="C43" s="19">
        <v>0</v>
      </c>
      <c r="D43" s="19">
        <v>11</v>
      </c>
      <c r="E43" s="19">
        <v>81</v>
      </c>
      <c r="F43" s="19">
        <v>35</v>
      </c>
      <c r="G43" s="19">
        <v>18</v>
      </c>
      <c r="H43" s="19">
        <v>5</v>
      </c>
      <c r="I43" s="19">
        <v>4</v>
      </c>
      <c r="J43" s="19">
        <v>2</v>
      </c>
      <c r="K43" s="19">
        <v>0</v>
      </c>
      <c r="L43" s="20">
        <v>0</v>
      </c>
      <c r="M43" s="4" t="str">
        <f>IF(離婚1!B43='[1]表49,50'!B19,"","妻突合err!")</f>
        <v/>
      </c>
    </row>
    <row r="44" spans="1:17" ht="15" customHeight="1" x14ac:dyDescent="0.15">
      <c r="A44" s="17" t="s">
        <v>8</v>
      </c>
      <c r="B44" s="18">
        <f t="shared" si="2"/>
        <v>165</v>
      </c>
      <c r="C44" s="19">
        <v>0</v>
      </c>
      <c r="D44" s="19">
        <v>1</v>
      </c>
      <c r="E44" s="19">
        <v>15</v>
      </c>
      <c r="F44" s="19">
        <v>78</v>
      </c>
      <c r="G44" s="19">
        <v>39</v>
      </c>
      <c r="H44" s="19">
        <v>18</v>
      </c>
      <c r="I44" s="19">
        <v>9</v>
      </c>
      <c r="J44" s="19">
        <v>3</v>
      </c>
      <c r="K44" s="19">
        <v>2</v>
      </c>
      <c r="L44" s="20">
        <v>0</v>
      </c>
      <c r="M44" s="4" t="str">
        <f>IF(離婚1!B44='[1]表49,50'!B20,"","妻突合err!")</f>
        <v/>
      </c>
    </row>
    <row r="45" spans="1:17" ht="15" customHeight="1" x14ac:dyDescent="0.15">
      <c r="A45" s="17" t="s">
        <v>9</v>
      </c>
      <c r="B45" s="18">
        <f t="shared" si="2"/>
        <v>154</v>
      </c>
      <c r="C45" s="19">
        <v>0</v>
      </c>
      <c r="D45" s="19">
        <v>2</v>
      </c>
      <c r="E45" s="19">
        <v>3</v>
      </c>
      <c r="F45" s="19">
        <v>17</v>
      </c>
      <c r="G45" s="19">
        <v>63</v>
      </c>
      <c r="H45" s="19">
        <v>45</v>
      </c>
      <c r="I45" s="19">
        <v>15</v>
      </c>
      <c r="J45" s="19">
        <v>5</v>
      </c>
      <c r="K45" s="19">
        <v>4</v>
      </c>
      <c r="L45" s="20">
        <v>0</v>
      </c>
      <c r="M45" s="4" t="str">
        <f>IF(離婚1!B45='[1]表49,50'!B21,"","妻突合err!")</f>
        <v/>
      </c>
    </row>
    <row r="46" spans="1:17" ht="15" customHeight="1" x14ac:dyDescent="0.15">
      <c r="A46" s="17" t="s">
        <v>10</v>
      </c>
      <c r="B46" s="18">
        <f t="shared" si="2"/>
        <v>142</v>
      </c>
      <c r="C46" s="19">
        <v>0</v>
      </c>
      <c r="D46" s="19">
        <v>0</v>
      </c>
      <c r="E46" s="19">
        <v>1</v>
      </c>
      <c r="F46" s="19">
        <v>4</v>
      </c>
      <c r="G46" s="19">
        <v>13</v>
      </c>
      <c r="H46" s="19">
        <v>65</v>
      </c>
      <c r="I46" s="19">
        <v>39</v>
      </c>
      <c r="J46" s="19">
        <v>17</v>
      </c>
      <c r="K46" s="19">
        <v>3</v>
      </c>
      <c r="L46" s="20">
        <v>0</v>
      </c>
      <c r="M46" s="4" t="str">
        <f>IF(離婚1!B46='[1]表49,50'!B22,"","妻突合err!")</f>
        <v/>
      </c>
    </row>
    <row r="47" spans="1:17" ht="15" customHeight="1" x14ac:dyDescent="0.15">
      <c r="A47" s="17" t="s">
        <v>11</v>
      </c>
      <c r="B47" s="18">
        <f t="shared" si="2"/>
        <v>154</v>
      </c>
      <c r="C47" s="19">
        <v>0</v>
      </c>
      <c r="D47" s="19">
        <v>0</v>
      </c>
      <c r="E47" s="19">
        <v>1</v>
      </c>
      <c r="F47" s="19">
        <v>2</v>
      </c>
      <c r="G47" s="19">
        <v>8</v>
      </c>
      <c r="H47" s="19">
        <v>22</v>
      </c>
      <c r="I47" s="19">
        <v>78</v>
      </c>
      <c r="J47" s="19">
        <v>22</v>
      </c>
      <c r="K47" s="19">
        <v>21</v>
      </c>
      <c r="L47" s="20">
        <v>0</v>
      </c>
      <c r="M47" s="4" t="str">
        <f>IF(離婚1!B47='[1]表49,50'!B23,"","妻突合err!")</f>
        <v/>
      </c>
    </row>
    <row r="48" spans="1:17" ht="15" customHeight="1" x14ac:dyDescent="0.15">
      <c r="A48" s="17" t="s">
        <v>52</v>
      </c>
      <c r="B48" s="18">
        <f t="shared" si="2"/>
        <v>105</v>
      </c>
      <c r="C48" s="19">
        <v>0</v>
      </c>
      <c r="D48" s="19">
        <v>0</v>
      </c>
      <c r="E48" s="19">
        <v>0</v>
      </c>
      <c r="F48" s="19">
        <v>1</v>
      </c>
      <c r="G48" s="19">
        <v>2</v>
      </c>
      <c r="H48" s="19">
        <v>3</v>
      </c>
      <c r="I48" s="19">
        <v>14</v>
      </c>
      <c r="J48" s="19">
        <v>46</v>
      </c>
      <c r="K48" s="19">
        <v>39</v>
      </c>
      <c r="L48" s="20">
        <v>0</v>
      </c>
      <c r="M48" s="4" t="str">
        <f>IF(離婚1!B48='[1]表49,50'!B24,"","妻突合err!")</f>
        <v/>
      </c>
    </row>
    <row r="49" spans="1:13" ht="15" customHeight="1" x14ac:dyDescent="0.15">
      <c r="A49" s="17" t="s">
        <v>53</v>
      </c>
      <c r="B49" s="18">
        <f t="shared" si="2"/>
        <v>118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2</v>
      </c>
      <c r="I49" s="19">
        <v>4</v>
      </c>
      <c r="J49" s="19">
        <v>4</v>
      </c>
      <c r="K49" s="19">
        <v>108</v>
      </c>
      <c r="L49" s="20">
        <v>0</v>
      </c>
      <c r="M49" s="4" t="str">
        <f>IF(離婚1!B49='[1]表49,50'!B25,"","妻突合err!")</f>
        <v/>
      </c>
    </row>
    <row r="50" spans="1:13" ht="15" customHeight="1" x14ac:dyDescent="0.15">
      <c r="A50" s="21" t="s">
        <v>42</v>
      </c>
      <c r="B50" s="22">
        <f t="shared" si="2"/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4">
        <v>0</v>
      </c>
      <c r="M50" s="4" t="str">
        <f>IF(離婚1!B50='[1]表49,50'!B26,"","妻突合err!")</f>
        <v/>
      </c>
    </row>
    <row r="53" spans="1:13" ht="17.25" x14ac:dyDescent="0.2">
      <c r="B53" s="25"/>
    </row>
  </sheetData>
  <mergeCells count="211">
    <mergeCell ref="G36:L36"/>
    <mergeCell ref="A38:A39"/>
    <mergeCell ref="F38:H38"/>
    <mergeCell ref="M32:N32"/>
    <mergeCell ref="O32:P32"/>
    <mergeCell ref="A33:B33"/>
    <mergeCell ref="C33:D33"/>
    <mergeCell ref="E33:F33"/>
    <mergeCell ref="G33:H33"/>
    <mergeCell ref="I33:J33"/>
    <mergeCell ref="K33:L33"/>
    <mergeCell ref="M33:N33"/>
    <mergeCell ref="O33:P33"/>
    <mergeCell ref="A32:B32"/>
    <mergeCell ref="C32:D32"/>
    <mergeCell ref="E32:F32"/>
    <mergeCell ref="G32:H32"/>
    <mergeCell ref="I32:J32"/>
    <mergeCell ref="K32:L32"/>
    <mergeCell ref="M30:N30"/>
    <mergeCell ref="O30:P30"/>
    <mergeCell ref="A31:B31"/>
    <mergeCell ref="C31:D31"/>
    <mergeCell ref="E31:F31"/>
    <mergeCell ref="G31:H31"/>
    <mergeCell ref="I31:J31"/>
    <mergeCell ref="K31:L31"/>
    <mergeCell ref="M31:N31"/>
    <mergeCell ref="O31:P31"/>
    <mergeCell ref="A30:B30"/>
    <mergeCell ref="C30:D30"/>
    <mergeCell ref="E30:F30"/>
    <mergeCell ref="G30:H30"/>
    <mergeCell ref="I30:J30"/>
    <mergeCell ref="K30:L30"/>
    <mergeCell ref="M28:N28"/>
    <mergeCell ref="O28:P28"/>
    <mergeCell ref="A29:B29"/>
    <mergeCell ref="C29:D29"/>
    <mergeCell ref="E29:F29"/>
    <mergeCell ref="G29:H29"/>
    <mergeCell ref="I29:J29"/>
    <mergeCell ref="K29:L29"/>
    <mergeCell ref="M29:N29"/>
    <mergeCell ref="O29:P29"/>
    <mergeCell ref="A28:B28"/>
    <mergeCell ref="C28:D28"/>
    <mergeCell ref="E28:F28"/>
    <mergeCell ref="G28:H28"/>
    <mergeCell ref="I28:J28"/>
    <mergeCell ref="K28:L28"/>
    <mergeCell ref="M26:N26"/>
    <mergeCell ref="O26:P26"/>
    <mergeCell ref="A27:B27"/>
    <mergeCell ref="C27:D27"/>
    <mergeCell ref="E27:F27"/>
    <mergeCell ref="G27:H27"/>
    <mergeCell ref="I27:J27"/>
    <mergeCell ref="K27:L27"/>
    <mergeCell ref="M27:N27"/>
    <mergeCell ref="O27:P27"/>
    <mergeCell ref="A26:B26"/>
    <mergeCell ref="C26:D26"/>
    <mergeCell ref="E26:F26"/>
    <mergeCell ref="G26:H26"/>
    <mergeCell ref="I26:J26"/>
    <mergeCell ref="K26:L26"/>
    <mergeCell ref="M24:N24"/>
    <mergeCell ref="O24:P24"/>
    <mergeCell ref="A25:B25"/>
    <mergeCell ref="C25:D25"/>
    <mergeCell ref="E25:F25"/>
    <mergeCell ref="G25:H25"/>
    <mergeCell ref="I25:J25"/>
    <mergeCell ref="K25:L25"/>
    <mergeCell ref="M25:N25"/>
    <mergeCell ref="O25:P25"/>
    <mergeCell ref="A24:B24"/>
    <mergeCell ref="C24:D24"/>
    <mergeCell ref="E24:F24"/>
    <mergeCell ref="G24:H24"/>
    <mergeCell ref="I24:J24"/>
    <mergeCell ref="K24:L24"/>
    <mergeCell ref="M22:N22"/>
    <mergeCell ref="O22:P22"/>
    <mergeCell ref="A23:B23"/>
    <mergeCell ref="C23:D23"/>
    <mergeCell ref="E23:F23"/>
    <mergeCell ref="G23:H23"/>
    <mergeCell ref="I23:J23"/>
    <mergeCell ref="K23:L23"/>
    <mergeCell ref="M23:N23"/>
    <mergeCell ref="O23:P23"/>
    <mergeCell ref="A22:B22"/>
    <mergeCell ref="C22:D22"/>
    <mergeCell ref="E22:F22"/>
    <mergeCell ref="G22:H22"/>
    <mergeCell ref="I22:J22"/>
    <mergeCell ref="K22:L22"/>
    <mergeCell ref="M20:N20"/>
    <mergeCell ref="O20:P20"/>
    <mergeCell ref="A21:B21"/>
    <mergeCell ref="C21:D21"/>
    <mergeCell ref="E21:F21"/>
    <mergeCell ref="G21:H21"/>
    <mergeCell ref="I21:J21"/>
    <mergeCell ref="K21:L21"/>
    <mergeCell ref="M21:N21"/>
    <mergeCell ref="O21:P21"/>
    <mergeCell ref="A20:B20"/>
    <mergeCell ref="C20:D20"/>
    <mergeCell ref="E20:F20"/>
    <mergeCell ref="G20:H20"/>
    <mergeCell ref="I20:J20"/>
    <mergeCell ref="K20:L20"/>
    <mergeCell ref="M18:N18"/>
    <mergeCell ref="O18:P18"/>
    <mergeCell ref="A19:B19"/>
    <mergeCell ref="C19:D19"/>
    <mergeCell ref="E19:F19"/>
    <mergeCell ref="G19:H19"/>
    <mergeCell ref="I19:J19"/>
    <mergeCell ref="K19:L19"/>
    <mergeCell ref="M19:N19"/>
    <mergeCell ref="O19:P19"/>
    <mergeCell ref="A18:B18"/>
    <mergeCell ref="C18:D18"/>
    <mergeCell ref="E18:F18"/>
    <mergeCell ref="G18:H18"/>
    <mergeCell ref="I18:J18"/>
    <mergeCell ref="K18:L18"/>
    <mergeCell ref="M13:N13"/>
    <mergeCell ref="O13:P13"/>
    <mergeCell ref="A14:B14"/>
    <mergeCell ref="C14:D14"/>
    <mergeCell ref="E14:F14"/>
    <mergeCell ref="G14:H14"/>
    <mergeCell ref="I14:J14"/>
    <mergeCell ref="K14:L14"/>
    <mergeCell ref="M14:N14"/>
    <mergeCell ref="O14:P14"/>
    <mergeCell ref="A13:B13"/>
    <mergeCell ref="C13:D13"/>
    <mergeCell ref="E13:F13"/>
    <mergeCell ref="G13:H13"/>
    <mergeCell ref="I13:J13"/>
    <mergeCell ref="K13:L13"/>
    <mergeCell ref="M11:N11"/>
    <mergeCell ref="O11:P11"/>
    <mergeCell ref="A12:B12"/>
    <mergeCell ref="C12:D12"/>
    <mergeCell ref="E12:F12"/>
    <mergeCell ref="G12:H12"/>
    <mergeCell ref="I12:J12"/>
    <mergeCell ref="K12:L12"/>
    <mergeCell ref="M12:N12"/>
    <mergeCell ref="O12:P12"/>
    <mergeCell ref="A11:B11"/>
    <mergeCell ref="C11:D11"/>
    <mergeCell ref="E11:F11"/>
    <mergeCell ref="G11:H11"/>
    <mergeCell ref="I11:J11"/>
    <mergeCell ref="K11:L11"/>
    <mergeCell ref="M9:N9"/>
    <mergeCell ref="O9:P9"/>
    <mergeCell ref="A10:B10"/>
    <mergeCell ref="C10:D10"/>
    <mergeCell ref="E10:F10"/>
    <mergeCell ref="G10:H10"/>
    <mergeCell ref="I10:J10"/>
    <mergeCell ref="K10:L10"/>
    <mergeCell ref="M10:N10"/>
    <mergeCell ref="O10:P10"/>
    <mergeCell ref="A9:B9"/>
    <mergeCell ref="C9:D9"/>
    <mergeCell ref="E9:F9"/>
    <mergeCell ref="G9:H9"/>
    <mergeCell ref="I9:J9"/>
    <mergeCell ref="K9:L9"/>
    <mergeCell ref="M7:N7"/>
    <mergeCell ref="O7:P7"/>
    <mergeCell ref="A8:B8"/>
    <mergeCell ref="C8:D8"/>
    <mergeCell ref="E8:F8"/>
    <mergeCell ref="G8:H8"/>
    <mergeCell ref="I8:J8"/>
    <mergeCell ref="K8:L8"/>
    <mergeCell ref="M8:N8"/>
    <mergeCell ref="O8:P8"/>
    <mergeCell ref="A7:B7"/>
    <mergeCell ref="C7:D7"/>
    <mergeCell ref="E7:F7"/>
    <mergeCell ref="G7:H7"/>
    <mergeCell ref="I7:J7"/>
    <mergeCell ref="K7:L7"/>
    <mergeCell ref="A1:B1"/>
    <mergeCell ref="C5:D5"/>
    <mergeCell ref="E5:F5"/>
    <mergeCell ref="G5:H5"/>
    <mergeCell ref="I5:J5"/>
    <mergeCell ref="K5:L5"/>
    <mergeCell ref="M5:N5"/>
    <mergeCell ref="O5:P5"/>
    <mergeCell ref="A6:B6"/>
    <mergeCell ref="C6:D6"/>
    <mergeCell ref="E6:F6"/>
    <mergeCell ref="G6:H6"/>
    <mergeCell ref="I6:J6"/>
    <mergeCell ref="K6:L6"/>
    <mergeCell ref="M6:N6"/>
    <mergeCell ref="O6:P6"/>
  </mergeCells>
  <phoneticPr fontId="3"/>
  <printOptions horizontalCentered="1"/>
  <pageMargins left="0.78740157480314965" right="0.78740157480314965" top="0.74803149606299213" bottom="0.78740157480314965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EFA90-BDFB-416A-8D10-3E8EEB06E59B}">
  <sheetPr>
    <tabColor rgb="FFFFFF00"/>
    <pageSetUpPr fitToPage="1"/>
  </sheetPr>
  <dimension ref="A1:P36"/>
  <sheetViews>
    <sheetView view="pageBreakPreview" topLeftCell="A25" zoomScale="130" zoomScaleNormal="100" zoomScaleSheetLayoutView="130" workbookViewId="0">
      <selection activeCell="H28" sqref="H28"/>
    </sheetView>
  </sheetViews>
  <sheetFormatPr defaultColWidth="8.140625" defaultRowHeight="12" x14ac:dyDescent="0.15"/>
  <cols>
    <col min="1" max="1" width="7.85546875" style="27" customWidth="1"/>
    <col min="2" max="2" width="7.42578125" style="27" customWidth="1"/>
    <col min="3" max="15" width="6.140625" style="27" customWidth="1"/>
    <col min="16" max="16384" width="8.140625" style="27"/>
  </cols>
  <sheetData>
    <row r="1" spans="1:16" ht="17.25" x14ac:dyDescent="0.15">
      <c r="A1" s="26" t="s">
        <v>83</v>
      </c>
      <c r="J1" s="28"/>
      <c r="K1" s="149" t="s">
        <v>78</v>
      </c>
      <c r="L1" s="149"/>
      <c r="M1" s="149"/>
      <c r="N1" s="149"/>
      <c r="O1" s="149"/>
    </row>
    <row r="2" spans="1:16" x14ac:dyDescent="0.15">
      <c r="A2" s="29" t="str">
        <f>IF(B4='[1]表46,47,48'!B40,"","突合err!")</f>
        <v/>
      </c>
      <c r="B2" s="30" t="str">
        <f t="shared" ref="B2:O2" si="0">IF(B4=B16,"","合計err!")</f>
        <v/>
      </c>
      <c r="C2" s="30" t="str">
        <f t="shared" si="0"/>
        <v/>
      </c>
      <c r="D2" s="30" t="str">
        <f t="shared" si="0"/>
        <v/>
      </c>
      <c r="E2" s="30" t="str">
        <f t="shared" si="0"/>
        <v/>
      </c>
      <c r="F2" s="30" t="str">
        <f t="shared" si="0"/>
        <v/>
      </c>
      <c r="G2" s="30" t="str">
        <f t="shared" si="0"/>
        <v/>
      </c>
      <c r="H2" s="30" t="str">
        <f t="shared" si="0"/>
        <v/>
      </c>
      <c r="I2" s="30" t="str">
        <f t="shared" si="0"/>
        <v/>
      </c>
      <c r="J2" s="30" t="str">
        <f t="shared" si="0"/>
        <v/>
      </c>
      <c r="K2" s="30" t="str">
        <f t="shared" si="0"/>
        <v/>
      </c>
      <c r="L2" s="30" t="str">
        <f>IF(L4=L16,"","合計err!")</f>
        <v/>
      </c>
      <c r="M2" s="30" t="str">
        <f>IF(M4=M16,"","合計err!")</f>
        <v/>
      </c>
      <c r="N2" s="30" t="str">
        <f>IF(N4=N16,"","合計err!")</f>
        <v/>
      </c>
      <c r="O2" s="30" t="str">
        <f t="shared" si="0"/>
        <v/>
      </c>
    </row>
    <row r="3" spans="1:16" s="37" customFormat="1" ht="36" customHeight="1" x14ac:dyDescent="0.15">
      <c r="A3" s="31" t="s">
        <v>63</v>
      </c>
      <c r="B3" s="32" t="s">
        <v>2</v>
      </c>
      <c r="C3" s="33" t="s">
        <v>30</v>
      </c>
      <c r="D3" s="33" t="s">
        <v>62</v>
      </c>
      <c r="E3" s="33" t="s">
        <v>32</v>
      </c>
      <c r="F3" s="33" t="s">
        <v>61</v>
      </c>
      <c r="G3" s="33" t="s">
        <v>34</v>
      </c>
      <c r="H3" s="34" t="s">
        <v>35</v>
      </c>
      <c r="I3" s="35" t="s">
        <v>36</v>
      </c>
      <c r="J3" s="35" t="s">
        <v>37</v>
      </c>
      <c r="K3" s="35" t="s">
        <v>60</v>
      </c>
      <c r="L3" s="35" t="s">
        <v>39</v>
      </c>
      <c r="M3" s="35" t="s">
        <v>40</v>
      </c>
      <c r="N3" s="33" t="s">
        <v>59</v>
      </c>
      <c r="O3" s="36" t="s">
        <v>4</v>
      </c>
    </row>
    <row r="4" spans="1:16" ht="18" customHeight="1" x14ac:dyDescent="0.15">
      <c r="A4" s="38" t="s">
        <v>20</v>
      </c>
      <c r="B4" s="39">
        <f>SUM(C4:O4)</f>
        <v>1091</v>
      </c>
      <c r="C4" s="40">
        <f>SUM(C5:C14)</f>
        <v>56</v>
      </c>
      <c r="D4" s="40">
        <f t="shared" ref="D4:O4" si="1">SUM(D5:D14)</f>
        <v>79</v>
      </c>
      <c r="E4" s="40">
        <f t="shared" si="1"/>
        <v>67</v>
      </c>
      <c r="F4" s="40">
        <f t="shared" si="1"/>
        <v>67</v>
      </c>
      <c r="G4" s="40">
        <f t="shared" si="1"/>
        <v>60</v>
      </c>
      <c r="H4" s="40">
        <f t="shared" si="1"/>
        <v>201</v>
      </c>
      <c r="I4" s="40">
        <f t="shared" si="1"/>
        <v>135</v>
      </c>
      <c r="J4" s="40">
        <f t="shared" si="1"/>
        <v>113</v>
      </c>
      <c r="K4" s="40">
        <f t="shared" si="1"/>
        <v>105</v>
      </c>
      <c r="L4" s="40">
        <f t="shared" si="1"/>
        <v>50</v>
      </c>
      <c r="M4" s="40">
        <f t="shared" si="1"/>
        <v>21</v>
      </c>
      <c r="N4" s="40">
        <f t="shared" si="1"/>
        <v>44</v>
      </c>
      <c r="O4" s="41">
        <f t="shared" si="1"/>
        <v>93</v>
      </c>
      <c r="P4" s="42" t="str">
        <f>IF(B4='[1]表46,47,48'!B40,"","突合エラー")</f>
        <v/>
      </c>
    </row>
    <row r="5" spans="1:16" ht="18" customHeight="1" x14ac:dyDescent="0.15">
      <c r="A5" s="43" t="s">
        <v>5</v>
      </c>
      <c r="B5" s="44">
        <f t="shared" ref="B5:B14" si="2">SUM(C5:O5)</f>
        <v>2</v>
      </c>
      <c r="C5" s="45">
        <v>2</v>
      </c>
      <c r="D5" s="45">
        <v>0</v>
      </c>
      <c r="E5" s="45">
        <v>0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v>0</v>
      </c>
      <c r="N5" s="45">
        <v>0</v>
      </c>
      <c r="O5" s="46">
        <v>0</v>
      </c>
      <c r="P5" s="42" t="str">
        <f>IF(B5='[1]表46,47,48'!C40,"","突合エラー")</f>
        <v/>
      </c>
    </row>
    <row r="6" spans="1:16" ht="18" customHeight="1" x14ac:dyDescent="0.15">
      <c r="A6" s="43" t="s">
        <v>6</v>
      </c>
      <c r="B6" s="44">
        <f t="shared" si="2"/>
        <v>70</v>
      </c>
      <c r="C6" s="45">
        <v>10</v>
      </c>
      <c r="D6" s="45">
        <v>25</v>
      </c>
      <c r="E6" s="45">
        <v>14</v>
      </c>
      <c r="F6" s="45">
        <v>9</v>
      </c>
      <c r="G6" s="45">
        <v>4</v>
      </c>
      <c r="H6" s="45">
        <v>1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45">
        <v>0</v>
      </c>
      <c r="O6" s="46">
        <v>7</v>
      </c>
      <c r="P6" s="42" t="str">
        <f>IF(B6='[1]表46,47,48'!D40,"","突合エラー")</f>
        <v/>
      </c>
    </row>
    <row r="7" spans="1:16" ht="18" customHeight="1" x14ac:dyDescent="0.15">
      <c r="A7" s="43" t="s">
        <v>7</v>
      </c>
      <c r="B7" s="44">
        <f t="shared" si="2"/>
        <v>131</v>
      </c>
      <c r="C7" s="45">
        <v>8</v>
      </c>
      <c r="D7" s="45">
        <v>27</v>
      </c>
      <c r="E7" s="45">
        <v>20</v>
      </c>
      <c r="F7" s="45">
        <v>19</v>
      </c>
      <c r="G7" s="45">
        <v>19</v>
      </c>
      <c r="H7" s="45">
        <v>29</v>
      </c>
      <c r="I7" s="45">
        <v>2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6">
        <v>7</v>
      </c>
      <c r="P7" s="42" t="str">
        <f>IF(B7='[1]表46,47,48'!E40,"","突合エラー")</f>
        <v/>
      </c>
    </row>
    <row r="8" spans="1:16" ht="18" customHeight="1" x14ac:dyDescent="0.15">
      <c r="A8" s="43" t="s">
        <v>8</v>
      </c>
      <c r="B8" s="44">
        <f t="shared" si="2"/>
        <v>143</v>
      </c>
      <c r="C8" s="45">
        <v>13</v>
      </c>
      <c r="D8" s="45">
        <v>13</v>
      </c>
      <c r="E8" s="45">
        <v>17</v>
      </c>
      <c r="F8" s="45">
        <v>19</v>
      </c>
      <c r="G8" s="45">
        <v>10</v>
      </c>
      <c r="H8" s="45">
        <v>41</v>
      </c>
      <c r="I8" s="45">
        <v>16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6">
        <v>14</v>
      </c>
      <c r="P8" s="42" t="str">
        <f>IF(B8='[1]表46,47,48'!F40,"","突合エラー")</f>
        <v/>
      </c>
    </row>
    <row r="9" spans="1:16" ht="18" customHeight="1" x14ac:dyDescent="0.15">
      <c r="A9" s="43" t="s">
        <v>9</v>
      </c>
      <c r="B9" s="44">
        <f t="shared" si="2"/>
        <v>143</v>
      </c>
      <c r="C9" s="45">
        <v>5</v>
      </c>
      <c r="D9" s="45">
        <v>4</v>
      </c>
      <c r="E9" s="45">
        <v>5</v>
      </c>
      <c r="F9" s="45">
        <v>6</v>
      </c>
      <c r="G9" s="45">
        <v>11</v>
      </c>
      <c r="H9" s="45">
        <v>50</v>
      </c>
      <c r="I9" s="45">
        <v>35</v>
      </c>
      <c r="J9" s="45">
        <v>10</v>
      </c>
      <c r="K9" s="45">
        <v>1</v>
      </c>
      <c r="L9" s="45">
        <v>0</v>
      </c>
      <c r="M9" s="45">
        <v>0</v>
      </c>
      <c r="N9" s="45">
        <v>0</v>
      </c>
      <c r="O9" s="46">
        <v>16</v>
      </c>
      <c r="P9" s="42" t="str">
        <f>IF(B9='[1]表46,47,48'!G40,"","突合エラー")</f>
        <v/>
      </c>
    </row>
    <row r="10" spans="1:16" ht="18" customHeight="1" x14ac:dyDescent="0.15">
      <c r="A10" s="43" t="s">
        <v>10</v>
      </c>
      <c r="B10" s="44">
        <f t="shared" si="2"/>
        <v>162</v>
      </c>
      <c r="C10" s="45">
        <v>9</v>
      </c>
      <c r="D10" s="45">
        <v>2</v>
      </c>
      <c r="E10" s="45">
        <v>3</v>
      </c>
      <c r="F10" s="45">
        <v>7</v>
      </c>
      <c r="G10" s="45">
        <v>9</v>
      </c>
      <c r="H10" s="45">
        <v>31</v>
      </c>
      <c r="I10" s="45">
        <v>39</v>
      </c>
      <c r="J10" s="45">
        <v>33</v>
      </c>
      <c r="K10" s="45">
        <v>18</v>
      </c>
      <c r="L10" s="45">
        <v>1</v>
      </c>
      <c r="M10" s="45">
        <v>0</v>
      </c>
      <c r="N10" s="45">
        <v>0</v>
      </c>
      <c r="O10" s="46">
        <v>10</v>
      </c>
      <c r="P10" s="42" t="str">
        <f>IF(B10='[1]表46,47,48'!H40,"","突合エラー")</f>
        <v/>
      </c>
    </row>
    <row r="11" spans="1:16" ht="18" customHeight="1" x14ac:dyDescent="0.15">
      <c r="A11" s="43" t="s">
        <v>11</v>
      </c>
      <c r="B11" s="44">
        <f t="shared" si="2"/>
        <v>164</v>
      </c>
      <c r="C11" s="45">
        <v>4</v>
      </c>
      <c r="D11" s="45">
        <v>5</v>
      </c>
      <c r="E11" s="45">
        <v>6</v>
      </c>
      <c r="F11" s="45">
        <v>4</v>
      </c>
      <c r="G11" s="45">
        <v>4</v>
      </c>
      <c r="H11" s="45">
        <v>20</v>
      </c>
      <c r="I11" s="45">
        <v>26</v>
      </c>
      <c r="J11" s="45">
        <v>34</v>
      </c>
      <c r="K11" s="45">
        <v>39</v>
      </c>
      <c r="L11" s="45">
        <v>8</v>
      </c>
      <c r="M11" s="45">
        <v>0</v>
      </c>
      <c r="N11" s="45">
        <v>0</v>
      </c>
      <c r="O11" s="46">
        <v>14</v>
      </c>
      <c r="P11" s="42" t="str">
        <f>IF(B11='[1]表46,47,48'!I40,"","突合エラー")</f>
        <v/>
      </c>
    </row>
    <row r="12" spans="1:16" ht="18" customHeight="1" x14ac:dyDescent="0.15">
      <c r="A12" s="43" t="s">
        <v>52</v>
      </c>
      <c r="B12" s="44">
        <f t="shared" si="2"/>
        <v>99</v>
      </c>
      <c r="C12" s="45">
        <v>3</v>
      </c>
      <c r="D12" s="45">
        <v>2</v>
      </c>
      <c r="E12" s="45">
        <v>0</v>
      </c>
      <c r="F12" s="45">
        <v>2</v>
      </c>
      <c r="G12" s="45">
        <v>0</v>
      </c>
      <c r="H12" s="45">
        <v>15</v>
      </c>
      <c r="I12" s="45">
        <v>5</v>
      </c>
      <c r="J12" s="45">
        <v>20</v>
      </c>
      <c r="K12" s="45">
        <v>22</v>
      </c>
      <c r="L12" s="45">
        <v>19</v>
      </c>
      <c r="M12" s="45">
        <v>2</v>
      </c>
      <c r="N12" s="45">
        <v>0</v>
      </c>
      <c r="O12" s="46">
        <v>9</v>
      </c>
      <c r="P12" s="42" t="str">
        <f>IF(B12='[1]表46,47,48'!J40,"","突合エラー")</f>
        <v/>
      </c>
    </row>
    <row r="13" spans="1:16" ht="18" customHeight="1" x14ac:dyDescent="0.15">
      <c r="A13" s="43" t="s">
        <v>53</v>
      </c>
      <c r="B13" s="44">
        <f t="shared" si="2"/>
        <v>177</v>
      </c>
      <c r="C13" s="45">
        <v>2</v>
      </c>
      <c r="D13" s="45">
        <v>1</v>
      </c>
      <c r="E13" s="45">
        <v>2</v>
      </c>
      <c r="F13" s="45">
        <v>1</v>
      </c>
      <c r="G13" s="45">
        <v>3</v>
      </c>
      <c r="H13" s="45">
        <v>14</v>
      </c>
      <c r="I13" s="45">
        <v>12</v>
      </c>
      <c r="J13" s="45">
        <v>16</v>
      </c>
      <c r="K13" s="45">
        <v>25</v>
      </c>
      <c r="L13" s="45">
        <v>22</v>
      </c>
      <c r="M13" s="45">
        <v>19</v>
      </c>
      <c r="N13" s="45">
        <v>44</v>
      </c>
      <c r="O13" s="46">
        <v>16</v>
      </c>
      <c r="P13" s="42" t="str">
        <f>IF(B13='[1]表46,47,48'!K40,"","突合エラー")</f>
        <v/>
      </c>
    </row>
    <row r="14" spans="1:16" ht="18" customHeight="1" x14ac:dyDescent="0.15">
      <c r="A14" s="47" t="s">
        <v>42</v>
      </c>
      <c r="B14" s="44">
        <f t="shared" si="2"/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6">
        <v>0</v>
      </c>
      <c r="P14" s="42" t="str">
        <f>IF(B14='[1]表46,47,48'!L40,"","突合エラー")</f>
        <v/>
      </c>
    </row>
    <row r="15" spans="1:16" ht="18" customHeight="1" x14ac:dyDescent="0.15">
      <c r="A15" s="48"/>
      <c r="B15" s="30" t="str">
        <f t="shared" ref="B15:O15" si="3">IF(B4=B16,"","合計err!")</f>
        <v/>
      </c>
      <c r="C15" s="30" t="str">
        <f t="shared" si="3"/>
        <v/>
      </c>
      <c r="D15" s="30" t="str">
        <f t="shared" si="3"/>
        <v/>
      </c>
      <c r="E15" s="30" t="str">
        <f t="shared" si="3"/>
        <v/>
      </c>
      <c r="F15" s="30" t="str">
        <f t="shared" si="3"/>
        <v/>
      </c>
      <c r="G15" s="30" t="str">
        <f t="shared" si="3"/>
        <v/>
      </c>
      <c r="H15" s="30" t="str">
        <f t="shared" si="3"/>
        <v/>
      </c>
      <c r="I15" s="30" t="str">
        <f t="shared" si="3"/>
        <v/>
      </c>
      <c r="J15" s="30" t="str">
        <f t="shared" si="3"/>
        <v/>
      </c>
      <c r="K15" s="30" t="str">
        <f t="shared" si="3"/>
        <v/>
      </c>
      <c r="L15" s="30" t="str">
        <f>IF(L4=L16,"","合計err!")</f>
        <v/>
      </c>
      <c r="M15" s="30" t="str">
        <f>IF(M4=M16,"","合計err!")</f>
        <v/>
      </c>
      <c r="N15" s="30" t="str">
        <f>IF(N4=N16,"","合計err!")</f>
        <v/>
      </c>
      <c r="O15" s="49" t="str">
        <f t="shared" si="3"/>
        <v/>
      </c>
    </row>
    <row r="16" spans="1:16" ht="18" customHeight="1" x14ac:dyDescent="0.15">
      <c r="A16" s="50" t="s">
        <v>21</v>
      </c>
      <c r="B16" s="44">
        <f>SUM(C16:O16)</f>
        <v>1091</v>
      </c>
      <c r="C16" s="51">
        <f>SUM(C17:C26)</f>
        <v>56</v>
      </c>
      <c r="D16" s="51">
        <f t="shared" ref="D16:O16" si="4">SUM(D17:D26)</f>
        <v>79</v>
      </c>
      <c r="E16" s="51">
        <f t="shared" si="4"/>
        <v>67</v>
      </c>
      <c r="F16" s="51">
        <f t="shared" si="4"/>
        <v>67</v>
      </c>
      <c r="G16" s="51">
        <f t="shared" si="4"/>
        <v>60</v>
      </c>
      <c r="H16" s="51">
        <f t="shared" si="4"/>
        <v>201</v>
      </c>
      <c r="I16" s="51">
        <f t="shared" si="4"/>
        <v>135</v>
      </c>
      <c r="J16" s="51">
        <f t="shared" si="4"/>
        <v>113</v>
      </c>
      <c r="K16" s="51">
        <f t="shared" si="4"/>
        <v>105</v>
      </c>
      <c r="L16" s="51">
        <f t="shared" si="4"/>
        <v>50</v>
      </c>
      <c r="M16" s="51">
        <f t="shared" si="4"/>
        <v>21</v>
      </c>
      <c r="N16" s="51">
        <f t="shared" si="4"/>
        <v>44</v>
      </c>
      <c r="O16" s="52">
        <f t="shared" si="4"/>
        <v>93</v>
      </c>
      <c r="P16" s="42" t="str">
        <f>IF(B16='[1]表46,47,48'!B40,"","突合エラー")</f>
        <v/>
      </c>
    </row>
    <row r="17" spans="1:16" ht="18" customHeight="1" x14ac:dyDescent="0.15">
      <c r="A17" s="43" t="s">
        <v>5</v>
      </c>
      <c r="B17" s="44">
        <f t="shared" ref="B17:B26" si="5">SUM(C17:O17)</f>
        <v>8</v>
      </c>
      <c r="C17" s="45">
        <v>5</v>
      </c>
      <c r="D17" s="45">
        <v>3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6">
        <v>0</v>
      </c>
      <c r="P17" s="42" t="str">
        <f>IF(B17='[1]表46,47,48'!B41,"","突合エラー")</f>
        <v/>
      </c>
    </row>
    <row r="18" spans="1:16" ht="18" customHeight="1" x14ac:dyDescent="0.15">
      <c r="A18" s="43" t="s">
        <v>6</v>
      </c>
      <c r="B18" s="44">
        <f t="shared" si="5"/>
        <v>89</v>
      </c>
      <c r="C18" s="45">
        <v>11</v>
      </c>
      <c r="D18" s="45">
        <v>30</v>
      </c>
      <c r="E18" s="45">
        <v>18</v>
      </c>
      <c r="F18" s="45">
        <v>10</v>
      </c>
      <c r="G18" s="45">
        <v>5</v>
      </c>
      <c r="H18" s="45">
        <v>4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6">
        <v>11</v>
      </c>
      <c r="P18" s="42" t="str">
        <f>IF(B18='[1]表46,47,48'!B42,"","突合エラー")</f>
        <v/>
      </c>
    </row>
    <row r="19" spans="1:16" ht="18" customHeight="1" x14ac:dyDescent="0.15">
      <c r="A19" s="43" t="s">
        <v>7</v>
      </c>
      <c r="B19" s="44">
        <f t="shared" si="5"/>
        <v>156</v>
      </c>
      <c r="C19" s="45">
        <v>15</v>
      </c>
      <c r="D19" s="45">
        <v>23</v>
      </c>
      <c r="E19" s="45">
        <v>22</v>
      </c>
      <c r="F19" s="45">
        <v>25</v>
      </c>
      <c r="G19" s="45">
        <v>22</v>
      </c>
      <c r="H19" s="45">
        <v>34</v>
      </c>
      <c r="I19" s="45">
        <v>3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6">
        <v>12</v>
      </c>
      <c r="P19" s="42" t="str">
        <f>IF(B19='[1]表46,47,48'!B43,"","突合エラー")</f>
        <v/>
      </c>
    </row>
    <row r="20" spans="1:16" ht="18" customHeight="1" x14ac:dyDescent="0.15">
      <c r="A20" s="43" t="s">
        <v>8</v>
      </c>
      <c r="B20" s="44">
        <f t="shared" si="5"/>
        <v>165</v>
      </c>
      <c r="C20" s="45">
        <v>5</v>
      </c>
      <c r="D20" s="45">
        <v>13</v>
      </c>
      <c r="E20" s="45">
        <v>16</v>
      </c>
      <c r="F20" s="45">
        <v>19</v>
      </c>
      <c r="G20" s="45">
        <v>15</v>
      </c>
      <c r="H20" s="45">
        <v>57</v>
      </c>
      <c r="I20" s="45">
        <v>26</v>
      </c>
      <c r="J20" s="45">
        <v>1</v>
      </c>
      <c r="K20" s="45">
        <v>0</v>
      </c>
      <c r="L20" s="45">
        <v>0</v>
      </c>
      <c r="M20" s="45">
        <v>0</v>
      </c>
      <c r="N20" s="45">
        <v>0</v>
      </c>
      <c r="O20" s="46">
        <v>13</v>
      </c>
      <c r="P20" s="42" t="str">
        <f>IF(B20='[1]表46,47,48'!B44,"","突合エラー")</f>
        <v/>
      </c>
    </row>
    <row r="21" spans="1:16" ht="18" customHeight="1" x14ac:dyDescent="0.15">
      <c r="A21" s="43" t="s">
        <v>9</v>
      </c>
      <c r="B21" s="44">
        <f t="shared" si="5"/>
        <v>154</v>
      </c>
      <c r="C21" s="45">
        <v>6</v>
      </c>
      <c r="D21" s="45">
        <v>3</v>
      </c>
      <c r="E21" s="45">
        <v>4</v>
      </c>
      <c r="F21" s="45">
        <v>6</v>
      </c>
      <c r="G21" s="45">
        <v>8</v>
      </c>
      <c r="H21" s="45">
        <v>47</v>
      </c>
      <c r="I21" s="45">
        <v>40</v>
      </c>
      <c r="J21" s="45">
        <v>21</v>
      </c>
      <c r="K21" s="45">
        <v>4</v>
      </c>
      <c r="L21" s="45">
        <v>0</v>
      </c>
      <c r="M21" s="45">
        <v>0</v>
      </c>
      <c r="N21" s="45">
        <v>0</v>
      </c>
      <c r="O21" s="46">
        <v>15</v>
      </c>
      <c r="P21" s="42" t="str">
        <f>IF(B21='[1]表46,47,48'!B45,"","突合エラー")</f>
        <v/>
      </c>
    </row>
    <row r="22" spans="1:16" ht="18" customHeight="1" x14ac:dyDescent="0.15">
      <c r="A22" s="43" t="s">
        <v>10</v>
      </c>
      <c r="B22" s="44">
        <f t="shared" si="5"/>
        <v>142</v>
      </c>
      <c r="C22" s="45">
        <v>7</v>
      </c>
      <c r="D22" s="45">
        <v>2</v>
      </c>
      <c r="E22" s="45">
        <v>3</v>
      </c>
      <c r="F22" s="45">
        <v>5</v>
      </c>
      <c r="G22" s="45">
        <v>3</v>
      </c>
      <c r="H22" s="45">
        <v>24</v>
      </c>
      <c r="I22" s="45">
        <v>29</v>
      </c>
      <c r="J22" s="45">
        <v>36</v>
      </c>
      <c r="K22" s="45">
        <v>20</v>
      </c>
      <c r="L22" s="45">
        <v>1</v>
      </c>
      <c r="M22" s="45">
        <v>0</v>
      </c>
      <c r="N22" s="45">
        <v>0</v>
      </c>
      <c r="O22" s="46">
        <v>12</v>
      </c>
      <c r="P22" s="42" t="str">
        <f>IF(B22='[1]表46,47,48'!B46,"","突合エラー")</f>
        <v/>
      </c>
    </row>
    <row r="23" spans="1:16" ht="18" customHeight="1" x14ac:dyDescent="0.15">
      <c r="A23" s="43" t="s">
        <v>11</v>
      </c>
      <c r="B23" s="44">
        <f t="shared" si="5"/>
        <v>154</v>
      </c>
      <c r="C23" s="45">
        <v>5</v>
      </c>
      <c r="D23" s="45">
        <v>0</v>
      </c>
      <c r="E23" s="45">
        <v>0</v>
      </c>
      <c r="F23" s="45">
        <v>0</v>
      </c>
      <c r="G23" s="45">
        <v>6</v>
      </c>
      <c r="H23" s="45">
        <v>19</v>
      </c>
      <c r="I23" s="45">
        <v>21</v>
      </c>
      <c r="J23" s="45">
        <v>32</v>
      </c>
      <c r="K23" s="45">
        <v>47</v>
      </c>
      <c r="L23" s="45">
        <v>14</v>
      </c>
      <c r="M23" s="45">
        <v>0</v>
      </c>
      <c r="N23" s="45">
        <v>0</v>
      </c>
      <c r="O23" s="46">
        <v>10</v>
      </c>
      <c r="P23" s="42" t="str">
        <f>IF(B23='[1]表46,47,48'!B47,"","突合エラー")</f>
        <v/>
      </c>
    </row>
    <row r="24" spans="1:16" ht="18" customHeight="1" x14ac:dyDescent="0.15">
      <c r="A24" s="43" t="s">
        <v>52</v>
      </c>
      <c r="B24" s="44">
        <f t="shared" si="5"/>
        <v>105</v>
      </c>
      <c r="C24" s="45">
        <v>0</v>
      </c>
      <c r="D24" s="45">
        <v>3</v>
      </c>
      <c r="E24" s="45">
        <v>2</v>
      </c>
      <c r="F24" s="45">
        <v>1</v>
      </c>
      <c r="G24" s="45">
        <v>0</v>
      </c>
      <c r="H24" s="45">
        <v>10</v>
      </c>
      <c r="I24" s="45">
        <v>6</v>
      </c>
      <c r="J24" s="45">
        <v>15</v>
      </c>
      <c r="K24" s="45">
        <v>29</v>
      </c>
      <c r="L24" s="45">
        <v>27</v>
      </c>
      <c r="M24" s="45">
        <v>2</v>
      </c>
      <c r="N24" s="45">
        <v>2</v>
      </c>
      <c r="O24" s="46">
        <v>8</v>
      </c>
      <c r="P24" s="42" t="str">
        <f>IF(B24='[1]表46,47,48'!B48,"","突合エラー")</f>
        <v/>
      </c>
    </row>
    <row r="25" spans="1:16" ht="18" customHeight="1" x14ac:dyDescent="0.15">
      <c r="A25" s="43" t="s">
        <v>53</v>
      </c>
      <c r="B25" s="44">
        <f t="shared" si="5"/>
        <v>118</v>
      </c>
      <c r="C25" s="45">
        <v>2</v>
      </c>
      <c r="D25" s="45">
        <v>2</v>
      </c>
      <c r="E25" s="45">
        <v>2</v>
      </c>
      <c r="F25" s="45">
        <v>1</v>
      </c>
      <c r="G25" s="45">
        <v>1</v>
      </c>
      <c r="H25" s="45">
        <v>6</v>
      </c>
      <c r="I25" s="45">
        <v>10</v>
      </c>
      <c r="J25" s="45">
        <v>8</v>
      </c>
      <c r="K25" s="45">
        <v>5</v>
      </c>
      <c r="L25" s="45">
        <v>8</v>
      </c>
      <c r="M25" s="45">
        <v>19</v>
      </c>
      <c r="N25" s="45">
        <v>42</v>
      </c>
      <c r="O25" s="46">
        <v>12</v>
      </c>
      <c r="P25" s="42" t="str">
        <f>IF(B25='[1]表46,47,48'!B49,"","突合エラー")</f>
        <v/>
      </c>
    </row>
    <row r="26" spans="1:16" ht="18" customHeight="1" x14ac:dyDescent="0.15">
      <c r="A26" s="53" t="s">
        <v>42</v>
      </c>
      <c r="B26" s="54">
        <f t="shared" si="5"/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6">
        <v>0</v>
      </c>
      <c r="P26" s="42" t="str">
        <f>IF(B26='[1]表46,47,48'!B50,"","突合エラー")</f>
        <v/>
      </c>
    </row>
    <row r="31" spans="1:16" ht="17.25" x14ac:dyDescent="0.15">
      <c r="A31" s="26" t="s">
        <v>84</v>
      </c>
    </row>
    <row r="33" spans="1:14" ht="18" customHeight="1" x14ac:dyDescent="0.15">
      <c r="A33" s="57"/>
      <c r="B33" s="58"/>
      <c r="C33" s="59" t="s">
        <v>2</v>
      </c>
      <c r="D33" s="60" t="s">
        <v>58</v>
      </c>
      <c r="E33" s="61" t="s">
        <v>14</v>
      </c>
      <c r="F33" s="61" t="s">
        <v>15</v>
      </c>
      <c r="G33" s="61" t="s">
        <v>57</v>
      </c>
      <c r="H33" s="61" t="s">
        <v>17</v>
      </c>
      <c r="I33" s="61" t="s">
        <v>18</v>
      </c>
      <c r="J33" s="62" t="s">
        <v>56</v>
      </c>
      <c r="M33" s="37"/>
      <c r="N33" s="37"/>
    </row>
    <row r="34" spans="1:14" ht="27" customHeight="1" x14ac:dyDescent="0.15">
      <c r="A34" s="150" t="s">
        <v>2</v>
      </c>
      <c r="B34" s="151"/>
      <c r="C34" s="63">
        <f>SUM(D34:J34)</f>
        <v>1525</v>
      </c>
      <c r="D34" s="64">
        <f>SUM(D35:D36)</f>
        <v>109</v>
      </c>
      <c r="E34" s="65">
        <f t="shared" ref="E34:J34" si="6">SUM(E35:E36)</f>
        <v>282</v>
      </c>
      <c r="F34" s="65">
        <f t="shared" si="6"/>
        <v>404</v>
      </c>
      <c r="G34" s="65">
        <f t="shared" si="6"/>
        <v>122</v>
      </c>
      <c r="H34" s="65">
        <f t="shared" si="6"/>
        <v>98</v>
      </c>
      <c r="I34" s="65">
        <f t="shared" si="6"/>
        <v>431</v>
      </c>
      <c r="J34" s="66">
        <f t="shared" si="6"/>
        <v>79</v>
      </c>
      <c r="M34" s="67"/>
      <c r="N34" s="67"/>
    </row>
    <row r="35" spans="1:14" ht="27" customHeight="1" x14ac:dyDescent="0.15">
      <c r="A35" s="152" t="s">
        <v>55</v>
      </c>
      <c r="B35" s="153"/>
      <c r="C35" s="63">
        <f>SUM(D35:J35)</f>
        <v>156</v>
      </c>
      <c r="D35" s="68">
        <v>9</v>
      </c>
      <c r="E35" s="69">
        <v>25</v>
      </c>
      <c r="F35" s="69">
        <v>36</v>
      </c>
      <c r="G35" s="69">
        <v>12</v>
      </c>
      <c r="H35" s="69">
        <v>11</v>
      </c>
      <c r="I35" s="69">
        <v>52</v>
      </c>
      <c r="J35" s="70">
        <v>11</v>
      </c>
      <c r="M35" s="71"/>
      <c r="N35" s="71"/>
    </row>
    <row r="36" spans="1:14" ht="27" customHeight="1" x14ac:dyDescent="0.15">
      <c r="A36" s="154" t="s">
        <v>54</v>
      </c>
      <c r="B36" s="155"/>
      <c r="C36" s="72">
        <f>SUM(D36:J36)</f>
        <v>1369</v>
      </c>
      <c r="D36" s="73">
        <v>100</v>
      </c>
      <c r="E36" s="74">
        <v>257</v>
      </c>
      <c r="F36" s="74">
        <v>368</v>
      </c>
      <c r="G36" s="74">
        <v>110</v>
      </c>
      <c r="H36" s="74">
        <v>87</v>
      </c>
      <c r="I36" s="74">
        <v>379</v>
      </c>
      <c r="J36" s="56">
        <v>68</v>
      </c>
      <c r="M36" s="71"/>
      <c r="N36" s="71"/>
    </row>
  </sheetData>
  <sheetProtection password="CC6D" sheet="1" objects="1" scenarios="1"/>
  <mergeCells count="4">
    <mergeCell ref="K1:O1"/>
    <mergeCell ref="A34:B34"/>
    <mergeCell ref="A35:B35"/>
    <mergeCell ref="A36:B36"/>
  </mergeCells>
  <phoneticPr fontId="3"/>
  <printOptions horizontalCentered="1"/>
  <pageMargins left="0.62992125984251968" right="0.27559055118110237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FBB9F-8C15-4539-938A-263CC8CF4B67}">
  <sheetPr>
    <tabColor rgb="FFFFFF00"/>
    <pageSetUpPr fitToPage="1"/>
  </sheetPr>
  <dimension ref="A1:K60"/>
  <sheetViews>
    <sheetView view="pageBreakPreview" topLeftCell="A46" zoomScale="130" zoomScaleNormal="100" zoomScaleSheetLayoutView="130" workbookViewId="0">
      <selection activeCell="D4" sqref="D4"/>
    </sheetView>
  </sheetViews>
  <sheetFormatPr defaultRowHeight="12" x14ac:dyDescent="0.15"/>
  <cols>
    <col min="1" max="1" width="3.85546875" style="77" customWidth="1"/>
    <col min="2" max="9" width="10.42578125" style="77" customWidth="1"/>
    <col min="10" max="16384" width="9.140625" style="77"/>
  </cols>
  <sheetData>
    <row r="1" spans="1:11" ht="17.25" x14ac:dyDescent="0.15">
      <c r="A1" s="75" t="s">
        <v>85</v>
      </c>
      <c r="B1" s="76"/>
    </row>
    <row r="2" spans="1:11" x14ac:dyDescent="0.15">
      <c r="B2" s="78" t="str">
        <f>IF(C5='[1]表46,47,48'!C7,"","離婚数不突合")</f>
        <v/>
      </c>
    </row>
    <row r="3" spans="1:11" ht="15.75" customHeight="1" x14ac:dyDescent="0.15">
      <c r="A3" s="79"/>
      <c r="B3" s="80"/>
      <c r="C3" s="81"/>
      <c r="D3" s="156" t="s">
        <v>64</v>
      </c>
      <c r="E3" s="156"/>
      <c r="F3" s="156"/>
      <c r="G3" s="156"/>
      <c r="H3" s="156"/>
      <c r="I3" s="82"/>
    </row>
    <row r="4" spans="1:11" ht="15.75" customHeight="1" x14ac:dyDescent="0.15">
      <c r="A4" s="83"/>
      <c r="B4" s="84"/>
      <c r="C4" s="85" t="s">
        <v>2</v>
      </c>
      <c r="D4" s="86" t="s">
        <v>65</v>
      </c>
      <c r="E4" s="86" t="s">
        <v>66</v>
      </c>
      <c r="F4" s="86" t="s">
        <v>67</v>
      </c>
      <c r="G4" s="86" t="s">
        <v>68</v>
      </c>
      <c r="H4" s="86" t="s">
        <v>69</v>
      </c>
      <c r="I4" s="87" t="s">
        <v>70</v>
      </c>
    </row>
    <row r="5" spans="1:11" x14ac:dyDescent="0.15">
      <c r="A5" s="88"/>
      <c r="B5" s="89" t="s">
        <v>28</v>
      </c>
      <c r="C5" s="90">
        <f>SUM(D5:I5)</f>
        <v>1507</v>
      </c>
      <c r="D5" s="91">
        <f t="shared" ref="D5:I5" si="0">SUM(D6:D11)</f>
        <v>1404</v>
      </c>
      <c r="E5" s="91">
        <f t="shared" si="0"/>
        <v>63</v>
      </c>
      <c r="F5" s="91">
        <f t="shared" si="0"/>
        <v>28</v>
      </c>
      <c r="G5" s="91">
        <f t="shared" si="0"/>
        <v>11</v>
      </c>
      <c r="H5" s="91">
        <f t="shared" si="0"/>
        <v>1</v>
      </c>
      <c r="I5" s="92">
        <f t="shared" si="0"/>
        <v>0</v>
      </c>
      <c r="K5" s="93"/>
    </row>
    <row r="6" spans="1:11" x14ac:dyDescent="0.15">
      <c r="A6" s="88"/>
      <c r="B6" s="94" t="s">
        <v>65</v>
      </c>
      <c r="C6" s="95">
        <f t="shared" ref="C6:C60" si="1">SUM(D6:I6)</f>
        <v>732</v>
      </c>
      <c r="D6" s="96">
        <f t="shared" ref="D6:I11" si="2">SUM(D13,D20,D27,D34,D41,D48,D55)</f>
        <v>655</v>
      </c>
      <c r="E6" s="96">
        <f t="shared" si="2"/>
        <v>43</v>
      </c>
      <c r="F6" s="96">
        <f t="shared" si="2"/>
        <v>23</v>
      </c>
      <c r="G6" s="96">
        <f t="shared" si="2"/>
        <v>10</v>
      </c>
      <c r="H6" s="96">
        <f t="shared" si="2"/>
        <v>1</v>
      </c>
      <c r="I6" s="97">
        <f t="shared" si="2"/>
        <v>0</v>
      </c>
    </row>
    <row r="7" spans="1:11" x14ac:dyDescent="0.15">
      <c r="A7" s="88"/>
      <c r="B7" s="94" t="s">
        <v>66</v>
      </c>
      <c r="C7" s="95">
        <f t="shared" si="1"/>
        <v>363</v>
      </c>
      <c r="D7" s="96">
        <f t="shared" si="2"/>
        <v>346</v>
      </c>
      <c r="E7" s="96">
        <f t="shared" si="2"/>
        <v>12</v>
      </c>
      <c r="F7" s="96">
        <f t="shared" si="2"/>
        <v>4</v>
      </c>
      <c r="G7" s="96">
        <f t="shared" si="2"/>
        <v>1</v>
      </c>
      <c r="H7" s="96">
        <f t="shared" si="2"/>
        <v>0</v>
      </c>
      <c r="I7" s="97">
        <f t="shared" si="2"/>
        <v>0</v>
      </c>
    </row>
    <row r="8" spans="1:11" x14ac:dyDescent="0.15">
      <c r="A8" s="88"/>
      <c r="B8" s="94" t="s">
        <v>67</v>
      </c>
      <c r="C8" s="95">
        <f t="shared" si="1"/>
        <v>283</v>
      </c>
      <c r="D8" s="96">
        <f t="shared" si="2"/>
        <v>278</v>
      </c>
      <c r="E8" s="96">
        <f t="shared" si="2"/>
        <v>4</v>
      </c>
      <c r="F8" s="96">
        <f t="shared" si="2"/>
        <v>1</v>
      </c>
      <c r="G8" s="96">
        <f t="shared" si="2"/>
        <v>0</v>
      </c>
      <c r="H8" s="96">
        <f t="shared" si="2"/>
        <v>0</v>
      </c>
      <c r="I8" s="97">
        <f t="shared" si="2"/>
        <v>0</v>
      </c>
    </row>
    <row r="9" spans="1:11" x14ac:dyDescent="0.15">
      <c r="A9" s="157" t="s">
        <v>71</v>
      </c>
      <c r="B9" s="94" t="s">
        <v>68</v>
      </c>
      <c r="C9" s="95">
        <f t="shared" si="1"/>
        <v>87</v>
      </c>
      <c r="D9" s="96">
        <f t="shared" si="2"/>
        <v>84</v>
      </c>
      <c r="E9" s="96">
        <f t="shared" si="2"/>
        <v>3</v>
      </c>
      <c r="F9" s="96">
        <f t="shared" si="2"/>
        <v>0</v>
      </c>
      <c r="G9" s="96">
        <f t="shared" si="2"/>
        <v>0</v>
      </c>
      <c r="H9" s="96">
        <f t="shared" si="2"/>
        <v>0</v>
      </c>
      <c r="I9" s="97">
        <f t="shared" si="2"/>
        <v>0</v>
      </c>
    </row>
    <row r="10" spans="1:11" x14ac:dyDescent="0.15">
      <c r="A10" s="157"/>
      <c r="B10" s="94" t="s">
        <v>69</v>
      </c>
      <c r="C10" s="95">
        <f t="shared" si="1"/>
        <v>34</v>
      </c>
      <c r="D10" s="96">
        <f t="shared" si="2"/>
        <v>33</v>
      </c>
      <c r="E10" s="96">
        <f t="shared" si="2"/>
        <v>1</v>
      </c>
      <c r="F10" s="96">
        <f t="shared" si="2"/>
        <v>0</v>
      </c>
      <c r="G10" s="96">
        <f t="shared" si="2"/>
        <v>0</v>
      </c>
      <c r="H10" s="96">
        <f t="shared" si="2"/>
        <v>0</v>
      </c>
      <c r="I10" s="97">
        <f t="shared" si="2"/>
        <v>0</v>
      </c>
    </row>
    <row r="11" spans="1:11" x14ac:dyDescent="0.15">
      <c r="A11" s="157"/>
      <c r="B11" s="98" t="s">
        <v>70</v>
      </c>
      <c r="C11" s="99">
        <f t="shared" si="1"/>
        <v>8</v>
      </c>
      <c r="D11" s="96">
        <f t="shared" si="2"/>
        <v>8</v>
      </c>
      <c r="E11" s="96">
        <f t="shared" si="2"/>
        <v>0</v>
      </c>
      <c r="F11" s="96">
        <f t="shared" si="2"/>
        <v>0</v>
      </c>
      <c r="G11" s="96">
        <f t="shared" si="2"/>
        <v>0</v>
      </c>
      <c r="H11" s="96">
        <f t="shared" si="2"/>
        <v>0</v>
      </c>
      <c r="I11" s="100">
        <f t="shared" si="2"/>
        <v>0</v>
      </c>
    </row>
    <row r="12" spans="1:11" x14ac:dyDescent="0.15">
      <c r="A12" s="157"/>
      <c r="B12" s="89" t="s">
        <v>13</v>
      </c>
      <c r="C12" s="90">
        <f t="shared" si="1"/>
        <v>130</v>
      </c>
      <c r="D12" s="91">
        <f t="shared" ref="D12:I12" si="3">SUM(D13:D18)</f>
        <v>122</v>
      </c>
      <c r="E12" s="91">
        <f>SUM(E13:E18)</f>
        <v>7</v>
      </c>
      <c r="F12" s="91">
        <f>SUM(F13:F18)</f>
        <v>1</v>
      </c>
      <c r="G12" s="91">
        <f t="shared" si="3"/>
        <v>0</v>
      </c>
      <c r="H12" s="91">
        <f t="shared" si="3"/>
        <v>0</v>
      </c>
      <c r="I12" s="92">
        <f t="shared" si="3"/>
        <v>0</v>
      </c>
      <c r="J12" s="78" t="str">
        <f>IF(C12='[1]表46,47,48'!C8,"","離婚数不突合")</f>
        <v/>
      </c>
    </row>
    <row r="13" spans="1:11" x14ac:dyDescent="0.15">
      <c r="A13" s="157"/>
      <c r="B13" s="94" t="s">
        <v>65</v>
      </c>
      <c r="C13" s="95">
        <f t="shared" si="1"/>
        <v>76</v>
      </c>
      <c r="D13" s="101">
        <v>68</v>
      </c>
      <c r="E13" s="101">
        <v>7</v>
      </c>
      <c r="F13" s="101">
        <v>1</v>
      </c>
      <c r="G13" s="101">
        <v>0</v>
      </c>
      <c r="H13" s="101">
        <v>0</v>
      </c>
      <c r="I13" s="102">
        <v>0</v>
      </c>
    </row>
    <row r="14" spans="1:11" x14ac:dyDescent="0.15">
      <c r="A14" s="157"/>
      <c r="B14" s="94" t="s">
        <v>66</v>
      </c>
      <c r="C14" s="95">
        <f t="shared" si="1"/>
        <v>20</v>
      </c>
      <c r="D14" s="101">
        <v>20</v>
      </c>
      <c r="E14" s="101">
        <v>0</v>
      </c>
      <c r="F14" s="101">
        <v>0</v>
      </c>
      <c r="G14" s="101">
        <v>0</v>
      </c>
      <c r="H14" s="101">
        <v>0</v>
      </c>
      <c r="I14" s="102">
        <v>0</v>
      </c>
    </row>
    <row r="15" spans="1:11" x14ac:dyDescent="0.15">
      <c r="A15" s="157"/>
      <c r="B15" s="94" t="s">
        <v>67</v>
      </c>
      <c r="C15" s="95">
        <f t="shared" si="1"/>
        <v>26</v>
      </c>
      <c r="D15" s="101">
        <v>26</v>
      </c>
      <c r="E15" s="101">
        <v>0</v>
      </c>
      <c r="F15" s="101">
        <v>0</v>
      </c>
      <c r="G15" s="101">
        <v>0</v>
      </c>
      <c r="H15" s="101">
        <v>0</v>
      </c>
      <c r="I15" s="102">
        <v>0</v>
      </c>
    </row>
    <row r="16" spans="1:11" x14ac:dyDescent="0.15">
      <c r="A16" s="157"/>
      <c r="B16" s="94" t="s">
        <v>68</v>
      </c>
      <c r="C16" s="95">
        <f t="shared" si="1"/>
        <v>5</v>
      </c>
      <c r="D16" s="101">
        <v>5</v>
      </c>
      <c r="E16" s="101">
        <v>0</v>
      </c>
      <c r="F16" s="101">
        <v>0</v>
      </c>
      <c r="G16" s="101">
        <v>0</v>
      </c>
      <c r="H16" s="101">
        <v>0</v>
      </c>
      <c r="I16" s="102">
        <v>0</v>
      </c>
    </row>
    <row r="17" spans="1:10" x14ac:dyDescent="0.15">
      <c r="A17" s="157"/>
      <c r="B17" s="94" t="s">
        <v>69</v>
      </c>
      <c r="C17" s="95">
        <f>SUM(D17:I17)</f>
        <v>2</v>
      </c>
      <c r="D17" s="101">
        <v>2</v>
      </c>
      <c r="E17" s="101">
        <v>0</v>
      </c>
      <c r="F17" s="101">
        <v>0</v>
      </c>
      <c r="G17" s="101">
        <v>0</v>
      </c>
      <c r="H17" s="101">
        <v>0</v>
      </c>
      <c r="I17" s="102">
        <v>0</v>
      </c>
    </row>
    <row r="18" spans="1:10" x14ac:dyDescent="0.15">
      <c r="A18" s="157"/>
      <c r="B18" s="98" t="s">
        <v>70</v>
      </c>
      <c r="C18" s="99">
        <f>SUM(D18:I18)</f>
        <v>1</v>
      </c>
      <c r="D18" s="103">
        <v>1</v>
      </c>
      <c r="E18" s="101">
        <v>0</v>
      </c>
      <c r="F18" s="101">
        <v>0</v>
      </c>
      <c r="G18" s="101">
        <v>0</v>
      </c>
      <c r="H18" s="101">
        <v>0</v>
      </c>
      <c r="I18" s="102">
        <v>0</v>
      </c>
    </row>
    <row r="19" spans="1:10" x14ac:dyDescent="0.15">
      <c r="A19" s="157"/>
      <c r="B19" s="89" t="s">
        <v>72</v>
      </c>
      <c r="C19" s="90">
        <f t="shared" si="1"/>
        <v>304</v>
      </c>
      <c r="D19" s="91">
        <f t="shared" ref="D19:I19" si="4">SUM(D20:D25)</f>
        <v>287</v>
      </c>
      <c r="E19" s="91">
        <f t="shared" si="4"/>
        <v>10</v>
      </c>
      <c r="F19" s="91">
        <f t="shared" si="4"/>
        <v>6</v>
      </c>
      <c r="G19" s="91">
        <f t="shared" si="4"/>
        <v>1</v>
      </c>
      <c r="H19" s="91">
        <f t="shared" si="4"/>
        <v>0</v>
      </c>
      <c r="I19" s="92">
        <f t="shared" si="4"/>
        <v>0</v>
      </c>
      <c r="J19" s="78" t="str">
        <f>IF(C19='[1]表46,47,48'!C9,"","離婚数不突合")</f>
        <v/>
      </c>
    </row>
    <row r="20" spans="1:10" x14ac:dyDescent="0.15">
      <c r="A20" s="157"/>
      <c r="B20" s="94" t="s">
        <v>65</v>
      </c>
      <c r="C20" s="95">
        <f t="shared" si="1"/>
        <v>148</v>
      </c>
      <c r="D20" s="101">
        <v>136</v>
      </c>
      <c r="E20" s="101">
        <v>5</v>
      </c>
      <c r="F20" s="101">
        <v>6</v>
      </c>
      <c r="G20" s="101">
        <v>1</v>
      </c>
      <c r="H20" s="101">
        <v>0</v>
      </c>
      <c r="I20" s="102">
        <v>0</v>
      </c>
    </row>
    <row r="21" spans="1:10" x14ac:dyDescent="0.15">
      <c r="A21" s="157"/>
      <c r="B21" s="94" t="s">
        <v>66</v>
      </c>
      <c r="C21" s="95">
        <f t="shared" si="1"/>
        <v>92</v>
      </c>
      <c r="D21" s="101">
        <v>89</v>
      </c>
      <c r="E21" s="101">
        <v>3</v>
      </c>
      <c r="F21" s="101">
        <v>0</v>
      </c>
      <c r="G21" s="101">
        <v>0</v>
      </c>
      <c r="H21" s="101">
        <v>0</v>
      </c>
      <c r="I21" s="102">
        <v>0</v>
      </c>
    </row>
    <row r="22" spans="1:10" x14ac:dyDescent="0.15">
      <c r="A22" s="157"/>
      <c r="B22" s="94" t="s">
        <v>67</v>
      </c>
      <c r="C22" s="95">
        <f t="shared" si="1"/>
        <v>43</v>
      </c>
      <c r="D22" s="101">
        <v>41</v>
      </c>
      <c r="E22" s="101">
        <v>2</v>
      </c>
      <c r="F22" s="101">
        <v>0</v>
      </c>
      <c r="G22" s="101">
        <v>0</v>
      </c>
      <c r="H22" s="101">
        <v>0</v>
      </c>
      <c r="I22" s="102">
        <v>0</v>
      </c>
    </row>
    <row r="23" spans="1:10" x14ac:dyDescent="0.15">
      <c r="A23" s="157"/>
      <c r="B23" s="94" t="s">
        <v>68</v>
      </c>
      <c r="C23" s="95">
        <f t="shared" si="1"/>
        <v>10</v>
      </c>
      <c r="D23" s="101">
        <v>10</v>
      </c>
      <c r="E23" s="101">
        <v>0</v>
      </c>
      <c r="F23" s="101">
        <v>0</v>
      </c>
      <c r="G23" s="101">
        <v>0</v>
      </c>
      <c r="H23" s="101">
        <v>0</v>
      </c>
      <c r="I23" s="102">
        <v>0</v>
      </c>
    </row>
    <row r="24" spans="1:10" x14ac:dyDescent="0.15">
      <c r="A24" s="157"/>
      <c r="B24" s="94" t="s">
        <v>69</v>
      </c>
      <c r="C24" s="95">
        <f t="shared" si="1"/>
        <v>7</v>
      </c>
      <c r="D24" s="101">
        <v>7</v>
      </c>
      <c r="E24" s="101">
        <v>0</v>
      </c>
      <c r="F24" s="101">
        <v>0</v>
      </c>
      <c r="G24" s="101">
        <v>0</v>
      </c>
      <c r="H24" s="101">
        <v>0</v>
      </c>
      <c r="I24" s="102">
        <v>0</v>
      </c>
    </row>
    <row r="25" spans="1:10" x14ac:dyDescent="0.15">
      <c r="A25" s="157"/>
      <c r="B25" s="98" t="s">
        <v>70</v>
      </c>
      <c r="C25" s="99">
        <f t="shared" si="1"/>
        <v>4</v>
      </c>
      <c r="D25" s="103">
        <v>4</v>
      </c>
      <c r="E25" s="101">
        <v>0</v>
      </c>
      <c r="F25" s="101">
        <v>0</v>
      </c>
      <c r="G25" s="101">
        <v>0</v>
      </c>
      <c r="H25" s="101">
        <v>0</v>
      </c>
      <c r="I25" s="102">
        <v>0</v>
      </c>
    </row>
    <row r="26" spans="1:10" x14ac:dyDescent="0.15">
      <c r="A26" s="157"/>
      <c r="B26" s="89" t="s">
        <v>73</v>
      </c>
      <c r="C26" s="90">
        <f t="shared" si="1"/>
        <v>397</v>
      </c>
      <c r="D26" s="91">
        <f t="shared" ref="D26:I26" si="5">SUM(D27:D32)</f>
        <v>372</v>
      </c>
      <c r="E26" s="91">
        <f t="shared" si="5"/>
        <v>17</v>
      </c>
      <c r="F26" s="91">
        <f t="shared" si="5"/>
        <v>6</v>
      </c>
      <c r="G26" s="91">
        <f t="shared" si="5"/>
        <v>1</v>
      </c>
      <c r="H26" s="91">
        <f t="shared" si="5"/>
        <v>1</v>
      </c>
      <c r="I26" s="92">
        <f t="shared" si="5"/>
        <v>0</v>
      </c>
      <c r="J26" s="78" t="str">
        <f>IF(C26='[1]表46,47,48'!C10,"","離婚数不突合")</f>
        <v/>
      </c>
    </row>
    <row r="27" spans="1:10" x14ac:dyDescent="0.15">
      <c r="A27" s="157"/>
      <c r="B27" s="94" t="s">
        <v>65</v>
      </c>
      <c r="C27" s="95">
        <f t="shared" si="1"/>
        <v>185</v>
      </c>
      <c r="D27" s="101">
        <v>167</v>
      </c>
      <c r="E27" s="101">
        <v>12</v>
      </c>
      <c r="F27" s="101">
        <v>4</v>
      </c>
      <c r="G27" s="101">
        <v>1</v>
      </c>
      <c r="H27" s="101">
        <v>1</v>
      </c>
      <c r="I27" s="102">
        <v>0</v>
      </c>
    </row>
    <row r="28" spans="1:10" x14ac:dyDescent="0.15">
      <c r="A28" s="157"/>
      <c r="B28" s="94" t="s">
        <v>66</v>
      </c>
      <c r="C28" s="95">
        <f t="shared" si="1"/>
        <v>98</v>
      </c>
      <c r="D28" s="101">
        <v>93</v>
      </c>
      <c r="E28" s="101">
        <v>3</v>
      </c>
      <c r="F28" s="101">
        <v>2</v>
      </c>
      <c r="G28" s="101">
        <v>0</v>
      </c>
      <c r="H28" s="101">
        <v>0</v>
      </c>
      <c r="I28" s="102">
        <v>0</v>
      </c>
    </row>
    <row r="29" spans="1:10" x14ac:dyDescent="0.15">
      <c r="A29" s="157"/>
      <c r="B29" s="94" t="s">
        <v>67</v>
      </c>
      <c r="C29" s="95">
        <f t="shared" si="1"/>
        <v>81</v>
      </c>
      <c r="D29" s="101">
        <v>81</v>
      </c>
      <c r="E29" s="101">
        <v>0</v>
      </c>
      <c r="F29" s="101">
        <v>0</v>
      </c>
      <c r="G29" s="101">
        <v>0</v>
      </c>
      <c r="H29" s="101">
        <v>0</v>
      </c>
      <c r="I29" s="102">
        <v>0</v>
      </c>
    </row>
    <row r="30" spans="1:10" x14ac:dyDescent="0.15">
      <c r="A30" s="157"/>
      <c r="B30" s="94" t="s">
        <v>68</v>
      </c>
      <c r="C30" s="95">
        <f t="shared" si="1"/>
        <v>24</v>
      </c>
      <c r="D30" s="101">
        <v>23</v>
      </c>
      <c r="E30" s="101">
        <v>1</v>
      </c>
      <c r="F30" s="101">
        <v>0</v>
      </c>
      <c r="G30" s="101">
        <v>0</v>
      </c>
      <c r="H30" s="101">
        <v>0</v>
      </c>
      <c r="I30" s="102">
        <v>0</v>
      </c>
    </row>
    <row r="31" spans="1:10" x14ac:dyDescent="0.15">
      <c r="A31" s="157"/>
      <c r="B31" s="94" t="s">
        <v>69</v>
      </c>
      <c r="C31" s="95">
        <f t="shared" si="1"/>
        <v>9</v>
      </c>
      <c r="D31" s="101">
        <v>8</v>
      </c>
      <c r="E31" s="101">
        <v>1</v>
      </c>
      <c r="F31" s="101">
        <v>0</v>
      </c>
      <c r="G31" s="101">
        <v>0</v>
      </c>
      <c r="H31" s="101">
        <v>0</v>
      </c>
      <c r="I31" s="102">
        <v>0</v>
      </c>
    </row>
    <row r="32" spans="1:10" x14ac:dyDescent="0.15">
      <c r="A32" s="157"/>
      <c r="B32" s="98" t="s">
        <v>70</v>
      </c>
      <c r="C32" s="99">
        <f t="shared" si="1"/>
        <v>0</v>
      </c>
      <c r="D32" s="103">
        <v>0</v>
      </c>
      <c r="E32" s="101">
        <v>0</v>
      </c>
      <c r="F32" s="101">
        <v>0</v>
      </c>
      <c r="G32" s="101">
        <v>0</v>
      </c>
      <c r="H32" s="101">
        <v>0</v>
      </c>
      <c r="I32" s="102">
        <v>0</v>
      </c>
    </row>
    <row r="33" spans="1:10" x14ac:dyDescent="0.15">
      <c r="A33" s="157"/>
      <c r="B33" s="89" t="s">
        <v>74</v>
      </c>
      <c r="C33" s="90">
        <f t="shared" si="1"/>
        <v>112</v>
      </c>
      <c r="D33" s="91">
        <f t="shared" ref="D33:I33" si="6">SUM(D34:D39)</f>
        <v>103</v>
      </c>
      <c r="E33" s="91">
        <f t="shared" si="6"/>
        <v>6</v>
      </c>
      <c r="F33" s="91">
        <f t="shared" si="6"/>
        <v>3</v>
      </c>
      <c r="G33" s="91">
        <f t="shared" si="6"/>
        <v>0</v>
      </c>
      <c r="H33" s="91">
        <f t="shared" si="6"/>
        <v>0</v>
      </c>
      <c r="I33" s="92">
        <f t="shared" si="6"/>
        <v>0</v>
      </c>
      <c r="J33" s="78" t="str">
        <f>IF(C33='[1]表46,47,48'!C11,"","離婚数不突合")</f>
        <v/>
      </c>
    </row>
    <row r="34" spans="1:10" x14ac:dyDescent="0.15">
      <c r="A34" s="157"/>
      <c r="B34" s="94" t="s">
        <v>65</v>
      </c>
      <c r="C34" s="95">
        <f t="shared" si="1"/>
        <v>54</v>
      </c>
      <c r="D34" s="101">
        <v>48</v>
      </c>
      <c r="E34" s="101">
        <v>4</v>
      </c>
      <c r="F34" s="101">
        <v>2</v>
      </c>
      <c r="G34" s="101">
        <v>0</v>
      </c>
      <c r="H34" s="101">
        <v>0</v>
      </c>
      <c r="I34" s="102">
        <v>0</v>
      </c>
    </row>
    <row r="35" spans="1:10" x14ac:dyDescent="0.15">
      <c r="A35" s="157"/>
      <c r="B35" s="94" t="s">
        <v>66</v>
      </c>
      <c r="C35" s="95">
        <f t="shared" si="1"/>
        <v>21</v>
      </c>
      <c r="D35" s="101">
        <v>18</v>
      </c>
      <c r="E35" s="101">
        <v>2</v>
      </c>
      <c r="F35" s="101">
        <v>1</v>
      </c>
      <c r="G35" s="101">
        <v>0</v>
      </c>
      <c r="H35" s="101">
        <v>0</v>
      </c>
      <c r="I35" s="102">
        <v>0</v>
      </c>
    </row>
    <row r="36" spans="1:10" x14ac:dyDescent="0.15">
      <c r="A36" s="157"/>
      <c r="B36" s="94" t="s">
        <v>67</v>
      </c>
      <c r="C36" s="95">
        <f t="shared" si="1"/>
        <v>26</v>
      </c>
      <c r="D36" s="101">
        <v>26</v>
      </c>
      <c r="E36" s="101">
        <v>0</v>
      </c>
      <c r="F36" s="101">
        <v>0</v>
      </c>
      <c r="G36" s="101">
        <v>0</v>
      </c>
      <c r="H36" s="101">
        <v>0</v>
      </c>
      <c r="I36" s="102">
        <v>0</v>
      </c>
    </row>
    <row r="37" spans="1:10" x14ac:dyDescent="0.15">
      <c r="A37" s="157"/>
      <c r="B37" s="94" t="s">
        <v>68</v>
      </c>
      <c r="C37" s="95">
        <f t="shared" si="1"/>
        <v>7</v>
      </c>
      <c r="D37" s="101">
        <v>7</v>
      </c>
      <c r="E37" s="101">
        <v>0</v>
      </c>
      <c r="F37" s="101">
        <v>0</v>
      </c>
      <c r="G37" s="101">
        <v>0</v>
      </c>
      <c r="H37" s="101">
        <v>0</v>
      </c>
      <c r="I37" s="102">
        <v>0</v>
      </c>
    </row>
    <row r="38" spans="1:10" x14ac:dyDescent="0.15">
      <c r="A38" s="157"/>
      <c r="B38" s="94" t="s">
        <v>69</v>
      </c>
      <c r="C38" s="95">
        <f t="shared" si="1"/>
        <v>4</v>
      </c>
      <c r="D38" s="101">
        <v>4</v>
      </c>
      <c r="E38" s="101">
        <v>0</v>
      </c>
      <c r="F38" s="101">
        <v>0</v>
      </c>
      <c r="G38" s="101">
        <v>0</v>
      </c>
      <c r="H38" s="101">
        <v>0</v>
      </c>
      <c r="I38" s="102">
        <v>0</v>
      </c>
    </row>
    <row r="39" spans="1:10" x14ac:dyDescent="0.15">
      <c r="A39" s="157"/>
      <c r="B39" s="98" t="s">
        <v>70</v>
      </c>
      <c r="C39" s="99">
        <f t="shared" si="1"/>
        <v>0</v>
      </c>
      <c r="D39" s="103">
        <v>0</v>
      </c>
      <c r="E39" s="101">
        <v>0</v>
      </c>
      <c r="F39" s="101">
        <v>0</v>
      </c>
      <c r="G39" s="101">
        <v>0</v>
      </c>
      <c r="H39" s="101">
        <v>0</v>
      </c>
      <c r="I39" s="102">
        <v>0</v>
      </c>
    </row>
    <row r="40" spans="1:10" x14ac:dyDescent="0.15">
      <c r="A40" s="157"/>
      <c r="B40" s="89" t="s">
        <v>75</v>
      </c>
      <c r="C40" s="90">
        <f t="shared" si="1"/>
        <v>76</v>
      </c>
      <c r="D40" s="91">
        <f t="shared" ref="D40:I40" si="7">SUM(D41:D46)</f>
        <v>70</v>
      </c>
      <c r="E40" s="91">
        <f t="shared" si="7"/>
        <v>3</v>
      </c>
      <c r="F40" s="91">
        <f t="shared" si="7"/>
        <v>1</v>
      </c>
      <c r="G40" s="91">
        <f t="shared" si="7"/>
        <v>2</v>
      </c>
      <c r="H40" s="91">
        <f t="shared" si="7"/>
        <v>0</v>
      </c>
      <c r="I40" s="92">
        <f t="shared" si="7"/>
        <v>0</v>
      </c>
      <c r="J40" s="78" t="str">
        <f>IF(C40='[1]表46,47,48'!C12,"","離婚数不突合")</f>
        <v/>
      </c>
    </row>
    <row r="41" spans="1:10" x14ac:dyDescent="0.15">
      <c r="A41" s="157"/>
      <c r="B41" s="94" t="s">
        <v>65</v>
      </c>
      <c r="C41" s="95">
        <f t="shared" si="1"/>
        <v>34</v>
      </c>
      <c r="D41" s="101">
        <v>31</v>
      </c>
      <c r="E41" s="101">
        <v>2</v>
      </c>
      <c r="F41" s="101">
        <v>0</v>
      </c>
      <c r="G41" s="101">
        <v>1</v>
      </c>
      <c r="H41" s="101">
        <v>0</v>
      </c>
      <c r="I41" s="102">
        <v>0</v>
      </c>
    </row>
    <row r="42" spans="1:10" x14ac:dyDescent="0.15">
      <c r="A42" s="157"/>
      <c r="B42" s="94" t="s">
        <v>66</v>
      </c>
      <c r="C42" s="95">
        <f t="shared" si="1"/>
        <v>14</v>
      </c>
      <c r="D42" s="101">
        <v>12</v>
      </c>
      <c r="E42" s="101">
        <v>0</v>
      </c>
      <c r="F42" s="101">
        <v>1</v>
      </c>
      <c r="G42" s="101">
        <v>1</v>
      </c>
      <c r="H42" s="101">
        <v>0</v>
      </c>
      <c r="I42" s="102">
        <v>0</v>
      </c>
    </row>
    <row r="43" spans="1:10" x14ac:dyDescent="0.15">
      <c r="A43" s="157"/>
      <c r="B43" s="94" t="s">
        <v>67</v>
      </c>
      <c r="C43" s="95">
        <f t="shared" si="1"/>
        <v>17</v>
      </c>
      <c r="D43" s="101">
        <v>16</v>
      </c>
      <c r="E43" s="101">
        <v>1</v>
      </c>
      <c r="F43" s="101">
        <v>0</v>
      </c>
      <c r="G43" s="101">
        <v>0</v>
      </c>
      <c r="H43" s="101">
        <v>0</v>
      </c>
      <c r="I43" s="102">
        <v>0</v>
      </c>
    </row>
    <row r="44" spans="1:10" x14ac:dyDescent="0.15">
      <c r="A44" s="157"/>
      <c r="B44" s="94" t="s">
        <v>68</v>
      </c>
      <c r="C44" s="95">
        <f t="shared" si="1"/>
        <v>8</v>
      </c>
      <c r="D44" s="101">
        <v>8</v>
      </c>
      <c r="E44" s="101">
        <v>0</v>
      </c>
      <c r="F44" s="101">
        <v>0</v>
      </c>
      <c r="G44" s="101">
        <v>0</v>
      </c>
      <c r="H44" s="101">
        <v>0</v>
      </c>
      <c r="I44" s="102">
        <v>0</v>
      </c>
    </row>
    <row r="45" spans="1:10" x14ac:dyDescent="0.15">
      <c r="A45" s="157"/>
      <c r="B45" s="94" t="s">
        <v>69</v>
      </c>
      <c r="C45" s="95">
        <f t="shared" si="1"/>
        <v>1</v>
      </c>
      <c r="D45" s="101">
        <v>1</v>
      </c>
      <c r="E45" s="101">
        <v>0</v>
      </c>
      <c r="F45" s="101">
        <v>0</v>
      </c>
      <c r="G45" s="101">
        <v>0</v>
      </c>
      <c r="H45" s="101">
        <v>0</v>
      </c>
      <c r="I45" s="102">
        <v>0</v>
      </c>
    </row>
    <row r="46" spans="1:10" x14ac:dyDescent="0.15">
      <c r="A46" s="157"/>
      <c r="B46" s="98" t="s">
        <v>70</v>
      </c>
      <c r="C46" s="99">
        <f t="shared" si="1"/>
        <v>2</v>
      </c>
      <c r="D46" s="103">
        <v>2</v>
      </c>
      <c r="E46" s="101">
        <v>0</v>
      </c>
      <c r="F46" s="101">
        <v>0</v>
      </c>
      <c r="G46" s="101">
        <v>0</v>
      </c>
      <c r="H46" s="101">
        <v>0</v>
      </c>
      <c r="I46" s="102">
        <v>0</v>
      </c>
    </row>
    <row r="47" spans="1:10" x14ac:dyDescent="0.15">
      <c r="A47" s="157"/>
      <c r="B47" s="89" t="s">
        <v>76</v>
      </c>
      <c r="C47" s="90">
        <f t="shared" si="1"/>
        <v>408</v>
      </c>
      <c r="D47" s="91">
        <f t="shared" ref="D47:I47" si="8">SUM(D48:D53)</f>
        <v>377</v>
      </c>
      <c r="E47" s="91">
        <f t="shared" si="8"/>
        <v>17</v>
      </c>
      <c r="F47" s="91">
        <f t="shared" si="8"/>
        <v>7</v>
      </c>
      <c r="G47" s="91">
        <f t="shared" si="8"/>
        <v>7</v>
      </c>
      <c r="H47" s="91">
        <f t="shared" si="8"/>
        <v>0</v>
      </c>
      <c r="I47" s="92">
        <f t="shared" si="8"/>
        <v>0</v>
      </c>
      <c r="J47" s="78" t="str">
        <f>IF(C47='[1]表46,47,48'!C13,"","離婚数不突合")</f>
        <v/>
      </c>
    </row>
    <row r="48" spans="1:10" x14ac:dyDescent="0.15">
      <c r="A48" s="157"/>
      <c r="B48" s="94" t="s">
        <v>65</v>
      </c>
      <c r="C48" s="95">
        <f t="shared" si="1"/>
        <v>194</v>
      </c>
      <c r="D48" s="101">
        <v>170</v>
      </c>
      <c r="E48" s="101">
        <v>11</v>
      </c>
      <c r="F48" s="101">
        <v>6</v>
      </c>
      <c r="G48" s="101">
        <v>7</v>
      </c>
      <c r="H48" s="101">
        <v>0</v>
      </c>
      <c r="I48" s="102">
        <v>0</v>
      </c>
    </row>
    <row r="49" spans="1:10" x14ac:dyDescent="0.15">
      <c r="A49" s="157"/>
      <c r="B49" s="94" t="s">
        <v>66</v>
      </c>
      <c r="C49" s="95">
        <f t="shared" si="1"/>
        <v>98</v>
      </c>
      <c r="D49" s="101">
        <v>94</v>
      </c>
      <c r="E49" s="101">
        <v>4</v>
      </c>
      <c r="F49" s="101">
        <v>0</v>
      </c>
      <c r="G49" s="101">
        <v>0</v>
      </c>
      <c r="H49" s="101">
        <v>0</v>
      </c>
      <c r="I49" s="102">
        <v>0</v>
      </c>
    </row>
    <row r="50" spans="1:10" x14ac:dyDescent="0.15">
      <c r="A50" s="157"/>
      <c r="B50" s="94" t="s">
        <v>67</v>
      </c>
      <c r="C50" s="95">
        <f t="shared" si="1"/>
        <v>79</v>
      </c>
      <c r="D50" s="101">
        <v>77</v>
      </c>
      <c r="E50" s="101">
        <v>1</v>
      </c>
      <c r="F50" s="101">
        <v>1</v>
      </c>
      <c r="G50" s="101">
        <v>0</v>
      </c>
      <c r="H50" s="101">
        <v>0</v>
      </c>
      <c r="I50" s="102">
        <v>0</v>
      </c>
    </row>
    <row r="51" spans="1:10" x14ac:dyDescent="0.15">
      <c r="A51" s="157"/>
      <c r="B51" s="94" t="s">
        <v>68</v>
      </c>
      <c r="C51" s="95">
        <f t="shared" si="1"/>
        <v>27</v>
      </c>
      <c r="D51" s="101">
        <v>26</v>
      </c>
      <c r="E51" s="101">
        <v>1</v>
      </c>
      <c r="F51" s="101">
        <v>0</v>
      </c>
      <c r="G51" s="101">
        <v>0</v>
      </c>
      <c r="H51" s="101">
        <v>0</v>
      </c>
      <c r="I51" s="102">
        <v>0</v>
      </c>
    </row>
    <row r="52" spans="1:10" x14ac:dyDescent="0.15">
      <c r="A52" s="157"/>
      <c r="B52" s="94" t="s">
        <v>69</v>
      </c>
      <c r="C52" s="95">
        <f t="shared" si="1"/>
        <v>9</v>
      </c>
      <c r="D52" s="101">
        <v>9</v>
      </c>
      <c r="E52" s="101">
        <v>0</v>
      </c>
      <c r="F52" s="101">
        <v>0</v>
      </c>
      <c r="G52" s="101">
        <v>0</v>
      </c>
      <c r="H52" s="101">
        <v>0</v>
      </c>
      <c r="I52" s="102">
        <v>0</v>
      </c>
    </row>
    <row r="53" spans="1:10" x14ac:dyDescent="0.15">
      <c r="A53" s="157"/>
      <c r="B53" s="98" t="s">
        <v>70</v>
      </c>
      <c r="C53" s="99">
        <f t="shared" si="1"/>
        <v>1</v>
      </c>
      <c r="D53" s="103">
        <v>1</v>
      </c>
      <c r="E53" s="101">
        <v>0</v>
      </c>
      <c r="F53" s="101">
        <v>0</v>
      </c>
      <c r="G53" s="101">
        <v>0</v>
      </c>
      <c r="H53" s="101">
        <v>0</v>
      </c>
      <c r="I53" s="102">
        <v>0</v>
      </c>
    </row>
    <row r="54" spans="1:10" x14ac:dyDescent="0.15">
      <c r="A54" s="157"/>
      <c r="B54" s="89" t="s">
        <v>19</v>
      </c>
      <c r="C54" s="90">
        <f t="shared" si="1"/>
        <v>80</v>
      </c>
      <c r="D54" s="91">
        <f t="shared" ref="D54:I54" si="9">SUM(D55:D60)</f>
        <v>73</v>
      </c>
      <c r="E54" s="91">
        <f t="shared" si="9"/>
        <v>3</v>
      </c>
      <c r="F54" s="91">
        <f t="shared" si="9"/>
        <v>4</v>
      </c>
      <c r="G54" s="91">
        <f t="shared" si="9"/>
        <v>0</v>
      </c>
      <c r="H54" s="91">
        <f t="shared" si="9"/>
        <v>0</v>
      </c>
      <c r="I54" s="92">
        <f t="shared" si="9"/>
        <v>0</v>
      </c>
      <c r="J54" s="78" t="str">
        <f>IF(C54='[1]表46,47,48'!C14,"","離婚数不突合")</f>
        <v/>
      </c>
    </row>
    <row r="55" spans="1:10" x14ac:dyDescent="0.15">
      <c r="A55" s="157"/>
      <c r="B55" s="94" t="s">
        <v>65</v>
      </c>
      <c r="C55" s="95">
        <f t="shared" si="1"/>
        <v>41</v>
      </c>
      <c r="D55" s="101">
        <v>35</v>
      </c>
      <c r="E55" s="101">
        <v>2</v>
      </c>
      <c r="F55" s="101">
        <v>4</v>
      </c>
      <c r="G55" s="101">
        <v>0</v>
      </c>
      <c r="H55" s="101">
        <v>0</v>
      </c>
      <c r="I55" s="102">
        <v>0</v>
      </c>
    </row>
    <row r="56" spans="1:10" x14ac:dyDescent="0.15">
      <c r="A56" s="157"/>
      <c r="B56" s="94" t="s">
        <v>66</v>
      </c>
      <c r="C56" s="95">
        <f t="shared" si="1"/>
        <v>20</v>
      </c>
      <c r="D56" s="101">
        <v>20</v>
      </c>
      <c r="E56" s="101">
        <v>0</v>
      </c>
      <c r="F56" s="101">
        <v>0</v>
      </c>
      <c r="G56" s="101">
        <v>0</v>
      </c>
      <c r="H56" s="101">
        <v>0</v>
      </c>
      <c r="I56" s="102">
        <v>0</v>
      </c>
    </row>
    <row r="57" spans="1:10" ht="13.5" customHeight="1" x14ac:dyDescent="0.15">
      <c r="A57" s="104"/>
      <c r="B57" s="94" t="s">
        <v>67</v>
      </c>
      <c r="C57" s="95">
        <f t="shared" si="1"/>
        <v>11</v>
      </c>
      <c r="D57" s="101">
        <v>11</v>
      </c>
      <c r="E57" s="101">
        <v>0</v>
      </c>
      <c r="F57" s="101">
        <v>0</v>
      </c>
      <c r="G57" s="101">
        <v>0</v>
      </c>
      <c r="H57" s="101">
        <v>0</v>
      </c>
      <c r="I57" s="102">
        <v>0</v>
      </c>
    </row>
    <row r="58" spans="1:10" ht="13.5" customHeight="1" x14ac:dyDescent="0.15">
      <c r="A58" s="104"/>
      <c r="B58" s="94" t="s">
        <v>68</v>
      </c>
      <c r="C58" s="95">
        <f t="shared" si="1"/>
        <v>6</v>
      </c>
      <c r="D58" s="101">
        <v>5</v>
      </c>
      <c r="E58" s="101">
        <v>1</v>
      </c>
      <c r="F58" s="101">
        <v>0</v>
      </c>
      <c r="G58" s="101">
        <v>0</v>
      </c>
      <c r="H58" s="101">
        <v>0</v>
      </c>
      <c r="I58" s="102">
        <v>0</v>
      </c>
    </row>
    <row r="59" spans="1:10" ht="13.5" customHeight="1" x14ac:dyDescent="0.15">
      <c r="A59" s="104"/>
      <c r="B59" s="94" t="s">
        <v>69</v>
      </c>
      <c r="C59" s="95">
        <f t="shared" si="1"/>
        <v>2</v>
      </c>
      <c r="D59" s="101">
        <v>2</v>
      </c>
      <c r="E59" s="101">
        <v>0</v>
      </c>
      <c r="F59" s="101">
        <v>0</v>
      </c>
      <c r="G59" s="101">
        <v>0</v>
      </c>
      <c r="H59" s="101">
        <v>0</v>
      </c>
      <c r="I59" s="102">
        <v>0</v>
      </c>
    </row>
    <row r="60" spans="1:10" ht="13.5" customHeight="1" x14ac:dyDescent="0.15">
      <c r="A60" s="105"/>
      <c r="B60" s="98" t="s">
        <v>70</v>
      </c>
      <c r="C60" s="99">
        <f t="shared" si="1"/>
        <v>0</v>
      </c>
      <c r="D60" s="103">
        <v>0</v>
      </c>
      <c r="E60" s="103">
        <v>0</v>
      </c>
      <c r="F60" s="103">
        <v>0</v>
      </c>
      <c r="G60" s="103">
        <v>0</v>
      </c>
      <c r="H60" s="103">
        <v>0</v>
      </c>
      <c r="I60" s="106">
        <v>0</v>
      </c>
    </row>
  </sheetData>
  <sheetProtection password="CC6D" sheet="1" objects="1" scenarios="1"/>
  <mergeCells count="2">
    <mergeCell ref="D3:H3"/>
    <mergeCell ref="A9:A56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離婚1</vt:lpstr>
      <vt:lpstr>離婚2</vt:lpstr>
      <vt:lpstr>離婚3</vt:lpstr>
      <vt:lpstr>離婚1!Print_Area</vt:lpstr>
      <vt:lpstr>離婚2!Print_Area</vt:lpstr>
      <vt:lpstr>離婚3!Print_Area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