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00_技術第一係\2000_働き方改革\02_週休2日\00_週休2日試行\【R0704改定】週休2日試行工事(土木)の実施要領改定について(通知)⇦月単位導入\"/>
    </mc:Choice>
  </mc:AlternateContent>
  <xr:revisionPtr revIDLastSave="0" documentId="13_ncr:1_{5F34C388-B592-4439-A5EC-0D9A0619D4B0}" xr6:coauthVersionLast="47" xr6:coauthVersionMax="47" xr10:uidLastSave="{00000000-0000-0000-0000-000000000000}"/>
  <bookViews>
    <workbookView xWindow="20370" yWindow="-120" windowWidth="29040" windowHeight="15720" xr2:uid="{DE72E40D-AB7D-46EA-98FF-182EBFF1677D}"/>
  </bookViews>
  <sheets>
    <sheet name="記入例" sheetId="1" r:id="rId1"/>
    <sheet name="様式２" sheetId="3" r:id="rId2"/>
  </sheets>
  <definedNames>
    <definedName name="_xlnm.Print_Area" localSheetId="0">記入例!$B$2:$AQ$509</definedName>
    <definedName name="_xlnm.Print_Area" localSheetId="1">様式２!$B$2:$AQ$509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07" i="3" l="1"/>
  <c r="AT507" i="3"/>
  <c r="AU506" i="3"/>
  <c r="AT506" i="3"/>
  <c r="D505" i="3"/>
  <c r="CX504" i="3"/>
  <c r="CJ504" i="3"/>
  <c r="AU504" i="3"/>
  <c r="AT504" i="3"/>
  <c r="AN504" i="3"/>
  <c r="AM504" i="3"/>
  <c r="BE504" i="3" s="1"/>
  <c r="AL504" i="3"/>
  <c r="BD504" i="3" s="1"/>
  <c r="D504" i="3"/>
  <c r="AK504" i="3" s="1"/>
  <c r="BC504" i="3" s="1"/>
  <c r="D503" i="3"/>
  <c r="D502" i="3"/>
  <c r="AU501" i="3"/>
  <c r="AT501" i="3"/>
  <c r="C501" i="3"/>
  <c r="CG500" i="3"/>
  <c r="BD500" i="3"/>
  <c r="BC500" i="3"/>
  <c r="AT500" i="3"/>
  <c r="AN500" i="3"/>
  <c r="AM500" i="3"/>
  <c r="AL500" i="3"/>
  <c r="AK500" i="3"/>
  <c r="BS500" i="3" s="1"/>
  <c r="D500" i="3"/>
  <c r="AU500" i="3" s="1"/>
  <c r="D499" i="3"/>
  <c r="D498" i="3"/>
  <c r="D497" i="3"/>
  <c r="AU496" i="3"/>
  <c r="AT496" i="3"/>
  <c r="C496" i="3"/>
  <c r="B496" i="3"/>
  <c r="D495" i="3"/>
  <c r="D494" i="3"/>
  <c r="D493" i="3"/>
  <c r="D492" i="3"/>
  <c r="CM491" i="3"/>
  <c r="BY491" i="3"/>
  <c r="AM491" i="3"/>
  <c r="BE491" i="3" s="1"/>
  <c r="AL491" i="3"/>
  <c r="BD491" i="3" s="1"/>
  <c r="D491" i="3"/>
  <c r="BD490" i="3"/>
  <c r="AM490" i="3"/>
  <c r="CL490" i="3" s="1"/>
  <c r="AL490" i="3"/>
  <c r="BX490" i="3" s="1"/>
  <c r="D490" i="3"/>
  <c r="C490" i="3"/>
  <c r="B490" i="3"/>
  <c r="BE483" i="3"/>
  <c r="BD483" i="3"/>
  <c r="BC483" i="3"/>
  <c r="AT483" i="3"/>
  <c r="AN483" i="3"/>
  <c r="AM483" i="3"/>
  <c r="CY483" i="3" s="1"/>
  <c r="AL483" i="3"/>
  <c r="CK483" i="3" s="1"/>
  <c r="AK483" i="3"/>
  <c r="BW483" i="3" s="1"/>
  <c r="D483" i="3"/>
  <c r="AU483" i="3" s="1"/>
  <c r="BE482" i="3"/>
  <c r="BD482" i="3"/>
  <c r="AM482" i="3"/>
  <c r="CX482" i="3" s="1"/>
  <c r="AL482" i="3"/>
  <c r="CJ482" i="3" s="1"/>
  <c r="D482" i="3"/>
  <c r="AM481" i="3"/>
  <c r="AL481" i="3"/>
  <c r="AK481" i="3"/>
  <c r="D481" i="3"/>
  <c r="D480" i="3"/>
  <c r="C479" i="3"/>
  <c r="BC478" i="3"/>
  <c r="AU478" i="3"/>
  <c r="AL478" i="3"/>
  <c r="AK478" i="3"/>
  <c r="BS478" i="3" s="1"/>
  <c r="D478" i="3"/>
  <c r="D477" i="3"/>
  <c r="D476" i="3"/>
  <c r="AU475" i="3"/>
  <c r="AT475" i="3"/>
  <c r="AL475" i="3" s="1"/>
  <c r="AM475" i="3"/>
  <c r="D475" i="3"/>
  <c r="C474" i="3"/>
  <c r="B474" i="3"/>
  <c r="D473" i="3"/>
  <c r="AU472" i="3"/>
  <c r="AT472" i="3"/>
  <c r="AM472" i="3"/>
  <c r="D472" i="3"/>
  <c r="AU471" i="3"/>
  <c r="AT471" i="3"/>
  <c r="AM471" i="3"/>
  <c r="AL471" i="3"/>
  <c r="D471" i="3"/>
  <c r="CN470" i="3"/>
  <c r="AU470" i="3"/>
  <c r="AL470" i="3" s="1"/>
  <c r="AT470" i="3"/>
  <c r="AM470" i="3"/>
  <c r="BE470" i="3" s="1"/>
  <c r="D470" i="3"/>
  <c r="AM469" i="3"/>
  <c r="CM469" i="3" s="1"/>
  <c r="D469" i="3"/>
  <c r="BE468" i="3"/>
  <c r="BB468" i="3"/>
  <c r="AT468" i="3"/>
  <c r="AM468" i="3"/>
  <c r="CL468" i="3" s="1"/>
  <c r="D468" i="3"/>
  <c r="AU468" i="3" s="1"/>
  <c r="C468" i="3"/>
  <c r="B468" i="3"/>
  <c r="BW461" i="3"/>
  <c r="BD461" i="3"/>
  <c r="AU461" i="3"/>
  <c r="AT461" i="3"/>
  <c r="AN461" i="3"/>
  <c r="AM461" i="3"/>
  <c r="BE461" i="3" s="1"/>
  <c r="AL461" i="3"/>
  <c r="CK461" i="3" s="1"/>
  <c r="AK461" i="3"/>
  <c r="BC461" i="3" s="1"/>
  <c r="D461" i="3"/>
  <c r="AT460" i="3"/>
  <c r="AN460" i="3"/>
  <c r="D460" i="3"/>
  <c r="AM459" i="3"/>
  <c r="AL459" i="3"/>
  <c r="CI459" i="3" s="1"/>
  <c r="AK459" i="3"/>
  <c r="BU459" i="3" s="1"/>
  <c r="D459" i="3"/>
  <c r="CV458" i="3"/>
  <c r="AU458" i="3"/>
  <c r="AM458" i="3"/>
  <c r="BE458" i="3" s="1"/>
  <c r="D458" i="3"/>
  <c r="C457" i="3"/>
  <c r="AL456" i="3"/>
  <c r="AK456" i="3"/>
  <c r="D456" i="3"/>
  <c r="AT455" i="3"/>
  <c r="AL455" i="3"/>
  <c r="AK455" i="3"/>
  <c r="D455" i="3"/>
  <c r="AU454" i="3"/>
  <c r="AT454" i="3"/>
  <c r="D454" i="3"/>
  <c r="AM453" i="3"/>
  <c r="D453" i="3"/>
  <c r="C452" i="3"/>
  <c r="B452" i="3"/>
  <c r="D451" i="3"/>
  <c r="AU450" i="3"/>
  <c r="AT450" i="3"/>
  <c r="AM450" i="3"/>
  <c r="D450" i="3"/>
  <c r="AT449" i="3"/>
  <c r="AM449" i="3"/>
  <c r="D449" i="3"/>
  <c r="AU449" i="3" s="1"/>
  <c r="AL449" i="3" s="1"/>
  <c r="AM448" i="3"/>
  <c r="D448" i="3"/>
  <c r="AM447" i="3"/>
  <c r="D447" i="3"/>
  <c r="AM446" i="3"/>
  <c r="BE446" i="3" s="1"/>
  <c r="D446" i="3"/>
  <c r="C446" i="3"/>
  <c r="B446" i="3"/>
  <c r="AM439" i="3"/>
  <c r="AL439" i="3"/>
  <c r="AK439" i="3"/>
  <c r="D439" i="3"/>
  <c r="BD438" i="3"/>
  <c r="AU438" i="3"/>
  <c r="AM438" i="3"/>
  <c r="AL438" i="3"/>
  <c r="CJ438" i="3" s="1"/>
  <c r="AK438" i="3"/>
  <c r="D438" i="3"/>
  <c r="D437" i="3"/>
  <c r="D436" i="3"/>
  <c r="C435" i="3"/>
  <c r="BB434" i="3"/>
  <c r="AU434" i="3"/>
  <c r="AT434" i="3"/>
  <c r="AN434" i="3"/>
  <c r="D434" i="3"/>
  <c r="AT433" i="3"/>
  <c r="AN433" i="3"/>
  <c r="D433" i="3"/>
  <c r="AU432" i="3"/>
  <c r="AT432" i="3"/>
  <c r="AM432" i="3"/>
  <c r="BE432" i="3" s="1"/>
  <c r="AL432" i="3"/>
  <c r="D432" i="3"/>
  <c r="AU431" i="3"/>
  <c r="AT431" i="3"/>
  <c r="AM431" i="3"/>
  <c r="AL431" i="3"/>
  <c r="D431" i="3"/>
  <c r="C430" i="3"/>
  <c r="B430" i="3"/>
  <c r="AM429" i="3"/>
  <c r="CQ429" i="3" s="1"/>
  <c r="D429" i="3"/>
  <c r="AU428" i="3"/>
  <c r="AT428" i="3"/>
  <c r="AM428" i="3"/>
  <c r="D428" i="3"/>
  <c r="D427" i="3"/>
  <c r="AT426" i="3"/>
  <c r="D426" i="3"/>
  <c r="BA425" i="3"/>
  <c r="AU425" i="3"/>
  <c r="AM425" i="3"/>
  <c r="CM425" i="3" s="1"/>
  <c r="AL425" i="3"/>
  <c r="BY425" i="3" s="1"/>
  <c r="D425" i="3"/>
  <c r="AT425" i="3" s="1"/>
  <c r="BB424" i="3"/>
  <c r="D424" i="3"/>
  <c r="C424" i="3"/>
  <c r="B424" i="3"/>
  <c r="E418" i="3"/>
  <c r="E417" i="3"/>
  <c r="B417" i="3"/>
  <c r="B416" i="3"/>
  <c r="E415" i="3"/>
  <c r="B415" i="3"/>
  <c r="E413" i="3"/>
  <c r="D413" i="3"/>
  <c r="C413" i="3"/>
  <c r="BD402" i="3"/>
  <c r="AT402" i="3"/>
  <c r="AL402" i="3"/>
  <c r="CK402" i="3" s="1"/>
  <c r="AK402" i="3"/>
  <c r="D402" i="3"/>
  <c r="CX401" i="3"/>
  <c r="BB401" i="3"/>
  <c r="AU401" i="3"/>
  <c r="AT401" i="3"/>
  <c r="AN401" i="3"/>
  <c r="AL401" i="3"/>
  <c r="CJ401" i="3" s="1"/>
  <c r="AK401" i="3"/>
  <c r="BC401" i="3" s="1"/>
  <c r="D401" i="3"/>
  <c r="AM401" i="3" s="1"/>
  <c r="BE401" i="3" s="1"/>
  <c r="D400" i="3"/>
  <c r="AU399" i="3"/>
  <c r="AT399" i="3"/>
  <c r="AL399" i="3" s="1"/>
  <c r="D399" i="3"/>
  <c r="C398" i="3"/>
  <c r="CU397" i="3"/>
  <c r="BS397" i="3"/>
  <c r="AU397" i="3"/>
  <c r="AT397" i="3"/>
  <c r="AN397" i="3"/>
  <c r="AM397" i="3"/>
  <c r="BE397" i="3" s="1"/>
  <c r="AL397" i="3"/>
  <c r="D397" i="3"/>
  <c r="AK397" i="3" s="1"/>
  <c r="BC397" i="3" s="1"/>
  <c r="CT396" i="3"/>
  <c r="CF396" i="3"/>
  <c r="BD396" i="3"/>
  <c r="BC396" i="3"/>
  <c r="AU396" i="3"/>
  <c r="AT396" i="3"/>
  <c r="AN396" i="3"/>
  <c r="AM396" i="3"/>
  <c r="BE396" i="3" s="1"/>
  <c r="AL396" i="3"/>
  <c r="AK396" i="3"/>
  <c r="BR396" i="3" s="1"/>
  <c r="D396" i="3"/>
  <c r="AU395" i="3"/>
  <c r="D395" i="3"/>
  <c r="D394" i="3"/>
  <c r="C393" i="3"/>
  <c r="B393" i="3"/>
  <c r="BE392" i="3"/>
  <c r="BD392" i="3"/>
  <c r="BC392" i="3"/>
  <c r="AU392" i="3"/>
  <c r="AT392" i="3"/>
  <c r="AN392" i="3"/>
  <c r="AM392" i="3"/>
  <c r="CQ392" i="3" s="1"/>
  <c r="AL392" i="3"/>
  <c r="CC392" i="3" s="1"/>
  <c r="AK392" i="3"/>
  <c r="BO392" i="3" s="1"/>
  <c r="D392" i="3"/>
  <c r="D391" i="3"/>
  <c r="AT390" i="3"/>
  <c r="AM390" i="3"/>
  <c r="D390" i="3"/>
  <c r="AU390" i="3" s="1"/>
  <c r="AU389" i="3"/>
  <c r="D389" i="3"/>
  <c r="AU388" i="3"/>
  <c r="AT388" i="3"/>
  <c r="AM388" i="3"/>
  <c r="CM388" i="3" s="1"/>
  <c r="D388" i="3"/>
  <c r="AX387" i="3"/>
  <c r="AU387" i="3"/>
  <c r="AM387" i="3"/>
  <c r="D387" i="3"/>
  <c r="C387" i="3"/>
  <c r="B387" i="3"/>
  <c r="BW380" i="3"/>
  <c r="AU380" i="3"/>
  <c r="AT380" i="3"/>
  <c r="AN380" i="3"/>
  <c r="AM380" i="3"/>
  <c r="D380" i="3"/>
  <c r="AK380" i="3" s="1"/>
  <c r="BC380" i="3" s="1"/>
  <c r="CJ379" i="3"/>
  <c r="BD379" i="3"/>
  <c r="AU379" i="3"/>
  <c r="AT379" i="3"/>
  <c r="AN379" i="3"/>
  <c r="AM379" i="3"/>
  <c r="AL379" i="3"/>
  <c r="AK379" i="3"/>
  <c r="D379" i="3"/>
  <c r="AM378" i="3"/>
  <c r="AK378" i="3"/>
  <c r="BU378" i="3" s="1"/>
  <c r="D378" i="3"/>
  <c r="AM377" i="3"/>
  <c r="D377" i="3"/>
  <c r="C376" i="3"/>
  <c r="AT375" i="3"/>
  <c r="AN375" i="3"/>
  <c r="AM375" i="3"/>
  <c r="AL375" i="3"/>
  <c r="AK375" i="3"/>
  <c r="BC375" i="3" s="1"/>
  <c r="D375" i="3"/>
  <c r="AU375" i="3" s="1"/>
  <c r="BD374" i="3"/>
  <c r="AL374" i="3"/>
  <c r="CF374" i="3" s="1"/>
  <c r="D374" i="3"/>
  <c r="BB373" i="3"/>
  <c r="AU373" i="3"/>
  <c r="D373" i="3"/>
  <c r="AT372" i="3"/>
  <c r="D372" i="3"/>
  <c r="C371" i="3"/>
  <c r="B371" i="3"/>
  <c r="AU370" i="3"/>
  <c r="D370" i="3"/>
  <c r="D369" i="3"/>
  <c r="AU368" i="3"/>
  <c r="AT368" i="3"/>
  <c r="D368" i="3"/>
  <c r="AM368" i="3" s="1"/>
  <c r="BE368" i="3" s="1"/>
  <c r="AT367" i="3"/>
  <c r="D367" i="3"/>
  <c r="AT366" i="3"/>
  <c r="D366" i="3"/>
  <c r="AT365" i="3"/>
  <c r="D365" i="3"/>
  <c r="C365" i="3"/>
  <c r="B365" i="3"/>
  <c r="AT358" i="3"/>
  <c r="AN358" i="3"/>
  <c r="D358" i="3"/>
  <c r="AU357" i="3"/>
  <c r="AL357" i="3"/>
  <c r="D357" i="3"/>
  <c r="CI356" i="3"/>
  <c r="BU356" i="3"/>
  <c r="BD356" i="3"/>
  <c r="BC356" i="3"/>
  <c r="AU356" i="3"/>
  <c r="AT356" i="3"/>
  <c r="AN356" i="3"/>
  <c r="AM356" i="3"/>
  <c r="BE356" i="3" s="1"/>
  <c r="AL356" i="3"/>
  <c r="AK356" i="3"/>
  <c r="D356" i="3"/>
  <c r="AU355" i="3"/>
  <c r="AT355" i="3"/>
  <c r="AL355" i="3" s="1"/>
  <c r="CH355" i="3" s="1"/>
  <c r="AM355" i="3"/>
  <c r="CV355" i="3" s="1"/>
  <c r="D355" i="3"/>
  <c r="C354" i="3"/>
  <c r="CU353" i="3"/>
  <c r="CG353" i="3"/>
  <c r="BD353" i="3"/>
  <c r="AT353" i="3"/>
  <c r="AN353" i="3"/>
  <c r="AM353" i="3"/>
  <c r="BE353" i="3" s="1"/>
  <c r="AL353" i="3"/>
  <c r="AK353" i="3"/>
  <c r="D353" i="3"/>
  <c r="AU353" i="3" s="1"/>
  <c r="AL352" i="3"/>
  <c r="D352" i="3"/>
  <c r="BB351" i="3"/>
  <c r="AU351" i="3"/>
  <c r="AM351" i="3"/>
  <c r="CS351" i="3" s="1"/>
  <c r="D351" i="3"/>
  <c r="AT351" i="3" s="1"/>
  <c r="AL351" i="3" s="1"/>
  <c r="D350" i="3"/>
  <c r="C349" i="3"/>
  <c r="B349" i="3"/>
  <c r="AT348" i="3"/>
  <c r="AM348" i="3"/>
  <c r="AL348" i="3"/>
  <c r="D348" i="3"/>
  <c r="BB347" i="3"/>
  <c r="AU347" i="3"/>
  <c r="D347" i="3"/>
  <c r="AU346" i="3"/>
  <c r="AT346" i="3"/>
  <c r="AM346" i="3"/>
  <c r="CO346" i="3" s="1"/>
  <c r="AL346" i="3"/>
  <c r="CA346" i="3" s="1"/>
  <c r="D346" i="3"/>
  <c r="D345" i="3"/>
  <c r="AT344" i="3"/>
  <c r="D344" i="3"/>
  <c r="D343" i="3"/>
  <c r="C343" i="3"/>
  <c r="B343" i="3"/>
  <c r="AT336" i="3"/>
  <c r="AN336" i="3"/>
  <c r="AM336" i="3"/>
  <c r="D336" i="3"/>
  <c r="AN335" i="3"/>
  <c r="AL335" i="3"/>
  <c r="D335" i="3"/>
  <c r="CI334" i="3"/>
  <c r="BC334" i="3"/>
  <c r="AU334" i="3"/>
  <c r="AM334" i="3"/>
  <c r="AL334" i="3"/>
  <c r="BD334" i="3" s="1"/>
  <c r="AK334" i="3"/>
  <c r="BU334" i="3" s="1"/>
  <c r="D334" i="3"/>
  <c r="D333" i="3"/>
  <c r="C332" i="3"/>
  <c r="BB331" i="3"/>
  <c r="AT331" i="3"/>
  <c r="AN331" i="3"/>
  <c r="D331" i="3"/>
  <c r="D330" i="3"/>
  <c r="AK330" i="3" s="1"/>
  <c r="AU329" i="3"/>
  <c r="AT329" i="3"/>
  <c r="D329" i="3"/>
  <c r="AU328" i="3"/>
  <c r="AT328" i="3"/>
  <c r="AM328" i="3"/>
  <c r="D328" i="3"/>
  <c r="C327" i="3"/>
  <c r="B327" i="3"/>
  <c r="CQ326" i="3"/>
  <c r="CC326" i="3"/>
  <c r="BC326" i="3"/>
  <c r="AU326" i="3"/>
  <c r="AT326" i="3"/>
  <c r="AN326" i="3"/>
  <c r="AM326" i="3"/>
  <c r="BE326" i="3" s="1"/>
  <c r="AK326" i="3"/>
  <c r="BO326" i="3" s="1"/>
  <c r="D326" i="3"/>
  <c r="AL326" i="3" s="1"/>
  <c r="BD326" i="3" s="1"/>
  <c r="D325" i="3"/>
  <c r="CO324" i="3"/>
  <c r="AU324" i="3"/>
  <c r="AT324" i="3"/>
  <c r="AM324" i="3"/>
  <c r="BE324" i="3" s="1"/>
  <c r="D324" i="3"/>
  <c r="AU323" i="3"/>
  <c r="AM323" i="3"/>
  <c r="D323" i="3"/>
  <c r="AU322" i="3"/>
  <c r="AT322" i="3"/>
  <c r="AM322" i="3"/>
  <c r="BE322" i="3" s="1"/>
  <c r="D322" i="3"/>
  <c r="AX321" i="3"/>
  <c r="AT321" i="3"/>
  <c r="AM321" i="3"/>
  <c r="D321" i="3"/>
  <c r="C321" i="3"/>
  <c r="B321" i="3"/>
  <c r="E315" i="3"/>
  <c r="E314" i="3"/>
  <c r="B314" i="3"/>
  <c r="E313" i="3"/>
  <c r="B313" i="3"/>
  <c r="E312" i="3"/>
  <c r="B312" i="3"/>
  <c r="E310" i="3"/>
  <c r="D310" i="3"/>
  <c r="C310" i="3"/>
  <c r="CK299" i="3"/>
  <c r="BW299" i="3"/>
  <c r="BD299" i="3"/>
  <c r="AU299" i="3"/>
  <c r="AN299" i="3"/>
  <c r="AM299" i="3"/>
  <c r="AL299" i="3"/>
  <c r="AK299" i="3"/>
  <c r="BC299" i="3" s="1"/>
  <c r="D299" i="3"/>
  <c r="AT299" i="3" s="1"/>
  <c r="AM298" i="3"/>
  <c r="D298" i="3"/>
  <c r="D297" i="3"/>
  <c r="D296" i="3"/>
  <c r="C295" i="3"/>
  <c r="D294" i="3"/>
  <c r="AU293" i="3"/>
  <c r="AT293" i="3"/>
  <c r="D293" i="3"/>
  <c r="AU292" i="3"/>
  <c r="AM292" i="3"/>
  <c r="CS292" i="3" s="1"/>
  <c r="D292" i="3"/>
  <c r="BB291" i="3"/>
  <c r="AU291" i="3"/>
  <c r="AM291" i="3"/>
  <c r="D291" i="3"/>
  <c r="C290" i="3"/>
  <c r="B290" i="3"/>
  <c r="AU289" i="3"/>
  <c r="AT289" i="3"/>
  <c r="AL289" i="3"/>
  <c r="D289" i="3"/>
  <c r="BB288" i="3"/>
  <c r="AU288" i="3"/>
  <c r="AT288" i="3"/>
  <c r="AM288" i="3"/>
  <c r="CP288" i="3" s="1"/>
  <c r="D288" i="3"/>
  <c r="BA287" i="3"/>
  <c r="AM287" i="3"/>
  <c r="CO287" i="3" s="1"/>
  <c r="D287" i="3"/>
  <c r="CN286" i="3"/>
  <c r="BE286" i="3"/>
  <c r="AU286" i="3"/>
  <c r="AL286" i="3" s="1"/>
  <c r="AT286" i="3"/>
  <c r="AM286" i="3"/>
  <c r="D286" i="3"/>
  <c r="D285" i="3"/>
  <c r="AU284" i="3"/>
  <c r="AT284" i="3"/>
  <c r="AL284" i="3" s="1"/>
  <c r="BX284" i="3" s="1"/>
  <c r="AM284" i="3"/>
  <c r="D284" i="3"/>
  <c r="C284" i="3"/>
  <c r="B284" i="3"/>
  <c r="D277" i="3"/>
  <c r="D276" i="3"/>
  <c r="BB275" i="3"/>
  <c r="D275" i="3"/>
  <c r="D274" i="3"/>
  <c r="C273" i="3"/>
  <c r="CU272" i="3"/>
  <c r="AU272" i="3"/>
  <c r="AT272" i="3"/>
  <c r="AM272" i="3"/>
  <c r="BE272" i="3" s="1"/>
  <c r="AK272" i="3"/>
  <c r="D272" i="3"/>
  <c r="BD271" i="3"/>
  <c r="AU271" i="3"/>
  <c r="AN271" i="3"/>
  <c r="AL271" i="3"/>
  <c r="CF271" i="3" s="1"/>
  <c r="D271" i="3"/>
  <c r="BE270" i="3"/>
  <c r="AU270" i="3"/>
  <c r="AT270" i="3"/>
  <c r="AM270" i="3"/>
  <c r="CS270" i="3" s="1"/>
  <c r="D270" i="3"/>
  <c r="AT269" i="3"/>
  <c r="AM269" i="3"/>
  <c r="CR269" i="3" s="1"/>
  <c r="D269" i="3"/>
  <c r="C268" i="3"/>
  <c r="B268" i="3"/>
  <c r="BD267" i="3"/>
  <c r="AU267" i="3"/>
  <c r="AT267" i="3"/>
  <c r="AN267" i="3"/>
  <c r="AL267" i="3"/>
  <c r="CC267" i="3" s="1"/>
  <c r="D267" i="3"/>
  <c r="AU266" i="3"/>
  <c r="AT266" i="3"/>
  <c r="AM266" i="3"/>
  <c r="D266" i="3"/>
  <c r="AU265" i="3"/>
  <c r="AT265" i="3"/>
  <c r="AL265" i="3" s="1"/>
  <c r="AM265" i="3"/>
  <c r="D265" i="3"/>
  <c r="BE264" i="3"/>
  <c r="AT264" i="3"/>
  <c r="AM264" i="3"/>
  <c r="CN264" i="3" s="1"/>
  <c r="D264" i="3"/>
  <c r="AU264" i="3" s="1"/>
  <c r="AU263" i="3"/>
  <c r="AM263" i="3"/>
  <c r="D263" i="3"/>
  <c r="AT263" i="3" s="1"/>
  <c r="AL263" i="3" s="1"/>
  <c r="BA262" i="3"/>
  <c r="AU262" i="3"/>
  <c r="AM262" i="3"/>
  <c r="CL262" i="3" s="1"/>
  <c r="D262" i="3"/>
  <c r="AT262" i="3" s="1"/>
  <c r="C262" i="3"/>
  <c r="B262" i="3"/>
  <c r="AT255" i="3"/>
  <c r="AK255" i="3"/>
  <c r="D255" i="3"/>
  <c r="AU254" i="3"/>
  <c r="AM254" i="3"/>
  <c r="AL254" i="3"/>
  <c r="AK254" i="3"/>
  <c r="D254" i="3"/>
  <c r="AU253" i="3"/>
  <c r="AT253" i="3"/>
  <c r="AM253" i="3"/>
  <c r="CW253" i="3" s="1"/>
  <c r="AL253" i="3"/>
  <c r="BD253" i="3" s="1"/>
  <c r="D253" i="3"/>
  <c r="AM252" i="3"/>
  <c r="D252" i="3"/>
  <c r="C251" i="3"/>
  <c r="BE250" i="3"/>
  <c r="D250" i="3"/>
  <c r="AM250" i="3" s="1"/>
  <c r="CU250" i="3" s="1"/>
  <c r="D249" i="3"/>
  <c r="AT249" i="3" s="1"/>
  <c r="CS248" i="3"/>
  <c r="AU248" i="3"/>
  <c r="AM248" i="3"/>
  <c r="BE248" i="3" s="1"/>
  <c r="D248" i="3"/>
  <c r="AT248" i="3" s="1"/>
  <c r="AL248" i="3" s="1"/>
  <c r="D247" i="3"/>
  <c r="C246" i="3"/>
  <c r="B246" i="3"/>
  <c r="AL245" i="3"/>
  <c r="AK245" i="3"/>
  <c r="D245" i="3"/>
  <c r="BB244" i="3"/>
  <c r="AU244" i="3"/>
  <c r="AM244" i="3"/>
  <c r="D244" i="3"/>
  <c r="AT244" i="3" s="1"/>
  <c r="AT243" i="3"/>
  <c r="AM243" i="3"/>
  <c r="D243" i="3"/>
  <c r="AU242" i="3"/>
  <c r="D242" i="3"/>
  <c r="AU241" i="3"/>
  <c r="AT241" i="3"/>
  <c r="AM241" i="3"/>
  <c r="BE241" i="3" s="1"/>
  <c r="D241" i="3"/>
  <c r="BB240" i="3"/>
  <c r="AT240" i="3"/>
  <c r="D240" i="3"/>
  <c r="AM240" i="3" s="1"/>
  <c r="CL240" i="3" s="1"/>
  <c r="C240" i="3"/>
  <c r="B240" i="3"/>
  <c r="AL233" i="3"/>
  <c r="AK233" i="3"/>
  <c r="D233" i="3"/>
  <c r="CX232" i="3"/>
  <c r="CJ232" i="3"/>
  <c r="BV232" i="3"/>
  <c r="AU232" i="3"/>
  <c r="AT232" i="3"/>
  <c r="AN232" i="3"/>
  <c r="AM232" i="3"/>
  <c r="BE232" i="3" s="1"/>
  <c r="AK232" i="3"/>
  <c r="BC232" i="3" s="1"/>
  <c r="D232" i="3"/>
  <c r="AL232" i="3" s="1"/>
  <c r="BD232" i="3" s="1"/>
  <c r="D231" i="3"/>
  <c r="CV230" i="3"/>
  <c r="BE230" i="3"/>
  <c r="AU230" i="3"/>
  <c r="AT230" i="3"/>
  <c r="AL230" i="3" s="1"/>
  <c r="AM230" i="3"/>
  <c r="D230" i="3"/>
  <c r="C229" i="3"/>
  <c r="CU228" i="3"/>
  <c r="BB228" i="3"/>
  <c r="AU228" i="3"/>
  <c r="AT228" i="3"/>
  <c r="AN228" i="3"/>
  <c r="AM228" i="3"/>
  <c r="BE228" i="3" s="1"/>
  <c r="AL228" i="3"/>
  <c r="CG228" i="3" s="1"/>
  <c r="AK228" i="3"/>
  <c r="BS228" i="3" s="1"/>
  <c r="D228" i="3"/>
  <c r="D227" i="3"/>
  <c r="AU227" i="3" s="1"/>
  <c r="BE226" i="3"/>
  <c r="AT226" i="3"/>
  <c r="AM226" i="3"/>
  <c r="CS226" i="3" s="1"/>
  <c r="D226" i="3"/>
  <c r="AU226" i="3" s="1"/>
  <c r="AL226" i="3" s="1"/>
  <c r="D225" i="3"/>
  <c r="C224" i="3"/>
  <c r="B224" i="3"/>
  <c r="BC223" i="3"/>
  <c r="AM223" i="3"/>
  <c r="AK223" i="3"/>
  <c r="BO223" i="3" s="1"/>
  <c r="D223" i="3"/>
  <c r="BB222" i="3"/>
  <c r="AT222" i="3"/>
  <c r="D222" i="3"/>
  <c r="BE221" i="3"/>
  <c r="BD221" i="3"/>
  <c r="AU221" i="3"/>
  <c r="AL221" i="3" s="1"/>
  <c r="CA221" i="3" s="1"/>
  <c r="AM221" i="3"/>
  <c r="CO221" i="3" s="1"/>
  <c r="D221" i="3"/>
  <c r="AT221" i="3" s="1"/>
  <c r="D220" i="3"/>
  <c r="CM219" i="3"/>
  <c r="AU219" i="3"/>
  <c r="AT219" i="3"/>
  <c r="AL219" i="3" s="1"/>
  <c r="BD219" i="3" s="1"/>
  <c r="D219" i="3"/>
  <c r="AM219" i="3" s="1"/>
  <c r="BE219" i="3" s="1"/>
  <c r="AU218" i="3"/>
  <c r="AT218" i="3"/>
  <c r="AM218" i="3"/>
  <c r="CL218" i="3" s="1"/>
  <c r="AL218" i="3"/>
  <c r="BD218" i="3" s="1"/>
  <c r="D218" i="3"/>
  <c r="C218" i="3"/>
  <c r="B218" i="3"/>
  <c r="E212" i="3"/>
  <c r="E211" i="3"/>
  <c r="B211" i="3"/>
  <c r="E210" i="3"/>
  <c r="B210" i="3"/>
  <c r="E209" i="3"/>
  <c r="B209" i="3"/>
  <c r="E207" i="3"/>
  <c r="D207" i="3"/>
  <c r="C207" i="3"/>
  <c r="CK196" i="3"/>
  <c r="BW196" i="3"/>
  <c r="BE196" i="3"/>
  <c r="AU196" i="3"/>
  <c r="AT196" i="3"/>
  <c r="AN196" i="3"/>
  <c r="AM196" i="3"/>
  <c r="CY196" i="3" s="1"/>
  <c r="AL196" i="3"/>
  <c r="BD196" i="3" s="1"/>
  <c r="AK196" i="3"/>
  <c r="BC196" i="3" s="1"/>
  <c r="D196" i="3"/>
  <c r="D195" i="3"/>
  <c r="D194" i="3"/>
  <c r="CV193" i="3"/>
  <c r="AU193" i="3"/>
  <c r="AT193" i="3"/>
  <c r="AM193" i="3"/>
  <c r="BE193" i="3" s="1"/>
  <c r="AL193" i="3"/>
  <c r="BD193" i="3" s="1"/>
  <c r="D193" i="3"/>
  <c r="C192" i="3"/>
  <c r="AM191" i="3"/>
  <c r="AL191" i="3"/>
  <c r="AK191" i="3"/>
  <c r="D191" i="3"/>
  <c r="AT190" i="3"/>
  <c r="D190" i="3"/>
  <c r="AU189" i="3"/>
  <c r="AT189" i="3"/>
  <c r="AM189" i="3"/>
  <c r="D189" i="3"/>
  <c r="BB188" i="3"/>
  <c r="AM188" i="3"/>
  <c r="D188" i="3"/>
  <c r="C187" i="3"/>
  <c r="B187" i="3"/>
  <c r="BD186" i="3"/>
  <c r="D186" i="3"/>
  <c r="AL186" i="3" s="1"/>
  <c r="CC186" i="3" s="1"/>
  <c r="BB185" i="3"/>
  <c r="AU185" i="3"/>
  <c r="AT185" i="3"/>
  <c r="AM185" i="3"/>
  <c r="BE185" i="3" s="1"/>
  <c r="D185" i="3"/>
  <c r="D184" i="3"/>
  <c r="AU183" i="3"/>
  <c r="AT183" i="3"/>
  <c r="AM183" i="3"/>
  <c r="CN183" i="3" s="1"/>
  <c r="D183" i="3"/>
  <c r="BB182" i="3"/>
  <c r="AU182" i="3"/>
  <c r="D182" i="3"/>
  <c r="AU181" i="3"/>
  <c r="AT181" i="3"/>
  <c r="AM181" i="3"/>
  <c r="CL181" i="3" s="1"/>
  <c r="D181" i="3"/>
  <c r="C181" i="3"/>
  <c r="B181" i="3"/>
  <c r="CY174" i="3"/>
  <c r="AU174" i="3"/>
  <c r="AT174" i="3"/>
  <c r="AN174" i="3"/>
  <c r="AM174" i="3"/>
  <c r="BE174" i="3" s="1"/>
  <c r="AL174" i="3"/>
  <c r="BD174" i="3" s="1"/>
  <c r="AK174" i="3"/>
  <c r="D174" i="3"/>
  <c r="BV173" i="3"/>
  <c r="BC173" i="3"/>
  <c r="AM173" i="3"/>
  <c r="AL173" i="3"/>
  <c r="AK173" i="3"/>
  <c r="D173" i="3"/>
  <c r="BB172" i="3"/>
  <c r="AT172" i="3"/>
  <c r="AN172" i="3"/>
  <c r="D172" i="3"/>
  <c r="AU171" i="3"/>
  <c r="AM171" i="3"/>
  <c r="D171" i="3"/>
  <c r="AT171" i="3" s="1"/>
  <c r="C170" i="3"/>
  <c r="D169" i="3"/>
  <c r="AM169" i="3" s="1"/>
  <c r="D168" i="3"/>
  <c r="AU167" i="3"/>
  <c r="AT167" i="3"/>
  <c r="AL167" i="3"/>
  <c r="CE167" i="3" s="1"/>
  <c r="D167" i="3"/>
  <c r="AM167" i="3" s="1"/>
  <c r="BE167" i="3" s="1"/>
  <c r="D166" i="3"/>
  <c r="AX165" i="3"/>
  <c r="C165" i="3"/>
  <c r="B165" i="3"/>
  <c r="BA164" i="3"/>
  <c r="AL164" i="3"/>
  <c r="AK164" i="3"/>
  <c r="D164" i="3"/>
  <c r="CP163" i="3"/>
  <c r="BB163" i="3"/>
  <c r="AU163" i="3"/>
  <c r="AT163" i="3"/>
  <c r="AL163" i="3" s="1"/>
  <c r="D163" i="3"/>
  <c r="AM163" i="3" s="1"/>
  <c r="BE163" i="3" s="1"/>
  <c r="AT162" i="3"/>
  <c r="D162" i="3"/>
  <c r="BA161" i="3"/>
  <c r="AU161" i="3"/>
  <c r="D161" i="3"/>
  <c r="AU160" i="3"/>
  <c r="AT160" i="3"/>
  <c r="AL160" i="3" s="1"/>
  <c r="AM160" i="3"/>
  <c r="BE160" i="3" s="1"/>
  <c r="D160" i="3"/>
  <c r="BX159" i="3"/>
  <c r="BE159" i="3"/>
  <c r="BD159" i="3"/>
  <c r="AU159" i="3"/>
  <c r="AT159" i="3"/>
  <c r="AL159" i="3" s="1"/>
  <c r="AM159" i="3"/>
  <c r="CL159" i="3" s="1"/>
  <c r="D159" i="3"/>
  <c r="C159" i="3"/>
  <c r="B159" i="3"/>
  <c r="AM152" i="3"/>
  <c r="D152" i="3"/>
  <c r="CX151" i="3"/>
  <c r="CJ151" i="3"/>
  <c r="BE151" i="3"/>
  <c r="BD151" i="3"/>
  <c r="BC151" i="3"/>
  <c r="AU151" i="3"/>
  <c r="AT151" i="3"/>
  <c r="AN151" i="3"/>
  <c r="AM151" i="3"/>
  <c r="AL151" i="3"/>
  <c r="AK151" i="3"/>
  <c r="BV151" i="3" s="1"/>
  <c r="D151" i="3"/>
  <c r="CW150" i="3"/>
  <c r="CI150" i="3"/>
  <c r="AU150" i="3"/>
  <c r="AT150" i="3"/>
  <c r="AN150" i="3"/>
  <c r="AM150" i="3"/>
  <c r="BE150" i="3" s="1"/>
  <c r="AL150" i="3"/>
  <c r="BD150" i="3" s="1"/>
  <c r="D150" i="3"/>
  <c r="AK150" i="3" s="1"/>
  <c r="AM149" i="3"/>
  <c r="D149" i="3"/>
  <c r="C148" i="3"/>
  <c r="BB147" i="3"/>
  <c r="AL147" i="3"/>
  <c r="D147" i="3"/>
  <c r="AU146" i="3"/>
  <c r="AN146" i="3"/>
  <c r="AM146" i="3"/>
  <c r="BE146" i="3" s="1"/>
  <c r="AL146" i="3"/>
  <c r="CF146" i="3" s="1"/>
  <c r="D146" i="3"/>
  <c r="AT146" i="3" s="1"/>
  <c r="D145" i="3"/>
  <c r="AM145" i="3" s="1"/>
  <c r="CS145" i="3" s="1"/>
  <c r="BB144" i="3"/>
  <c r="D144" i="3"/>
  <c r="C143" i="3"/>
  <c r="B143" i="3"/>
  <c r="D142" i="3"/>
  <c r="CP141" i="3"/>
  <c r="AU141" i="3"/>
  <c r="AT141" i="3"/>
  <c r="AL141" i="3" s="1"/>
  <c r="AM141" i="3"/>
  <c r="BE141" i="3" s="1"/>
  <c r="D141" i="3"/>
  <c r="BB140" i="3"/>
  <c r="D140" i="3"/>
  <c r="D139" i="3"/>
  <c r="AU138" i="3"/>
  <c r="AT138" i="3"/>
  <c r="AL138" i="3" s="1"/>
  <c r="AM138" i="3"/>
  <c r="D138" i="3"/>
  <c r="BA137" i="3"/>
  <c r="D137" i="3"/>
  <c r="C137" i="3"/>
  <c r="B137" i="3"/>
  <c r="BC130" i="3"/>
  <c r="D130" i="3"/>
  <c r="AK130" i="3" s="1"/>
  <c r="BW130" i="3" s="1"/>
  <c r="CX129" i="3"/>
  <c r="CJ129" i="3"/>
  <c r="BV129" i="3"/>
  <c r="AU129" i="3"/>
  <c r="AT129" i="3"/>
  <c r="AN129" i="3"/>
  <c r="AM129" i="3"/>
  <c r="BE129" i="3" s="1"/>
  <c r="AL129" i="3"/>
  <c r="BD129" i="3" s="1"/>
  <c r="D129" i="3"/>
  <c r="AK129" i="3" s="1"/>
  <c r="BC129" i="3" s="1"/>
  <c r="CI128" i="3"/>
  <c r="BU128" i="3"/>
  <c r="BC128" i="3"/>
  <c r="AU128" i="3"/>
  <c r="AT128" i="3"/>
  <c r="AN128" i="3"/>
  <c r="AM128" i="3"/>
  <c r="AL128" i="3"/>
  <c r="BD128" i="3" s="1"/>
  <c r="AK128" i="3"/>
  <c r="D128" i="3"/>
  <c r="BB127" i="3"/>
  <c r="AU127" i="3"/>
  <c r="D127" i="3"/>
  <c r="C126" i="3"/>
  <c r="BC125" i="3"/>
  <c r="BB125" i="3"/>
  <c r="AU125" i="3"/>
  <c r="AK125" i="3"/>
  <c r="BS125" i="3" s="1"/>
  <c r="D125" i="3"/>
  <c r="CF124" i="3"/>
  <c r="BR124" i="3"/>
  <c r="BE124" i="3"/>
  <c r="AT124" i="3"/>
  <c r="AN124" i="3"/>
  <c r="AM124" i="3"/>
  <c r="CT124" i="3" s="1"/>
  <c r="AL124" i="3"/>
  <c r="BD124" i="3" s="1"/>
  <c r="AK124" i="3"/>
  <c r="BC124" i="3" s="1"/>
  <c r="D124" i="3"/>
  <c r="AU124" i="3" s="1"/>
  <c r="D123" i="3"/>
  <c r="D122" i="3"/>
  <c r="AT122" i="3" s="1"/>
  <c r="C121" i="3"/>
  <c r="B121" i="3"/>
  <c r="D120" i="3"/>
  <c r="AN120" i="3" s="1"/>
  <c r="AU119" i="3"/>
  <c r="AM119" i="3"/>
  <c r="BE119" i="3" s="1"/>
  <c r="AL119" i="3"/>
  <c r="D119" i="3"/>
  <c r="AT119" i="3" s="1"/>
  <c r="BB118" i="3"/>
  <c r="BA118" i="3"/>
  <c r="D118" i="3"/>
  <c r="AU117" i="3"/>
  <c r="AT117" i="3"/>
  <c r="AL117" i="3" s="1"/>
  <c r="D117" i="3"/>
  <c r="AM117" i="3" s="1"/>
  <c r="BE117" i="3" s="1"/>
  <c r="AT116" i="3"/>
  <c r="D116" i="3"/>
  <c r="BB115" i="3"/>
  <c r="BA115" i="3"/>
  <c r="AX115" i="3"/>
  <c r="D115" i="3"/>
  <c r="C115" i="3"/>
  <c r="B115" i="3"/>
  <c r="E109" i="3"/>
  <c r="B109" i="3"/>
  <c r="E108" i="3"/>
  <c r="B108" i="3"/>
  <c r="B107" i="3"/>
  <c r="E106" i="3"/>
  <c r="B106" i="3"/>
  <c r="E104" i="3"/>
  <c r="D104" i="3"/>
  <c r="C104" i="3"/>
  <c r="D91" i="3"/>
  <c r="CX90" i="3"/>
  <c r="AU90" i="3"/>
  <c r="AN90" i="3"/>
  <c r="AM90" i="3"/>
  <c r="BE90" i="3" s="1"/>
  <c r="AL90" i="3"/>
  <c r="D90" i="3"/>
  <c r="AT90" i="3" s="1"/>
  <c r="BB89" i="3"/>
  <c r="AT89" i="3"/>
  <c r="D89" i="3"/>
  <c r="AL89" i="3" s="1"/>
  <c r="BB88" i="3"/>
  <c r="D88" i="3"/>
  <c r="AU88" i="3" s="1"/>
  <c r="C87" i="3"/>
  <c r="CU86" i="3"/>
  <c r="CG86" i="3"/>
  <c r="AU86" i="3"/>
  <c r="AT86" i="3"/>
  <c r="AN86" i="3"/>
  <c r="AL86" i="3"/>
  <c r="BD86" i="3" s="1"/>
  <c r="D86" i="3"/>
  <c r="AM86" i="3" s="1"/>
  <c r="BE86" i="3" s="1"/>
  <c r="BC85" i="3"/>
  <c r="AT85" i="3"/>
  <c r="AN85" i="3"/>
  <c r="AK85" i="3"/>
  <c r="BR85" i="3" s="1"/>
  <c r="D85" i="3"/>
  <c r="BB84" i="3"/>
  <c r="D84" i="3"/>
  <c r="AT84" i="3" s="1"/>
  <c r="BE83" i="3"/>
  <c r="AU83" i="3"/>
  <c r="AT83" i="3"/>
  <c r="AL83" i="3" s="1"/>
  <c r="AM83" i="3"/>
  <c r="CR83" i="3" s="1"/>
  <c r="D83" i="3"/>
  <c r="C82" i="3"/>
  <c r="B82" i="3"/>
  <c r="CC81" i="3"/>
  <c r="AU81" i="3"/>
  <c r="AT81" i="3"/>
  <c r="AN81" i="3"/>
  <c r="AM81" i="3"/>
  <c r="BE81" i="3" s="1"/>
  <c r="D81" i="3"/>
  <c r="AL81" i="3" s="1"/>
  <c r="BD81" i="3" s="1"/>
  <c r="D80" i="3"/>
  <c r="CO79" i="3"/>
  <c r="BE79" i="3"/>
  <c r="AU79" i="3"/>
  <c r="AT79" i="3"/>
  <c r="AM79" i="3"/>
  <c r="D79" i="3"/>
  <c r="BB78" i="3"/>
  <c r="AU78" i="3"/>
  <c r="D78" i="3"/>
  <c r="BY77" i="3"/>
  <c r="BE77" i="3"/>
  <c r="AU77" i="3"/>
  <c r="AT77" i="3"/>
  <c r="AM77" i="3"/>
  <c r="CM77" i="3" s="1"/>
  <c r="AL77" i="3"/>
  <c r="BD77" i="3" s="1"/>
  <c r="D77" i="3"/>
  <c r="BA76" i="3"/>
  <c r="AX76" i="3"/>
  <c r="AM76" i="3"/>
  <c r="D76" i="3"/>
  <c r="C76" i="3"/>
  <c r="B76" i="3"/>
  <c r="BB69" i="3"/>
  <c r="AU69" i="3"/>
  <c r="AT69" i="3"/>
  <c r="D69" i="3"/>
  <c r="AL69" i="3" s="1"/>
  <c r="BD69" i="3" s="1"/>
  <c r="CJ68" i="3"/>
  <c r="BV68" i="3"/>
  <c r="AU68" i="3"/>
  <c r="AT68" i="3"/>
  <c r="AN68" i="3"/>
  <c r="AM68" i="3"/>
  <c r="CX68" i="3" s="1"/>
  <c r="AL68" i="3"/>
  <c r="BD68" i="3" s="1"/>
  <c r="D68" i="3"/>
  <c r="AK68" i="3" s="1"/>
  <c r="BC68" i="3" s="1"/>
  <c r="BE67" i="3"/>
  <c r="BD67" i="3"/>
  <c r="BC67" i="3"/>
  <c r="AU67" i="3"/>
  <c r="AT67" i="3"/>
  <c r="AN67" i="3"/>
  <c r="AM67" i="3"/>
  <c r="CW67" i="3" s="1"/>
  <c r="AL67" i="3"/>
  <c r="CI67" i="3" s="1"/>
  <c r="AK67" i="3"/>
  <c r="BU67" i="3" s="1"/>
  <c r="D67" i="3"/>
  <c r="BB66" i="3"/>
  <c r="BB86" i="3" s="1"/>
  <c r="D66" i="3"/>
  <c r="C65" i="3"/>
  <c r="AU64" i="3"/>
  <c r="AT64" i="3"/>
  <c r="AN64" i="3"/>
  <c r="D64" i="3"/>
  <c r="AM64" i="3" s="1"/>
  <c r="BE64" i="3" s="1"/>
  <c r="CF63" i="3"/>
  <c r="BE63" i="3"/>
  <c r="AT63" i="3"/>
  <c r="AN63" i="3"/>
  <c r="AM63" i="3"/>
  <c r="CT63" i="3" s="1"/>
  <c r="AL63" i="3"/>
  <c r="BD63" i="3" s="1"/>
  <c r="AK63" i="3"/>
  <c r="D63" i="3"/>
  <c r="AU63" i="3" s="1"/>
  <c r="BB62" i="3"/>
  <c r="D62" i="3"/>
  <c r="BA61" i="3"/>
  <c r="AU61" i="3"/>
  <c r="AT61" i="3"/>
  <c r="AM61" i="3"/>
  <c r="BE61" i="3" s="1"/>
  <c r="D61" i="3"/>
  <c r="C60" i="3"/>
  <c r="B60" i="3"/>
  <c r="AT59" i="3"/>
  <c r="AN59" i="3"/>
  <c r="AM59" i="3"/>
  <c r="AK59" i="3"/>
  <c r="BC59" i="3" s="1"/>
  <c r="D59" i="3"/>
  <c r="AU59" i="3" s="1"/>
  <c r="D58" i="3"/>
  <c r="BB57" i="3"/>
  <c r="BA57" i="3"/>
  <c r="AU57" i="3"/>
  <c r="D57" i="3"/>
  <c r="CN56" i="3"/>
  <c r="AU56" i="3"/>
  <c r="AT56" i="3"/>
  <c r="AL56" i="3" s="1"/>
  <c r="D56" i="3"/>
  <c r="AM56" i="3" s="1"/>
  <c r="BE56" i="3" s="1"/>
  <c r="D55" i="3"/>
  <c r="AM55" i="3" s="1"/>
  <c r="BB54" i="3"/>
  <c r="BA54" i="3"/>
  <c r="AX54" i="3"/>
  <c r="D54" i="3"/>
  <c r="C54" i="3"/>
  <c r="B54" i="3"/>
  <c r="F51" i="3"/>
  <c r="CY47" i="3"/>
  <c r="AU47" i="3"/>
  <c r="AT47" i="3"/>
  <c r="AN47" i="3"/>
  <c r="AK47" i="3"/>
  <c r="BW47" i="3" s="1"/>
  <c r="D47" i="3"/>
  <c r="AM47" i="3" s="1"/>
  <c r="BE47" i="3" s="1"/>
  <c r="AN46" i="3"/>
  <c r="AM46" i="3"/>
  <c r="D46" i="3"/>
  <c r="BB45" i="3"/>
  <c r="D45" i="3"/>
  <c r="CV44" i="3"/>
  <c r="AU44" i="3"/>
  <c r="AT44" i="3"/>
  <c r="AM44" i="3"/>
  <c r="BE44" i="3" s="1"/>
  <c r="D44" i="3"/>
  <c r="C43" i="3"/>
  <c r="CU42" i="3"/>
  <c r="CG42" i="3"/>
  <c r="BS42" i="3"/>
  <c r="BC42" i="3"/>
  <c r="AU42" i="3"/>
  <c r="AT42" i="3"/>
  <c r="AN42" i="3"/>
  <c r="AM42" i="3"/>
  <c r="BE42" i="3" s="1"/>
  <c r="AL42" i="3"/>
  <c r="BD42" i="3" s="1"/>
  <c r="AK42" i="3"/>
  <c r="D42" i="3"/>
  <c r="AM41" i="3"/>
  <c r="CT41" i="3" s="1"/>
  <c r="AL41" i="3"/>
  <c r="CF41" i="3" s="1"/>
  <c r="AK41" i="3"/>
  <c r="BR41" i="3" s="1"/>
  <c r="D41" i="3"/>
  <c r="BB40" i="3"/>
  <c r="AT40" i="3"/>
  <c r="D40" i="3"/>
  <c r="AU39" i="3"/>
  <c r="AM39" i="3"/>
  <c r="BE39" i="3" s="1"/>
  <c r="D39" i="3"/>
  <c r="AT39" i="3" s="1"/>
  <c r="AL39" i="3" s="1"/>
  <c r="C38" i="3"/>
  <c r="B38" i="3"/>
  <c r="BO37" i="3"/>
  <c r="AU37" i="3"/>
  <c r="AT37" i="3"/>
  <c r="AN37" i="3"/>
  <c r="AM37" i="3"/>
  <c r="AK37" i="3"/>
  <c r="BC37" i="3" s="1"/>
  <c r="D37" i="3"/>
  <c r="AL37" i="3" s="1"/>
  <c r="BD37" i="3" s="1"/>
  <c r="AM36" i="3"/>
  <c r="D36" i="3"/>
  <c r="BB35" i="3"/>
  <c r="BA35" i="3"/>
  <c r="D35" i="3"/>
  <c r="BA34" i="3"/>
  <c r="D34" i="3"/>
  <c r="BA33" i="3"/>
  <c r="D33" i="3"/>
  <c r="BB32" i="3"/>
  <c r="BA32" i="3"/>
  <c r="AX32" i="3"/>
  <c r="AT32" i="3"/>
  <c r="D32" i="3"/>
  <c r="C32" i="3"/>
  <c r="B32" i="3"/>
  <c r="AF30" i="3"/>
  <c r="P30" i="3"/>
  <c r="O30" i="3"/>
  <c r="N30" i="3"/>
  <c r="AF29" i="3"/>
  <c r="AE29" i="3"/>
  <c r="AE30" i="3" s="1"/>
  <c r="AD29" i="3"/>
  <c r="AD30" i="3" s="1"/>
  <c r="AC29" i="3"/>
  <c r="AC30" i="3" s="1"/>
  <c r="X29" i="3"/>
  <c r="X30" i="3" s="1"/>
  <c r="W29" i="3"/>
  <c r="W30" i="3" s="1"/>
  <c r="P29" i="3"/>
  <c r="O29" i="3"/>
  <c r="N29" i="3"/>
  <c r="M29" i="3"/>
  <c r="M30" i="3" s="1"/>
  <c r="H29" i="3"/>
  <c r="H30" i="3" s="1"/>
  <c r="G29" i="3"/>
  <c r="G30" i="3" s="1"/>
  <c r="F29" i="3"/>
  <c r="B29" i="3"/>
  <c r="BB26" i="3"/>
  <c r="AN26" i="3"/>
  <c r="BB25" i="3"/>
  <c r="BB460" i="3" s="1"/>
  <c r="AN25" i="3"/>
  <c r="BB24" i="3"/>
  <c r="BB378" i="3" s="1"/>
  <c r="AN24" i="3"/>
  <c r="BB23" i="3"/>
  <c r="BA23" i="3"/>
  <c r="BB22" i="3"/>
  <c r="BB42" i="3" s="1"/>
  <c r="AN22" i="3"/>
  <c r="BB21" i="3"/>
  <c r="AN21" i="3"/>
  <c r="BB20" i="3"/>
  <c r="BB19" i="3"/>
  <c r="BA19" i="3"/>
  <c r="AX19" i="3"/>
  <c r="AX82" i="3" s="1"/>
  <c r="BB18" i="3"/>
  <c r="BB223" i="3" s="1"/>
  <c r="BA18" i="3"/>
  <c r="AN18" i="3"/>
  <c r="BB17" i="3"/>
  <c r="BB80" i="3" s="1"/>
  <c r="BB16" i="3"/>
  <c r="BA16" i="3"/>
  <c r="BB15" i="3"/>
  <c r="BB220" i="3" s="1"/>
  <c r="BA15" i="3"/>
  <c r="BB14" i="3"/>
  <c r="BB55" i="3" s="1"/>
  <c r="BA14" i="3"/>
  <c r="BB13" i="3"/>
  <c r="BB262" i="3" s="1"/>
  <c r="BA13" i="3"/>
  <c r="AX13" i="3"/>
  <c r="BH12" i="3"/>
  <c r="BG12" i="3"/>
  <c r="BF12" i="3"/>
  <c r="BE12" i="3"/>
  <c r="BD12" i="3"/>
  <c r="BC12" i="3"/>
  <c r="B10" i="3"/>
  <c r="E8" i="3"/>
  <c r="BH7" i="3"/>
  <c r="BG7" i="3"/>
  <c r="BF7" i="3"/>
  <c r="BE7" i="3"/>
  <c r="BD7" i="3"/>
  <c r="BC7" i="3"/>
  <c r="B10" i="1"/>
  <c r="B418" i="1" s="1"/>
  <c r="W7" i="1"/>
  <c r="B417" i="1"/>
  <c r="B416" i="1"/>
  <c r="B415" i="1"/>
  <c r="B314" i="1"/>
  <c r="B313" i="1"/>
  <c r="B312" i="1"/>
  <c r="B211" i="1"/>
  <c r="B210" i="1"/>
  <c r="B209" i="1"/>
  <c r="B106" i="1"/>
  <c r="B107" i="1"/>
  <c r="B108" i="1"/>
  <c r="AM402" i="1"/>
  <c r="AL402" i="1"/>
  <c r="AK402" i="1"/>
  <c r="AM401" i="1"/>
  <c r="AL401" i="1"/>
  <c r="AK401" i="1"/>
  <c r="AM400" i="1"/>
  <c r="AL400" i="1"/>
  <c r="AK400" i="1"/>
  <c r="AK399" i="1"/>
  <c r="E413" i="1"/>
  <c r="D413" i="1"/>
  <c r="C413" i="1"/>
  <c r="E310" i="1"/>
  <c r="D310" i="1"/>
  <c r="C310" i="1"/>
  <c r="E207" i="1"/>
  <c r="E104" i="1"/>
  <c r="D207" i="1"/>
  <c r="C207" i="1"/>
  <c r="D104" i="1"/>
  <c r="C104" i="1"/>
  <c r="BE490" i="3" l="1"/>
  <c r="BE469" i="3"/>
  <c r="AL468" i="3"/>
  <c r="BC459" i="3"/>
  <c r="BD459" i="3"/>
  <c r="BD449" i="3"/>
  <c r="CA449" i="3"/>
  <c r="CL446" i="3"/>
  <c r="BE425" i="3"/>
  <c r="BD425" i="3"/>
  <c r="BE429" i="3"/>
  <c r="AL390" i="3"/>
  <c r="BE388" i="3"/>
  <c r="CO368" i="3"/>
  <c r="BD355" i="3"/>
  <c r="BE355" i="3"/>
  <c r="BE351" i="3"/>
  <c r="BD346" i="3"/>
  <c r="BE346" i="3"/>
  <c r="BE292" i="3"/>
  <c r="BE288" i="3"/>
  <c r="BE287" i="3"/>
  <c r="BE269" i="3"/>
  <c r="AL262" i="3"/>
  <c r="CE248" i="3"/>
  <c r="BD248" i="3"/>
  <c r="AL244" i="3"/>
  <c r="BE240" i="3"/>
  <c r="BD226" i="3"/>
  <c r="CE226" i="3"/>
  <c r="BY219" i="3"/>
  <c r="BE218" i="3"/>
  <c r="CH193" i="3"/>
  <c r="AL183" i="3"/>
  <c r="BE181" i="3"/>
  <c r="BE183" i="3"/>
  <c r="CP185" i="3"/>
  <c r="AL171" i="3"/>
  <c r="BD167" i="3"/>
  <c r="CS167" i="3"/>
  <c r="BD141" i="3"/>
  <c r="CB141" i="3"/>
  <c r="CN117" i="3"/>
  <c r="CP119" i="3"/>
  <c r="BD83" i="3"/>
  <c r="CD83" i="3"/>
  <c r="AL79" i="3"/>
  <c r="CR61" i="3"/>
  <c r="BO59" i="3"/>
  <c r="CR39" i="3"/>
  <c r="CP36" i="3"/>
  <c r="BE36" i="3"/>
  <c r="BD56" i="3"/>
  <c r="BZ56" i="3"/>
  <c r="BD89" i="3"/>
  <c r="CI89" i="3"/>
  <c r="BC63" i="3"/>
  <c r="BR63" i="3"/>
  <c r="CM55" i="3"/>
  <c r="BE55" i="3"/>
  <c r="CX46" i="3"/>
  <c r="BE46" i="3"/>
  <c r="BD138" i="3"/>
  <c r="BY138" i="3"/>
  <c r="CU169" i="3"/>
  <c r="BE169" i="3"/>
  <c r="AU184" i="3"/>
  <c r="AT184" i="3"/>
  <c r="CH230" i="3"/>
  <c r="BD230" i="3"/>
  <c r="AT34" i="3"/>
  <c r="AL34" i="3" s="1"/>
  <c r="AM34" i="3"/>
  <c r="AK45" i="3"/>
  <c r="AT45" i="3"/>
  <c r="AL45" i="3"/>
  <c r="AN45" i="3"/>
  <c r="AM45" i="3"/>
  <c r="AM184" i="3"/>
  <c r="BE266" i="3"/>
  <c r="CP266" i="3"/>
  <c r="BA502" i="3"/>
  <c r="BA436" i="3"/>
  <c r="BA480" i="3"/>
  <c r="BA355" i="3"/>
  <c r="BA296" i="3"/>
  <c r="BA252" i="3"/>
  <c r="BA127" i="3"/>
  <c r="BA399" i="3"/>
  <c r="BA377" i="3"/>
  <c r="BA274" i="3"/>
  <c r="BA149" i="3"/>
  <c r="BA66" i="3"/>
  <c r="BA458" i="3"/>
  <c r="BA193" i="3"/>
  <c r="BA171" i="3"/>
  <c r="BA88" i="3"/>
  <c r="BA25" i="3"/>
  <c r="BA333" i="3"/>
  <c r="BA230" i="3"/>
  <c r="BA24" i="3"/>
  <c r="BA44" i="3"/>
  <c r="AU45" i="3"/>
  <c r="AM54" i="3"/>
  <c r="AT54" i="3"/>
  <c r="AL54" i="3" s="1"/>
  <c r="AT62" i="3"/>
  <c r="AL62" i="3" s="1"/>
  <c r="AU62" i="3"/>
  <c r="AM62" i="3"/>
  <c r="CY152" i="3"/>
  <c r="BE152" i="3"/>
  <c r="CV171" i="3"/>
  <c r="BE171" i="3"/>
  <c r="CS189" i="3"/>
  <c r="BE189" i="3"/>
  <c r="CG191" i="3"/>
  <c r="BD191" i="3"/>
  <c r="CQ223" i="3"/>
  <c r="BE223" i="3"/>
  <c r="CC245" i="3"/>
  <c r="BD245" i="3"/>
  <c r="AU285" i="3"/>
  <c r="AT285" i="3"/>
  <c r="AL285" i="3" s="1"/>
  <c r="AM285" i="3"/>
  <c r="AN294" i="3"/>
  <c r="AT294" i="3"/>
  <c r="AL294" i="3"/>
  <c r="AU294" i="3"/>
  <c r="AM294" i="3"/>
  <c r="AK294" i="3"/>
  <c r="AM66" i="3"/>
  <c r="AU66" i="3"/>
  <c r="AT66" i="3"/>
  <c r="AU80" i="3"/>
  <c r="AT80" i="3"/>
  <c r="AL80" i="3" s="1"/>
  <c r="AM80" i="3"/>
  <c r="BB455" i="3"/>
  <c r="BB396" i="3"/>
  <c r="BB499" i="3"/>
  <c r="BB477" i="3"/>
  <c r="BB293" i="3"/>
  <c r="BB352" i="3"/>
  <c r="BB330" i="3"/>
  <c r="BB124" i="3"/>
  <c r="BB227" i="3"/>
  <c r="BB41" i="3"/>
  <c r="BB190" i="3"/>
  <c r="BB433" i="3"/>
  <c r="BB146" i="3"/>
  <c r="BB63" i="3"/>
  <c r="BB374" i="3"/>
  <c r="BB249" i="3"/>
  <c r="BB85" i="3"/>
  <c r="BE243" i="3"/>
  <c r="CO243" i="3"/>
  <c r="BA495" i="3"/>
  <c r="BA473" i="3"/>
  <c r="BA429" i="3"/>
  <c r="BA451" i="3"/>
  <c r="BA348" i="3"/>
  <c r="BA370" i="3"/>
  <c r="BA392" i="3"/>
  <c r="BA223" i="3"/>
  <c r="BA37" i="3"/>
  <c r="BA326" i="3"/>
  <c r="BA186" i="3"/>
  <c r="BA120" i="3"/>
  <c r="BA142" i="3"/>
  <c r="BA289" i="3"/>
  <c r="BA81" i="3"/>
  <c r="BA267" i="3"/>
  <c r="BA245" i="3"/>
  <c r="AM32" i="3"/>
  <c r="AU34" i="3"/>
  <c r="AU40" i="3"/>
  <c r="AM40" i="3"/>
  <c r="AL40" i="3"/>
  <c r="BC41" i="3"/>
  <c r="B51" i="3"/>
  <c r="F73" i="3" s="1"/>
  <c r="AT58" i="3"/>
  <c r="AU58" i="3"/>
  <c r="AM58" i="3"/>
  <c r="AL58" i="3"/>
  <c r="BB161" i="3"/>
  <c r="CJ173" i="3"/>
  <c r="BD173" i="3"/>
  <c r="CU191" i="3"/>
  <c r="BE191" i="3"/>
  <c r="CK233" i="3"/>
  <c r="BD233" i="3"/>
  <c r="BW255" i="3"/>
  <c r="BC255" i="3"/>
  <c r="BY263" i="3"/>
  <c r="BD263" i="3"/>
  <c r="BB271" i="3"/>
  <c r="CV377" i="3"/>
  <c r="BE377" i="3"/>
  <c r="AU55" i="3"/>
  <c r="AT55" i="3"/>
  <c r="AL55" i="3" s="1"/>
  <c r="BA469" i="3"/>
  <c r="BA491" i="3"/>
  <c r="BA285" i="3"/>
  <c r="BA388" i="3"/>
  <c r="BA263" i="3"/>
  <c r="BA447" i="3"/>
  <c r="BA182" i="3"/>
  <c r="BA344" i="3"/>
  <c r="BA116" i="3"/>
  <c r="BA138" i="3"/>
  <c r="BA55" i="3"/>
  <c r="BA322" i="3"/>
  <c r="BA77" i="3"/>
  <c r="BA366" i="3"/>
  <c r="BA160" i="3"/>
  <c r="BA219" i="3"/>
  <c r="BB491" i="3"/>
  <c r="BB469" i="3"/>
  <c r="BB388" i="3"/>
  <c r="BB322" i="3"/>
  <c r="BB447" i="3"/>
  <c r="BB285" i="3"/>
  <c r="BB160" i="3"/>
  <c r="BB344" i="3"/>
  <c r="BB116" i="3"/>
  <c r="BB263" i="3"/>
  <c r="BB138" i="3"/>
  <c r="BB241" i="3"/>
  <c r="BB77" i="3"/>
  <c r="BB366" i="3"/>
  <c r="BB425" i="3"/>
  <c r="BB219" i="3"/>
  <c r="BB33" i="3"/>
  <c r="BB392" i="3"/>
  <c r="BB495" i="3"/>
  <c r="BB451" i="3"/>
  <c r="BB370" i="3"/>
  <c r="BB326" i="3"/>
  <c r="BB473" i="3"/>
  <c r="BB348" i="3"/>
  <c r="BB186" i="3"/>
  <c r="BB59" i="3"/>
  <c r="BB164" i="3"/>
  <c r="BB142" i="3"/>
  <c r="BB37" i="3"/>
  <c r="BB120" i="3"/>
  <c r="BB245" i="3"/>
  <c r="BB289" i="3"/>
  <c r="BB81" i="3"/>
  <c r="BB267" i="3"/>
  <c r="AM33" i="3"/>
  <c r="BD41" i="3"/>
  <c r="F52" i="3"/>
  <c r="H51" i="3"/>
  <c r="AU54" i="3"/>
  <c r="CA79" i="3"/>
  <c r="BD79" i="3"/>
  <c r="BC150" i="3"/>
  <c r="BU150" i="3"/>
  <c r="BB168" i="3"/>
  <c r="CH171" i="3"/>
  <c r="BD171" i="3"/>
  <c r="AT123" i="3"/>
  <c r="AU123" i="3"/>
  <c r="AL123" i="3"/>
  <c r="AM123" i="3"/>
  <c r="BE138" i="3"/>
  <c r="CM138" i="3"/>
  <c r="BD163" i="3"/>
  <c r="CB163" i="3"/>
  <c r="BC174" i="3"/>
  <c r="BW174" i="3"/>
  <c r="AL184" i="3"/>
  <c r="CX254" i="3"/>
  <c r="BE254" i="3"/>
  <c r="CX298" i="3"/>
  <c r="BE298" i="3"/>
  <c r="AU120" i="3"/>
  <c r="AM120" i="3"/>
  <c r="AL120" i="3"/>
  <c r="AK120" i="3"/>
  <c r="AT120" i="3"/>
  <c r="BS191" i="3"/>
  <c r="BC191" i="3"/>
  <c r="BO245" i="3"/>
  <c r="BC245" i="3"/>
  <c r="B418" i="3"/>
  <c r="B315" i="3"/>
  <c r="B212" i="3"/>
  <c r="BA470" i="3"/>
  <c r="BA492" i="3"/>
  <c r="BA367" i="3"/>
  <c r="BA323" i="3"/>
  <c r="BA78" i="3"/>
  <c r="BA345" i="3"/>
  <c r="BA286" i="3"/>
  <c r="BA426" i="3"/>
  <c r="BA389" i="3"/>
  <c r="BA448" i="3"/>
  <c r="BA220" i="3"/>
  <c r="BA56" i="3"/>
  <c r="BA183" i="3"/>
  <c r="BA264" i="3"/>
  <c r="BA139" i="3"/>
  <c r="BA117" i="3"/>
  <c r="BA242" i="3"/>
  <c r="BB504" i="3"/>
  <c r="BB482" i="3"/>
  <c r="BB379" i="3"/>
  <c r="BB335" i="3"/>
  <c r="BB438" i="3"/>
  <c r="BB276" i="3"/>
  <c r="BB151" i="3"/>
  <c r="BB357" i="3"/>
  <c r="BB298" i="3"/>
  <c r="BB254" i="3"/>
  <c r="BB129" i="3"/>
  <c r="BB46" i="3"/>
  <c r="BB232" i="3"/>
  <c r="BB195" i="3"/>
  <c r="BB68" i="3"/>
  <c r="BB90" i="3"/>
  <c r="BB173" i="3"/>
  <c r="BA26" i="3"/>
  <c r="AT33" i="3"/>
  <c r="AL33" i="3" s="1"/>
  <c r="BB34" i="3"/>
  <c r="BE37" i="3"/>
  <c r="CQ37" i="3"/>
  <c r="CD39" i="3"/>
  <c r="BD39" i="3"/>
  <c r="BE41" i="3"/>
  <c r="AL46" i="3"/>
  <c r="AT46" i="3"/>
  <c r="AU46" i="3"/>
  <c r="G51" i="3"/>
  <c r="BE68" i="3"/>
  <c r="AM140" i="3"/>
  <c r="AU140" i="3"/>
  <c r="AT140" i="3"/>
  <c r="BA241" i="3"/>
  <c r="AU247" i="3"/>
  <c r="AT247" i="3"/>
  <c r="AM247" i="3"/>
  <c r="BE380" i="3"/>
  <c r="CY380" i="3"/>
  <c r="BB429" i="3"/>
  <c r="AX474" i="3"/>
  <c r="AX430" i="3"/>
  <c r="AX371" i="3"/>
  <c r="AX327" i="3"/>
  <c r="AX496" i="3"/>
  <c r="AX349" i="3"/>
  <c r="AX452" i="3"/>
  <c r="AX393" i="3"/>
  <c r="AX268" i="3"/>
  <c r="AX290" i="3"/>
  <c r="AX60" i="3"/>
  <c r="AX143" i="3"/>
  <c r="AX187" i="3"/>
  <c r="AX38" i="3"/>
  <c r="AX246" i="3"/>
  <c r="AX121" i="3"/>
  <c r="AX224" i="3"/>
  <c r="BB470" i="3"/>
  <c r="BB492" i="3"/>
  <c r="BB286" i="3"/>
  <c r="BB264" i="3"/>
  <c r="BB448" i="3"/>
  <c r="BB345" i="3"/>
  <c r="BB183" i="3"/>
  <c r="BB389" i="3"/>
  <c r="BB117" i="3"/>
  <c r="BB323" i="3"/>
  <c r="BB139" i="3"/>
  <c r="BB56" i="3"/>
  <c r="BB426" i="3"/>
  <c r="BB242" i="3"/>
  <c r="BB367" i="3"/>
  <c r="BA453" i="3"/>
  <c r="BA475" i="3"/>
  <c r="BA431" i="3"/>
  <c r="BA497" i="3"/>
  <c r="BA394" i="3"/>
  <c r="BA350" i="3"/>
  <c r="BA328" i="3"/>
  <c r="BA372" i="3"/>
  <c r="BA269" i="3"/>
  <c r="BA291" i="3"/>
  <c r="BA144" i="3"/>
  <c r="BA83" i="3"/>
  <c r="BA122" i="3"/>
  <c r="BA225" i="3"/>
  <c r="BA39" i="3"/>
  <c r="BA247" i="3"/>
  <c r="BA166" i="3"/>
  <c r="BA20" i="3"/>
  <c r="BA188" i="3"/>
  <c r="BB483" i="3"/>
  <c r="BB461" i="3"/>
  <c r="BB505" i="3"/>
  <c r="BB402" i="3"/>
  <c r="BB358" i="3"/>
  <c r="BB299" i="3"/>
  <c r="BB439" i="3"/>
  <c r="BB255" i="3"/>
  <c r="BB174" i="3"/>
  <c r="BB380" i="3"/>
  <c r="BB196" i="3"/>
  <c r="BB152" i="3"/>
  <c r="BB47" i="3"/>
  <c r="BB91" i="3"/>
  <c r="BB233" i="3"/>
  <c r="BB277" i="3"/>
  <c r="BB130" i="3"/>
  <c r="BB336" i="3"/>
  <c r="AU32" i="3"/>
  <c r="AL32" i="3" s="1"/>
  <c r="AU33" i="3"/>
  <c r="AU35" i="3"/>
  <c r="AT35" i="3"/>
  <c r="AM35" i="3"/>
  <c r="AK46" i="3"/>
  <c r="BA59" i="3"/>
  <c r="CU64" i="3"/>
  <c r="CK174" i="3"/>
  <c r="AU195" i="3"/>
  <c r="AT195" i="3"/>
  <c r="AN195" i="3"/>
  <c r="AL195" i="3"/>
  <c r="AM195" i="3"/>
  <c r="AK195" i="3"/>
  <c r="BX218" i="3"/>
  <c r="BD286" i="3"/>
  <c r="BZ286" i="3"/>
  <c r="AU377" i="3"/>
  <c r="AT377" i="3"/>
  <c r="AL377" i="3" s="1"/>
  <c r="BE379" i="3"/>
  <c r="CX379" i="3"/>
  <c r="AU427" i="3"/>
  <c r="AT427" i="3"/>
  <c r="AL427" i="3"/>
  <c r="AM427" i="3"/>
  <c r="AJ29" i="3"/>
  <c r="AB29" i="3"/>
  <c r="T29" i="3"/>
  <c r="T30" i="3" s="1"/>
  <c r="L29" i="3"/>
  <c r="L30" i="3" s="1"/>
  <c r="Q29" i="3"/>
  <c r="Q30" i="3" s="1"/>
  <c r="AI29" i="3"/>
  <c r="AA29" i="3"/>
  <c r="AA30" i="3" s="1"/>
  <c r="S29" i="3"/>
  <c r="S30" i="3" s="1"/>
  <c r="K29" i="3"/>
  <c r="K30" i="3" s="1"/>
  <c r="Y29" i="3"/>
  <c r="Y30" i="3" s="1"/>
  <c r="AH29" i="3"/>
  <c r="Z29" i="3"/>
  <c r="Z30" i="3" s="1"/>
  <c r="R29" i="3"/>
  <c r="R30" i="3" s="1"/>
  <c r="J29" i="3"/>
  <c r="J30" i="3" s="1"/>
  <c r="AG29" i="3"/>
  <c r="I29" i="3"/>
  <c r="AD28" i="3" s="1"/>
  <c r="U29" i="3"/>
  <c r="U30" i="3" s="1"/>
  <c r="F30" i="3"/>
  <c r="CC37" i="3"/>
  <c r="CQ59" i="3"/>
  <c r="BE59" i="3"/>
  <c r="AU91" i="3"/>
  <c r="AN91" i="3"/>
  <c r="AM91" i="3"/>
  <c r="AT91" i="3"/>
  <c r="AL91" i="3"/>
  <c r="BD117" i="3"/>
  <c r="BZ117" i="3"/>
  <c r="AT142" i="3"/>
  <c r="AN142" i="3"/>
  <c r="AM142" i="3"/>
  <c r="AL142" i="3"/>
  <c r="AK142" i="3"/>
  <c r="AU142" i="3"/>
  <c r="BD160" i="3"/>
  <c r="BY160" i="3"/>
  <c r="AU166" i="3"/>
  <c r="AL166" i="3" s="1"/>
  <c r="AT166" i="3"/>
  <c r="AM166" i="3"/>
  <c r="CX173" i="3"/>
  <c r="BE173" i="3"/>
  <c r="CR188" i="3"/>
  <c r="BE188" i="3"/>
  <c r="AM190" i="3"/>
  <c r="AN190" i="3"/>
  <c r="AL190" i="3"/>
  <c r="AK190" i="3"/>
  <c r="BX262" i="3"/>
  <c r="BD262" i="3"/>
  <c r="CM263" i="3"/>
  <c r="BE263" i="3"/>
  <c r="CN323" i="3"/>
  <c r="BE323" i="3"/>
  <c r="AT325" i="3"/>
  <c r="AU325" i="3"/>
  <c r="AM325" i="3"/>
  <c r="CO449" i="3"/>
  <c r="BE449" i="3"/>
  <c r="V29" i="3"/>
  <c r="V30" i="3" s="1"/>
  <c r="AU36" i="3"/>
  <c r="AT36" i="3"/>
  <c r="AN41" i="3"/>
  <c r="AU41" i="3"/>
  <c r="AT41" i="3"/>
  <c r="AL44" i="3"/>
  <c r="AT57" i="3"/>
  <c r="AL57" i="3" s="1"/>
  <c r="AM57" i="3"/>
  <c r="AU76" i="3"/>
  <c r="AT76" i="3"/>
  <c r="AL76" i="3" s="1"/>
  <c r="AK91" i="3"/>
  <c r="CW128" i="3"/>
  <c r="BE128" i="3"/>
  <c r="BE244" i="3"/>
  <c r="CP244" i="3"/>
  <c r="BE252" i="3"/>
  <c r="CV252" i="3"/>
  <c r="BE265" i="3"/>
  <c r="CO265" i="3"/>
  <c r="AM343" i="3"/>
  <c r="AU343" i="3"/>
  <c r="AT343" i="3"/>
  <c r="AL343" i="3" s="1"/>
  <c r="BC353" i="3"/>
  <c r="BS353" i="3"/>
  <c r="CW459" i="3"/>
  <c r="BE459" i="3"/>
  <c r="CB119" i="3"/>
  <c r="BD119" i="3"/>
  <c r="AM139" i="3"/>
  <c r="AU139" i="3"/>
  <c r="CV149" i="3"/>
  <c r="BE149" i="3"/>
  <c r="AK152" i="3"/>
  <c r="AU152" i="3"/>
  <c r="AT152" i="3"/>
  <c r="AN152" i="3"/>
  <c r="BO164" i="3"/>
  <c r="BC164" i="3"/>
  <c r="BZ183" i="3"/>
  <c r="BD183" i="3"/>
  <c r="AU190" i="3"/>
  <c r="AT225" i="3"/>
  <c r="AU225" i="3"/>
  <c r="AM225" i="3"/>
  <c r="AM233" i="3"/>
  <c r="AU233" i="3"/>
  <c r="AT233" i="3"/>
  <c r="AN233" i="3"/>
  <c r="BC254" i="3"/>
  <c r="BV254" i="3"/>
  <c r="AT275" i="3"/>
  <c r="AM275" i="3"/>
  <c r="AK275" i="3"/>
  <c r="AU275" i="3"/>
  <c r="AN275" i="3"/>
  <c r="CL284" i="3"/>
  <c r="BE284" i="3"/>
  <c r="CJ335" i="3"/>
  <c r="BD335" i="3"/>
  <c r="AT387" i="3"/>
  <c r="AL387" i="3"/>
  <c r="CL76" i="3"/>
  <c r="BE76" i="3"/>
  <c r="CJ90" i="3"/>
  <c r="BD90" i="3"/>
  <c r="AT139" i="3"/>
  <c r="AL139" i="3" s="1"/>
  <c r="BE145" i="3"/>
  <c r="CG147" i="3"/>
  <c r="BD147" i="3"/>
  <c r="AL152" i="3"/>
  <c r="CC164" i="3"/>
  <c r="BD164" i="3"/>
  <c r="BW233" i="3"/>
  <c r="BC233" i="3"/>
  <c r="CB244" i="3"/>
  <c r="BD244" i="3"/>
  <c r="CJ254" i="3"/>
  <c r="BD254" i="3"/>
  <c r="AL275" i="3"/>
  <c r="BC330" i="3"/>
  <c r="BR330" i="3"/>
  <c r="BE387" i="3"/>
  <c r="CL387" i="3"/>
  <c r="AT194" i="3"/>
  <c r="AM194" i="3"/>
  <c r="AL194" i="3"/>
  <c r="AK194" i="3"/>
  <c r="AK231" i="3"/>
  <c r="AU231" i="3"/>
  <c r="AL264" i="3"/>
  <c r="AU494" i="3"/>
  <c r="AT494" i="3"/>
  <c r="AM494" i="3"/>
  <c r="AL494" i="3"/>
  <c r="BA493" i="3"/>
  <c r="BA449" i="3"/>
  <c r="BA427" i="3"/>
  <c r="BA471" i="3"/>
  <c r="BA390" i="3"/>
  <c r="BA368" i="3"/>
  <c r="BA265" i="3"/>
  <c r="BA324" i="3"/>
  <c r="BA140" i="3"/>
  <c r="BA243" i="3"/>
  <c r="BA184" i="3"/>
  <c r="BA162" i="3"/>
  <c r="BA221" i="3"/>
  <c r="BB475" i="3"/>
  <c r="BB431" i="3"/>
  <c r="BB453" i="3"/>
  <c r="BB497" i="3"/>
  <c r="BB328" i="3"/>
  <c r="BB372" i="3"/>
  <c r="BB350" i="3"/>
  <c r="BB83" i="3"/>
  <c r="BB394" i="3"/>
  <c r="BB269" i="3"/>
  <c r="AN168" i="3"/>
  <c r="AM168" i="3"/>
  <c r="AL168" i="3"/>
  <c r="AK168" i="3"/>
  <c r="AK169" i="3"/>
  <c r="CA265" i="3"/>
  <c r="BD265" i="3"/>
  <c r="AT277" i="3"/>
  <c r="AM277" i="3"/>
  <c r="AK277" i="3"/>
  <c r="AU277" i="3"/>
  <c r="AN277" i="3"/>
  <c r="AL277" i="3"/>
  <c r="CY336" i="3"/>
  <c r="BE336" i="3"/>
  <c r="BE428" i="3"/>
  <c r="CP428" i="3"/>
  <c r="BE475" i="3"/>
  <c r="CR475" i="3"/>
  <c r="AX468" i="3"/>
  <c r="AX424" i="3"/>
  <c r="AX446" i="3"/>
  <c r="AX490" i="3"/>
  <c r="AX284" i="3"/>
  <c r="AX262" i="3"/>
  <c r="AX181" i="3"/>
  <c r="AX343" i="3"/>
  <c r="AX137" i="3"/>
  <c r="AX365" i="3"/>
  <c r="AX240" i="3"/>
  <c r="AX218" i="3"/>
  <c r="AX159" i="3"/>
  <c r="BB471" i="3"/>
  <c r="BB493" i="3"/>
  <c r="BB449" i="3"/>
  <c r="BB427" i="3"/>
  <c r="BB390" i="3"/>
  <c r="BB324" i="3"/>
  <c r="BB287" i="3"/>
  <c r="BB79" i="3"/>
  <c r="BB243" i="3"/>
  <c r="BB184" i="3"/>
  <c r="BB162" i="3"/>
  <c r="BB221" i="3"/>
  <c r="BB39" i="3"/>
  <c r="BC47" i="3"/>
  <c r="AK64" i="3"/>
  <c r="AK69" i="3"/>
  <c r="AM78" i="3"/>
  <c r="CQ81" i="3"/>
  <c r="AL85" i="3"/>
  <c r="AU85" i="3"/>
  <c r="AT88" i="3"/>
  <c r="AL88" i="3" s="1"/>
  <c r="AK89" i="3"/>
  <c r="AU116" i="3"/>
  <c r="AL116" i="3" s="1"/>
  <c r="AU122" i="3"/>
  <c r="AL122" i="3" s="1"/>
  <c r="AN125" i="3"/>
  <c r="AM125" i="3"/>
  <c r="AL125" i="3"/>
  <c r="AU137" i="3"/>
  <c r="AT137" i="3"/>
  <c r="AL137" i="3" s="1"/>
  <c r="CT146" i="3"/>
  <c r="CM160" i="3"/>
  <c r="AU162" i="3"/>
  <c r="AL162" i="3" s="1"/>
  <c r="AT168" i="3"/>
  <c r="AL169" i="3"/>
  <c r="AM182" i="3"/>
  <c r="AU194" i="3"/>
  <c r="AU223" i="3"/>
  <c r="AT223" i="3"/>
  <c r="AN223" i="3"/>
  <c r="BB225" i="3"/>
  <c r="AT227" i="3"/>
  <c r="BD228" i="3"/>
  <c r="AM231" i="3"/>
  <c r="CM241" i="3"/>
  <c r="AU243" i="3"/>
  <c r="AL243" i="3" s="1"/>
  <c r="AN249" i="3"/>
  <c r="AL250" i="3"/>
  <c r="AU252" i="3"/>
  <c r="AT252" i="3"/>
  <c r="BB253" i="3"/>
  <c r="AU269" i="3"/>
  <c r="AL269" i="3" s="1"/>
  <c r="BS272" i="3"/>
  <c r="BC272" i="3"/>
  <c r="BD284" i="3"/>
  <c r="BE321" i="3"/>
  <c r="CL321" i="3"/>
  <c r="AL328" i="3"/>
  <c r="BA346" i="3"/>
  <c r="CF352" i="3"/>
  <c r="BD352" i="3"/>
  <c r="CW356" i="3"/>
  <c r="BB480" i="3"/>
  <c r="BB500" i="3" s="1"/>
  <c r="BB436" i="3"/>
  <c r="BB456" i="3" s="1"/>
  <c r="BB502" i="3"/>
  <c r="BB355" i="3"/>
  <c r="BB375" i="3" s="1"/>
  <c r="BB377" i="3"/>
  <c r="BB397" i="3" s="1"/>
  <c r="BB296" i="3"/>
  <c r="BB230" i="3"/>
  <c r="BB250" i="3" s="1"/>
  <c r="BB399" i="3"/>
  <c r="BB274" i="3"/>
  <c r="BB294" i="3" s="1"/>
  <c r="BB252" i="3"/>
  <c r="BB272" i="3" s="1"/>
  <c r="BB149" i="3"/>
  <c r="BB169" i="3" s="1"/>
  <c r="BB458" i="3"/>
  <c r="BB478" i="3" s="1"/>
  <c r="BB193" i="3"/>
  <c r="BB171" i="3"/>
  <c r="BB191" i="3" s="1"/>
  <c r="BB44" i="3"/>
  <c r="BB64" i="3" s="1"/>
  <c r="AL130" i="3"/>
  <c r="AT130" i="3"/>
  <c r="AN130" i="3"/>
  <c r="AM130" i="3"/>
  <c r="AM144" i="3"/>
  <c r="AT144" i="3"/>
  <c r="AN194" i="3"/>
  <c r="AU220" i="3"/>
  <c r="AT220" i="3"/>
  <c r="AL220" i="3" s="1"/>
  <c r="AM220" i="3"/>
  <c r="AL330" i="3"/>
  <c r="AT330" i="3"/>
  <c r="AU330" i="3"/>
  <c r="AM330" i="3"/>
  <c r="AN330" i="3"/>
  <c r="BE472" i="3"/>
  <c r="CP472" i="3"/>
  <c r="BA490" i="3"/>
  <c r="BA387" i="3"/>
  <c r="BA321" i="3"/>
  <c r="BA468" i="3"/>
  <c r="BA424" i="3"/>
  <c r="BA365" i="3"/>
  <c r="BA284" i="3"/>
  <c r="BA343" i="3"/>
  <c r="BA446" i="3"/>
  <c r="BA159" i="3"/>
  <c r="BA240" i="3"/>
  <c r="BA218" i="3"/>
  <c r="BA181" i="3"/>
  <c r="BB432" i="3"/>
  <c r="BB498" i="3"/>
  <c r="BB454" i="3"/>
  <c r="BB395" i="3"/>
  <c r="BB270" i="3"/>
  <c r="BB329" i="3"/>
  <c r="BB145" i="3"/>
  <c r="BB476" i="3"/>
  <c r="BB248" i="3"/>
  <c r="BB226" i="3"/>
  <c r="BB189" i="3"/>
  <c r="BB167" i="3"/>
  <c r="BB503" i="3"/>
  <c r="BB481" i="3"/>
  <c r="BB400" i="3"/>
  <c r="BB356" i="3"/>
  <c r="BB334" i="3"/>
  <c r="BB297" i="3"/>
  <c r="BB128" i="3"/>
  <c r="BB437" i="3"/>
  <c r="BB231" i="3"/>
  <c r="BB67" i="3"/>
  <c r="BB459" i="3"/>
  <c r="AL64" i="3"/>
  <c r="AM69" i="3"/>
  <c r="BB123" i="3"/>
  <c r="AT127" i="3"/>
  <c r="AL127" i="3" s="1"/>
  <c r="AM127" i="3"/>
  <c r="AU130" i="3"/>
  <c r="AU144" i="3"/>
  <c r="AL144" i="3" s="1"/>
  <c r="AU147" i="3"/>
  <c r="AT147" i="3"/>
  <c r="AN147" i="3"/>
  <c r="AM147" i="3"/>
  <c r="AT161" i="3"/>
  <c r="AL161" i="3" s="1"/>
  <c r="AM161" i="3"/>
  <c r="BB166" i="3"/>
  <c r="AU168" i="3"/>
  <c r="AU173" i="3"/>
  <c r="AT173" i="3"/>
  <c r="AN173" i="3"/>
  <c r="AU188" i="3"/>
  <c r="AT188" i="3"/>
  <c r="AL188" i="3" s="1"/>
  <c r="AU222" i="3"/>
  <c r="AL222" i="3" s="1"/>
  <c r="AM222" i="3"/>
  <c r="AN231" i="3"/>
  <c r="AM242" i="3"/>
  <c r="AT242" i="3"/>
  <c r="AL242" i="3" s="1"/>
  <c r="BB247" i="3"/>
  <c r="BB265" i="3"/>
  <c r="AU276" i="3"/>
  <c r="AN276" i="3"/>
  <c r="AT276" i="3"/>
  <c r="AM276" i="3"/>
  <c r="AL276" i="3"/>
  <c r="AT296" i="3"/>
  <c r="AL296" i="3" s="1"/>
  <c r="AM296" i="3"/>
  <c r="AU296" i="3"/>
  <c r="AM331" i="3"/>
  <c r="AK331" i="3"/>
  <c r="AU331" i="3"/>
  <c r="BB346" i="3"/>
  <c r="CC348" i="3"/>
  <c r="BD348" i="3"/>
  <c r="AT373" i="3"/>
  <c r="AL373" i="3" s="1"/>
  <c r="BC378" i="3"/>
  <c r="AL400" i="3"/>
  <c r="AU400" i="3"/>
  <c r="AT400" i="3"/>
  <c r="AM400" i="3"/>
  <c r="AK400" i="3"/>
  <c r="AM88" i="3"/>
  <c r="AM122" i="3"/>
  <c r="AU145" i="3"/>
  <c r="AT169" i="3"/>
  <c r="AU169" i="3"/>
  <c r="AN169" i="3"/>
  <c r="AM186" i="3"/>
  <c r="AU186" i="3"/>
  <c r="AT186" i="3"/>
  <c r="AN186" i="3"/>
  <c r="AM227" i="3"/>
  <c r="AL227" i="3"/>
  <c r="AK227" i="3"/>
  <c r="AU250" i="3"/>
  <c r="AT250" i="3"/>
  <c r="AN250" i="3"/>
  <c r="AT297" i="3"/>
  <c r="AK297" i="3"/>
  <c r="AN297" i="3"/>
  <c r="AL297" i="3"/>
  <c r="AU297" i="3"/>
  <c r="AM297" i="3"/>
  <c r="CW334" i="3"/>
  <c r="BE334" i="3"/>
  <c r="AU350" i="3"/>
  <c r="AT350" i="3"/>
  <c r="AM350" i="3"/>
  <c r="BD432" i="3"/>
  <c r="CE432" i="3"/>
  <c r="BD475" i="3"/>
  <c r="CD475" i="3"/>
  <c r="AM498" i="3"/>
  <c r="AL498" i="3"/>
  <c r="BB61" i="3"/>
  <c r="BA79" i="3"/>
  <c r="AM84" i="3"/>
  <c r="AN89" i="3"/>
  <c r="AU89" i="3"/>
  <c r="AM115" i="3"/>
  <c r="AU115" i="3"/>
  <c r="AT115" i="3"/>
  <c r="AL115" i="3" s="1"/>
  <c r="AK186" i="3"/>
  <c r="AN227" i="3"/>
  <c r="BC228" i="3"/>
  <c r="AL231" i="3"/>
  <c r="AU249" i="3"/>
  <c r="AM249" i="3"/>
  <c r="AL249" i="3"/>
  <c r="AK249" i="3"/>
  <c r="AK250" i="3"/>
  <c r="AU274" i="3"/>
  <c r="AM274" i="3"/>
  <c r="AT274" i="3"/>
  <c r="CR328" i="3"/>
  <c r="BE328" i="3"/>
  <c r="AM345" i="3"/>
  <c r="AU345" i="3"/>
  <c r="AT345" i="3"/>
  <c r="AL345" i="3"/>
  <c r="CW378" i="3"/>
  <c r="BE378" i="3"/>
  <c r="BA17" i="3"/>
  <c r="E416" i="3"/>
  <c r="E107" i="3"/>
  <c r="BB490" i="3"/>
  <c r="BB365" i="3"/>
  <c r="BB343" i="3"/>
  <c r="BB446" i="3"/>
  <c r="BB321" i="3"/>
  <c r="BB284" i="3"/>
  <c r="BB137" i="3"/>
  <c r="BB218" i="3"/>
  <c r="BB181" i="3"/>
  <c r="BB159" i="3"/>
  <c r="BB76" i="3"/>
  <c r="BB387" i="3"/>
  <c r="BB450" i="3"/>
  <c r="BB428" i="3"/>
  <c r="BB494" i="3"/>
  <c r="BB472" i="3"/>
  <c r="BB391" i="3"/>
  <c r="BB369" i="3"/>
  <c r="BB266" i="3"/>
  <c r="BB325" i="3"/>
  <c r="BB119" i="3"/>
  <c r="BB141" i="3"/>
  <c r="BB36" i="3"/>
  <c r="AL47" i="3"/>
  <c r="BB58" i="3"/>
  <c r="AL59" i="3"/>
  <c r="AL61" i="3"/>
  <c r="AN69" i="3"/>
  <c r="CK69" i="3"/>
  <c r="AT78" i="3"/>
  <c r="AL78" i="3" s="1"/>
  <c r="AU84" i="3"/>
  <c r="AL84" i="3" s="1"/>
  <c r="AM85" i="3"/>
  <c r="AM89" i="3"/>
  <c r="AM116" i="3"/>
  <c r="AU118" i="3"/>
  <c r="AT118" i="3"/>
  <c r="AM118" i="3"/>
  <c r="BB122" i="3"/>
  <c r="AT125" i="3"/>
  <c r="AM137" i="3"/>
  <c r="AT145" i="3"/>
  <c r="AK147" i="3"/>
  <c r="AU149" i="3"/>
  <c r="AT149" i="3"/>
  <c r="AL149" i="3" s="1"/>
  <c r="BB150" i="3"/>
  <c r="AM162" i="3"/>
  <c r="AN164" i="3"/>
  <c r="AU164" i="3"/>
  <c r="AT164" i="3"/>
  <c r="AM164" i="3"/>
  <c r="AU172" i="3"/>
  <c r="AM172" i="3"/>
  <c r="AL172" i="3"/>
  <c r="AL181" i="3"/>
  <c r="AT182" i="3"/>
  <c r="AL182" i="3" s="1"/>
  <c r="AN191" i="3"/>
  <c r="AU191" i="3"/>
  <c r="AT191" i="3"/>
  <c r="BB194" i="3"/>
  <c r="AL223" i="3"/>
  <c r="AT231" i="3"/>
  <c r="AU245" i="3"/>
  <c r="AT245" i="3"/>
  <c r="AN245" i="3"/>
  <c r="AM245" i="3"/>
  <c r="AT254" i="3"/>
  <c r="AN254" i="3"/>
  <c r="AU255" i="3"/>
  <c r="AN255" i="3"/>
  <c r="AM255" i="3"/>
  <c r="AL255" i="3"/>
  <c r="AK276" i="3"/>
  <c r="BE291" i="3"/>
  <c r="CR291" i="3"/>
  <c r="BB292" i="3"/>
  <c r="AU298" i="3"/>
  <c r="AN298" i="3"/>
  <c r="AL298" i="3"/>
  <c r="AK298" i="3"/>
  <c r="AT298" i="3"/>
  <c r="AL331" i="3"/>
  <c r="BB333" i="3"/>
  <c r="BB353" i="3" s="1"/>
  <c r="CQ348" i="3"/>
  <c r="BE348" i="3"/>
  <c r="CE351" i="3"/>
  <c r="BD351" i="3"/>
  <c r="CJ357" i="3"/>
  <c r="BD357" i="3"/>
  <c r="BB368" i="3"/>
  <c r="AM373" i="3"/>
  <c r="CO390" i="3"/>
  <c r="BE390" i="3"/>
  <c r="AN400" i="3"/>
  <c r="AK172" i="3"/>
  <c r="AL185" i="3"/>
  <c r="AU240" i="3"/>
  <c r="AL240" i="3" s="1"/>
  <c r="AN253" i="3"/>
  <c r="AK253" i="3"/>
  <c r="BE253" i="3"/>
  <c r="AU287" i="3"/>
  <c r="AT287" i="3"/>
  <c r="AM293" i="3"/>
  <c r="AK293" i="3"/>
  <c r="AL293" i="3"/>
  <c r="CY299" i="3"/>
  <c r="BE299" i="3"/>
  <c r="AL329" i="3"/>
  <c r="AL358" i="3"/>
  <c r="AK358" i="3"/>
  <c r="AU358" i="3"/>
  <c r="BD375" i="3"/>
  <c r="CG375" i="3"/>
  <c r="BD390" i="3"/>
  <c r="CA390" i="3"/>
  <c r="BD397" i="3"/>
  <c r="CG397" i="3"/>
  <c r="BE453" i="3"/>
  <c r="CR453" i="3"/>
  <c r="AU499" i="3"/>
  <c r="AT499" i="3"/>
  <c r="AM499" i="3"/>
  <c r="AL499" i="3"/>
  <c r="AN499" i="3"/>
  <c r="AK499" i="3"/>
  <c r="AK81" i="3"/>
  <c r="AK86" i="3"/>
  <c r="AK90" i="3"/>
  <c r="AK146" i="3"/>
  <c r="BD146" i="3"/>
  <c r="AL241" i="3"/>
  <c r="CI253" i="3"/>
  <c r="BE262" i="3"/>
  <c r="AM271" i="3"/>
  <c r="AK271" i="3"/>
  <c r="AT271" i="3"/>
  <c r="CC289" i="3"/>
  <c r="BD289" i="3"/>
  <c r="AT292" i="3"/>
  <c r="AL292" i="3" s="1"/>
  <c r="AN293" i="3"/>
  <c r="AL324" i="3"/>
  <c r="AM329" i="3"/>
  <c r="AM358" i="3"/>
  <c r="CU375" i="3"/>
  <c r="BE375" i="3"/>
  <c r="CH399" i="3"/>
  <c r="BD399" i="3"/>
  <c r="AT480" i="3"/>
  <c r="AM480" i="3"/>
  <c r="AL189" i="3"/>
  <c r="AL270" i="3"/>
  <c r="AT291" i="3"/>
  <c r="AL291" i="3" s="1"/>
  <c r="AU321" i="3"/>
  <c r="AL321" i="3" s="1"/>
  <c r="AM344" i="3"/>
  <c r="AU344" i="3"/>
  <c r="AL344" i="3" s="1"/>
  <c r="AU352" i="3"/>
  <c r="AN352" i="3"/>
  <c r="AM352" i="3"/>
  <c r="AK352" i="3"/>
  <c r="AT352" i="3"/>
  <c r="AL368" i="3"/>
  <c r="BV379" i="3"/>
  <c r="BC379" i="3"/>
  <c r="AM391" i="3"/>
  <c r="AU391" i="3"/>
  <c r="AT391" i="3"/>
  <c r="BC439" i="3"/>
  <c r="BW439" i="3"/>
  <c r="AN477" i="3"/>
  <c r="AM477" i="3"/>
  <c r="AL477" i="3"/>
  <c r="AT477" i="3"/>
  <c r="AK477" i="3"/>
  <c r="AU477" i="3"/>
  <c r="AU480" i="3"/>
  <c r="CM322" i="3"/>
  <c r="AM333" i="3"/>
  <c r="AT333" i="3"/>
  <c r="AT370" i="3"/>
  <c r="AN370" i="3"/>
  <c r="AL370" i="3"/>
  <c r="BD431" i="3"/>
  <c r="CD431" i="3"/>
  <c r="CG456" i="3"/>
  <c r="BD456" i="3"/>
  <c r="AL503" i="3"/>
  <c r="AK503" i="3"/>
  <c r="AN503" i="3"/>
  <c r="AM503" i="3"/>
  <c r="AT323" i="3"/>
  <c r="AT335" i="3"/>
  <c r="AU335" i="3"/>
  <c r="AM335" i="3"/>
  <c r="AT347" i="3"/>
  <c r="AL347" i="3" s="1"/>
  <c r="AM347" i="3"/>
  <c r="AU348" i="3"/>
  <c r="AN348" i="3"/>
  <c r="AM365" i="3"/>
  <c r="AU365" i="3"/>
  <c r="AL365" i="3" s="1"/>
  <c r="AT369" i="3"/>
  <c r="AM369" i="3"/>
  <c r="AU369" i="3"/>
  <c r="AK370" i="3"/>
  <c r="AU394" i="3"/>
  <c r="AL394" i="3" s="1"/>
  <c r="AM394" i="3"/>
  <c r="AT394" i="3"/>
  <c r="BE431" i="3"/>
  <c r="CR431" i="3"/>
  <c r="CN448" i="3"/>
  <c r="BE448" i="3"/>
  <c r="AN451" i="3"/>
  <c r="AM451" i="3"/>
  <c r="AT451" i="3"/>
  <c r="AL451" i="3"/>
  <c r="AK451" i="3"/>
  <c r="AU451" i="3"/>
  <c r="AL266" i="3"/>
  <c r="AM267" i="3"/>
  <c r="AK267" i="3"/>
  <c r="AN272" i="3"/>
  <c r="AL272" i="3"/>
  <c r="AM289" i="3"/>
  <c r="AN289" i="3"/>
  <c r="AK289" i="3"/>
  <c r="AL322" i="3"/>
  <c r="AL323" i="3"/>
  <c r="AU333" i="3"/>
  <c r="AK335" i="3"/>
  <c r="AU336" i="3"/>
  <c r="AL336" i="3"/>
  <c r="AK336" i="3"/>
  <c r="AK348" i="3"/>
  <c r="AM366" i="3"/>
  <c r="AU366" i="3"/>
  <c r="AL366" i="3"/>
  <c r="AM370" i="3"/>
  <c r="AM372" i="3"/>
  <c r="AU372" i="3"/>
  <c r="AL372" i="3" s="1"/>
  <c r="AT374" i="3"/>
  <c r="AU374" i="3"/>
  <c r="AN374" i="3"/>
  <c r="AM374" i="3"/>
  <c r="AK374" i="3"/>
  <c r="AT378" i="3"/>
  <c r="AN378" i="3"/>
  <c r="AU378" i="3"/>
  <c r="AL378" i="3"/>
  <c r="AL388" i="3"/>
  <c r="BW402" i="3"/>
  <c r="BC402" i="3"/>
  <c r="AK357" i="3"/>
  <c r="AT357" i="3"/>
  <c r="AN357" i="3"/>
  <c r="AU367" i="3"/>
  <c r="AL367" i="3" s="1"/>
  <c r="AM395" i="3"/>
  <c r="AT424" i="3"/>
  <c r="AM424" i="3"/>
  <c r="AU424" i="3"/>
  <c r="AL428" i="3"/>
  <c r="CM447" i="3"/>
  <c r="BE447" i="3"/>
  <c r="BD471" i="3"/>
  <c r="CA471" i="3"/>
  <c r="AT446" i="3"/>
  <c r="AU446" i="3"/>
  <c r="BE450" i="3"/>
  <c r="CP450" i="3"/>
  <c r="BR455" i="3"/>
  <c r="BC455" i="3"/>
  <c r="CO471" i="3"/>
  <c r="BE471" i="3"/>
  <c r="AM473" i="3"/>
  <c r="AL473" i="3"/>
  <c r="AU473" i="3"/>
  <c r="AT473" i="3"/>
  <c r="AN473" i="3"/>
  <c r="AK473" i="3"/>
  <c r="CG478" i="3"/>
  <c r="BD478" i="3"/>
  <c r="CI481" i="3"/>
  <c r="BD481" i="3"/>
  <c r="AL288" i="3"/>
  <c r="AN334" i="3"/>
  <c r="AT334" i="3"/>
  <c r="AM357" i="3"/>
  <c r="AM367" i="3"/>
  <c r="BS375" i="3"/>
  <c r="AT389" i="3"/>
  <c r="AM389" i="3"/>
  <c r="AL389" i="3"/>
  <c r="AT395" i="3"/>
  <c r="AL395" i="3" s="1"/>
  <c r="AU453" i="3"/>
  <c r="AT453" i="3"/>
  <c r="AL453" i="3" s="1"/>
  <c r="BD455" i="3"/>
  <c r="CF455" i="3"/>
  <c r="BD470" i="3"/>
  <c r="BZ470" i="3"/>
  <c r="AM476" i="3"/>
  <c r="AU476" i="3"/>
  <c r="AL476" i="3" s="1"/>
  <c r="AT476" i="3"/>
  <c r="CW481" i="3"/>
  <c r="BE481" i="3"/>
  <c r="AT493" i="3"/>
  <c r="AM493" i="3"/>
  <c r="AU493" i="3"/>
  <c r="AL493" i="3"/>
  <c r="AN437" i="3"/>
  <c r="AM437" i="3"/>
  <c r="AL437" i="3"/>
  <c r="AU437" i="3"/>
  <c r="AT437" i="3"/>
  <c r="AK437" i="3"/>
  <c r="CK439" i="3"/>
  <c r="BD439" i="3"/>
  <c r="AL380" i="3"/>
  <c r="AN402" i="3"/>
  <c r="AM402" i="3"/>
  <c r="AU402" i="3"/>
  <c r="AL429" i="3"/>
  <c r="AK429" i="3"/>
  <c r="AN429" i="3"/>
  <c r="AU429" i="3"/>
  <c r="AT429" i="3"/>
  <c r="AM434" i="3"/>
  <c r="AL434" i="3"/>
  <c r="AK434" i="3"/>
  <c r="AM436" i="3"/>
  <c r="AU436" i="3"/>
  <c r="AT436" i="3"/>
  <c r="AL436" i="3" s="1"/>
  <c r="CX438" i="3"/>
  <c r="BE438" i="3"/>
  <c r="CY439" i="3"/>
  <c r="BE439" i="3"/>
  <c r="AM454" i="3"/>
  <c r="AL454" i="3"/>
  <c r="AM492" i="3"/>
  <c r="AU492" i="3"/>
  <c r="AT492" i="3"/>
  <c r="AU495" i="3"/>
  <c r="AT495" i="3"/>
  <c r="AL495" i="3"/>
  <c r="AK495" i="3"/>
  <c r="AN495" i="3"/>
  <c r="AM495" i="3"/>
  <c r="CU500" i="3"/>
  <c r="BE500" i="3"/>
  <c r="BD401" i="3"/>
  <c r="CS432" i="3"/>
  <c r="AT438" i="3"/>
  <c r="AN438" i="3"/>
  <c r="AT447" i="3"/>
  <c r="AL447" i="3" s="1"/>
  <c r="AU447" i="3"/>
  <c r="AL450" i="3"/>
  <c r="AM399" i="3"/>
  <c r="BV401" i="3"/>
  <c r="AU426" i="3"/>
  <c r="AL426" i="3" s="1"/>
  <c r="AM426" i="3"/>
  <c r="AL433" i="3"/>
  <c r="AK433" i="3"/>
  <c r="AU433" i="3"/>
  <c r="BV438" i="3"/>
  <c r="BC438" i="3"/>
  <c r="AT456" i="3"/>
  <c r="AN456" i="3"/>
  <c r="AU456" i="3"/>
  <c r="AM456" i="3"/>
  <c r="AU460" i="3"/>
  <c r="AL460" i="3"/>
  <c r="AK460" i="3"/>
  <c r="AM460" i="3"/>
  <c r="CY461" i="3"/>
  <c r="AM433" i="3"/>
  <c r="AU439" i="3"/>
  <c r="AT439" i="3"/>
  <c r="AN439" i="3"/>
  <c r="AU448" i="3"/>
  <c r="AT448" i="3"/>
  <c r="AN455" i="3"/>
  <c r="AM455" i="3"/>
  <c r="AU455" i="3"/>
  <c r="BS456" i="3"/>
  <c r="BC456" i="3"/>
  <c r="BX468" i="3"/>
  <c r="BD468" i="3"/>
  <c r="BU481" i="3"/>
  <c r="BC481" i="3"/>
  <c r="AM505" i="3"/>
  <c r="AL505" i="3"/>
  <c r="AK505" i="3"/>
  <c r="AU505" i="3"/>
  <c r="AT505" i="3"/>
  <c r="AN505" i="3"/>
  <c r="AU459" i="3"/>
  <c r="AT459" i="3"/>
  <c r="AN459" i="3"/>
  <c r="AU469" i="3"/>
  <c r="AT469" i="3"/>
  <c r="AM497" i="3"/>
  <c r="AU497" i="3"/>
  <c r="AT497" i="3"/>
  <c r="AL497" i="3" s="1"/>
  <c r="AU502" i="3"/>
  <c r="AT502" i="3"/>
  <c r="AL502" i="3" s="1"/>
  <c r="AM502" i="3"/>
  <c r="AU482" i="3"/>
  <c r="AT482" i="3"/>
  <c r="AN482" i="3"/>
  <c r="AU481" i="3"/>
  <c r="AT481" i="3"/>
  <c r="AN481" i="3"/>
  <c r="AK482" i="3"/>
  <c r="AT478" i="3"/>
  <c r="AN478" i="3"/>
  <c r="AM478" i="3"/>
  <c r="AT458" i="3"/>
  <c r="AL458" i="3" s="1"/>
  <c r="AL472" i="3"/>
  <c r="BV504" i="3"/>
  <c r="B109" i="1"/>
  <c r="B315" i="1"/>
  <c r="B212" i="1"/>
  <c r="AN26" i="1"/>
  <c r="AN25" i="1"/>
  <c r="AN24" i="1"/>
  <c r="AN22" i="1"/>
  <c r="AN21" i="1"/>
  <c r="AN18" i="1"/>
  <c r="BC482" i="1"/>
  <c r="BD460" i="1"/>
  <c r="BE447" i="1"/>
  <c r="BB434" i="1"/>
  <c r="BB331" i="1"/>
  <c r="BB228" i="1"/>
  <c r="BB125" i="1"/>
  <c r="CX482" i="1"/>
  <c r="CY461" i="1"/>
  <c r="CG456" i="1"/>
  <c r="CM447" i="1"/>
  <c r="CL446" i="1"/>
  <c r="CK439" i="1"/>
  <c r="CM425" i="1"/>
  <c r="AU507" i="1"/>
  <c r="AT507" i="1"/>
  <c r="AU506" i="1"/>
  <c r="AT506" i="1"/>
  <c r="AU501" i="1"/>
  <c r="AT501" i="1"/>
  <c r="AU500" i="1"/>
  <c r="AT500" i="1"/>
  <c r="AT499" i="1"/>
  <c r="AU496" i="1"/>
  <c r="AT496" i="1"/>
  <c r="AU495" i="1"/>
  <c r="AT495" i="1"/>
  <c r="AT494" i="1"/>
  <c r="AT493" i="1"/>
  <c r="AU492" i="1"/>
  <c r="AT492" i="1"/>
  <c r="AL492" i="1" s="1"/>
  <c r="AM505" i="1"/>
  <c r="AL505" i="1"/>
  <c r="AK505" i="1"/>
  <c r="AM500" i="1"/>
  <c r="AL500" i="1"/>
  <c r="AL499" i="1"/>
  <c r="AM494" i="1"/>
  <c r="BE494" i="1" s="1"/>
  <c r="AM493" i="1"/>
  <c r="CO493" i="1" s="1"/>
  <c r="AT483" i="1"/>
  <c r="AU482" i="1"/>
  <c r="AT482" i="1"/>
  <c r="AU481" i="1"/>
  <c r="AU476" i="1"/>
  <c r="AT475" i="1"/>
  <c r="AT470" i="1"/>
  <c r="AU469" i="1"/>
  <c r="AT469" i="1"/>
  <c r="AM482" i="1"/>
  <c r="BE482" i="1" s="1"/>
  <c r="AL482" i="1"/>
  <c r="CJ482" i="1" s="1"/>
  <c r="AK482" i="1"/>
  <c r="BV482" i="1" s="1"/>
  <c r="AM481" i="1"/>
  <c r="AL481" i="1"/>
  <c r="AK481" i="1"/>
  <c r="AK477" i="1"/>
  <c r="AM476" i="1"/>
  <c r="AL473" i="1"/>
  <c r="D505" i="1"/>
  <c r="AN505" i="1" s="1"/>
  <c r="D504" i="1"/>
  <c r="D503" i="1"/>
  <c r="D502" i="1"/>
  <c r="C501" i="1"/>
  <c r="D500" i="1"/>
  <c r="AN500" i="1" s="1"/>
  <c r="D499" i="1"/>
  <c r="D498" i="1"/>
  <c r="D497" i="1"/>
  <c r="C496" i="1"/>
  <c r="B496" i="1"/>
  <c r="D495" i="1"/>
  <c r="D494" i="1"/>
  <c r="D493" i="1"/>
  <c r="D492" i="1"/>
  <c r="D491" i="1"/>
  <c r="D490" i="1"/>
  <c r="C490" i="1"/>
  <c r="B490" i="1"/>
  <c r="D483" i="1"/>
  <c r="D482" i="1"/>
  <c r="AN482" i="1" s="1"/>
  <c r="D481" i="1"/>
  <c r="AN481" i="1" s="1"/>
  <c r="D480" i="1"/>
  <c r="C479" i="1"/>
  <c r="D478" i="1"/>
  <c r="D477" i="1"/>
  <c r="D476" i="1"/>
  <c r="D475" i="1"/>
  <c r="C474" i="1"/>
  <c r="B474" i="1"/>
  <c r="D473" i="1"/>
  <c r="D472" i="1"/>
  <c r="D471" i="1"/>
  <c r="D470" i="1"/>
  <c r="D469" i="1"/>
  <c r="D468" i="1"/>
  <c r="C468" i="1"/>
  <c r="B468" i="1"/>
  <c r="AM461" i="1"/>
  <c r="BE461" i="1" s="1"/>
  <c r="AL461" i="1"/>
  <c r="BD461" i="1" s="1"/>
  <c r="AK461" i="1"/>
  <c r="BW461" i="1" s="1"/>
  <c r="AM460" i="1"/>
  <c r="AL460" i="1"/>
  <c r="CJ460" i="1" s="1"/>
  <c r="AM456" i="1"/>
  <c r="AL456" i="1"/>
  <c r="BD456" i="1" s="1"/>
  <c r="AK456" i="1"/>
  <c r="AM454" i="1"/>
  <c r="BE454" i="1" s="1"/>
  <c r="AM453" i="1"/>
  <c r="BE453" i="1" s="1"/>
  <c r="AL451" i="1"/>
  <c r="AK451" i="1"/>
  <c r="AM447" i="1"/>
  <c r="AM446" i="1"/>
  <c r="BE446" i="1" s="1"/>
  <c r="AU461" i="1"/>
  <c r="AT461" i="1"/>
  <c r="AU460" i="1"/>
  <c r="AU459" i="1"/>
  <c r="AT459" i="1"/>
  <c r="AU454" i="1"/>
  <c r="AT454" i="1"/>
  <c r="AU453" i="1"/>
  <c r="AT449" i="1"/>
  <c r="AU448" i="1"/>
  <c r="AT448" i="1"/>
  <c r="AL448" i="1" s="1"/>
  <c r="AT447" i="1"/>
  <c r="AU446" i="1"/>
  <c r="D461" i="1"/>
  <c r="AN461" i="1" s="1"/>
  <c r="D460" i="1"/>
  <c r="AN460" i="1" s="1"/>
  <c r="D459" i="1"/>
  <c r="AN459" i="1" s="1"/>
  <c r="D458" i="1"/>
  <c r="C457" i="1"/>
  <c r="D456" i="1"/>
  <c r="D455" i="1"/>
  <c r="D454" i="1"/>
  <c r="D453" i="1"/>
  <c r="C452" i="1"/>
  <c r="B452" i="1"/>
  <c r="D451" i="1"/>
  <c r="AN451" i="1" s="1"/>
  <c r="D450" i="1"/>
  <c r="D449" i="1"/>
  <c r="D448" i="1"/>
  <c r="D447" i="1"/>
  <c r="D446" i="1"/>
  <c r="C446" i="1"/>
  <c r="B446" i="1"/>
  <c r="AM439" i="1"/>
  <c r="AL439" i="1"/>
  <c r="BD439" i="1" s="1"/>
  <c r="AK439" i="1"/>
  <c r="AL437" i="1"/>
  <c r="BD437" i="1" s="1"/>
  <c r="AK437" i="1"/>
  <c r="BC437" i="1" s="1"/>
  <c r="AM436" i="1"/>
  <c r="CV436" i="1" s="1"/>
  <c r="AM434" i="1"/>
  <c r="BE434" i="1" s="1"/>
  <c r="AL434" i="1"/>
  <c r="BD434" i="1" s="1"/>
  <c r="AM432" i="1"/>
  <c r="BE432" i="1" s="1"/>
  <c r="AM431" i="1"/>
  <c r="AM429" i="1"/>
  <c r="AL429" i="1"/>
  <c r="AK429" i="1"/>
  <c r="AM425" i="1"/>
  <c r="BE425" i="1" s="1"/>
  <c r="AU439" i="1"/>
  <c r="AT439" i="1"/>
  <c r="AU438" i="1"/>
  <c r="AT438" i="1"/>
  <c r="AT437" i="1"/>
  <c r="AT432" i="1"/>
  <c r="AU431" i="1"/>
  <c r="AT427" i="1"/>
  <c r="AU426" i="1"/>
  <c r="AT426" i="1"/>
  <c r="AU425" i="1"/>
  <c r="AT425" i="1"/>
  <c r="AL425" i="1" s="1"/>
  <c r="AU424" i="1"/>
  <c r="AT424" i="1"/>
  <c r="AL424" i="1"/>
  <c r="D439" i="1"/>
  <c r="AN439" i="1" s="1"/>
  <c r="D438" i="1"/>
  <c r="D437" i="1"/>
  <c r="D436" i="1"/>
  <c r="C435" i="1"/>
  <c r="D434" i="1"/>
  <c r="D433" i="1"/>
  <c r="D432" i="1"/>
  <c r="D431" i="1"/>
  <c r="C430" i="1"/>
  <c r="B430" i="1"/>
  <c r="D429" i="1"/>
  <c r="AN429" i="1" s="1"/>
  <c r="D428" i="1"/>
  <c r="D427" i="1"/>
  <c r="D426" i="1"/>
  <c r="D425" i="1"/>
  <c r="D424" i="1"/>
  <c r="C424" i="1"/>
  <c r="B424" i="1"/>
  <c r="AL492" i="3" l="1"/>
  <c r="AL480" i="3"/>
  <c r="AL469" i="3"/>
  <c r="AL446" i="3"/>
  <c r="BD446" i="3" s="1"/>
  <c r="AL424" i="3"/>
  <c r="AL391" i="3"/>
  <c r="AL369" i="3"/>
  <c r="AL350" i="3"/>
  <c r="AL333" i="3"/>
  <c r="AL325" i="3"/>
  <c r="AL274" i="3"/>
  <c r="BD274" i="3" s="1"/>
  <c r="AL247" i="3"/>
  <c r="AL225" i="3"/>
  <c r="CD225" i="3" s="1"/>
  <c r="AL145" i="3"/>
  <c r="AL118" i="3"/>
  <c r="AL66" i="3"/>
  <c r="CH66" i="3" s="1"/>
  <c r="BX115" i="3"/>
  <c r="BD115" i="3"/>
  <c r="CD188" i="3"/>
  <c r="BD188" i="3"/>
  <c r="BX137" i="3"/>
  <c r="BD137" i="3"/>
  <c r="BD367" i="3"/>
  <c r="BZ367" i="3"/>
  <c r="BX321" i="3"/>
  <c r="BD321" i="3"/>
  <c r="BD365" i="3"/>
  <c r="BX365" i="3"/>
  <c r="CH88" i="3"/>
  <c r="BD88" i="3"/>
  <c r="BD426" i="3"/>
  <c r="BZ426" i="3"/>
  <c r="BD453" i="3"/>
  <c r="CD453" i="3"/>
  <c r="CE84" i="3"/>
  <c r="BD84" i="3"/>
  <c r="BD269" i="3"/>
  <c r="CD269" i="3"/>
  <c r="BX76" i="3"/>
  <c r="BD76" i="3"/>
  <c r="BD32" i="3"/>
  <c r="BX32" i="3"/>
  <c r="BX54" i="3"/>
  <c r="BD54" i="3"/>
  <c r="BD78" i="3"/>
  <c r="BZ78" i="3"/>
  <c r="BZ242" i="3"/>
  <c r="BD242" i="3"/>
  <c r="BD55" i="3"/>
  <c r="BY55" i="3"/>
  <c r="BD80" i="3"/>
  <c r="CB80" i="3"/>
  <c r="BZ34" i="3"/>
  <c r="BD34" i="3"/>
  <c r="CH502" i="3"/>
  <c r="BD502" i="3"/>
  <c r="BD476" i="3"/>
  <c r="CE476" i="3"/>
  <c r="CD394" i="3"/>
  <c r="BD394" i="3"/>
  <c r="CE145" i="3"/>
  <c r="BD145" i="3"/>
  <c r="BZ220" i="3"/>
  <c r="BD220" i="3"/>
  <c r="CA243" i="3"/>
  <c r="BD243" i="3"/>
  <c r="CD291" i="3"/>
  <c r="BD291" i="3"/>
  <c r="BD182" i="3"/>
  <c r="BY182" i="3"/>
  <c r="BD325" i="3"/>
  <c r="CB325" i="3"/>
  <c r="BD391" i="3"/>
  <c r="CB391" i="3"/>
  <c r="BD492" i="3"/>
  <c r="BZ492" i="3"/>
  <c r="BD333" i="3"/>
  <c r="CH333" i="3"/>
  <c r="CH480" i="3"/>
  <c r="BD480" i="3"/>
  <c r="CD144" i="3"/>
  <c r="BD144" i="3"/>
  <c r="BD162" i="3"/>
  <c r="CA162" i="3"/>
  <c r="CA57" i="3"/>
  <c r="BD57" i="3"/>
  <c r="CD247" i="3"/>
  <c r="BD247" i="3"/>
  <c r="BD497" i="3"/>
  <c r="CD497" i="3"/>
  <c r="CB347" i="3"/>
  <c r="BD347" i="3"/>
  <c r="BD292" i="3"/>
  <c r="CE292" i="3"/>
  <c r="BD343" i="3"/>
  <c r="BX343" i="3"/>
  <c r="BD424" i="3"/>
  <c r="BX424" i="3"/>
  <c r="CD350" i="3"/>
  <c r="BD350" i="3"/>
  <c r="BD222" i="3"/>
  <c r="CB222" i="3"/>
  <c r="BC505" i="3"/>
  <c r="BW505" i="3"/>
  <c r="BD433" i="3"/>
  <c r="CF433" i="3"/>
  <c r="BZ389" i="3"/>
  <c r="BD389" i="3"/>
  <c r="BC357" i="3"/>
  <c r="BV357" i="3"/>
  <c r="BC267" i="3"/>
  <c r="BO267" i="3"/>
  <c r="BE451" i="3"/>
  <c r="CQ451" i="3"/>
  <c r="BD368" i="3"/>
  <c r="CA368" i="3"/>
  <c r="BE329" i="3"/>
  <c r="CS329" i="3"/>
  <c r="BE162" i="3"/>
  <c r="CO162" i="3"/>
  <c r="BD59" i="3"/>
  <c r="CC59" i="3"/>
  <c r="CS84" i="3"/>
  <c r="BE84" i="3"/>
  <c r="BE227" i="3"/>
  <c r="CT227" i="3"/>
  <c r="BE88" i="3"/>
  <c r="CV88" i="3"/>
  <c r="BE331" i="3"/>
  <c r="CU331" i="3"/>
  <c r="BD64" i="3"/>
  <c r="CG64" i="3"/>
  <c r="BE182" i="3"/>
  <c r="CM182" i="3"/>
  <c r="BD116" i="3"/>
  <c r="BY116" i="3"/>
  <c r="CW45" i="3"/>
  <c r="BE45" i="3"/>
  <c r="BD505" i="3"/>
  <c r="CK505" i="3"/>
  <c r="CY402" i="3"/>
  <c r="BE402" i="3"/>
  <c r="BE372" i="3"/>
  <c r="CR372" i="3"/>
  <c r="BZ323" i="3"/>
  <c r="BD323" i="3"/>
  <c r="BE267" i="3"/>
  <c r="CQ267" i="3"/>
  <c r="BC503" i="3"/>
  <c r="BU503" i="3"/>
  <c r="BR477" i="3"/>
  <c r="BC477" i="3"/>
  <c r="BC90" i="3"/>
  <c r="BV90" i="3"/>
  <c r="BD293" i="3"/>
  <c r="CF293" i="3"/>
  <c r="BZ161" i="3"/>
  <c r="BD161" i="3"/>
  <c r="CS498" i="3"/>
  <c r="BE498" i="3"/>
  <c r="BU297" i="3"/>
  <c r="BC297" i="3"/>
  <c r="BE242" i="3"/>
  <c r="CN242" i="3"/>
  <c r="BD130" i="3"/>
  <c r="CK130" i="3"/>
  <c r="CG250" i="3"/>
  <c r="BD250" i="3"/>
  <c r="CG169" i="3"/>
  <c r="BD169" i="3"/>
  <c r="CY277" i="3"/>
  <c r="BE277" i="3"/>
  <c r="CB494" i="3"/>
  <c r="BD494" i="3"/>
  <c r="CI275" i="3"/>
  <c r="BD275" i="3"/>
  <c r="CI45" i="3"/>
  <c r="BD45" i="3"/>
  <c r="BE478" i="3"/>
  <c r="CU478" i="3"/>
  <c r="BD473" i="3"/>
  <c r="CC473" i="3"/>
  <c r="BD428" i="3"/>
  <c r="CB428" i="3"/>
  <c r="BX240" i="3"/>
  <c r="BD240" i="3"/>
  <c r="BV276" i="3"/>
  <c r="BC276" i="3"/>
  <c r="BD149" i="3"/>
  <c r="CH149" i="3"/>
  <c r="CD122" i="3"/>
  <c r="BD122" i="3"/>
  <c r="BE194" i="3"/>
  <c r="CW194" i="3"/>
  <c r="BX387" i="3"/>
  <c r="BD387" i="3"/>
  <c r="BC152" i="3"/>
  <c r="BW152" i="3"/>
  <c r="CR166" i="3"/>
  <c r="BE166" i="3"/>
  <c r="CK91" i="3"/>
  <c r="BD91" i="3"/>
  <c r="BE33" i="3"/>
  <c r="CM33" i="3"/>
  <c r="BD472" i="3"/>
  <c r="CB472" i="3"/>
  <c r="H52" i="3"/>
  <c r="CB58" i="3"/>
  <c r="BD58" i="3"/>
  <c r="CE40" i="3"/>
  <c r="BD40" i="3"/>
  <c r="CU294" i="3"/>
  <c r="BE294" i="3"/>
  <c r="CN426" i="3"/>
  <c r="BE426" i="3"/>
  <c r="BD434" i="3"/>
  <c r="CG434" i="3"/>
  <c r="CN389" i="3"/>
  <c r="BE389" i="3"/>
  <c r="BE373" i="3"/>
  <c r="CS373" i="3"/>
  <c r="BD172" i="3"/>
  <c r="CI172" i="3"/>
  <c r="BE89" i="3"/>
  <c r="CW89" i="3"/>
  <c r="BR249" i="3"/>
  <c r="BC249" i="3"/>
  <c r="BU194" i="3"/>
  <c r="BC194" i="3"/>
  <c r="BD377" i="3"/>
  <c r="CH377" i="3"/>
  <c r="BV46" i="3"/>
  <c r="BC46" i="3"/>
  <c r="CS40" i="3"/>
  <c r="BE40" i="3"/>
  <c r="BE62" i="3"/>
  <c r="CS62" i="3"/>
  <c r="BE492" i="3"/>
  <c r="CN492" i="3"/>
  <c r="CQ370" i="3"/>
  <c r="BE370" i="3"/>
  <c r="BO348" i="3"/>
  <c r="BC348" i="3"/>
  <c r="BY322" i="3"/>
  <c r="BD322" i="3"/>
  <c r="BD266" i="3"/>
  <c r="CB266" i="3"/>
  <c r="BS64" i="3"/>
  <c r="BC64" i="3"/>
  <c r="CI194" i="3"/>
  <c r="BD194" i="3"/>
  <c r="BE80" i="3"/>
  <c r="CP80" i="3"/>
  <c r="BD294" i="3"/>
  <c r="CG294" i="3"/>
  <c r="CE62" i="3"/>
  <c r="BD62" i="3"/>
  <c r="BA482" i="3"/>
  <c r="BA460" i="3"/>
  <c r="BA379" i="3"/>
  <c r="BA438" i="3"/>
  <c r="BA173" i="3"/>
  <c r="BA357" i="3"/>
  <c r="BA276" i="3"/>
  <c r="BA195" i="3"/>
  <c r="BA298" i="3"/>
  <c r="BA254" i="3"/>
  <c r="BA232" i="3"/>
  <c r="BA46" i="3"/>
  <c r="BA504" i="3"/>
  <c r="BA68" i="3"/>
  <c r="BA90" i="3"/>
  <c r="BA401" i="3"/>
  <c r="BA129" i="3"/>
  <c r="BA151" i="3"/>
  <c r="BA335" i="3"/>
  <c r="AF28" i="3"/>
  <c r="CX460" i="3"/>
  <c r="BE460" i="3"/>
  <c r="BE473" i="3"/>
  <c r="CQ473" i="3"/>
  <c r="BW336" i="3"/>
  <c r="BC336" i="3"/>
  <c r="BC499" i="3"/>
  <c r="BR499" i="3"/>
  <c r="BD358" i="3"/>
  <c r="CK358" i="3"/>
  <c r="CA118" i="3"/>
  <c r="BD118" i="3"/>
  <c r="CV274" i="3"/>
  <c r="BE274" i="3"/>
  <c r="CV296" i="3"/>
  <c r="BE296" i="3"/>
  <c r="BE125" i="3"/>
  <c r="CU125" i="3"/>
  <c r="CU22" i="3" s="1"/>
  <c r="CF190" i="3"/>
  <c r="BD190" i="3"/>
  <c r="BO142" i="3"/>
  <c r="BC142" i="3"/>
  <c r="AB28" i="3"/>
  <c r="AV31" i="3" s="1"/>
  <c r="AB30" i="3"/>
  <c r="CO35" i="3"/>
  <c r="BE35" i="3"/>
  <c r="AL140" i="3"/>
  <c r="BD46" i="3"/>
  <c r="CJ46" i="3"/>
  <c r="AK44" i="3"/>
  <c r="AK34" i="3"/>
  <c r="BC45" i="3"/>
  <c r="BU45" i="3"/>
  <c r="BE399" i="3"/>
  <c r="CV399" i="3"/>
  <c r="CI437" i="3"/>
  <c r="BD437" i="3"/>
  <c r="BD388" i="3"/>
  <c r="BY388" i="3"/>
  <c r="CT374" i="3"/>
  <c r="BE374" i="3"/>
  <c r="BY366" i="3"/>
  <c r="BD366" i="3"/>
  <c r="BE477" i="3"/>
  <c r="CT477" i="3"/>
  <c r="BD189" i="3"/>
  <c r="CE189" i="3"/>
  <c r="BE271" i="3"/>
  <c r="CT271" i="3"/>
  <c r="AL287" i="3"/>
  <c r="BD185" i="3"/>
  <c r="CB185" i="3"/>
  <c r="BV298" i="3"/>
  <c r="BC298" i="3"/>
  <c r="CK255" i="3"/>
  <c r="BD255" i="3"/>
  <c r="CQ164" i="3"/>
  <c r="BE164" i="3"/>
  <c r="AK39" i="3"/>
  <c r="CL115" i="3"/>
  <c r="BE115" i="3"/>
  <c r="BE186" i="3"/>
  <c r="CQ186" i="3"/>
  <c r="BE122" i="3"/>
  <c r="CR122" i="3"/>
  <c r="BD330" i="3"/>
  <c r="CF330" i="3"/>
  <c r="AL448" i="3"/>
  <c r="BV460" i="3"/>
  <c r="BC460" i="3"/>
  <c r="BE437" i="3"/>
  <c r="CW437" i="3"/>
  <c r="CN367" i="3"/>
  <c r="BE367" i="3"/>
  <c r="CK336" i="3"/>
  <c r="BD336" i="3"/>
  <c r="BE289" i="3"/>
  <c r="CQ289" i="3"/>
  <c r="BO451" i="3"/>
  <c r="BC451" i="3"/>
  <c r="CP369" i="3"/>
  <c r="BE369" i="3"/>
  <c r="BE333" i="3"/>
  <c r="CV333" i="3"/>
  <c r="BE391" i="3"/>
  <c r="CP391" i="3"/>
  <c r="BD329" i="3"/>
  <c r="CE329" i="3"/>
  <c r="BU172" i="3"/>
  <c r="BC172" i="3"/>
  <c r="CJ298" i="3"/>
  <c r="BD298" i="3"/>
  <c r="CY255" i="3"/>
  <c r="BE255" i="3"/>
  <c r="BS147" i="3"/>
  <c r="BC147" i="3"/>
  <c r="CI231" i="3"/>
  <c r="BD231" i="3"/>
  <c r="CW297" i="3"/>
  <c r="BE297" i="3"/>
  <c r="BD400" i="3"/>
  <c r="CI400" i="3"/>
  <c r="CP222" i="3"/>
  <c r="BE222" i="3"/>
  <c r="CU147" i="3"/>
  <c r="BE147" i="3"/>
  <c r="CH127" i="3"/>
  <c r="BD127" i="3"/>
  <c r="CN220" i="3"/>
  <c r="BE220" i="3"/>
  <c r="BE144" i="3"/>
  <c r="CR144" i="3"/>
  <c r="CD328" i="3"/>
  <c r="BD328" i="3"/>
  <c r="BD85" i="3"/>
  <c r="CF85" i="3"/>
  <c r="CK277" i="3"/>
  <c r="BD277" i="3"/>
  <c r="BS169" i="3"/>
  <c r="BC169" i="3"/>
  <c r="BU275" i="3"/>
  <c r="BC275" i="3"/>
  <c r="BE233" i="3"/>
  <c r="CY233" i="3"/>
  <c r="CC142" i="3"/>
  <c r="CC18" i="3" s="1"/>
  <c r="BD142" i="3"/>
  <c r="CY91" i="3"/>
  <c r="BE91" i="3"/>
  <c r="AJ28" i="3"/>
  <c r="AJ30" i="3"/>
  <c r="AL35" i="3"/>
  <c r="AK35" i="3" s="1"/>
  <c r="BA498" i="3"/>
  <c r="BA395" i="3"/>
  <c r="BA454" i="3"/>
  <c r="BA373" i="3"/>
  <c r="BA292" i="3"/>
  <c r="BA432" i="3"/>
  <c r="BA329" i="3"/>
  <c r="BA351" i="3"/>
  <c r="BA123" i="3"/>
  <c r="BA145" i="3"/>
  <c r="BA476" i="3"/>
  <c r="BA248" i="3"/>
  <c r="BA226" i="3"/>
  <c r="BA189" i="3"/>
  <c r="BA167" i="3"/>
  <c r="BA21" i="3"/>
  <c r="BA84" i="3"/>
  <c r="BA62" i="3"/>
  <c r="BA40" i="3"/>
  <c r="BA270" i="3"/>
  <c r="AE28" i="3"/>
  <c r="I51" i="3"/>
  <c r="AK32" i="3"/>
  <c r="CM285" i="3"/>
  <c r="BE285" i="3"/>
  <c r="BE34" i="3"/>
  <c r="CN34" i="3"/>
  <c r="CR394" i="3"/>
  <c r="BE394" i="3"/>
  <c r="BE480" i="3"/>
  <c r="CV480" i="3"/>
  <c r="CC223" i="3"/>
  <c r="BD223" i="3"/>
  <c r="BE345" i="3"/>
  <c r="CN345" i="3"/>
  <c r="BS250" i="3"/>
  <c r="BC250" i="3"/>
  <c r="BC186" i="3"/>
  <c r="BO186" i="3"/>
  <c r="CE498" i="3"/>
  <c r="BD498" i="3"/>
  <c r="CX276" i="3"/>
  <c r="BE276" i="3"/>
  <c r="BE78" i="3"/>
  <c r="CN78" i="3"/>
  <c r="BC277" i="3"/>
  <c r="BW277" i="3"/>
  <c r="BE168" i="3"/>
  <c r="CT168" i="3"/>
  <c r="BC231" i="3"/>
  <c r="BU231" i="3"/>
  <c r="BE139" i="3"/>
  <c r="CN139" i="3"/>
  <c r="BW91" i="3"/>
  <c r="BC91" i="3"/>
  <c r="BD166" i="3"/>
  <c r="CD166" i="3"/>
  <c r="AI28" i="3"/>
  <c r="AI30" i="3"/>
  <c r="BD427" i="3"/>
  <c r="CA427" i="3"/>
  <c r="CJ195" i="3"/>
  <c r="BD195" i="3"/>
  <c r="CH458" i="3"/>
  <c r="BD458" i="3"/>
  <c r="BE434" i="3"/>
  <c r="CU434" i="3"/>
  <c r="BE493" i="3"/>
  <c r="CO493" i="3"/>
  <c r="BD503" i="3"/>
  <c r="CI503" i="3"/>
  <c r="BR293" i="3"/>
  <c r="BC293" i="3"/>
  <c r="BE400" i="3"/>
  <c r="CW400" i="3"/>
  <c r="BU89" i="3"/>
  <c r="BC89" i="3"/>
  <c r="BD152" i="3"/>
  <c r="CK152" i="3"/>
  <c r="BD139" i="3"/>
  <c r="BZ139" i="3"/>
  <c r="BD44" i="3"/>
  <c r="CH44" i="3"/>
  <c r="AK40" i="3"/>
  <c r="CC495" i="3"/>
  <c r="BD495" i="3"/>
  <c r="BD380" i="3"/>
  <c r="CK380" i="3"/>
  <c r="BR374" i="3"/>
  <c r="BC374" i="3"/>
  <c r="BC289" i="3"/>
  <c r="BO289" i="3"/>
  <c r="BO370" i="3"/>
  <c r="BC370" i="3"/>
  <c r="BD477" i="3"/>
  <c r="CF477" i="3"/>
  <c r="BC271" i="3"/>
  <c r="BR271" i="3"/>
  <c r="BC81" i="3"/>
  <c r="BO81" i="3"/>
  <c r="BE293" i="3"/>
  <c r="CT293" i="3"/>
  <c r="BD345" i="3"/>
  <c r="BZ345" i="3"/>
  <c r="CT249" i="3"/>
  <c r="BE249" i="3"/>
  <c r="CV127" i="3"/>
  <c r="BE127" i="3"/>
  <c r="CG125" i="3"/>
  <c r="BD125" i="3"/>
  <c r="BE497" i="3"/>
  <c r="CR497" i="3"/>
  <c r="CJ460" i="3"/>
  <c r="BD460" i="3"/>
  <c r="BD450" i="3"/>
  <c r="CB450" i="3"/>
  <c r="BD454" i="3"/>
  <c r="CE454" i="3"/>
  <c r="BC429" i="3"/>
  <c r="BO429" i="3"/>
  <c r="CX357" i="3"/>
  <c r="BE357" i="3"/>
  <c r="CC451" i="3"/>
  <c r="BD451" i="3"/>
  <c r="BC146" i="3"/>
  <c r="BR146" i="3"/>
  <c r="CF499" i="3"/>
  <c r="BD499" i="3"/>
  <c r="BA450" i="3"/>
  <c r="BA391" i="3"/>
  <c r="BA472" i="3"/>
  <c r="BA428" i="3"/>
  <c r="BA494" i="3"/>
  <c r="BA325" i="3"/>
  <c r="BA288" i="3"/>
  <c r="BA347" i="3"/>
  <c r="BA266" i="3"/>
  <c r="BA369" i="3"/>
  <c r="BA80" i="3"/>
  <c r="BA119" i="3"/>
  <c r="BA185" i="3"/>
  <c r="BA244" i="3"/>
  <c r="BA163" i="3"/>
  <c r="BA141" i="3"/>
  <c r="BA58" i="3"/>
  <c r="BA36" i="3"/>
  <c r="BA222" i="3"/>
  <c r="BR227" i="3"/>
  <c r="BC227" i="3"/>
  <c r="BO120" i="3"/>
  <c r="BC120" i="3"/>
  <c r="CS123" i="3"/>
  <c r="BE123" i="3"/>
  <c r="B73" i="3"/>
  <c r="F112" i="3" s="1"/>
  <c r="F74" i="3"/>
  <c r="AJ73" i="3"/>
  <c r="AJ74" i="3" s="1"/>
  <c r="G73" i="3"/>
  <c r="H73" i="3" s="1"/>
  <c r="BE184" i="3"/>
  <c r="CO184" i="3"/>
  <c r="BY469" i="3"/>
  <c r="BD469" i="3"/>
  <c r="CU456" i="3"/>
  <c r="BE456" i="3"/>
  <c r="CQ495" i="3"/>
  <c r="BE495" i="3"/>
  <c r="BS434" i="3"/>
  <c r="BC434" i="3"/>
  <c r="CA493" i="3"/>
  <c r="BD493" i="3"/>
  <c r="BD372" i="3"/>
  <c r="CD372" i="3"/>
  <c r="CM344" i="3"/>
  <c r="BE344" i="3"/>
  <c r="BX181" i="3"/>
  <c r="BD181" i="3"/>
  <c r="CQ120" i="3"/>
  <c r="BE120" i="3"/>
  <c r="CE123" i="3"/>
  <c r="BD123" i="3"/>
  <c r="BD285" i="3"/>
  <c r="BY285" i="3"/>
  <c r="BY447" i="3"/>
  <c r="BD447" i="3"/>
  <c r="BU437" i="3"/>
  <c r="BC437" i="3"/>
  <c r="BD288" i="3"/>
  <c r="CB288" i="3"/>
  <c r="CE395" i="3"/>
  <c r="BD395" i="3"/>
  <c r="CX335" i="3"/>
  <c r="CX25" i="3" s="1"/>
  <c r="BE335" i="3"/>
  <c r="BD344" i="3"/>
  <c r="BY344" i="3"/>
  <c r="BU253" i="3"/>
  <c r="BC253" i="3"/>
  <c r="BU400" i="3"/>
  <c r="BC400" i="3"/>
  <c r="BD373" i="3"/>
  <c r="CE373" i="3"/>
  <c r="CN161" i="3"/>
  <c r="BE161" i="3"/>
  <c r="CT330" i="3"/>
  <c r="BE330" i="3"/>
  <c r="BC69" i="3"/>
  <c r="BW69" i="3"/>
  <c r="G52" i="3"/>
  <c r="BD33" i="3"/>
  <c r="BY33" i="3"/>
  <c r="CP58" i="3"/>
  <c r="BE58" i="3"/>
  <c r="AC28" i="3"/>
  <c r="BE54" i="3"/>
  <c r="CL54" i="3"/>
  <c r="BE505" i="3"/>
  <c r="CY505" i="3"/>
  <c r="BE455" i="3"/>
  <c r="CT455" i="3"/>
  <c r="CT433" i="3"/>
  <c r="BE433" i="3"/>
  <c r="BO495" i="3"/>
  <c r="BC495" i="3"/>
  <c r="CS395" i="3"/>
  <c r="BE395" i="3"/>
  <c r="CL365" i="3"/>
  <c r="BE365" i="3"/>
  <c r="BR352" i="3"/>
  <c r="BC352" i="3"/>
  <c r="BD270" i="3"/>
  <c r="CE270" i="3"/>
  <c r="CA324" i="3"/>
  <c r="BD324" i="3"/>
  <c r="BC86" i="3"/>
  <c r="BS86" i="3"/>
  <c r="BD331" i="3"/>
  <c r="CG331" i="3"/>
  <c r="CQ245" i="3"/>
  <c r="CQ18" i="3" s="1"/>
  <c r="BE245" i="3"/>
  <c r="CW172" i="3"/>
  <c r="BE172" i="3"/>
  <c r="CT85" i="3"/>
  <c r="BE85" i="3"/>
  <c r="BD249" i="3"/>
  <c r="CF249" i="3"/>
  <c r="CH296" i="3"/>
  <c r="BD296" i="3"/>
  <c r="CP494" i="3"/>
  <c r="BE494" i="3"/>
  <c r="AP48" i="3"/>
  <c r="AK33" i="3"/>
  <c r="BE66" i="3"/>
  <c r="CV66" i="3"/>
  <c r="BE476" i="3"/>
  <c r="CS476" i="3"/>
  <c r="CT352" i="3"/>
  <c r="BE352" i="3"/>
  <c r="BW358" i="3"/>
  <c r="BC358" i="3"/>
  <c r="CO118" i="3"/>
  <c r="BE118" i="3"/>
  <c r="BD47" i="3"/>
  <c r="CK47" i="3"/>
  <c r="BR190" i="3"/>
  <c r="BC190" i="3"/>
  <c r="AH30" i="3"/>
  <c r="AH28" i="3"/>
  <c r="BV482" i="3"/>
  <c r="BC482" i="3"/>
  <c r="CV502" i="3"/>
  <c r="BE502" i="3"/>
  <c r="BD436" i="3"/>
  <c r="CH436" i="3"/>
  <c r="CM366" i="3"/>
  <c r="BE366" i="3"/>
  <c r="BD272" i="3"/>
  <c r="CG272" i="3"/>
  <c r="CB369" i="3"/>
  <c r="BD369" i="3"/>
  <c r="CY130" i="3"/>
  <c r="BE130" i="3"/>
  <c r="CW231" i="3"/>
  <c r="BE231" i="3"/>
  <c r="BR168" i="3"/>
  <c r="BC168" i="3"/>
  <c r="BZ264" i="3"/>
  <c r="BD264" i="3"/>
  <c r="BE275" i="3"/>
  <c r="CW275" i="3"/>
  <c r="CO57" i="3"/>
  <c r="BE57" i="3"/>
  <c r="AL36" i="3"/>
  <c r="CP325" i="3"/>
  <c r="BE325" i="3"/>
  <c r="BE190" i="3"/>
  <c r="CT190" i="3"/>
  <c r="CQ142" i="3"/>
  <c r="BE142" i="3"/>
  <c r="I30" i="3"/>
  <c r="CO427" i="3"/>
  <c r="BE427" i="3"/>
  <c r="BC195" i="3"/>
  <c r="BV195" i="3"/>
  <c r="CR247" i="3"/>
  <c r="BE247" i="3"/>
  <c r="BE140" i="3"/>
  <c r="CO140" i="3"/>
  <c r="BA483" i="3"/>
  <c r="BA461" i="3"/>
  <c r="BA505" i="3"/>
  <c r="BA402" i="3"/>
  <c r="BA299" i="3"/>
  <c r="BA358" i="3"/>
  <c r="BA380" i="3"/>
  <c r="BA277" i="3"/>
  <c r="BA196" i="3"/>
  <c r="BA152" i="3"/>
  <c r="BA174" i="3"/>
  <c r="BA336" i="3"/>
  <c r="BA130" i="3"/>
  <c r="BA233" i="3"/>
  <c r="BA91" i="3"/>
  <c r="BA439" i="3"/>
  <c r="BA255" i="3"/>
  <c r="BA47" i="3"/>
  <c r="BA69" i="3"/>
  <c r="BC433" i="3"/>
  <c r="BR433" i="3"/>
  <c r="BE454" i="3"/>
  <c r="CS454" i="3"/>
  <c r="BE436" i="3"/>
  <c r="CV436" i="3"/>
  <c r="BD429" i="3"/>
  <c r="CC429" i="3"/>
  <c r="BC473" i="3"/>
  <c r="BO473" i="3"/>
  <c r="BE424" i="3"/>
  <c r="CL424" i="3"/>
  <c r="CI378" i="3"/>
  <c r="BD378" i="3"/>
  <c r="BV335" i="3"/>
  <c r="BC335" i="3"/>
  <c r="BE347" i="3"/>
  <c r="CP347" i="3"/>
  <c r="CW503" i="3"/>
  <c r="BE503" i="3"/>
  <c r="CC370" i="3"/>
  <c r="BD370" i="3"/>
  <c r="BE358" i="3"/>
  <c r="CY358" i="3"/>
  <c r="BD241" i="3"/>
  <c r="BY241" i="3"/>
  <c r="CT499" i="3"/>
  <c r="BE499" i="3"/>
  <c r="CL137" i="3"/>
  <c r="BE137" i="3"/>
  <c r="BE116" i="3"/>
  <c r="CM116" i="3"/>
  <c r="BD61" i="3"/>
  <c r="CD61" i="3"/>
  <c r="BE350" i="3"/>
  <c r="CR350" i="3"/>
  <c r="CI297" i="3"/>
  <c r="BD297" i="3"/>
  <c r="BD227" i="3"/>
  <c r="CF227" i="3"/>
  <c r="BS331" i="3"/>
  <c r="BC331" i="3"/>
  <c r="CJ276" i="3"/>
  <c r="BD276" i="3"/>
  <c r="BE69" i="3"/>
  <c r="CY69" i="3"/>
  <c r="AL252" i="3"/>
  <c r="CF168" i="3"/>
  <c r="BD168" i="3"/>
  <c r="CR225" i="3"/>
  <c r="BE225" i="3"/>
  <c r="BE343" i="3"/>
  <c r="CL343" i="3"/>
  <c r="AG28" i="3"/>
  <c r="AG30" i="3"/>
  <c r="CX195" i="3"/>
  <c r="BE195" i="3"/>
  <c r="BD120" i="3"/>
  <c r="CC120" i="3"/>
  <c r="BD184" i="3"/>
  <c r="CA184" i="3"/>
  <c r="BE32" i="3"/>
  <c r="CL32" i="3"/>
  <c r="BS294" i="3"/>
  <c r="BC294" i="3"/>
  <c r="BA503" i="3"/>
  <c r="BA459" i="3"/>
  <c r="BA400" i="3"/>
  <c r="BA378" i="3"/>
  <c r="BA437" i="3"/>
  <c r="BA356" i="3"/>
  <c r="BA481" i="3"/>
  <c r="BA150" i="3"/>
  <c r="BA297" i="3"/>
  <c r="BA275" i="3"/>
  <c r="BA128" i="3"/>
  <c r="BA231" i="3"/>
  <c r="BA89" i="3"/>
  <c r="BA334" i="3"/>
  <c r="BA253" i="3"/>
  <c r="BA194" i="3"/>
  <c r="BA172" i="3"/>
  <c r="BA45" i="3"/>
  <c r="BA67" i="3"/>
  <c r="BR477" i="1"/>
  <c r="BC477" i="1"/>
  <c r="BD505" i="1"/>
  <c r="CK505" i="1"/>
  <c r="AL475" i="1"/>
  <c r="AN433" i="1"/>
  <c r="AM433" i="1"/>
  <c r="AL433" i="1"/>
  <c r="AK433" i="1"/>
  <c r="AU433" i="1"/>
  <c r="AT433" i="1"/>
  <c r="CG500" i="1"/>
  <c r="BD500" i="1"/>
  <c r="AM428" i="1"/>
  <c r="BE428" i="1" s="1"/>
  <c r="AU428" i="1"/>
  <c r="AT428" i="1"/>
  <c r="AL428" i="1" s="1"/>
  <c r="AM450" i="1"/>
  <c r="AT450" i="1"/>
  <c r="AU450" i="1"/>
  <c r="BE500" i="1"/>
  <c r="CU500" i="1"/>
  <c r="CG434" i="1"/>
  <c r="CK461" i="1"/>
  <c r="AL426" i="1"/>
  <c r="BO451" i="1"/>
  <c r="BC451" i="1"/>
  <c r="CX460" i="1"/>
  <c r="BE460" i="1"/>
  <c r="AU470" i="1"/>
  <c r="AM470" i="1"/>
  <c r="BE470" i="1" s="1"/>
  <c r="AN477" i="1"/>
  <c r="AM477" i="1"/>
  <c r="AU477" i="1"/>
  <c r="AL477" i="1"/>
  <c r="AT477" i="1"/>
  <c r="AN504" i="1"/>
  <c r="AL504" i="1"/>
  <c r="AK504" i="1"/>
  <c r="AM504" i="1"/>
  <c r="AU504" i="1"/>
  <c r="BD481" i="1"/>
  <c r="CI481" i="1"/>
  <c r="CC451" i="1"/>
  <c r="BD451" i="1"/>
  <c r="BC461" i="1"/>
  <c r="AM426" i="1"/>
  <c r="BE426" i="1" s="1"/>
  <c r="AU427" i="1"/>
  <c r="AL427" i="1" s="1"/>
  <c r="AM427" i="1"/>
  <c r="BE427" i="1" s="1"/>
  <c r="AN434" i="1"/>
  <c r="AK434" i="1"/>
  <c r="AU434" i="1"/>
  <c r="AT434" i="1"/>
  <c r="BE439" i="1"/>
  <c r="CY439" i="1"/>
  <c r="BE476" i="1"/>
  <c r="CS476" i="1"/>
  <c r="BW505" i="1"/>
  <c r="BC505" i="1"/>
  <c r="AT504" i="1"/>
  <c r="CU434" i="1"/>
  <c r="BE481" i="1"/>
  <c r="CW481" i="1"/>
  <c r="BD429" i="1"/>
  <c r="CC429" i="1"/>
  <c r="AM448" i="1"/>
  <c r="AN455" i="1"/>
  <c r="AM455" i="1"/>
  <c r="AT455" i="1"/>
  <c r="AL455" i="1"/>
  <c r="AK455" i="1"/>
  <c r="AU455" i="1"/>
  <c r="AN483" i="1"/>
  <c r="AL483" i="1"/>
  <c r="AK483" i="1"/>
  <c r="AM483" i="1"/>
  <c r="AU483" i="1"/>
  <c r="BC456" i="1"/>
  <c r="BS456" i="1"/>
  <c r="BE505" i="1"/>
  <c r="CY505" i="1"/>
  <c r="BC429" i="1"/>
  <c r="BO429" i="1"/>
  <c r="BE456" i="1"/>
  <c r="CU456" i="1"/>
  <c r="AM468" i="1"/>
  <c r="CL468" i="1" s="1"/>
  <c r="AU468" i="1"/>
  <c r="AT468" i="1"/>
  <c r="AM475" i="1"/>
  <c r="CR475" i="1" s="1"/>
  <c r="AU475" i="1"/>
  <c r="AN495" i="1"/>
  <c r="AM495" i="1"/>
  <c r="AL495" i="1"/>
  <c r="AU502" i="1"/>
  <c r="AT502" i="1"/>
  <c r="AM502" i="1"/>
  <c r="BE502" i="1" s="1"/>
  <c r="AK495" i="1"/>
  <c r="BE429" i="1"/>
  <c r="CQ429" i="1"/>
  <c r="BC439" i="1"/>
  <c r="BW439" i="1"/>
  <c r="AU449" i="1"/>
  <c r="AN456" i="1"/>
  <c r="AU456" i="1"/>
  <c r="AT456" i="1"/>
  <c r="AM449" i="1"/>
  <c r="AM469" i="1"/>
  <c r="BE469" i="1" s="1"/>
  <c r="AT476" i="1"/>
  <c r="AL476" i="1" s="1"/>
  <c r="AN503" i="1"/>
  <c r="AM503" i="1"/>
  <c r="AL503" i="1"/>
  <c r="AK503" i="1"/>
  <c r="CC473" i="1"/>
  <c r="BD473" i="1"/>
  <c r="BD499" i="1"/>
  <c r="CF499" i="1"/>
  <c r="AM451" i="1"/>
  <c r="AM458" i="1"/>
  <c r="BE458" i="1" s="1"/>
  <c r="AT471" i="1"/>
  <c r="AN478" i="1"/>
  <c r="AM478" i="1"/>
  <c r="AM490" i="1"/>
  <c r="CL490" i="1" s="1"/>
  <c r="AU497" i="1"/>
  <c r="AT497" i="1"/>
  <c r="AL497" i="1" s="1"/>
  <c r="AU471" i="1"/>
  <c r="AM497" i="1"/>
  <c r="BE497" i="1" s="1"/>
  <c r="BU437" i="1"/>
  <c r="BD482" i="1"/>
  <c r="AK459" i="1"/>
  <c r="AT472" i="1"/>
  <c r="AL472" i="1" s="1"/>
  <c r="AT478" i="1"/>
  <c r="AL490" i="1"/>
  <c r="AT505" i="1"/>
  <c r="CI437" i="1"/>
  <c r="AN437" i="1"/>
  <c r="AU437" i="1"/>
  <c r="AT429" i="1"/>
  <c r="AM437" i="1"/>
  <c r="AT451" i="1"/>
  <c r="AL459" i="1"/>
  <c r="AN473" i="1"/>
  <c r="AM473" i="1"/>
  <c r="AM480" i="1"/>
  <c r="CV480" i="1" s="1"/>
  <c r="AU480" i="1"/>
  <c r="AN499" i="1"/>
  <c r="AM499" i="1"/>
  <c r="AM471" i="1"/>
  <c r="CO471" i="1" s="1"/>
  <c r="AK478" i="1"/>
  <c r="AU472" i="1"/>
  <c r="AU478" i="1"/>
  <c r="AL491" i="1"/>
  <c r="AL498" i="1"/>
  <c r="AU499" i="1"/>
  <c r="AU505" i="1"/>
  <c r="AN438" i="1"/>
  <c r="AK438" i="1"/>
  <c r="AU429" i="1"/>
  <c r="AT436" i="1"/>
  <c r="AL438" i="1"/>
  <c r="AT446" i="1"/>
  <c r="AL447" i="1"/>
  <c r="AU451" i="1"/>
  <c r="AT458" i="1"/>
  <c r="AM459" i="1"/>
  <c r="AM472" i="1"/>
  <c r="AL478" i="1"/>
  <c r="AT473" i="1"/>
  <c r="AT480" i="1"/>
  <c r="AL480" i="1" s="1"/>
  <c r="AM491" i="1"/>
  <c r="CM491" i="1" s="1"/>
  <c r="AM498" i="1"/>
  <c r="BE498" i="1" s="1"/>
  <c r="AM424" i="1"/>
  <c r="BE424" i="1" s="1"/>
  <c r="AT431" i="1"/>
  <c r="AU436" i="1"/>
  <c r="AM438" i="1"/>
  <c r="AU447" i="1"/>
  <c r="AT453" i="1"/>
  <c r="AL453" i="1" s="1"/>
  <c r="AU458" i="1"/>
  <c r="AK473" i="1"/>
  <c r="BU481" i="1"/>
  <c r="BC481" i="1"/>
  <c r="AU473" i="1"/>
  <c r="AM492" i="1"/>
  <c r="AK499" i="1"/>
  <c r="AU494" i="1"/>
  <c r="CS454" i="1"/>
  <c r="AU432" i="1"/>
  <c r="AL432" i="1" s="1"/>
  <c r="AT460" i="1"/>
  <c r="AK460" i="1"/>
  <c r="AT481" i="1"/>
  <c r="AK500" i="1"/>
  <c r="AU493" i="1"/>
  <c r="AL493" i="1" s="1"/>
  <c r="BD497" i="1"/>
  <c r="CR497" i="1"/>
  <c r="BE493" i="1"/>
  <c r="CP494" i="1"/>
  <c r="BZ492" i="1"/>
  <c r="AL494" i="1"/>
  <c r="BD492" i="1"/>
  <c r="BE480" i="1"/>
  <c r="CE476" i="1"/>
  <c r="BD476" i="1"/>
  <c r="BD475" i="1"/>
  <c r="AL469" i="1"/>
  <c r="CN470" i="1"/>
  <c r="AL470" i="1"/>
  <c r="BD472" i="1"/>
  <c r="CD453" i="1"/>
  <c r="BD453" i="1"/>
  <c r="AL454" i="1"/>
  <c r="CR453" i="1"/>
  <c r="AL449" i="1"/>
  <c r="BZ448" i="1"/>
  <c r="AL446" i="1"/>
  <c r="AL450" i="1"/>
  <c r="BD448" i="1"/>
  <c r="BE436" i="1"/>
  <c r="AL431" i="1"/>
  <c r="CS432" i="1"/>
  <c r="BE431" i="1"/>
  <c r="CR431" i="1"/>
  <c r="BD428" i="1"/>
  <c r="CB428" i="1"/>
  <c r="BY425" i="1"/>
  <c r="BD425" i="1"/>
  <c r="BZ426" i="1"/>
  <c r="CL424" i="1"/>
  <c r="BX424" i="1"/>
  <c r="BD424" i="1"/>
  <c r="AL471" i="1"/>
  <c r="BX446" i="3" l="1"/>
  <c r="BR21" i="3"/>
  <c r="CH274" i="3"/>
  <c r="BD225" i="3"/>
  <c r="CD19" i="3"/>
  <c r="CP17" i="3"/>
  <c r="CM14" i="3"/>
  <c r="BD66" i="3"/>
  <c r="H74" i="3"/>
  <c r="I73" i="3"/>
  <c r="BC32" i="3"/>
  <c r="BJ32" i="3"/>
  <c r="AN32" i="3"/>
  <c r="I52" i="3"/>
  <c r="J51" i="3"/>
  <c r="BC44" i="3"/>
  <c r="AN44" i="3"/>
  <c r="BT44" i="3"/>
  <c r="CS20" i="3"/>
  <c r="CE20" i="3"/>
  <c r="CG22" i="3"/>
  <c r="BW26" i="3"/>
  <c r="CL13" i="3"/>
  <c r="BM35" i="3"/>
  <c r="BC35" i="3"/>
  <c r="AN35" i="3"/>
  <c r="CB36" i="3"/>
  <c r="CB17" i="3" s="1"/>
  <c r="BD36" i="3"/>
  <c r="BO18" i="3"/>
  <c r="BQ40" i="3"/>
  <c r="BC40" i="3"/>
  <c r="AN40" i="3"/>
  <c r="CF21" i="3"/>
  <c r="BZ448" i="3"/>
  <c r="BZ15" i="3" s="1"/>
  <c r="BD448" i="3"/>
  <c r="CJ25" i="3"/>
  <c r="BS22" i="3"/>
  <c r="AK36" i="3"/>
  <c r="BA499" i="3"/>
  <c r="BA477" i="3"/>
  <c r="BA455" i="3"/>
  <c r="BA227" i="3"/>
  <c r="BA352" i="3"/>
  <c r="BA396" i="3"/>
  <c r="BA374" i="3"/>
  <c r="BA330" i="3"/>
  <c r="BA85" i="3"/>
  <c r="BA41" i="3"/>
  <c r="BA249" i="3"/>
  <c r="BA168" i="3"/>
  <c r="BA293" i="3"/>
  <c r="BA63" i="3"/>
  <c r="BA190" i="3"/>
  <c r="BA146" i="3"/>
  <c r="BA124" i="3"/>
  <c r="BA433" i="3"/>
  <c r="BA22" i="3"/>
  <c r="BA271" i="3"/>
  <c r="CA35" i="3"/>
  <c r="BD35" i="3"/>
  <c r="BC39" i="3"/>
  <c r="BP39" i="3"/>
  <c r="AN39" i="3"/>
  <c r="BV25" i="3"/>
  <c r="CH252" i="3"/>
  <c r="BD252" i="3"/>
  <c r="BY14" i="3"/>
  <c r="CI24" i="3"/>
  <c r="CW24" i="3"/>
  <c r="CV23" i="3"/>
  <c r="CR19" i="3"/>
  <c r="BU24" i="3"/>
  <c r="BX13" i="3"/>
  <c r="CA287" i="3"/>
  <c r="BD287" i="3"/>
  <c r="BD140" i="3"/>
  <c r="CA140" i="3"/>
  <c r="CY26" i="3"/>
  <c r="CO16" i="3"/>
  <c r="BK33" i="3"/>
  <c r="BC33" i="3"/>
  <c r="AN33" i="3"/>
  <c r="CT21" i="3"/>
  <c r="G74" i="3"/>
  <c r="CN15" i="3"/>
  <c r="CK26" i="3"/>
  <c r="B112" i="3"/>
  <c r="F134" i="3" s="1"/>
  <c r="I112" i="3"/>
  <c r="F113" i="3"/>
  <c r="H112" i="3"/>
  <c r="G112" i="3"/>
  <c r="BL34" i="3"/>
  <c r="BC34" i="3"/>
  <c r="AN34" i="3"/>
  <c r="CA427" i="1"/>
  <c r="BD427" i="1"/>
  <c r="BD493" i="1"/>
  <c r="CA493" i="1"/>
  <c r="BD432" i="1"/>
  <c r="CE432" i="1"/>
  <c r="BV438" i="1"/>
  <c r="BC438" i="1"/>
  <c r="CQ473" i="1"/>
  <c r="BE473" i="1"/>
  <c r="CF433" i="1"/>
  <c r="BD433" i="1"/>
  <c r="CC495" i="1"/>
  <c r="BD495" i="1"/>
  <c r="CX438" i="1"/>
  <c r="BE438" i="1"/>
  <c r="BE449" i="1"/>
  <c r="CO449" i="1"/>
  <c r="BE495" i="1"/>
  <c r="CQ495" i="1"/>
  <c r="BR455" i="1"/>
  <c r="BC455" i="1"/>
  <c r="CP428" i="1"/>
  <c r="CQ451" i="1"/>
  <c r="BE451" i="1"/>
  <c r="BE477" i="1"/>
  <c r="CT477" i="1"/>
  <c r="BE503" i="1"/>
  <c r="CW503" i="1"/>
  <c r="BO495" i="1"/>
  <c r="BC495" i="1"/>
  <c r="CX504" i="1"/>
  <c r="BE504" i="1"/>
  <c r="BE472" i="1"/>
  <c r="CP472" i="1"/>
  <c r="BD491" i="1"/>
  <c r="BY491" i="1"/>
  <c r="CB472" i="1"/>
  <c r="BD426" i="1"/>
  <c r="CV502" i="1"/>
  <c r="BC460" i="1"/>
  <c r="BV460" i="1"/>
  <c r="BC499" i="1"/>
  <c r="BR499" i="1"/>
  <c r="CW459" i="1"/>
  <c r="BE459" i="1"/>
  <c r="AL436" i="1"/>
  <c r="CU478" i="1"/>
  <c r="BE478" i="1"/>
  <c r="AL502" i="1"/>
  <c r="BC483" i="1"/>
  <c r="BW483" i="1"/>
  <c r="BD504" i="1"/>
  <c r="CJ504" i="1"/>
  <c r="BC478" i="1"/>
  <c r="BS478" i="1"/>
  <c r="BD477" i="1"/>
  <c r="CF477" i="1"/>
  <c r="CT433" i="1"/>
  <c r="BE433" i="1"/>
  <c r="CD497" i="1"/>
  <c r="BE499" i="1"/>
  <c r="CT499" i="1"/>
  <c r="CI459" i="1"/>
  <c r="BD459" i="1"/>
  <c r="BC459" i="1"/>
  <c r="BU459" i="1"/>
  <c r="BC503" i="1"/>
  <c r="BU503" i="1"/>
  <c r="BD447" i="1"/>
  <c r="BS500" i="1"/>
  <c r="BC500" i="1"/>
  <c r="BC473" i="1"/>
  <c r="BO473" i="1"/>
  <c r="BD490" i="1"/>
  <c r="BX490" i="1"/>
  <c r="CI503" i="1"/>
  <c r="BD503" i="1"/>
  <c r="CF455" i="1"/>
  <c r="BD455" i="1"/>
  <c r="CO427" i="1"/>
  <c r="BY447" i="1"/>
  <c r="CM469" i="1"/>
  <c r="CG478" i="1"/>
  <c r="BD478" i="1"/>
  <c r="BD498" i="1"/>
  <c r="CE498" i="1"/>
  <c r="BE437" i="1"/>
  <c r="CW437" i="1"/>
  <c r="CP450" i="1"/>
  <c r="BE450" i="1"/>
  <c r="CV458" i="1"/>
  <c r="BE468" i="1"/>
  <c r="CS498" i="1"/>
  <c r="CJ438" i="1"/>
  <c r="BD438" i="1"/>
  <c r="CY483" i="1"/>
  <c r="BE483" i="1"/>
  <c r="CT455" i="1"/>
  <c r="BE455" i="1"/>
  <c r="BV504" i="1"/>
  <c r="BC504" i="1"/>
  <c r="BE490" i="1"/>
  <c r="BE475" i="1"/>
  <c r="CN426" i="1"/>
  <c r="BE471" i="1"/>
  <c r="CD475" i="1"/>
  <c r="BE491" i="1"/>
  <c r="CN492" i="1"/>
  <c r="BE492" i="1"/>
  <c r="AL458" i="1"/>
  <c r="AL468" i="1"/>
  <c r="CK483" i="1"/>
  <c r="BD483" i="1"/>
  <c r="CN448" i="1"/>
  <c r="BE448" i="1"/>
  <c r="BC434" i="1"/>
  <c r="BS434" i="1"/>
  <c r="BR433" i="1"/>
  <c r="BC433" i="1"/>
  <c r="BD494" i="1"/>
  <c r="CB494" i="1"/>
  <c r="CH480" i="1"/>
  <c r="BD480" i="1"/>
  <c r="BY469" i="1"/>
  <c r="BD469" i="1"/>
  <c r="CA471" i="1"/>
  <c r="BD471" i="1"/>
  <c r="BZ470" i="1"/>
  <c r="BD470" i="1"/>
  <c r="BD454" i="1"/>
  <c r="CE454" i="1"/>
  <c r="CB450" i="1"/>
  <c r="BD450" i="1"/>
  <c r="BX446" i="1"/>
  <c r="BD446" i="1"/>
  <c r="BD449" i="1"/>
  <c r="CA449" i="1"/>
  <c r="CD431" i="1"/>
  <c r="BD431" i="1"/>
  <c r="CH23" i="3" l="1"/>
  <c r="BN36" i="3"/>
  <c r="BC36" i="3"/>
  <c r="AN36" i="3"/>
  <c r="AP32" i="3" s="1"/>
  <c r="J52" i="3"/>
  <c r="K51" i="3"/>
  <c r="I74" i="3"/>
  <c r="J73" i="3"/>
  <c r="CA16" i="3"/>
  <c r="G113" i="3"/>
  <c r="J112" i="3"/>
  <c r="BA500" i="3"/>
  <c r="BA456" i="3"/>
  <c r="BA397" i="3"/>
  <c r="BA478" i="3"/>
  <c r="BA353" i="3"/>
  <c r="BA250" i="3"/>
  <c r="BA125" i="3"/>
  <c r="BA331" i="3"/>
  <c r="BA191" i="3"/>
  <c r="BE15" i="3" s="1" a="1"/>
  <c r="BE15" i="3" s="1"/>
  <c r="BA169" i="3"/>
  <c r="BA64" i="3"/>
  <c r="BA272" i="3"/>
  <c r="BA375" i="3"/>
  <c r="BA86" i="3"/>
  <c r="BA42" i="3"/>
  <c r="BE20" i="3" s="1" a="1"/>
  <c r="BE20" i="3" s="1"/>
  <c r="BD22" i="3" a="1"/>
  <c r="BD22" i="3" s="1"/>
  <c r="BA434" i="3"/>
  <c r="BA228" i="3"/>
  <c r="BA294" i="3"/>
  <c r="BA147" i="3"/>
  <c r="BE26" i="3" a="1"/>
  <c r="BE26" i="3" s="1"/>
  <c r="H113" i="3"/>
  <c r="BD19" i="3" a="1"/>
  <c r="BD19" i="3" s="1"/>
  <c r="I113" i="3"/>
  <c r="B134" i="3"/>
  <c r="F156" i="3" s="1"/>
  <c r="F135" i="3"/>
  <c r="AJ134" i="3"/>
  <c r="AJ135" i="3" s="1"/>
  <c r="G134" i="3"/>
  <c r="CH458" i="1"/>
  <c r="BD458" i="1"/>
  <c r="BD436" i="1"/>
  <c r="CH436" i="1"/>
  <c r="BX468" i="1"/>
  <c r="BD468" i="1"/>
  <c r="CH502" i="1"/>
  <c r="BD502" i="1"/>
  <c r="BH15" i="3" l="1"/>
  <c r="AM15" i="3"/>
  <c r="BH20" i="3"/>
  <c r="AM20" i="3"/>
  <c r="BD14" i="3" a="1"/>
  <c r="BD14" i="3" s="1"/>
  <c r="BD15" i="3" a="1"/>
  <c r="BD15" i="3" s="1"/>
  <c r="AL22" i="3"/>
  <c r="BG22" i="3"/>
  <c r="BE24" i="3" a="1"/>
  <c r="BE24" i="3" s="1"/>
  <c r="BD13" i="3" a="1"/>
  <c r="BD13" i="3" s="1"/>
  <c r="BE16" i="3" a="1"/>
  <c r="BE16" i="3" s="1"/>
  <c r="G135" i="3"/>
  <c r="BE22" i="3" a="1"/>
  <c r="BE22" i="3" s="1"/>
  <c r="AM26" i="3"/>
  <c r="BH26" i="3"/>
  <c r="BE18" i="3" a="1"/>
  <c r="BE18" i="3" s="1"/>
  <c r="BE17" i="3" a="1"/>
  <c r="BE17" i="3" s="1"/>
  <c r="BD16" i="3" a="1"/>
  <c r="BD16" i="3" s="1"/>
  <c r="BD25" i="3" a="1"/>
  <c r="BD25" i="3" s="1"/>
  <c r="BE23" i="3" a="1"/>
  <c r="BE23" i="3" s="1"/>
  <c r="BD21" i="3" a="1"/>
  <c r="BD21" i="3" s="1"/>
  <c r="BD24" i="3" a="1"/>
  <c r="BD24" i="3" s="1"/>
  <c r="BE19" i="3" a="1"/>
  <c r="BE19" i="3" s="1"/>
  <c r="K52" i="3"/>
  <c r="L51" i="3"/>
  <c r="BD23" i="3" a="1"/>
  <c r="BD23" i="3" s="1"/>
  <c r="BD17" i="3" a="1"/>
  <c r="BD17" i="3" s="1"/>
  <c r="J74" i="3"/>
  <c r="K73" i="3"/>
  <c r="BD18" i="3" a="1"/>
  <c r="BD18" i="3" s="1"/>
  <c r="H134" i="3"/>
  <c r="G156" i="3"/>
  <c r="F157" i="3"/>
  <c r="B156" i="3"/>
  <c r="F178" i="3" s="1"/>
  <c r="BE13" i="3" a="1"/>
  <c r="BE13" i="3" s="1"/>
  <c r="BD26" i="3" a="1"/>
  <c r="BD26" i="3" s="1"/>
  <c r="BE14" i="3" a="1"/>
  <c r="BE14" i="3" s="1"/>
  <c r="BE21" i="3" a="1"/>
  <c r="BE21" i="3" s="1"/>
  <c r="AL19" i="3"/>
  <c r="BG19" i="3"/>
  <c r="J113" i="3"/>
  <c r="K112" i="3"/>
  <c r="BE25" i="3" a="1"/>
  <c r="BE25" i="3" s="1"/>
  <c r="BD20" i="3" a="1"/>
  <c r="BD20" i="3" s="1"/>
  <c r="E418" i="1"/>
  <c r="E417" i="1"/>
  <c r="E415" i="1"/>
  <c r="AU401" i="1"/>
  <c r="AT400" i="1"/>
  <c r="AU399" i="1"/>
  <c r="AT399" i="1"/>
  <c r="AL399" i="1" s="1"/>
  <c r="AU397" i="1"/>
  <c r="AT397" i="1"/>
  <c r="AU396" i="1"/>
  <c r="AU392" i="1"/>
  <c r="AT392" i="1"/>
  <c r="AU391" i="1"/>
  <c r="AK397" i="1"/>
  <c r="AM396" i="1"/>
  <c r="AL396" i="1"/>
  <c r="AM392" i="1"/>
  <c r="AL392" i="1"/>
  <c r="AK392" i="1"/>
  <c r="AM391" i="1"/>
  <c r="D402" i="1"/>
  <c r="AN402" i="1" s="1"/>
  <c r="D401" i="1"/>
  <c r="AN401" i="1" s="1"/>
  <c r="D400" i="1"/>
  <c r="AN400" i="1" s="1"/>
  <c r="D399" i="1"/>
  <c r="C398" i="1"/>
  <c r="D397" i="1"/>
  <c r="AN397" i="1" s="1"/>
  <c r="D396" i="1"/>
  <c r="AN396" i="1" s="1"/>
  <c r="D395" i="1"/>
  <c r="D394" i="1"/>
  <c r="C393" i="1"/>
  <c r="B393" i="1"/>
  <c r="D392" i="1"/>
  <c r="AN392" i="1" s="1"/>
  <c r="D391" i="1"/>
  <c r="D390" i="1"/>
  <c r="D389" i="1"/>
  <c r="D388" i="1"/>
  <c r="D387" i="1"/>
  <c r="C387" i="1"/>
  <c r="B387" i="1"/>
  <c r="AU378" i="1"/>
  <c r="AT378" i="1"/>
  <c r="AT374" i="1"/>
  <c r="AU373" i="1"/>
  <c r="AT373" i="1"/>
  <c r="AU370" i="1"/>
  <c r="AT370" i="1"/>
  <c r="AU369" i="1"/>
  <c r="AT369" i="1"/>
  <c r="AU368" i="1"/>
  <c r="AT368" i="1"/>
  <c r="D380" i="1"/>
  <c r="AN380" i="1" s="1"/>
  <c r="D379" i="1"/>
  <c r="D378" i="1"/>
  <c r="AN378" i="1" s="1"/>
  <c r="D377" i="1"/>
  <c r="C376" i="1"/>
  <c r="D375" i="1"/>
  <c r="D374" i="1"/>
  <c r="D373" i="1"/>
  <c r="D372" i="1"/>
  <c r="C371" i="1"/>
  <c r="B371" i="1"/>
  <c r="D370" i="1"/>
  <c r="AN370" i="1" s="1"/>
  <c r="D369" i="1"/>
  <c r="D368" i="1"/>
  <c r="D367" i="1"/>
  <c r="D366" i="1"/>
  <c r="D365" i="1"/>
  <c r="C365" i="1"/>
  <c r="B365" i="1"/>
  <c r="AM378" i="1"/>
  <c r="AL378" i="1"/>
  <c r="AK378" i="1"/>
  <c r="AM370" i="1"/>
  <c r="AL370" i="1"/>
  <c r="AK370" i="1"/>
  <c r="AU358" i="1"/>
  <c r="AT358" i="1"/>
  <c r="AU357" i="1"/>
  <c r="AT357" i="1"/>
  <c r="AT352" i="1"/>
  <c r="AU350" i="1"/>
  <c r="AT350" i="1"/>
  <c r="AU348" i="1"/>
  <c r="AT348" i="1"/>
  <c r="AU347" i="1"/>
  <c r="AT347" i="1"/>
  <c r="AL347" i="1" s="1"/>
  <c r="AU343" i="1"/>
  <c r="AT343" i="1"/>
  <c r="AK352" i="1"/>
  <c r="AM350" i="1"/>
  <c r="AK348" i="1"/>
  <c r="AM347" i="1"/>
  <c r="AM346" i="1"/>
  <c r="AM343" i="1"/>
  <c r="D358" i="1"/>
  <c r="D357" i="1"/>
  <c r="D356" i="1"/>
  <c r="D355" i="1"/>
  <c r="C354" i="1"/>
  <c r="D353" i="1"/>
  <c r="AN353" i="1" s="1"/>
  <c r="D352" i="1"/>
  <c r="AN352" i="1" s="1"/>
  <c r="D351" i="1"/>
  <c r="D350" i="1"/>
  <c r="C349" i="1"/>
  <c r="B349" i="1"/>
  <c r="D348" i="1"/>
  <c r="AN348" i="1" s="1"/>
  <c r="D347" i="1"/>
  <c r="D346" i="1"/>
  <c r="D345" i="1"/>
  <c r="D344" i="1"/>
  <c r="D343" i="1"/>
  <c r="C343" i="1"/>
  <c r="B343" i="1"/>
  <c r="AM336" i="1"/>
  <c r="AL336" i="1"/>
  <c r="AK336" i="1"/>
  <c r="AM335" i="1"/>
  <c r="AL335" i="1"/>
  <c r="AL330" i="1"/>
  <c r="AK330" i="1"/>
  <c r="AM329" i="1"/>
  <c r="AM328" i="1"/>
  <c r="AL326" i="1"/>
  <c r="AK326" i="1"/>
  <c r="AM323" i="1"/>
  <c r="AM322" i="1"/>
  <c r="AU336" i="1"/>
  <c r="AT336" i="1"/>
  <c r="AU335" i="1"/>
  <c r="AT335" i="1"/>
  <c r="AU330" i="1"/>
  <c r="AT330" i="1"/>
  <c r="AT328" i="1"/>
  <c r="AT325" i="1"/>
  <c r="AU323" i="1"/>
  <c r="AT323" i="1"/>
  <c r="AL323" i="1" s="1"/>
  <c r="AU322" i="1"/>
  <c r="AT322" i="1"/>
  <c r="AL322" i="1" s="1"/>
  <c r="AU321" i="1"/>
  <c r="AT321" i="1"/>
  <c r="D336" i="1"/>
  <c r="AN336" i="1" s="1"/>
  <c r="D335" i="1"/>
  <c r="AN335" i="1" s="1"/>
  <c r="D334" i="1"/>
  <c r="AN334" i="1" s="1"/>
  <c r="D333" i="1"/>
  <c r="C332" i="1"/>
  <c r="D331" i="1"/>
  <c r="AN331" i="1" s="1"/>
  <c r="D330" i="1"/>
  <c r="AN330" i="1" s="1"/>
  <c r="D329" i="1"/>
  <c r="D328" i="1"/>
  <c r="C327" i="1"/>
  <c r="B327" i="1"/>
  <c r="D326" i="1"/>
  <c r="AN326" i="1" s="1"/>
  <c r="D325" i="1"/>
  <c r="D324" i="1"/>
  <c r="D323" i="1"/>
  <c r="D322" i="1"/>
  <c r="D321" i="1"/>
  <c r="C321" i="1"/>
  <c r="B321" i="1"/>
  <c r="E315" i="1"/>
  <c r="E314" i="1"/>
  <c r="E312" i="1"/>
  <c r="AL298" i="1"/>
  <c r="AK298" i="1"/>
  <c r="AM297" i="1"/>
  <c r="AU299" i="1"/>
  <c r="AT299" i="1"/>
  <c r="AU298" i="1"/>
  <c r="AT298" i="1"/>
  <c r="AU294" i="1"/>
  <c r="AT294" i="1"/>
  <c r="AU293" i="1"/>
  <c r="AT293" i="1"/>
  <c r="AT287" i="1"/>
  <c r="AU286" i="1"/>
  <c r="AT286" i="1"/>
  <c r="AL286" i="1" s="1"/>
  <c r="AU285" i="1"/>
  <c r="AT285" i="1"/>
  <c r="AL285" i="1" s="1"/>
  <c r="AU284" i="1"/>
  <c r="AT284" i="1"/>
  <c r="D299" i="1"/>
  <c r="AN299" i="1" s="1"/>
  <c r="D298" i="1"/>
  <c r="AN298" i="1" s="1"/>
  <c r="D297" i="1"/>
  <c r="AN297" i="1" s="1"/>
  <c r="D296" i="1"/>
  <c r="C295" i="1"/>
  <c r="D294" i="1"/>
  <c r="D293" i="1"/>
  <c r="D292" i="1"/>
  <c r="D291" i="1"/>
  <c r="C290" i="1"/>
  <c r="B290" i="1"/>
  <c r="D289" i="1"/>
  <c r="AN289" i="1" s="1"/>
  <c r="D288" i="1"/>
  <c r="D287" i="1"/>
  <c r="D286" i="1"/>
  <c r="D285" i="1"/>
  <c r="D284" i="1"/>
  <c r="C284" i="1"/>
  <c r="B284" i="1"/>
  <c r="AM274" i="1"/>
  <c r="AM272" i="1"/>
  <c r="AM267" i="1"/>
  <c r="AU276" i="1"/>
  <c r="AT276" i="1"/>
  <c r="AU275" i="1"/>
  <c r="AT275" i="1"/>
  <c r="AU274" i="1"/>
  <c r="AT274" i="1"/>
  <c r="AL274" i="1" s="1"/>
  <c r="AU272" i="1"/>
  <c r="AU267" i="1"/>
  <c r="AT264" i="1"/>
  <c r="AU263" i="1"/>
  <c r="D277" i="1"/>
  <c r="D276" i="1"/>
  <c r="D275" i="1"/>
  <c r="D274" i="1"/>
  <c r="C273" i="1"/>
  <c r="D272" i="1"/>
  <c r="AN272" i="1" s="1"/>
  <c r="D271" i="1"/>
  <c r="AN271" i="1" s="1"/>
  <c r="D270" i="1"/>
  <c r="D269" i="1"/>
  <c r="C268" i="1"/>
  <c r="B268" i="1"/>
  <c r="D267" i="1"/>
  <c r="AN267" i="1" s="1"/>
  <c r="D266" i="1"/>
  <c r="D265" i="1"/>
  <c r="D264" i="1"/>
  <c r="D263" i="1"/>
  <c r="D262" i="1"/>
  <c r="C262" i="1"/>
  <c r="B262" i="1"/>
  <c r="AU255" i="1"/>
  <c r="AT255" i="1"/>
  <c r="AU254" i="1"/>
  <c r="AT254" i="1"/>
  <c r="AU253" i="1"/>
  <c r="AT253" i="1"/>
  <c r="AT247" i="1"/>
  <c r="AT244" i="1"/>
  <c r="AU243" i="1"/>
  <c r="AT243" i="1"/>
  <c r="AL243" i="1" s="1"/>
  <c r="AU240" i="1"/>
  <c r="AT240" i="1"/>
  <c r="AM255" i="1"/>
  <c r="AL255" i="1"/>
  <c r="AL254" i="1"/>
  <c r="AK254" i="1"/>
  <c r="AM253" i="1"/>
  <c r="AL253" i="1"/>
  <c r="AK253" i="1"/>
  <c r="AM252" i="1"/>
  <c r="AM247" i="1"/>
  <c r="AM240" i="1"/>
  <c r="D255" i="1"/>
  <c r="AN255" i="1" s="1"/>
  <c r="D254" i="1"/>
  <c r="AN254" i="1" s="1"/>
  <c r="D253" i="1"/>
  <c r="AN253" i="1" s="1"/>
  <c r="D252" i="1"/>
  <c r="C251" i="1"/>
  <c r="D250" i="1"/>
  <c r="AN250" i="1" s="1"/>
  <c r="D249" i="1"/>
  <c r="AN249" i="1" s="1"/>
  <c r="D248" i="1"/>
  <c r="D247" i="1"/>
  <c r="C246" i="1"/>
  <c r="B246" i="1"/>
  <c r="D245" i="1"/>
  <c r="AN245" i="1" s="1"/>
  <c r="D244" i="1"/>
  <c r="D243" i="1"/>
  <c r="D242" i="1"/>
  <c r="D241" i="1"/>
  <c r="D240" i="1"/>
  <c r="C240" i="1"/>
  <c r="B240" i="1"/>
  <c r="AT233" i="1"/>
  <c r="AU232" i="1"/>
  <c r="AU230" i="1"/>
  <c r="AT230" i="1"/>
  <c r="AL230" i="1" s="1"/>
  <c r="AU228" i="1"/>
  <c r="AT228" i="1"/>
  <c r="AU227" i="1"/>
  <c r="AU223" i="1"/>
  <c r="AT223" i="1"/>
  <c r="AU222" i="1"/>
  <c r="AT220" i="1"/>
  <c r="AU219" i="1"/>
  <c r="AT219" i="1"/>
  <c r="AL219" i="1" s="1"/>
  <c r="AU218" i="1"/>
  <c r="AM230" i="1"/>
  <c r="AM228" i="1"/>
  <c r="AL228" i="1"/>
  <c r="AM223" i="1"/>
  <c r="AL223" i="1"/>
  <c r="D233" i="1"/>
  <c r="AN233" i="1" s="1"/>
  <c r="D232" i="1"/>
  <c r="AN232" i="1" s="1"/>
  <c r="D231" i="1"/>
  <c r="AN231" i="1" s="1"/>
  <c r="D230" i="1"/>
  <c r="C229" i="1"/>
  <c r="D228" i="1"/>
  <c r="AN228" i="1" s="1"/>
  <c r="D227" i="1"/>
  <c r="AN227" i="1" s="1"/>
  <c r="D226" i="1"/>
  <c r="D225" i="1"/>
  <c r="C224" i="1"/>
  <c r="B224" i="1"/>
  <c r="D223" i="1"/>
  <c r="AN223" i="1" s="1"/>
  <c r="D222" i="1"/>
  <c r="D221" i="1"/>
  <c r="D220" i="1"/>
  <c r="D219" i="1"/>
  <c r="D218" i="1"/>
  <c r="C218" i="1"/>
  <c r="B218" i="1"/>
  <c r="H135" i="3" l="1"/>
  <c r="I134" i="3"/>
  <c r="G157" i="3"/>
  <c r="AL21" i="3"/>
  <c r="BG21" i="3"/>
  <c r="BH16" i="3"/>
  <c r="AM16" i="3"/>
  <c r="BH23" i="3"/>
  <c r="AM23" i="3"/>
  <c r="BG13" i="3"/>
  <c r="AL13" i="3"/>
  <c r="AM18" i="3"/>
  <c r="BH18" i="3"/>
  <c r="BH24" i="3"/>
  <c r="AM24" i="3"/>
  <c r="K74" i="3"/>
  <c r="L73" i="3"/>
  <c r="AL25" i="3"/>
  <c r="BG25" i="3"/>
  <c r="AM22" i="3"/>
  <c r="BH22" i="3"/>
  <c r="BG23" i="3"/>
  <c r="AL23" i="3"/>
  <c r="BG20" i="3"/>
  <c r="AL20" i="3"/>
  <c r="AL26" i="3"/>
  <c r="BG26" i="3"/>
  <c r="AM13" i="3"/>
  <c r="BH13" i="3"/>
  <c r="H156" i="3"/>
  <c r="L52" i="3"/>
  <c r="M51" i="3"/>
  <c r="AM21" i="3"/>
  <c r="BH21" i="3"/>
  <c r="BH19" i="3"/>
  <c r="AM19" i="3"/>
  <c r="BG16" i="3"/>
  <c r="AL16" i="3"/>
  <c r="AL18" i="3"/>
  <c r="BG18" i="3"/>
  <c r="AM25" i="3"/>
  <c r="BH25" i="3"/>
  <c r="K113" i="3"/>
  <c r="L112" i="3"/>
  <c r="AM14" i="3"/>
  <c r="BH14" i="3"/>
  <c r="G178" i="3"/>
  <c r="F179" i="3"/>
  <c r="H178" i="3"/>
  <c r="B178" i="3"/>
  <c r="F215" i="3" s="1"/>
  <c r="BG17" i="3"/>
  <c r="AL17" i="3"/>
  <c r="AL15" i="3"/>
  <c r="BG15" i="3"/>
  <c r="BG24" i="3"/>
  <c r="AL24" i="3"/>
  <c r="AM17" i="3"/>
  <c r="BH17" i="3"/>
  <c r="AL14" i="3"/>
  <c r="BG14" i="3"/>
  <c r="CC223" i="1"/>
  <c r="BD223" i="1"/>
  <c r="BD228" i="1"/>
  <c r="CG228" i="1"/>
  <c r="AM231" i="1"/>
  <c r="BD255" i="1"/>
  <c r="CK255" i="1"/>
  <c r="AT248" i="1"/>
  <c r="AL277" i="1"/>
  <c r="AN277" i="1"/>
  <c r="AK277" i="1"/>
  <c r="AM277" i="1"/>
  <c r="AU277" i="1"/>
  <c r="BE267" i="1"/>
  <c r="CQ267" i="1"/>
  <c r="BE272" i="1"/>
  <c r="CU272" i="1"/>
  <c r="AT288" i="1"/>
  <c r="AM288" i="1"/>
  <c r="CP288" i="1" s="1"/>
  <c r="AK331" i="1"/>
  <c r="BR352" i="1"/>
  <c r="BC352" i="1"/>
  <c r="BO370" i="1"/>
  <c r="BC370" i="1"/>
  <c r="BC378" i="1"/>
  <c r="BU378" i="1"/>
  <c r="AM379" i="1"/>
  <c r="AN379" i="1"/>
  <c r="BD396" i="1"/>
  <c r="CF396" i="1"/>
  <c r="BE400" i="1"/>
  <c r="CW400" i="1"/>
  <c r="AU387" i="1"/>
  <c r="AL387" i="1" s="1"/>
  <c r="CQ223" i="1"/>
  <c r="BE223" i="1"/>
  <c r="BE228" i="1"/>
  <c r="CU228" i="1"/>
  <c r="AK232" i="1"/>
  <c r="AM241" i="1"/>
  <c r="AM248" i="1"/>
  <c r="BC253" i="1"/>
  <c r="BU253" i="1"/>
  <c r="BE255" i="1"/>
  <c r="CY255" i="1"/>
  <c r="AU248" i="1"/>
  <c r="AT269" i="1"/>
  <c r="AM262" i="1"/>
  <c r="BE262" i="1" s="1"/>
  <c r="AM269" i="1"/>
  <c r="BE269" i="1" s="1"/>
  <c r="AU288" i="1"/>
  <c r="AK289" i="1"/>
  <c r="BO289" i="1" s="1"/>
  <c r="AU325" i="1"/>
  <c r="AL325" i="1" s="1"/>
  <c r="AL331" i="1"/>
  <c r="AL352" i="1"/>
  <c r="AU352" i="1"/>
  <c r="CC370" i="1"/>
  <c r="BD370" i="1"/>
  <c r="BD378" i="1"/>
  <c r="CI378" i="1"/>
  <c r="BO392" i="1"/>
  <c r="BC392" i="1"/>
  <c r="CT396" i="1"/>
  <c r="BE396" i="1"/>
  <c r="BC401" i="1"/>
  <c r="BV401" i="1"/>
  <c r="AT388" i="1"/>
  <c r="AL388" i="1" s="1"/>
  <c r="AT402" i="1"/>
  <c r="AM218" i="1"/>
  <c r="AM225" i="1"/>
  <c r="AL232" i="1"/>
  <c r="AU233" i="1"/>
  <c r="AM242" i="1"/>
  <c r="AK249" i="1"/>
  <c r="BD253" i="1"/>
  <c r="CI253" i="1"/>
  <c r="AT249" i="1"/>
  <c r="AU264" i="1"/>
  <c r="AU269" i="1"/>
  <c r="AL269" i="1" s="1"/>
  <c r="BD269" i="1" s="1"/>
  <c r="AM263" i="1"/>
  <c r="BE263" i="1" s="1"/>
  <c r="AM270" i="1"/>
  <c r="BE270" i="1" s="1"/>
  <c r="AT289" i="1"/>
  <c r="AL289" i="1"/>
  <c r="AT326" i="1"/>
  <c r="AT331" i="1"/>
  <c r="AM326" i="1"/>
  <c r="BE326" i="1" s="1"/>
  <c r="AM331" i="1"/>
  <c r="BE331" i="1" s="1"/>
  <c r="AM352" i="1"/>
  <c r="AT344" i="1"/>
  <c r="AT353" i="1"/>
  <c r="CQ370" i="1"/>
  <c r="BE370" i="1"/>
  <c r="CW378" i="1"/>
  <c r="BE378" i="1"/>
  <c r="AT365" i="1"/>
  <c r="AT379" i="1"/>
  <c r="CC392" i="1"/>
  <c r="BD392" i="1"/>
  <c r="BC397" i="1"/>
  <c r="BS397" i="1"/>
  <c r="BD401" i="1"/>
  <c r="CJ401" i="1"/>
  <c r="AU388" i="1"/>
  <c r="AU402" i="1"/>
  <c r="AM219" i="1"/>
  <c r="AM226" i="1"/>
  <c r="AM232" i="1"/>
  <c r="AT225" i="1"/>
  <c r="AM243" i="1"/>
  <c r="AL249" i="1"/>
  <c r="BE253" i="1"/>
  <c r="CW253" i="1"/>
  <c r="AU244" i="1"/>
  <c r="AL244" i="1" s="1"/>
  <c r="AU249" i="1"/>
  <c r="AT265" i="1"/>
  <c r="AT270" i="1"/>
  <c r="AM264" i="1"/>
  <c r="BE264" i="1" s="1"/>
  <c r="AK271" i="1"/>
  <c r="AU289" i="1"/>
  <c r="AM289" i="1"/>
  <c r="BE289" i="1" s="1"/>
  <c r="AM298" i="1"/>
  <c r="BE298" i="1" s="1"/>
  <c r="AU326" i="1"/>
  <c r="AU331" i="1"/>
  <c r="AM333" i="1"/>
  <c r="BC348" i="1"/>
  <c r="BO348" i="1"/>
  <c r="AK353" i="1"/>
  <c r="AU344" i="1"/>
  <c r="AL344" i="1" s="1"/>
  <c r="BY344" i="1" s="1"/>
  <c r="AU353" i="1"/>
  <c r="AM372" i="1"/>
  <c r="AL379" i="1"/>
  <c r="AM367" i="1"/>
  <c r="AM374" i="1"/>
  <c r="AN374" i="1"/>
  <c r="AU365" i="1"/>
  <c r="AL365" i="1" s="1"/>
  <c r="AU374" i="1"/>
  <c r="AU379" i="1"/>
  <c r="BE392" i="1"/>
  <c r="CQ392" i="1"/>
  <c r="AL397" i="1"/>
  <c r="CX401" i="1"/>
  <c r="BE401" i="1"/>
  <c r="AT389" i="1"/>
  <c r="AT394" i="1"/>
  <c r="AM220" i="1"/>
  <c r="BE220" i="1" s="1"/>
  <c r="AK227" i="1"/>
  <c r="AK233" i="1"/>
  <c r="AU220" i="1"/>
  <c r="AU225" i="1"/>
  <c r="AM244" i="1"/>
  <c r="AM249" i="1"/>
  <c r="BV254" i="1"/>
  <c r="BC254" i="1"/>
  <c r="AT241" i="1"/>
  <c r="AT245" i="1"/>
  <c r="AT250" i="1"/>
  <c r="AU265" i="1"/>
  <c r="AU270" i="1"/>
  <c r="AM265" i="1"/>
  <c r="AL271" i="1"/>
  <c r="AT291" i="1"/>
  <c r="AL291" i="1" s="1"/>
  <c r="AT296" i="1"/>
  <c r="AM284" i="1"/>
  <c r="AM291" i="1"/>
  <c r="CR291" i="1" s="1"/>
  <c r="AK299" i="1"/>
  <c r="AT333" i="1"/>
  <c r="AL333" i="1" s="1"/>
  <c r="CH333" i="1" s="1"/>
  <c r="AK334" i="1"/>
  <c r="AL348" i="1"/>
  <c r="AL353" i="1"/>
  <c r="AT345" i="1"/>
  <c r="AT355" i="1"/>
  <c r="AL374" i="1"/>
  <c r="AK380" i="1"/>
  <c r="AM375" i="1"/>
  <c r="AN375" i="1"/>
  <c r="AT366" i="1"/>
  <c r="AT375" i="1"/>
  <c r="AT380" i="1"/>
  <c r="AM387" i="1"/>
  <c r="CL387" i="1" s="1"/>
  <c r="AM394" i="1"/>
  <c r="CR394" i="1" s="1"/>
  <c r="AM397" i="1"/>
  <c r="BC402" i="1"/>
  <c r="AU389" i="1"/>
  <c r="AU394" i="1"/>
  <c r="AM221" i="1"/>
  <c r="AL227" i="1"/>
  <c r="AL233" i="1"/>
  <c r="AT221" i="1"/>
  <c r="AL221" i="1" s="1"/>
  <c r="AT226" i="1"/>
  <c r="AT231" i="1"/>
  <c r="AK245" i="1"/>
  <c r="AK250" i="1"/>
  <c r="CJ254" i="1"/>
  <c r="BD254" i="1"/>
  <c r="AU241" i="1"/>
  <c r="AU245" i="1"/>
  <c r="AU250" i="1"/>
  <c r="AT262" i="1"/>
  <c r="AT266" i="1"/>
  <c r="AT271" i="1"/>
  <c r="AM266" i="1"/>
  <c r="CP266" i="1" s="1"/>
  <c r="AM271" i="1"/>
  <c r="AM292" i="1"/>
  <c r="AU291" i="1"/>
  <c r="AU296" i="1"/>
  <c r="AM285" i="1"/>
  <c r="BE285" i="1" s="1"/>
  <c r="AM296" i="1"/>
  <c r="BE296" i="1" s="1"/>
  <c r="AL299" i="1"/>
  <c r="CK299" i="1" s="1"/>
  <c r="AU328" i="1"/>
  <c r="AU333" i="1"/>
  <c r="AL334" i="1"/>
  <c r="CI334" i="1" s="1"/>
  <c r="AM356" i="1"/>
  <c r="AL356" i="1"/>
  <c r="AK356" i="1"/>
  <c r="AN356" i="1"/>
  <c r="AM348" i="1"/>
  <c r="AM353" i="1"/>
  <c r="AU345" i="1"/>
  <c r="AU355" i="1"/>
  <c r="AK375" i="1"/>
  <c r="AL380" i="1"/>
  <c r="AM369" i="1"/>
  <c r="CP369" i="1" s="1"/>
  <c r="AU366" i="1"/>
  <c r="AU375" i="1"/>
  <c r="AU380" i="1"/>
  <c r="AM388" i="1"/>
  <c r="AM399" i="1"/>
  <c r="BE399" i="1" s="1"/>
  <c r="AT390" i="1"/>
  <c r="AT395" i="1"/>
  <c r="AM222" i="1"/>
  <c r="BE222" i="1" s="1"/>
  <c r="AM227" i="1"/>
  <c r="AK231" i="1"/>
  <c r="AM233" i="1"/>
  <c r="AU221" i="1"/>
  <c r="AU226" i="1"/>
  <c r="AU231" i="1"/>
  <c r="AL245" i="1"/>
  <c r="AL250" i="1"/>
  <c r="AM254" i="1"/>
  <c r="AT242" i="1"/>
  <c r="AT252" i="1"/>
  <c r="AL252" i="1" s="1"/>
  <c r="BD252" i="1" s="1"/>
  <c r="AK275" i="1"/>
  <c r="AN275" i="1"/>
  <c r="AM275" i="1"/>
  <c r="AL275" i="1"/>
  <c r="AU262" i="1"/>
  <c r="AU266" i="1"/>
  <c r="AL266" i="1" s="1"/>
  <c r="BD266" i="1" s="1"/>
  <c r="AU271" i="1"/>
  <c r="AK267" i="1"/>
  <c r="AK272" i="1"/>
  <c r="AM293" i="1"/>
  <c r="AL293" i="1"/>
  <c r="AN293" i="1"/>
  <c r="AK293" i="1"/>
  <c r="AL287" i="1"/>
  <c r="CA287" i="1" s="1"/>
  <c r="AT292" i="1"/>
  <c r="AL292" i="1" s="1"/>
  <c r="AT297" i="1"/>
  <c r="AM286" i="1"/>
  <c r="AK297" i="1"/>
  <c r="AM299" i="1"/>
  <c r="CY299" i="1" s="1"/>
  <c r="AT324" i="1"/>
  <c r="AT329" i="1"/>
  <c r="AL329" i="1" s="1"/>
  <c r="BD329" i="1" s="1"/>
  <c r="AT334" i="1"/>
  <c r="AM324" i="1"/>
  <c r="AM334" i="1"/>
  <c r="AL357" i="1"/>
  <c r="AK357" i="1"/>
  <c r="AM357" i="1"/>
  <c r="AN357" i="1"/>
  <c r="AM344" i="1"/>
  <c r="BE344" i="1" s="1"/>
  <c r="AM355" i="1"/>
  <c r="AT346" i="1"/>
  <c r="AT351" i="1"/>
  <c r="AT356" i="1"/>
  <c r="AL375" i="1"/>
  <c r="AM380" i="1"/>
  <c r="AT367" i="1"/>
  <c r="AL367" i="1" s="1"/>
  <c r="BD367" i="1" s="1"/>
  <c r="AT372" i="1"/>
  <c r="AT377" i="1"/>
  <c r="AM389" i="1"/>
  <c r="BE389" i="1" s="1"/>
  <c r="AM395" i="1"/>
  <c r="AU390" i="1"/>
  <c r="AL390" i="1" s="1"/>
  <c r="AU395" i="1"/>
  <c r="AL395" i="1" s="1"/>
  <c r="AU400" i="1"/>
  <c r="AK223" i="1"/>
  <c r="AK228" i="1"/>
  <c r="AL231" i="1"/>
  <c r="AT218" i="1"/>
  <c r="AL218" i="1" s="1"/>
  <c r="BD218" i="1" s="1"/>
  <c r="AT222" i="1"/>
  <c r="AL222" i="1" s="1"/>
  <c r="BD222" i="1" s="1"/>
  <c r="AT227" i="1"/>
  <c r="AT232" i="1"/>
  <c r="AM245" i="1"/>
  <c r="AM250" i="1"/>
  <c r="AK255" i="1"/>
  <c r="AU242" i="1"/>
  <c r="AU247" i="1"/>
  <c r="AL247" i="1" s="1"/>
  <c r="AU252" i="1"/>
  <c r="AN276" i="1"/>
  <c r="AM276" i="1"/>
  <c r="AL276" i="1"/>
  <c r="AK276" i="1"/>
  <c r="AT263" i="1"/>
  <c r="AL263" i="1" s="1"/>
  <c r="BD263" i="1" s="1"/>
  <c r="AT267" i="1"/>
  <c r="AT272" i="1"/>
  <c r="AT277" i="1"/>
  <c r="AL267" i="1"/>
  <c r="AL272" i="1"/>
  <c r="AN294" i="1"/>
  <c r="AM294" i="1"/>
  <c r="AL294" i="1"/>
  <c r="AK294" i="1"/>
  <c r="AU287" i="1"/>
  <c r="AU292" i="1"/>
  <c r="AU297" i="1"/>
  <c r="AM287" i="1"/>
  <c r="CO287" i="1" s="1"/>
  <c r="AL297" i="1"/>
  <c r="CI297" i="1" s="1"/>
  <c r="AM321" i="1"/>
  <c r="CL321" i="1" s="1"/>
  <c r="AU324" i="1"/>
  <c r="AU329" i="1"/>
  <c r="AU334" i="1"/>
  <c r="AM325" i="1"/>
  <c r="AM330" i="1"/>
  <c r="CT330" i="1" s="1"/>
  <c r="AK335" i="1"/>
  <c r="AN358" i="1"/>
  <c r="AM358" i="1"/>
  <c r="AL358" i="1"/>
  <c r="AK358" i="1"/>
  <c r="AM345" i="1"/>
  <c r="AM351" i="1"/>
  <c r="AU346" i="1"/>
  <c r="AU351" i="1"/>
  <c r="AU356" i="1"/>
  <c r="AM365" i="1"/>
  <c r="AM377" i="1"/>
  <c r="AU367" i="1"/>
  <c r="AU372" i="1"/>
  <c r="AU377" i="1"/>
  <c r="AM390" i="1"/>
  <c r="CO390" i="1" s="1"/>
  <c r="AK396" i="1"/>
  <c r="AT387" i="1"/>
  <c r="AT391" i="1"/>
  <c r="AT396" i="1"/>
  <c r="AT401" i="1"/>
  <c r="CH399" i="1"/>
  <c r="BD399" i="1"/>
  <c r="CV399" i="1"/>
  <c r="AL394" i="1"/>
  <c r="BE395" i="1"/>
  <c r="CS395" i="1"/>
  <c r="BE394" i="1"/>
  <c r="CN389" i="1"/>
  <c r="BE391" i="1"/>
  <c r="CP391" i="1"/>
  <c r="BW402" i="1"/>
  <c r="BX387" i="1"/>
  <c r="BD387" i="1"/>
  <c r="BY388" i="1"/>
  <c r="BD388" i="1"/>
  <c r="BE388" i="1"/>
  <c r="CM388" i="1"/>
  <c r="BE377" i="1"/>
  <c r="CV377" i="1"/>
  <c r="CR372" i="1"/>
  <c r="BE372" i="1"/>
  <c r="BE365" i="1"/>
  <c r="CL365" i="1"/>
  <c r="BE367" i="1"/>
  <c r="CN367" i="1"/>
  <c r="BE369" i="1"/>
  <c r="CV355" i="1"/>
  <c r="BE355" i="1"/>
  <c r="CS351" i="1"/>
  <c r="BE351" i="1"/>
  <c r="BE350" i="1"/>
  <c r="CR350" i="1"/>
  <c r="BD344" i="1"/>
  <c r="BE347" i="1"/>
  <c r="CP347" i="1"/>
  <c r="CO346" i="1"/>
  <c r="BE346" i="1"/>
  <c r="AL343" i="1"/>
  <c r="BD347" i="1"/>
  <c r="CB347" i="1"/>
  <c r="CN345" i="1"/>
  <c r="BE345" i="1"/>
  <c r="BE343" i="1"/>
  <c r="CL343" i="1"/>
  <c r="BE333" i="1"/>
  <c r="CV333" i="1"/>
  <c r="BC334" i="1"/>
  <c r="BU334" i="1"/>
  <c r="BC336" i="1"/>
  <c r="BW336" i="1"/>
  <c r="BD334" i="1"/>
  <c r="CK336" i="1"/>
  <c r="BD336" i="1"/>
  <c r="BE334" i="1"/>
  <c r="CW334" i="1"/>
  <c r="CY336" i="1"/>
  <c r="BE336" i="1"/>
  <c r="CX335" i="1"/>
  <c r="BE335" i="1"/>
  <c r="BV335" i="1"/>
  <c r="BC335" i="1"/>
  <c r="BD335" i="1"/>
  <c r="CJ335" i="1"/>
  <c r="BD330" i="1"/>
  <c r="CF330" i="1"/>
  <c r="BE330" i="1"/>
  <c r="BC331" i="1"/>
  <c r="BS331" i="1"/>
  <c r="CE329" i="1"/>
  <c r="BC330" i="1"/>
  <c r="BR330" i="1"/>
  <c r="BD331" i="1"/>
  <c r="CG331" i="1"/>
  <c r="AL328" i="1"/>
  <c r="BE328" i="1"/>
  <c r="CR328" i="1"/>
  <c r="BE329" i="1"/>
  <c r="CS329" i="1"/>
  <c r="CB325" i="1"/>
  <c r="BD325" i="1"/>
  <c r="BD323" i="1"/>
  <c r="BZ323" i="1"/>
  <c r="CP325" i="1"/>
  <c r="BE325" i="1"/>
  <c r="CM322" i="1"/>
  <c r="BE322" i="1"/>
  <c r="BD326" i="1"/>
  <c r="CC326" i="1"/>
  <c r="BY322" i="1"/>
  <c r="BD322" i="1"/>
  <c r="BC326" i="1"/>
  <c r="BO326" i="1"/>
  <c r="AL324" i="1"/>
  <c r="CN323" i="1"/>
  <c r="BE323" i="1"/>
  <c r="AL321" i="1"/>
  <c r="BE324" i="1"/>
  <c r="CO324" i="1"/>
  <c r="BC297" i="1"/>
  <c r="BU297" i="1"/>
  <c r="BW299" i="1"/>
  <c r="BC299" i="1"/>
  <c r="CW297" i="1"/>
  <c r="BE297" i="1"/>
  <c r="BV298" i="1"/>
  <c r="BC298" i="1"/>
  <c r="CJ298" i="1"/>
  <c r="BD298" i="1"/>
  <c r="BE291" i="1"/>
  <c r="BZ286" i="1"/>
  <c r="BD286" i="1"/>
  <c r="BE286" i="1"/>
  <c r="CN286" i="1"/>
  <c r="AL284" i="1"/>
  <c r="AL288" i="1"/>
  <c r="BD289" i="1"/>
  <c r="CC289" i="1"/>
  <c r="BY285" i="1"/>
  <c r="BD285" i="1"/>
  <c r="BE284" i="1"/>
  <c r="CL284" i="1"/>
  <c r="BE274" i="1"/>
  <c r="CV274" i="1"/>
  <c r="CH274" i="1"/>
  <c r="BD274" i="1"/>
  <c r="CS270" i="1"/>
  <c r="BY263" i="1"/>
  <c r="AL264" i="1"/>
  <c r="CM263" i="1"/>
  <c r="BE266" i="1"/>
  <c r="AL262" i="1"/>
  <c r="BE265" i="1"/>
  <c r="CO265" i="1"/>
  <c r="CV252" i="1"/>
  <c r="BE252" i="1"/>
  <c r="CR247" i="1"/>
  <c r="BE247" i="1"/>
  <c r="CS248" i="1"/>
  <c r="BE248" i="1"/>
  <c r="CA243" i="1"/>
  <c r="BD243" i="1"/>
  <c r="CN242" i="1"/>
  <c r="BE242" i="1"/>
  <c r="AL240" i="1"/>
  <c r="BE241" i="1"/>
  <c r="CM241" i="1"/>
  <c r="BE244" i="1"/>
  <c r="CP244" i="1"/>
  <c r="BE240" i="1"/>
  <c r="CL240" i="1"/>
  <c r="BE243" i="1"/>
  <c r="CO243" i="1"/>
  <c r="CV230" i="1"/>
  <c r="BE230" i="1"/>
  <c r="CH230" i="1"/>
  <c r="BD230" i="1"/>
  <c r="BE225" i="1"/>
  <c r="CR225" i="1"/>
  <c r="BE226" i="1"/>
  <c r="CS226" i="1"/>
  <c r="BY219" i="1"/>
  <c r="BD219" i="1"/>
  <c r="BX218" i="1"/>
  <c r="CM219" i="1"/>
  <c r="BE219" i="1"/>
  <c r="CL218" i="1"/>
  <c r="BE218" i="1"/>
  <c r="CN220" i="1"/>
  <c r="BE221" i="1"/>
  <c r="CO221" i="1"/>
  <c r="CB222" i="1"/>
  <c r="AL391" i="1"/>
  <c r="AL369" i="1"/>
  <c r="AL345" i="1"/>
  <c r="AL350" i="1"/>
  <c r="AL220" i="1"/>
  <c r="AL225" i="1"/>
  <c r="AL366" i="1"/>
  <c r="AL368" i="1"/>
  <c r="AL373" i="1"/>
  <c r="AM366" i="1"/>
  <c r="AM368" i="1"/>
  <c r="AM373" i="1"/>
  <c r="AK374" i="1"/>
  <c r="AK379" i="1"/>
  <c r="L113" i="3" l="1"/>
  <c r="M112" i="3"/>
  <c r="M52" i="3"/>
  <c r="N51" i="3"/>
  <c r="G179" i="3"/>
  <c r="H157" i="3"/>
  <c r="I156" i="3"/>
  <c r="H179" i="3"/>
  <c r="AJ215" i="3"/>
  <c r="AJ216" i="3" s="1"/>
  <c r="H215" i="3"/>
  <c r="G215" i="3"/>
  <c r="F216" i="3"/>
  <c r="I215" i="3"/>
  <c r="B215" i="3"/>
  <c r="F237" i="3" s="1"/>
  <c r="I135" i="3"/>
  <c r="J134" i="3"/>
  <c r="I178" i="3"/>
  <c r="L74" i="3"/>
  <c r="M73" i="3"/>
  <c r="BD395" i="1"/>
  <c r="CE395" i="1"/>
  <c r="BD292" i="1"/>
  <c r="CE292" i="1"/>
  <c r="CD247" i="1"/>
  <c r="BD247" i="1"/>
  <c r="BD400" i="1"/>
  <c r="CI400" i="1"/>
  <c r="BC294" i="1"/>
  <c r="BS294" i="1"/>
  <c r="BO267" i="1"/>
  <c r="BC267" i="1"/>
  <c r="BD402" i="1"/>
  <c r="CK402" i="1"/>
  <c r="BE292" i="1"/>
  <c r="CS292" i="1"/>
  <c r="BD348" i="1"/>
  <c r="CC348" i="1"/>
  <c r="CX232" i="1"/>
  <c r="BE232" i="1"/>
  <c r="BE352" i="1"/>
  <c r="CT352" i="1"/>
  <c r="BC232" i="1"/>
  <c r="BV232" i="1"/>
  <c r="BE277" i="1"/>
  <c r="CY277" i="1"/>
  <c r="BC396" i="1"/>
  <c r="BR396" i="1"/>
  <c r="BD294" i="1"/>
  <c r="CG294" i="1"/>
  <c r="CY233" i="1"/>
  <c r="BE233" i="1"/>
  <c r="BC356" i="1"/>
  <c r="BU356" i="1"/>
  <c r="BE397" i="1"/>
  <c r="CU397" i="1"/>
  <c r="CU375" i="1"/>
  <c r="BE375" i="1"/>
  <c r="BC353" i="1"/>
  <c r="BS353" i="1"/>
  <c r="BC249" i="1"/>
  <c r="BR249" i="1"/>
  <c r="BW277" i="1"/>
  <c r="BC277" i="1"/>
  <c r="BC289" i="1"/>
  <c r="BD299" i="1"/>
  <c r="BE294" i="1"/>
  <c r="CU294" i="1"/>
  <c r="BC255" i="1"/>
  <c r="BW255" i="1"/>
  <c r="CY402" i="1"/>
  <c r="BE402" i="1"/>
  <c r="CY380" i="1"/>
  <c r="BE380" i="1"/>
  <c r="CX357" i="1"/>
  <c r="BE357" i="1"/>
  <c r="BR293" i="1"/>
  <c r="BC293" i="1"/>
  <c r="AL242" i="1"/>
  <c r="BC231" i="1"/>
  <c r="BU231" i="1"/>
  <c r="CK380" i="1"/>
  <c r="BD380" i="1"/>
  <c r="CI356" i="1"/>
  <c r="BD356" i="1"/>
  <c r="CT271" i="1"/>
  <c r="BE271" i="1"/>
  <c r="BD233" i="1"/>
  <c r="CK233" i="1"/>
  <c r="AL241" i="1"/>
  <c r="BC233" i="1"/>
  <c r="BW233" i="1"/>
  <c r="BD397" i="1"/>
  <c r="CG397" i="1"/>
  <c r="CT374" i="1"/>
  <c r="BE374" i="1"/>
  <c r="CB266" i="1"/>
  <c r="BZ367" i="1"/>
  <c r="BE390" i="1"/>
  <c r="BC276" i="1"/>
  <c r="BV276" i="1"/>
  <c r="BU400" i="1"/>
  <c r="BC400" i="1"/>
  <c r="CX254" i="1"/>
  <c r="BE254" i="1"/>
  <c r="BE227" i="1"/>
  <c r="CT227" i="1"/>
  <c r="BS375" i="1"/>
  <c r="BC375" i="1"/>
  <c r="BC380" i="1"/>
  <c r="BW380" i="1"/>
  <c r="BD271" i="1"/>
  <c r="CF271" i="1"/>
  <c r="CK277" i="1"/>
  <c r="BD277" i="1"/>
  <c r="BD287" i="1"/>
  <c r="CJ276" i="1"/>
  <c r="BD276" i="1"/>
  <c r="BE245" i="1"/>
  <c r="CQ245" i="1"/>
  <c r="BC228" i="1"/>
  <c r="BS228" i="1"/>
  <c r="BD357" i="1"/>
  <c r="CJ357" i="1"/>
  <c r="BD249" i="1"/>
  <c r="CF249" i="1"/>
  <c r="CN264" i="1"/>
  <c r="CR269" i="1"/>
  <c r="BE288" i="1"/>
  <c r="CV296" i="1"/>
  <c r="BD333" i="1"/>
  <c r="BW358" i="1"/>
  <c r="BC358" i="1"/>
  <c r="CX276" i="1"/>
  <c r="BE276" i="1"/>
  <c r="BO223" i="1"/>
  <c r="BC223" i="1"/>
  <c r="AL351" i="1"/>
  <c r="BE275" i="1"/>
  <c r="CW275" i="1"/>
  <c r="AL270" i="1"/>
  <c r="BE379" i="1"/>
  <c r="CX379" i="1"/>
  <c r="CM285" i="1"/>
  <c r="BD267" i="1"/>
  <c r="CC267" i="1"/>
  <c r="AL377" i="1"/>
  <c r="AL346" i="1"/>
  <c r="BE353" i="1"/>
  <c r="CU353" i="1"/>
  <c r="BC245" i="1"/>
  <c r="BO245" i="1"/>
  <c r="AL265" i="1"/>
  <c r="AL248" i="1"/>
  <c r="BE250" i="1"/>
  <c r="CU250" i="1"/>
  <c r="BD231" i="1"/>
  <c r="CI231" i="1"/>
  <c r="CG375" i="1"/>
  <c r="BD375" i="1"/>
  <c r="BC357" i="1"/>
  <c r="BV357" i="1"/>
  <c r="CW356" i="1"/>
  <c r="BE356" i="1"/>
  <c r="CF227" i="1"/>
  <c r="BD227" i="1"/>
  <c r="BR227" i="1"/>
  <c r="BC227" i="1"/>
  <c r="BC271" i="1"/>
  <c r="BR271" i="1"/>
  <c r="BD352" i="1"/>
  <c r="CF352" i="1"/>
  <c r="BE231" i="1"/>
  <c r="CW231" i="1"/>
  <c r="BC379" i="1"/>
  <c r="BV379" i="1"/>
  <c r="CD269" i="1"/>
  <c r="CQ289" i="1"/>
  <c r="BD297" i="1"/>
  <c r="BE387" i="1"/>
  <c r="CF293" i="1"/>
  <c r="BD293" i="1"/>
  <c r="CI275" i="1"/>
  <c r="BD275" i="1"/>
  <c r="BD250" i="1"/>
  <c r="CG250" i="1"/>
  <c r="BD374" i="1"/>
  <c r="CF374" i="1"/>
  <c r="BC374" i="1"/>
  <c r="BR374" i="1"/>
  <c r="CP222" i="1"/>
  <c r="CH252" i="1"/>
  <c r="CL262" i="1"/>
  <c r="BD272" i="1"/>
  <c r="CG272" i="1"/>
  <c r="BE293" i="1"/>
  <c r="CT293" i="1"/>
  <c r="BD245" i="1"/>
  <c r="CC245" i="1"/>
  <c r="BS250" i="1"/>
  <c r="BC250" i="1"/>
  <c r="AL355" i="1"/>
  <c r="BE249" i="1"/>
  <c r="CT249" i="1"/>
  <c r="BD379" i="1"/>
  <c r="CJ379" i="1"/>
  <c r="CJ232" i="1"/>
  <c r="BD232" i="1"/>
  <c r="BE287" i="1"/>
  <c r="BE299" i="1"/>
  <c r="CX298" i="1"/>
  <c r="BE321" i="1"/>
  <c r="CQ326" i="1"/>
  <c r="CU331" i="1"/>
  <c r="CM344" i="1"/>
  <c r="BD358" i="1"/>
  <c r="CK358" i="1"/>
  <c r="BE358" i="1"/>
  <c r="CY358" i="1"/>
  <c r="AL372" i="1"/>
  <c r="BS272" i="1"/>
  <c r="BC272" i="1"/>
  <c r="BU275" i="1"/>
  <c r="BC275" i="1"/>
  <c r="AL226" i="1"/>
  <c r="BE348" i="1"/>
  <c r="CQ348" i="1"/>
  <c r="BD353" i="1"/>
  <c r="CG353" i="1"/>
  <c r="AL296" i="1"/>
  <c r="AL389" i="1"/>
  <c r="CD394" i="1"/>
  <c r="BD394" i="1"/>
  <c r="CB391" i="1"/>
  <c r="BD391" i="1"/>
  <c r="BD390" i="1"/>
  <c r="CA390" i="1"/>
  <c r="BD373" i="1"/>
  <c r="CE373" i="1"/>
  <c r="BE373" i="1"/>
  <c r="CS373" i="1"/>
  <c r="BY366" i="1"/>
  <c r="BD366" i="1"/>
  <c r="CO368" i="1"/>
  <c r="BE368" i="1"/>
  <c r="CM366" i="1"/>
  <c r="BE366" i="1"/>
  <c r="CB369" i="1"/>
  <c r="BD369" i="1"/>
  <c r="BD365" i="1"/>
  <c r="BX365" i="1"/>
  <c r="CA368" i="1"/>
  <c r="BD368" i="1"/>
  <c r="CD350" i="1"/>
  <c r="BD350" i="1"/>
  <c r="BX343" i="1"/>
  <c r="BD343" i="1"/>
  <c r="BD345" i="1"/>
  <c r="BZ345" i="1"/>
  <c r="BD328" i="1"/>
  <c r="CD328" i="1"/>
  <c r="BD324" i="1"/>
  <c r="CA324" i="1"/>
  <c r="BD321" i="1"/>
  <c r="BX321" i="1"/>
  <c r="BD291" i="1"/>
  <c r="CD291" i="1"/>
  <c r="CB288" i="1"/>
  <c r="BD288" i="1"/>
  <c r="BD284" i="1"/>
  <c r="BX284" i="1"/>
  <c r="BX262" i="1"/>
  <c r="BD262" i="1"/>
  <c r="BD264" i="1"/>
  <c r="BZ264" i="1"/>
  <c r="BD244" i="1"/>
  <c r="CB244" i="1"/>
  <c r="BD240" i="1"/>
  <c r="BX240" i="1"/>
  <c r="BD225" i="1"/>
  <c r="CD225" i="1"/>
  <c r="BD221" i="1"/>
  <c r="CA221" i="1"/>
  <c r="BD220" i="1"/>
  <c r="BZ220" i="1"/>
  <c r="I216" i="3" l="1"/>
  <c r="H216" i="3"/>
  <c r="M74" i="3"/>
  <c r="N73" i="3"/>
  <c r="I157" i="3"/>
  <c r="J156" i="3"/>
  <c r="M113" i="3"/>
  <c r="N112" i="3"/>
  <c r="J135" i="3"/>
  <c r="K134" i="3"/>
  <c r="G216" i="3"/>
  <c r="J215" i="3"/>
  <c r="N52" i="3"/>
  <c r="O51" i="3"/>
  <c r="I179" i="3"/>
  <c r="J178" i="3"/>
  <c r="G237" i="3"/>
  <c r="B237" i="3"/>
  <c r="F259" i="3" s="1"/>
  <c r="F238" i="3"/>
  <c r="H237" i="3"/>
  <c r="CD372" i="1"/>
  <c r="BD372" i="1"/>
  <c r="CA346" i="1"/>
  <c r="BD346" i="1"/>
  <c r="BD377" i="1"/>
  <c r="CH377" i="1"/>
  <c r="CE226" i="1"/>
  <c r="BD226" i="1"/>
  <c r="BD389" i="1"/>
  <c r="BZ389" i="1"/>
  <c r="BZ242" i="1"/>
  <c r="BD242" i="1"/>
  <c r="CH296" i="1"/>
  <c r="BD296" i="1"/>
  <c r="BD355" i="1"/>
  <c r="CH355" i="1"/>
  <c r="CE248" i="1"/>
  <c r="BD248" i="1"/>
  <c r="CE351" i="1"/>
  <c r="BD351" i="1"/>
  <c r="BD241" i="1"/>
  <c r="BY241" i="1"/>
  <c r="BD265" i="1"/>
  <c r="CA265" i="1"/>
  <c r="BD270" i="1"/>
  <c r="CE270" i="1"/>
  <c r="H238" i="3" l="1"/>
  <c r="N113" i="3"/>
  <c r="O112" i="3"/>
  <c r="J179" i="3"/>
  <c r="K178" i="3"/>
  <c r="K135" i="3"/>
  <c r="L134" i="3"/>
  <c r="J157" i="3"/>
  <c r="K156" i="3"/>
  <c r="I237" i="3"/>
  <c r="G238" i="3"/>
  <c r="O52" i="3"/>
  <c r="P51" i="3"/>
  <c r="N74" i="3"/>
  <c r="O73" i="3"/>
  <c r="F260" i="3"/>
  <c r="B259" i="3"/>
  <c r="F281" i="3" s="1"/>
  <c r="AJ259" i="3"/>
  <c r="AJ260" i="3" s="1"/>
  <c r="G259" i="3"/>
  <c r="J216" i="3"/>
  <c r="K215" i="3"/>
  <c r="E212" i="1"/>
  <c r="E211" i="1"/>
  <c r="E209" i="1"/>
  <c r="D196" i="1"/>
  <c r="D195" i="1"/>
  <c r="D194" i="1"/>
  <c r="D193" i="1"/>
  <c r="C192" i="1"/>
  <c r="D191" i="1"/>
  <c r="D190" i="1"/>
  <c r="AN190" i="1" s="1"/>
  <c r="D189" i="1"/>
  <c r="D188" i="1"/>
  <c r="C187" i="1"/>
  <c r="B187" i="1"/>
  <c r="D186" i="1"/>
  <c r="D185" i="1"/>
  <c r="D184" i="1"/>
  <c r="D183" i="1"/>
  <c r="D182" i="1"/>
  <c r="D181" i="1"/>
  <c r="C181" i="1"/>
  <c r="B181" i="1"/>
  <c r="D174" i="1"/>
  <c r="AN174" i="1" s="1"/>
  <c r="D173" i="1"/>
  <c r="AN173" i="1" s="1"/>
  <c r="D172" i="1"/>
  <c r="D171" i="1"/>
  <c r="C170" i="1"/>
  <c r="D169" i="1"/>
  <c r="AN169" i="1" s="1"/>
  <c r="D168" i="1"/>
  <c r="D167" i="1"/>
  <c r="D166" i="1"/>
  <c r="C165" i="1"/>
  <c r="B165" i="1"/>
  <c r="D164" i="1"/>
  <c r="AN164" i="1" s="1"/>
  <c r="D163" i="1"/>
  <c r="D162" i="1"/>
  <c r="D161" i="1"/>
  <c r="D160" i="1"/>
  <c r="D159" i="1"/>
  <c r="C159" i="1"/>
  <c r="B159" i="1"/>
  <c r="D152" i="1"/>
  <c r="AN152" i="1" s="1"/>
  <c r="D151" i="1"/>
  <c r="AN151" i="1" s="1"/>
  <c r="D150" i="1"/>
  <c r="D149" i="1"/>
  <c r="C148" i="1"/>
  <c r="D147" i="1"/>
  <c r="D146" i="1"/>
  <c r="AN146" i="1" s="1"/>
  <c r="D145" i="1"/>
  <c r="D144" i="1"/>
  <c r="C143" i="1"/>
  <c r="B143" i="1"/>
  <c r="D142" i="1"/>
  <c r="D141" i="1"/>
  <c r="D140" i="1"/>
  <c r="D139" i="1"/>
  <c r="D138" i="1"/>
  <c r="D137" i="1"/>
  <c r="C137" i="1"/>
  <c r="B137" i="1"/>
  <c r="D130" i="1"/>
  <c r="AN130" i="1" s="1"/>
  <c r="D129" i="1"/>
  <c r="D128" i="1"/>
  <c r="D127" i="1"/>
  <c r="C126" i="1"/>
  <c r="D125" i="1"/>
  <c r="AN125" i="1" s="1"/>
  <c r="D124" i="1"/>
  <c r="D123" i="1"/>
  <c r="D122" i="1"/>
  <c r="C121" i="1"/>
  <c r="B121" i="1"/>
  <c r="D120" i="1"/>
  <c r="D119" i="1"/>
  <c r="D118" i="1"/>
  <c r="D117" i="1"/>
  <c r="D116" i="1"/>
  <c r="D115" i="1"/>
  <c r="C115" i="1"/>
  <c r="B115" i="1"/>
  <c r="E109" i="1"/>
  <c r="E108" i="1"/>
  <c r="E106" i="1"/>
  <c r="AT41" i="1"/>
  <c r="D91" i="1"/>
  <c r="AN91" i="1" s="1"/>
  <c r="D90" i="1"/>
  <c r="AN90" i="1" s="1"/>
  <c r="D89" i="1"/>
  <c r="D88" i="1"/>
  <c r="C87" i="1"/>
  <c r="D86" i="1"/>
  <c r="D85" i="1"/>
  <c r="D84" i="1"/>
  <c r="D83" i="1"/>
  <c r="C82" i="1"/>
  <c r="B82" i="1"/>
  <c r="D81" i="1"/>
  <c r="D80" i="1"/>
  <c r="D79" i="1"/>
  <c r="D78" i="1"/>
  <c r="D77" i="1"/>
  <c r="D76" i="1"/>
  <c r="C76" i="1"/>
  <c r="B76" i="1"/>
  <c r="D69" i="1"/>
  <c r="D68" i="1"/>
  <c r="D67" i="1"/>
  <c r="D66" i="1"/>
  <c r="C65" i="1"/>
  <c r="D64" i="1"/>
  <c r="AN64" i="1" s="1"/>
  <c r="D63" i="1"/>
  <c r="D62" i="1"/>
  <c r="D61" i="1"/>
  <c r="C60" i="1"/>
  <c r="B60" i="1"/>
  <c r="D59" i="1"/>
  <c r="D58" i="1"/>
  <c r="D57" i="1"/>
  <c r="D56" i="1"/>
  <c r="D55" i="1"/>
  <c r="D54" i="1"/>
  <c r="C54" i="1"/>
  <c r="B54" i="1"/>
  <c r="C43" i="1"/>
  <c r="C38" i="1"/>
  <c r="C32" i="1"/>
  <c r="D47" i="1"/>
  <c r="D46" i="1"/>
  <c r="D45" i="1"/>
  <c r="D44" i="1"/>
  <c r="D42" i="1"/>
  <c r="D41" i="1"/>
  <c r="D40" i="1"/>
  <c r="D39" i="1"/>
  <c r="D37" i="1"/>
  <c r="D36" i="1"/>
  <c r="D35" i="1"/>
  <c r="D34" i="1"/>
  <c r="D33" i="1"/>
  <c r="D32" i="1"/>
  <c r="O113" i="3" l="1"/>
  <c r="P112" i="3"/>
  <c r="G260" i="3"/>
  <c r="K157" i="3"/>
  <c r="L156" i="3"/>
  <c r="K216" i="3"/>
  <c r="L215" i="3"/>
  <c r="H259" i="3"/>
  <c r="L135" i="3"/>
  <c r="M134" i="3"/>
  <c r="O74" i="3"/>
  <c r="P73" i="3"/>
  <c r="F282" i="3"/>
  <c r="B281" i="3"/>
  <c r="F318" i="3" s="1"/>
  <c r="G281" i="3"/>
  <c r="H281" i="3" s="1"/>
  <c r="P52" i="3"/>
  <c r="Q51" i="3"/>
  <c r="K179" i="3"/>
  <c r="L178" i="3"/>
  <c r="I238" i="3"/>
  <c r="J237" i="3"/>
  <c r="AL63" i="1"/>
  <c r="AN63" i="1"/>
  <c r="AT161" i="1"/>
  <c r="AU39" i="1"/>
  <c r="AM39" i="1"/>
  <c r="AM57" i="1"/>
  <c r="BE57" i="1" s="1"/>
  <c r="AT76" i="1"/>
  <c r="AM123" i="1"/>
  <c r="AK172" i="1"/>
  <c r="BC172" i="1" s="1"/>
  <c r="AN150" i="1"/>
  <c r="AU181" i="1"/>
  <c r="AN196" i="1"/>
  <c r="AM196" i="1"/>
  <c r="AL196" i="1"/>
  <c r="AK196" i="1"/>
  <c r="AM40" i="1"/>
  <c r="AU58" i="1"/>
  <c r="AK124" i="1"/>
  <c r="AN124" i="1"/>
  <c r="AM189" i="1"/>
  <c r="CS189" i="1" s="1"/>
  <c r="AU59" i="1"/>
  <c r="AN59" i="1"/>
  <c r="AT78" i="1"/>
  <c r="AM118" i="1"/>
  <c r="BE118" i="1" s="1"/>
  <c r="AM137" i="1"/>
  <c r="CL137" i="1" s="1"/>
  <c r="AM171" i="1"/>
  <c r="AT183" i="1"/>
  <c r="AT42" i="1"/>
  <c r="AN42" i="1"/>
  <c r="AK42" i="1"/>
  <c r="AL42" i="1"/>
  <c r="AM42" i="1"/>
  <c r="AT67" i="1"/>
  <c r="AN67" i="1"/>
  <c r="AM79" i="1"/>
  <c r="AU86" i="1"/>
  <c r="AK86" i="1"/>
  <c r="AN86" i="1"/>
  <c r="AM86" i="1"/>
  <c r="AL86" i="1"/>
  <c r="AM145" i="1"/>
  <c r="AM184" i="1"/>
  <c r="AT34" i="1"/>
  <c r="AM34" i="1"/>
  <c r="AT44" i="1"/>
  <c r="AM44" i="1"/>
  <c r="AL68" i="1"/>
  <c r="AN68" i="1"/>
  <c r="AT80" i="1"/>
  <c r="AT127" i="1"/>
  <c r="AU139" i="1"/>
  <c r="AT185" i="1"/>
  <c r="AN45" i="1"/>
  <c r="AK45" i="1"/>
  <c r="AM45" i="1"/>
  <c r="AL45" i="1"/>
  <c r="AU69" i="1"/>
  <c r="AN69" i="1"/>
  <c r="AU81" i="1"/>
  <c r="AN81" i="1"/>
  <c r="AL128" i="1"/>
  <c r="BD128" i="1" s="1"/>
  <c r="AN128" i="1"/>
  <c r="AU140" i="1"/>
  <c r="AT147" i="1"/>
  <c r="AN147" i="1"/>
  <c r="AU159" i="1"/>
  <c r="AM166" i="1"/>
  <c r="AT186" i="1"/>
  <c r="AN186" i="1"/>
  <c r="AT193" i="1"/>
  <c r="AM193" i="1"/>
  <c r="AT37" i="1"/>
  <c r="AN37" i="1"/>
  <c r="AM37" i="1"/>
  <c r="AL37" i="1"/>
  <c r="AK37" i="1"/>
  <c r="AN47" i="1"/>
  <c r="AM47" i="1"/>
  <c r="AL47" i="1"/>
  <c r="AK47" i="1"/>
  <c r="AT56" i="1"/>
  <c r="AU115" i="1"/>
  <c r="AU122" i="1"/>
  <c r="AK142" i="1"/>
  <c r="AN142" i="1"/>
  <c r="AU149" i="1"/>
  <c r="AT168" i="1"/>
  <c r="AN168" i="1"/>
  <c r="AN195" i="1"/>
  <c r="AK195" i="1"/>
  <c r="AM195" i="1"/>
  <c r="AL195" i="1"/>
  <c r="AM116" i="1"/>
  <c r="CM116" i="1" s="1"/>
  <c r="AU188" i="1"/>
  <c r="AM84" i="1"/>
  <c r="AL84" i="1"/>
  <c r="AM117" i="1"/>
  <c r="AT182" i="1"/>
  <c r="AT32" i="1"/>
  <c r="AU41" i="1"/>
  <c r="AN41" i="1"/>
  <c r="AM41" i="1"/>
  <c r="AL41" i="1"/>
  <c r="AK41" i="1"/>
  <c r="AT66" i="1"/>
  <c r="AT85" i="1"/>
  <c r="AN85" i="1"/>
  <c r="AM85" i="1"/>
  <c r="AK85" i="1"/>
  <c r="AL85" i="1"/>
  <c r="AM33" i="1"/>
  <c r="AM138" i="1"/>
  <c r="BE138" i="1" s="1"/>
  <c r="AL172" i="1"/>
  <c r="AN172" i="1"/>
  <c r="AT191" i="1"/>
  <c r="AN191" i="1"/>
  <c r="AK120" i="1"/>
  <c r="AN120" i="1"/>
  <c r="AM35" i="1"/>
  <c r="AM54" i="1"/>
  <c r="CL54" i="1" s="1"/>
  <c r="AM61" i="1"/>
  <c r="CR61" i="1" s="1"/>
  <c r="AM36" i="1"/>
  <c r="AT46" i="1"/>
  <c r="AN46" i="1"/>
  <c r="AM46" i="1"/>
  <c r="AL46" i="1"/>
  <c r="AK46" i="1"/>
  <c r="AM89" i="1"/>
  <c r="BE89" i="1" s="1"/>
  <c r="AN89" i="1"/>
  <c r="AM129" i="1"/>
  <c r="CX129" i="1" s="1"/>
  <c r="AN129" i="1"/>
  <c r="AM141" i="1"/>
  <c r="AM160" i="1"/>
  <c r="AM167" i="1"/>
  <c r="CS167" i="1" s="1"/>
  <c r="AN194" i="1"/>
  <c r="AM194" i="1"/>
  <c r="AL194" i="1"/>
  <c r="AK194" i="1"/>
  <c r="BE184" i="1"/>
  <c r="CO184" i="1"/>
  <c r="BE166" i="1"/>
  <c r="CR166" i="1"/>
  <c r="CM160" i="1"/>
  <c r="BE160" i="1"/>
  <c r="BU172" i="1"/>
  <c r="BE145" i="1"/>
  <c r="CS145" i="1"/>
  <c r="CP141" i="1"/>
  <c r="BE141" i="1"/>
  <c r="BO142" i="1"/>
  <c r="BC142" i="1"/>
  <c r="BE123" i="1"/>
  <c r="CS123" i="1"/>
  <c r="BC124" i="1"/>
  <c r="BR124" i="1"/>
  <c r="CN117" i="1"/>
  <c r="BE117" i="1"/>
  <c r="BC120" i="1"/>
  <c r="BO120" i="1"/>
  <c r="BE79" i="1"/>
  <c r="CO79" i="1"/>
  <c r="CJ68" i="1"/>
  <c r="BD68" i="1"/>
  <c r="BD63" i="1"/>
  <c r="CF63" i="1"/>
  <c r="BE61" i="1"/>
  <c r="AT141" i="1"/>
  <c r="AL141" i="1" s="1"/>
  <c r="AU161" i="1"/>
  <c r="AL161" i="1" s="1"/>
  <c r="AK168" i="1"/>
  <c r="AU141" i="1"/>
  <c r="AL59" i="1"/>
  <c r="AU32" i="1"/>
  <c r="AT167" i="1"/>
  <c r="AU40" i="1"/>
  <c r="AU194" i="1"/>
  <c r="AL67" i="1"/>
  <c r="AM67" i="1"/>
  <c r="AU42" i="1"/>
  <c r="AL124" i="1"/>
  <c r="AT64" i="1"/>
  <c r="AM124" i="1"/>
  <c r="AM174" i="1"/>
  <c r="AU33" i="1"/>
  <c r="AK67" i="1"/>
  <c r="AU85" i="1"/>
  <c r="AU124" i="1"/>
  <c r="AT86" i="1"/>
  <c r="AT33" i="1"/>
  <c r="AK150" i="1"/>
  <c r="AL150" i="1"/>
  <c r="AU44" i="1"/>
  <c r="AL44" i="1" s="1"/>
  <c r="AM151" i="1"/>
  <c r="AT189" i="1"/>
  <c r="AK169" i="1"/>
  <c r="AU34" i="1"/>
  <c r="AU189" i="1"/>
  <c r="AU37" i="1"/>
  <c r="AT117" i="1"/>
  <c r="AT142" i="1"/>
  <c r="AL129" i="1"/>
  <c r="AU67" i="1"/>
  <c r="AK68" i="1"/>
  <c r="AU117" i="1"/>
  <c r="AU142" i="1"/>
  <c r="AU168" i="1"/>
  <c r="AT195" i="1"/>
  <c r="AM181" i="1"/>
  <c r="AT40" i="1"/>
  <c r="AT68" i="1"/>
  <c r="AT118" i="1"/>
  <c r="AU147" i="1"/>
  <c r="AT181" i="1"/>
  <c r="AU195" i="1"/>
  <c r="AT149" i="1"/>
  <c r="AM149" i="1"/>
  <c r="AU185" i="1"/>
  <c r="AL185" i="1" s="1"/>
  <c r="AM168" i="1"/>
  <c r="AT128" i="1"/>
  <c r="AM185" i="1"/>
  <c r="AT58" i="1"/>
  <c r="AK63" i="1"/>
  <c r="AT81" i="1"/>
  <c r="AT91" i="1"/>
  <c r="AT146" i="1"/>
  <c r="AM128" i="1"/>
  <c r="AT160" i="1"/>
  <c r="AK69" i="1"/>
  <c r="AK91" i="1"/>
  <c r="AU146" i="1"/>
  <c r="AM142" i="1"/>
  <c r="AM146" i="1"/>
  <c r="AU160" i="1"/>
  <c r="AM173" i="1"/>
  <c r="AU45" i="1"/>
  <c r="AT61" i="1"/>
  <c r="AM69" i="1"/>
  <c r="AK81" i="1"/>
  <c r="AT54" i="1"/>
  <c r="AU61" i="1"/>
  <c r="AL81" i="1"/>
  <c r="AU54" i="1"/>
  <c r="AM56" i="1"/>
  <c r="AM81" i="1"/>
  <c r="AU64" i="1"/>
  <c r="AT88" i="1"/>
  <c r="AU128" i="1"/>
  <c r="AK128" i="1"/>
  <c r="AT174" i="1"/>
  <c r="AU88" i="1"/>
  <c r="AM88" i="1"/>
  <c r="AT129" i="1"/>
  <c r="AM139" i="1"/>
  <c r="AK146" i="1"/>
  <c r="AU174" i="1"/>
  <c r="AT123" i="1"/>
  <c r="AU129" i="1"/>
  <c r="AL142" i="1"/>
  <c r="AL146" i="1"/>
  <c r="AM161" i="1"/>
  <c r="AT35" i="1"/>
  <c r="AT59" i="1"/>
  <c r="AU91" i="1"/>
  <c r="AU123" i="1"/>
  <c r="AU35" i="1"/>
  <c r="AT45" i="1"/>
  <c r="AT69" i="1"/>
  <c r="AK64" i="1"/>
  <c r="AL69" i="1"/>
  <c r="AT124" i="1"/>
  <c r="AT139" i="1"/>
  <c r="AL139" i="1" s="1"/>
  <c r="AK129" i="1"/>
  <c r="AT194" i="1"/>
  <c r="AL168" i="1"/>
  <c r="AU190" i="1"/>
  <c r="AT190" i="1"/>
  <c r="AU137" i="1"/>
  <c r="AM152" i="1"/>
  <c r="AU36" i="1"/>
  <c r="AT36" i="1"/>
  <c r="AL36" i="1" s="1"/>
  <c r="AT62" i="1"/>
  <c r="AM62" i="1"/>
  <c r="AU62" i="1"/>
  <c r="AU89" i="1"/>
  <c r="AT89" i="1"/>
  <c r="AU164" i="1"/>
  <c r="AM63" i="1"/>
  <c r="AT63" i="1"/>
  <c r="AL90" i="1"/>
  <c r="AK90" i="1"/>
  <c r="AU90" i="1"/>
  <c r="AM90" i="1"/>
  <c r="AT90" i="1"/>
  <c r="AU46" i="1"/>
  <c r="AU125" i="1"/>
  <c r="AT125" i="1"/>
  <c r="AT57" i="1"/>
  <c r="AU57" i="1"/>
  <c r="AM76" i="1"/>
  <c r="AM83" i="1"/>
  <c r="AU83" i="1"/>
  <c r="AT83" i="1"/>
  <c r="AL64" i="1"/>
  <c r="AU76" i="1"/>
  <c r="AL76" i="1" s="1"/>
  <c r="AL91" i="1"/>
  <c r="AM119" i="1"/>
  <c r="AU119" i="1"/>
  <c r="AT119" i="1"/>
  <c r="AT140" i="1"/>
  <c r="AL140" i="1" s="1"/>
  <c r="AM147" i="1"/>
  <c r="AL147" i="1"/>
  <c r="AT159" i="1"/>
  <c r="AL159" i="1" s="1"/>
  <c r="AM159" i="1"/>
  <c r="AU166" i="1"/>
  <c r="AT166" i="1"/>
  <c r="AU186" i="1"/>
  <c r="AM186" i="1"/>
  <c r="AM183" i="1"/>
  <c r="AL190" i="1"/>
  <c r="AM58" i="1"/>
  <c r="AM77" i="1"/>
  <c r="AU77" i="1"/>
  <c r="AT77" i="1"/>
  <c r="AU84" i="1"/>
  <c r="AT84" i="1"/>
  <c r="AM64" i="1"/>
  <c r="AM91" i="1"/>
  <c r="AU120" i="1"/>
  <c r="AT120" i="1"/>
  <c r="AM127" i="1"/>
  <c r="AU127" i="1"/>
  <c r="AL120" i="1"/>
  <c r="AM140" i="1"/>
  <c r="AT169" i="1"/>
  <c r="AM190" i="1"/>
  <c r="AM59" i="1"/>
  <c r="AK59" i="1"/>
  <c r="AM66" i="1"/>
  <c r="AU66" i="1"/>
  <c r="AM32" i="1"/>
  <c r="AU78" i="1"/>
  <c r="AL78" i="1" s="1"/>
  <c r="AM78" i="1"/>
  <c r="AM120" i="1"/>
  <c r="AU151" i="1"/>
  <c r="AK125" i="1"/>
  <c r="AU169" i="1"/>
  <c r="AU183" i="1"/>
  <c r="AL183" i="1" s="1"/>
  <c r="AU193" i="1"/>
  <c r="AL193" i="1" s="1"/>
  <c r="AT164" i="1"/>
  <c r="AU56" i="1"/>
  <c r="AU118" i="1"/>
  <c r="AT55" i="1"/>
  <c r="AM162" i="1"/>
  <c r="AU162" i="1"/>
  <c r="AU196" i="1"/>
  <c r="AT196" i="1"/>
  <c r="AK174" i="1"/>
  <c r="AK186" i="1"/>
  <c r="AU144" i="1"/>
  <c r="AM144" i="1"/>
  <c r="AT144" i="1"/>
  <c r="AM164" i="1"/>
  <c r="AL164" i="1"/>
  <c r="AU47" i="1"/>
  <c r="AT47" i="1"/>
  <c r="AK190" i="1"/>
  <c r="AT39" i="1"/>
  <c r="AL39" i="1" s="1"/>
  <c r="AK89" i="1"/>
  <c r="AT150" i="1"/>
  <c r="AM150" i="1"/>
  <c r="AU150" i="1"/>
  <c r="AM169" i="1"/>
  <c r="AL169" i="1"/>
  <c r="AT188" i="1"/>
  <c r="AL188" i="1" s="1"/>
  <c r="AM188" i="1"/>
  <c r="AT152" i="1"/>
  <c r="AL125" i="1"/>
  <c r="AK147" i="1"/>
  <c r="AK152" i="1"/>
  <c r="AT162" i="1"/>
  <c r="AT171" i="1"/>
  <c r="AM68" i="1"/>
  <c r="AU68" i="1"/>
  <c r="AM80" i="1"/>
  <c r="AU55" i="1"/>
  <c r="AU63" i="1"/>
  <c r="AM55" i="1"/>
  <c r="AU80" i="1"/>
  <c r="AL89" i="1"/>
  <c r="AT115" i="1"/>
  <c r="AL115" i="1" s="1"/>
  <c r="AM115" i="1"/>
  <c r="AT122" i="1"/>
  <c r="AL122" i="1" s="1"/>
  <c r="AM122" i="1"/>
  <c r="AU130" i="1"/>
  <c r="AT130" i="1"/>
  <c r="AL130" i="1"/>
  <c r="AK130" i="1"/>
  <c r="AK173" i="1"/>
  <c r="AK151" i="1"/>
  <c r="AL151" i="1"/>
  <c r="AT151" i="1"/>
  <c r="AT163" i="1"/>
  <c r="AU182" i="1"/>
  <c r="AM182" i="1"/>
  <c r="AT137" i="1"/>
  <c r="AU152" i="1"/>
  <c r="AM125" i="1"/>
  <c r="AM130" i="1"/>
  <c r="AL152" i="1"/>
  <c r="AU163" i="1"/>
  <c r="AU171" i="1"/>
  <c r="AM163" i="1"/>
  <c r="AK164" i="1"/>
  <c r="AL174" i="1"/>
  <c r="AL186" i="1"/>
  <c r="AU116" i="1"/>
  <c r="AT116" i="1"/>
  <c r="AT145" i="1"/>
  <c r="AU172" i="1"/>
  <c r="AM191" i="1"/>
  <c r="AL191" i="1"/>
  <c r="AU191" i="1"/>
  <c r="AT138" i="1"/>
  <c r="AT172" i="1"/>
  <c r="AT184" i="1"/>
  <c r="AM172" i="1"/>
  <c r="AK191" i="1"/>
  <c r="AU79" i="1"/>
  <c r="AT79" i="1"/>
  <c r="AL79" i="1" s="1"/>
  <c r="AT173" i="1"/>
  <c r="AU138" i="1"/>
  <c r="AU145" i="1"/>
  <c r="AU173" i="1"/>
  <c r="AU184" i="1"/>
  <c r="AL173" i="1"/>
  <c r="AU167" i="1"/>
  <c r="H282" i="3" l="1"/>
  <c r="I281" i="3"/>
  <c r="H260" i="3"/>
  <c r="I259" i="3"/>
  <c r="P74" i="3"/>
  <c r="Q73" i="3"/>
  <c r="P113" i="3"/>
  <c r="Q112" i="3"/>
  <c r="L157" i="3"/>
  <c r="M156" i="3"/>
  <c r="J238" i="3"/>
  <c r="K237" i="3"/>
  <c r="G282" i="3"/>
  <c r="M135" i="3"/>
  <c r="N134" i="3"/>
  <c r="G318" i="3"/>
  <c r="G319" i="3" s="1"/>
  <c r="B318" i="3"/>
  <c r="F340" i="3" s="1"/>
  <c r="F319" i="3"/>
  <c r="L179" i="3"/>
  <c r="M178" i="3"/>
  <c r="Q52" i="3"/>
  <c r="R51" i="3"/>
  <c r="L216" i="3"/>
  <c r="M215" i="3"/>
  <c r="CW194" i="1"/>
  <c r="BE194" i="1"/>
  <c r="BE46" i="1"/>
  <c r="CX46" i="1"/>
  <c r="CI172" i="1"/>
  <c r="BD172" i="1"/>
  <c r="CT85" i="1"/>
  <c r="BE85" i="1"/>
  <c r="CQ37" i="1"/>
  <c r="BE37" i="1"/>
  <c r="BE45" i="1"/>
  <c r="CW45" i="1"/>
  <c r="CN34" i="1"/>
  <c r="BE34" i="1"/>
  <c r="CU86" i="1"/>
  <c r="BE86" i="1"/>
  <c r="CU42" i="1"/>
  <c r="BE42" i="1"/>
  <c r="BE35" i="1"/>
  <c r="CO35" i="1"/>
  <c r="BD84" i="1"/>
  <c r="CE84" i="1"/>
  <c r="BC45" i="1"/>
  <c r="BU45" i="1"/>
  <c r="CG42" i="1"/>
  <c r="BD42" i="1"/>
  <c r="CS40" i="1"/>
  <c r="BE40" i="1"/>
  <c r="CR39" i="1"/>
  <c r="BE39" i="1"/>
  <c r="BD186" i="1"/>
  <c r="CC186" i="1"/>
  <c r="AL149" i="1"/>
  <c r="CY174" i="1"/>
  <c r="BE174" i="1"/>
  <c r="BE54" i="1"/>
  <c r="CS84" i="1"/>
  <c r="BE84" i="1"/>
  <c r="BD195" i="1"/>
  <c r="CJ195" i="1"/>
  <c r="BW47" i="1"/>
  <c r="BC47" i="1"/>
  <c r="BC86" i="1"/>
  <c r="BS86" i="1"/>
  <c r="BS42" i="1"/>
  <c r="BC42" i="1"/>
  <c r="BD174" i="1"/>
  <c r="CK174" i="1"/>
  <c r="BC186" i="1"/>
  <c r="BO186" i="1"/>
  <c r="AL56" i="1"/>
  <c r="BZ56" i="1" s="1"/>
  <c r="BE36" i="1"/>
  <c r="CP36" i="1"/>
  <c r="CX195" i="1"/>
  <c r="BE195" i="1"/>
  <c r="CK47" i="1"/>
  <c r="BD47" i="1"/>
  <c r="BE193" i="1"/>
  <c r="CV193" i="1"/>
  <c r="BW196" i="1"/>
  <c r="BC196" i="1"/>
  <c r="BC164" i="1"/>
  <c r="BO164" i="1"/>
  <c r="BD169" i="1"/>
  <c r="CG169" i="1"/>
  <c r="BE186" i="1"/>
  <c r="CQ186" i="1"/>
  <c r="AL58" i="1"/>
  <c r="BD58" i="1" s="1"/>
  <c r="AL181" i="1"/>
  <c r="AL32" i="1"/>
  <c r="BD32" i="1" s="1"/>
  <c r="CO57" i="1"/>
  <c r="BE116" i="1"/>
  <c r="BE129" i="1"/>
  <c r="CM138" i="1"/>
  <c r="BE189" i="1"/>
  <c r="CM33" i="1"/>
  <c r="BE33" i="1"/>
  <c r="BC195" i="1"/>
  <c r="BV195" i="1"/>
  <c r="CY47" i="1"/>
  <c r="BE47" i="1"/>
  <c r="CK196" i="1"/>
  <c r="BD196" i="1"/>
  <c r="AL80" i="1"/>
  <c r="BE169" i="1"/>
  <c r="CU169" i="1"/>
  <c r="AL34" i="1"/>
  <c r="BZ34" i="1" s="1"/>
  <c r="BC41" i="1"/>
  <c r="BR41" i="1"/>
  <c r="CV44" i="1"/>
  <c r="BE44" i="1"/>
  <c r="CY196" i="1"/>
  <c r="BE196" i="1"/>
  <c r="CJ173" i="1"/>
  <c r="BD173" i="1"/>
  <c r="AL182" i="1"/>
  <c r="BD182" i="1" s="1"/>
  <c r="BD164" i="1"/>
  <c r="CC164" i="1"/>
  <c r="AL66" i="1"/>
  <c r="BD66" i="1" s="1"/>
  <c r="AL127" i="1"/>
  <c r="BC169" i="1"/>
  <c r="BS169" i="1"/>
  <c r="CW89" i="1"/>
  <c r="CO118" i="1"/>
  <c r="CI128" i="1"/>
  <c r="BE137" i="1"/>
  <c r="BE167" i="1"/>
  <c r="BC194" i="1"/>
  <c r="BU194" i="1"/>
  <c r="BV46" i="1"/>
  <c r="BC46" i="1"/>
  <c r="CF85" i="1"/>
  <c r="BD85" i="1"/>
  <c r="CF41" i="1"/>
  <c r="BD41" i="1"/>
  <c r="BO37" i="1"/>
  <c r="BC37" i="1"/>
  <c r="CW172" i="1"/>
  <c r="BE172" i="1"/>
  <c r="BE164" i="1"/>
  <c r="CQ164" i="1"/>
  <c r="CF168" i="1"/>
  <c r="BD168" i="1"/>
  <c r="CX173" i="1"/>
  <c r="BE173" i="1"/>
  <c r="BE168" i="1"/>
  <c r="CT168" i="1"/>
  <c r="BR168" i="1"/>
  <c r="BC168" i="1"/>
  <c r="CI194" i="1"/>
  <c r="BD194" i="1"/>
  <c r="BD46" i="1"/>
  <c r="CJ46" i="1"/>
  <c r="BC85" i="1"/>
  <c r="BR85" i="1"/>
  <c r="CT41" i="1"/>
  <c r="BE41" i="1"/>
  <c r="BD37" i="1"/>
  <c r="CC37" i="1"/>
  <c r="BD45" i="1"/>
  <c r="CI45" i="1"/>
  <c r="BD86" i="1"/>
  <c r="CG86" i="1"/>
  <c r="CV171" i="1"/>
  <c r="BE171" i="1"/>
  <c r="BD193" i="1"/>
  <c r="CH193" i="1"/>
  <c r="BC190" i="1"/>
  <c r="BR190" i="1"/>
  <c r="CR188" i="1"/>
  <c r="BE188" i="1"/>
  <c r="BC191" i="1"/>
  <c r="BS191" i="1"/>
  <c r="CG191" i="1"/>
  <c r="BD191" i="1"/>
  <c r="BE191" i="1"/>
  <c r="CU191" i="1"/>
  <c r="BD188" i="1"/>
  <c r="CD188" i="1"/>
  <c r="BE190" i="1"/>
  <c r="CT190" i="1"/>
  <c r="BD190" i="1"/>
  <c r="CF190" i="1"/>
  <c r="BE183" i="1"/>
  <c r="CN183" i="1"/>
  <c r="CP185" i="1"/>
  <c r="BE185" i="1"/>
  <c r="BZ183" i="1"/>
  <c r="BD183" i="1"/>
  <c r="BD181" i="1"/>
  <c r="BX181" i="1"/>
  <c r="CL181" i="1"/>
  <c r="BE181" i="1"/>
  <c r="BE182" i="1"/>
  <c r="CM182" i="1"/>
  <c r="CB185" i="1"/>
  <c r="BD185" i="1"/>
  <c r="BZ161" i="1"/>
  <c r="BD161" i="1"/>
  <c r="BE162" i="1"/>
  <c r="CO162" i="1"/>
  <c r="CP163" i="1"/>
  <c r="BE163" i="1"/>
  <c r="CL159" i="1"/>
  <c r="BE159" i="1"/>
  <c r="BX159" i="1"/>
  <c r="BD159" i="1"/>
  <c r="BE161" i="1"/>
  <c r="CN161" i="1"/>
  <c r="BD149" i="1"/>
  <c r="CH149" i="1"/>
  <c r="BE151" i="1"/>
  <c r="CX151" i="1"/>
  <c r="BD151" i="1"/>
  <c r="CJ151" i="1"/>
  <c r="CI150" i="1"/>
  <c r="BD150" i="1"/>
  <c r="BC150" i="1"/>
  <c r="BU150" i="1"/>
  <c r="BC152" i="1"/>
  <c r="BW152" i="1"/>
  <c r="BE149" i="1"/>
  <c r="CV149" i="1"/>
  <c r="BD152" i="1"/>
  <c r="CK152" i="1"/>
  <c r="BW174" i="1"/>
  <c r="BC174" i="1"/>
  <c r="CW150" i="1"/>
  <c r="BE150" i="1"/>
  <c r="BV151" i="1"/>
  <c r="BC151" i="1"/>
  <c r="BV173" i="1"/>
  <c r="BC173" i="1"/>
  <c r="BE152" i="1"/>
  <c r="CY152" i="1"/>
  <c r="BE144" i="1"/>
  <c r="CR144" i="1"/>
  <c r="CT146" i="1"/>
  <c r="BE146" i="1"/>
  <c r="BC146" i="1"/>
  <c r="BR146" i="1"/>
  <c r="BC147" i="1"/>
  <c r="BS147" i="1"/>
  <c r="BD147" i="1"/>
  <c r="CG147" i="1"/>
  <c r="BD146" i="1"/>
  <c r="CF146" i="1"/>
  <c r="CU147" i="1"/>
  <c r="BE147" i="1"/>
  <c r="BD141" i="1"/>
  <c r="CB141" i="1"/>
  <c r="BE139" i="1"/>
  <c r="CN139" i="1"/>
  <c r="BE140" i="1"/>
  <c r="CO140" i="1"/>
  <c r="CC142" i="1"/>
  <c r="BD142" i="1"/>
  <c r="BD139" i="1"/>
  <c r="BZ139" i="1"/>
  <c r="CQ142" i="1"/>
  <c r="BE142" i="1"/>
  <c r="BD140" i="1"/>
  <c r="CA140" i="1"/>
  <c r="BE127" i="1"/>
  <c r="CV127" i="1"/>
  <c r="BC128" i="1"/>
  <c r="BU128" i="1"/>
  <c r="BC130" i="1"/>
  <c r="BW130" i="1"/>
  <c r="BD130" i="1"/>
  <c r="CK130" i="1"/>
  <c r="CJ129" i="1"/>
  <c r="BD129" i="1"/>
  <c r="BE128" i="1"/>
  <c r="CW128" i="1"/>
  <c r="CY130" i="1"/>
  <c r="BE130" i="1"/>
  <c r="BD127" i="1"/>
  <c r="CH127" i="1"/>
  <c r="BV129" i="1"/>
  <c r="BC129" i="1"/>
  <c r="CD122" i="1"/>
  <c r="BD122" i="1"/>
  <c r="CR122" i="1"/>
  <c r="BE122" i="1"/>
  <c r="CG125" i="1"/>
  <c r="BD125" i="1"/>
  <c r="BE125" i="1"/>
  <c r="CU125" i="1"/>
  <c r="BS125" i="1"/>
  <c r="BC125" i="1"/>
  <c r="BE124" i="1"/>
  <c r="CT124" i="1"/>
  <c r="BD124" i="1"/>
  <c r="CF124" i="1"/>
  <c r="BE119" i="1"/>
  <c r="CP119" i="1"/>
  <c r="BE120" i="1"/>
  <c r="CQ120" i="1"/>
  <c r="BD120" i="1"/>
  <c r="CC120" i="1"/>
  <c r="BD115" i="1"/>
  <c r="BX115" i="1"/>
  <c r="BE115" i="1"/>
  <c r="CL115" i="1"/>
  <c r="CK91" i="1"/>
  <c r="BD91" i="1"/>
  <c r="CY91" i="1"/>
  <c r="BE91" i="1"/>
  <c r="BC90" i="1"/>
  <c r="BV90" i="1"/>
  <c r="BC89" i="1"/>
  <c r="BU89" i="1"/>
  <c r="BD89" i="1"/>
  <c r="CI89" i="1"/>
  <c r="BE90" i="1"/>
  <c r="CX90" i="1"/>
  <c r="BD90" i="1"/>
  <c r="CJ90" i="1"/>
  <c r="BC91" i="1"/>
  <c r="BW91" i="1"/>
  <c r="CV88" i="1"/>
  <c r="BE88" i="1"/>
  <c r="BE83" i="1"/>
  <c r="CR83" i="1"/>
  <c r="CL76" i="1"/>
  <c r="BE76" i="1"/>
  <c r="CM77" i="1"/>
  <c r="BE77" i="1"/>
  <c r="CN78" i="1"/>
  <c r="BE78" i="1"/>
  <c r="BD76" i="1"/>
  <c r="BX76" i="1"/>
  <c r="BE81" i="1"/>
  <c r="CQ81" i="1"/>
  <c r="CP80" i="1"/>
  <c r="BE80" i="1"/>
  <c r="CA79" i="1"/>
  <c r="BD79" i="1"/>
  <c r="CC81" i="1"/>
  <c r="BD81" i="1"/>
  <c r="BD80" i="1"/>
  <c r="CB80" i="1"/>
  <c r="BC81" i="1"/>
  <c r="BO81" i="1"/>
  <c r="BD78" i="1"/>
  <c r="BZ78" i="1"/>
  <c r="BE66" i="1"/>
  <c r="CV66" i="1"/>
  <c r="BC69" i="1"/>
  <c r="BW69" i="1"/>
  <c r="BC67" i="1"/>
  <c r="BU67" i="1"/>
  <c r="BU24" i="1" s="1"/>
  <c r="BV68" i="1"/>
  <c r="BC68" i="1"/>
  <c r="BE69" i="1"/>
  <c r="CY69" i="1"/>
  <c r="CW67" i="1"/>
  <c r="BE67" i="1"/>
  <c r="CI67" i="1"/>
  <c r="CI24" i="1" s="1"/>
  <c r="BD67" i="1"/>
  <c r="CX68" i="1"/>
  <c r="BE68" i="1"/>
  <c r="CK69" i="1"/>
  <c r="BD69" i="1"/>
  <c r="BC63" i="1"/>
  <c r="BR63" i="1"/>
  <c r="BR21" i="1" s="1"/>
  <c r="BE64" i="1"/>
  <c r="CU64" i="1"/>
  <c r="BD64" i="1"/>
  <c r="CG64" i="1"/>
  <c r="BE62" i="1"/>
  <c r="CS62" i="1"/>
  <c r="CS20" i="1" s="1"/>
  <c r="BS64" i="1"/>
  <c r="BC64" i="1"/>
  <c r="CT63" i="1"/>
  <c r="BE63" i="1"/>
  <c r="BO59" i="1"/>
  <c r="BC59" i="1"/>
  <c r="CQ59" i="1"/>
  <c r="BE59" i="1"/>
  <c r="BE55" i="1"/>
  <c r="CM55" i="1"/>
  <c r="CP58" i="1"/>
  <c r="BE58" i="1"/>
  <c r="CC59" i="1"/>
  <c r="BD59" i="1"/>
  <c r="BE56" i="1"/>
  <c r="CN56" i="1"/>
  <c r="AL40" i="1"/>
  <c r="CE40" i="1" s="1"/>
  <c r="BD44" i="1"/>
  <c r="CH44" i="1"/>
  <c r="BD34" i="1"/>
  <c r="CL32" i="1"/>
  <c r="BE32" i="1"/>
  <c r="BD36" i="1"/>
  <c r="CB36" i="1"/>
  <c r="CD39" i="1"/>
  <c r="BD39" i="1"/>
  <c r="AL33" i="1"/>
  <c r="AL35" i="1"/>
  <c r="AL171" i="1"/>
  <c r="AL167" i="1"/>
  <c r="AL88" i="1"/>
  <c r="AL118" i="1"/>
  <c r="AL117" i="1"/>
  <c r="AL160" i="1"/>
  <c r="AL189" i="1"/>
  <c r="AL162" i="1"/>
  <c r="AL116" i="1"/>
  <c r="AL144" i="1"/>
  <c r="AL166" i="1"/>
  <c r="AL145" i="1"/>
  <c r="AL137" i="1"/>
  <c r="AL123" i="1"/>
  <c r="AL61" i="1"/>
  <c r="AL57" i="1"/>
  <c r="AL138" i="1"/>
  <c r="AL55" i="1"/>
  <c r="AL77" i="1"/>
  <c r="AL83" i="1"/>
  <c r="AL62" i="1"/>
  <c r="AL163" i="1"/>
  <c r="AL119" i="1"/>
  <c r="AL54" i="1"/>
  <c r="AL184" i="1"/>
  <c r="AH340" i="3" l="1"/>
  <c r="AH341" i="3" s="1"/>
  <c r="AJ340" i="3"/>
  <c r="AJ341" i="3" s="1"/>
  <c r="G340" i="3"/>
  <c r="G341" i="3" s="1"/>
  <c r="B340" i="3"/>
  <c r="F362" i="3" s="1"/>
  <c r="AI340" i="3"/>
  <c r="AI341" i="3" s="1"/>
  <c r="F341" i="3"/>
  <c r="R52" i="3"/>
  <c r="S51" i="3"/>
  <c r="K238" i="3"/>
  <c r="L237" i="3"/>
  <c r="H318" i="3"/>
  <c r="Q113" i="3"/>
  <c r="R112" i="3"/>
  <c r="I282" i="3"/>
  <c r="J281" i="3"/>
  <c r="N135" i="3"/>
  <c r="O134" i="3"/>
  <c r="M216" i="3"/>
  <c r="N215" i="3"/>
  <c r="Q74" i="3"/>
  <c r="R73" i="3"/>
  <c r="I260" i="3"/>
  <c r="J259" i="3"/>
  <c r="M179" i="3"/>
  <c r="N178" i="3"/>
  <c r="M157" i="3"/>
  <c r="N156" i="3"/>
  <c r="CO16" i="1"/>
  <c r="BY182" i="1"/>
  <c r="CW24" i="1"/>
  <c r="CG22" i="1"/>
  <c r="CY26" i="1"/>
  <c r="CR19" i="1"/>
  <c r="CP17" i="1"/>
  <c r="CB58" i="1"/>
  <c r="CB17" i="1" s="1"/>
  <c r="CH66" i="1"/>
  <c r="BW26" i="1"/>
  <c r="CJ25" i="1"/>
  <c r="BX32" i="1"/>
  <c r="CQ18" i="1"/>
  <c r="CV23" i="1"/>
  <c r="BO18" i="1"/>
  <c r="BD56" i="1"/>
  <c r="CF21" i="1"/>
  <c r="CE189" i="1"/>
  <c r="BD189" i="1"/>
  <c r="CM14" i="1"/>
  <c r="BD184" i="1"/>
  <c r="CA184" i="1"/>
  <c r="BD171" i="1"/>
  <c r="CH171" i="1"/>
  <c r="BD166" i="1"/>
  <c r="CD166" i="1"/>
  <c r="CD19" i="1" s="1"/>
  <c r="BD167" i="1"/>
  <c r="CE167" i="1"/>
  <c r="BD160" i="1"/>
  <c r="BY160" i="1"/>
  <c r="BD163" i="1"/>
  <c r="CB163" i="1"/>
  <c r="CL13" i="1"/>
  <c r="CA162" i="1"/>
  <c r="BD162" i="1"/>
  <c r="BD145" i="1"/>
  <c r="CE145" i="1"/>
  <c r="CD144" i="1"/>
  <c r="BD144" i="1"/>
  <c r="BS22" i="1"/>
  <c r="BX137" i="1"/>
  <c r="BD137" i="1"/>
  <c r="BY138" i="1"/>
  <c r="BD138" i="1"/>
  <c r="CK26" i="1"/>
  <c r="CU22" i="1"/>
  <c r="CT21" i="1"/>
  <c r="CE123" i="1"/>
  <c r="BD123" i="1"/>
  <c r="BD118" i="1"/>
  <c r="CA118" i="1"/>
  <c r="BD117" i="1"/>
  <c r="BZ117" i="1"/>
  <c r="BZ15" i="1" s="1"/>
  <c r="CB119" i="1"/>
  <c r="BD119" i="1"/>
  <c r="BY116" i="1"/>
  <c r="BD116" i="1"/>
  <c r="CX25" i="1"/>
  <c r="BV25" i="1"/>
  <c r="CH88" i="1"/>
  <c r="BD88" i="1"/>
  <c r="BD83" i="1"/>
  <c r="CD83" i="1"/>
  <c r="BD77" i="1"/>
  <c r="BY77" i="1"/>
  <c r="CN15" i="1"/>
  <c r="CC18" i="1"/>
  <c r="CH23" i="1"/>
  <c r="BD62" i="1"/>
  <c r="CE62" i="1"/>
  <c r="BD61" i="1"/>
  <c r="CD61" i="1"/>
  <c r="CA57" i="1"/>
  <c r="BD57" i="1"/>
  <c r="BY55" i="1"/>
  <c r="BD55" i="1"/>
  <c r="BD54" i="1"/>
  <c r="BX54" i="1"/>
  <c r="BX13" i="1"/>
  <c r="BD40" i="1"/>
  <c r="BY33" i="1"/>
  <c r="BD33" i="1"/>
  <c r="CA35" i="1"/>
  <c r="BD35" i="1"/>
  <c r="F29" i="1"/>
  <c r="B29" i="1"/>
  <c r="F51" i="1" s="1"/>
  <c r="B38" i="1"/>
  <c r="B32" i="1"/>
  <c r="BH12" i="1"/>
  <c r="BG12" i="1"/>
  <c r="BF12" i="1"/>
  <c r="BE12" i="1"/>
  <c r="BD12" i="1"/>
  <c r="BC12" i="1"/>
  <c r="BH7" i="1"/>
  <c r="BG7" i="1"/>
  <c r="BF7" i="1"/>
  <c r="BE7" i="1"/>
  <c r="BD7" i="1"/>
  <c r="BC7" i="1"/>
  <c r="BB26" i="1"/>
  <c r="BB25" i="1"/>
  <c r="BB24" i="1"/>
  <c r="BB23" i="1"/>
  <c r="BB22" i="1"/>
  <c r="BB42" i="1" s="1"/>
  <c r="BB21" i="1"/>
  <c r="BB20" i="1"/>
  <c r="BB19" i="1"/>
  <c r="BB18" i="1"/>
  <c r="BB17" i="1"/>
  <c r="BB16" i="1"/>
  <c r="BB15" i="1"/>
  <c r="BB14" i="1"/>
  <c r="BB13" i="1"/>
  <c r="BA23" i="1"/>
  <c r="BA19" i="1"/>
  <c r="BA13" i="1"/>
  <c r="AX19" i="1"/>
  <c r="AX13" i="1"/>
  <c r="E8" i="1"/>
  <c r="S52" i="3" l="1"/>
  <c r="T51" i="3"/>
  <c r="F363" i="3"/>
  <c r="G362" i="3"/>
  <c r="B362" i="3"/>
  <c r="F384" i="3" s="1"/>
  <c r="H340" i="3"/>
  <c r="R113" i="3"/>
  <c r="S112" i="3"/>
  <c r="J282" i="3"/>
  <c r="K281" i="3"/>
  <c r="N157" i="3"/>
  <c r="O156" i="3"/>
  <c r="N179" i="3"/>
  <c r="O178" i="3"/>
  <c r="H319" i="3"/>
  <c r="I318" i="3"/>
  <c r="R74" i="3"/>
  <c r="S73" i="3"/>
  <c r="L238" i="3"/>
  <c r="M237" i="3"/>
  <c r="N216" i="3"/>
  <c r="O215" i="3"/>
  <c r="J260" i="3"/>
  <c r="K259" i="3"/>
  <c r="O135" i="3"/>
  <c r="P134" i="3"/>
  <c r="BB469" i="1"/>
  <c r="BB388" i="1"/>
  <c r="BB322" i="1"/>
  <c r="BB241" i="1"/>
  <c r="BB160" i="1"/>
  <c r="BB116" i="1"/>
  <c r="BB33" i="1"/>
  <c r="BB138" i="1"/>
  <c r="BB344" i="1"/>
  <c r="BB425" i="1"/>
  <c r="BB77" i="1"/>
  <c r="BB285" i="1"/>
  <c r="BB182" i="1"/>
  <c r="BB491" i="1"/>
  <c r="BB219" i="1"/>
  <c r="BB263" i="1"/>
  <c r="BB447" i="1"/>
  <c r="BB366" i="1"/>
  <c r="BB55" i="1"/>
  <c r="E416" i="1"/>
  <c r="E313" i="1"/>
  <c r="BB448" i="1"/>
  <c r="BB56" i="1"/>
  <c r="BB34" i="1"/>
  <c r="BB426" i="1"/>
  <c r="BB264" i="1"/>
  <c r="BB492" i="1"/>
  <c r="BB78" i="1"/>
  <c r="BB286" i="1"/>
  <c r="BB183" i="1"/>
  <c r="BB220" i="1"/>
  <c r="BB161" i="1"/>
  <c r="BB389" i="1"/>
  <c r="BB139" i="1"/>
  <c r="BB367" i="1"/>
  <c r="BB345" i="1"/>
  <c r="BB323" i="1"/>
  <c r="BB117" i="1"/>
  <c r="BB470" i="1"/>
  <c r="BB242" i="1"/>
  <c r="BB274" i="1"/>
  <c r="BB294" i="1" s="1"/>
  <c r="BB66" i="1"/>
  <c r="BB86" i="1" s="1"/>
  <c r="BB355" i="1"/>
  <c r="BB375" i="1" s="1"/>
  <c r="BB193" i="1"/>
  <c r="BB44" i="1"/>
  <c r="BB64" i="1" s="1"/>
  <c r="BB399" i="1"/>
  <c r="BB127" i="1"/>
  <c r="BB147" i="1" s="1"/>
  <c r="BB333" i="1"/>
  <c r="BB353" i="1" s="1"/>
  <c r="BB377" i="1"/>
  <c r="BB397" i="1" s="1"/>
  <c r="BB149" i="1"/>
  <c r="BB169" i="1" s="1"/>
  <c r="BB502" i="1"/>
  <c r="BB480" i="1"/>
  <c r="BB500" i="1" s="1"/>
  <c r="BB252" i="1"/>
  <c r="BB272" i="1" s="1"/>
  <c r="BB171" i="1"/>
  <c r="BB191" i="1" s="1"/>
  <c r="BB436" i="1"/>
  <c r="BB456" i="1" s="1"/>
  <c r="BB458" i="1"/>
  <c r="BB478" i="1" s="1"/>
  <c r="BB230" i="1"/>
  <c r="BB250" i="1" s="1"/>
  <c r="BB296" i="1"/>
  <c r="BB88" i="1"/>
  <c r="CE20" i="1"/>
  <c r="AX424" i="1"/>
  <c r="AX321" i="1"/>
  <c r="AX218" i="1"/>
  <c r="AX115" i="1"/>
  <c r="AX490" i="1"/>
  <c r="AX365" i="1"/>
  <c r="AX240" i="1"/>
  <c r="AX76" i="1"/>
  <c r="AX468" i="1"/>
  <c r="AX343" i="1"/>
  <c r="AX181" i="1"/>
  <c r="AX54" i="1"/>
  <c r="AX32" i="1"/>
  <c r="AX387" i="1"/>
  <c r="AX284" i="1"/>
  <c r="AX262" i="1"/>
  <c r="AX137" i="1"/>
  <c r="AX446" i="1"/>
  <c r="AX159" i="1"/>
  <c r="BB493" i="1"/>
  <c r="BB346" i="1"/>
  <c r="BB287" i="1"/>
  <c r="BB140" i="1"/>
  <c r="BB221" i="1"/>
  <c r="BB162" i="1"/>
  <c r="BB390" i="1"/>
  <c r="BB35" i="1"/>
  <c r="BB449" i="1"/>
  <c r="BB368" i="1"/>
  <c r="BB265" i="1"/>
  <c r="BB118" i="1"/>
  <c r="BB324" i="1"/>
  <c r="BB57" i="1"/>
  <c r="BB427" i="1"/>
  <c r="BB471" i="1"/>
  <c r="BB79" i="1"/>
  <c r="BB184" i="1"/>
  <c r="BB243" i="1"/>
  <c r="BB297" i="1"/>
  <c r="BB45" i="1"/>
  <c r="BB459" i="1"/>
  <c r="BB378" i="1"/>
  <c r="BB150" i="1"/>
  <c r="BB89" i="1"/>
  <c r="BB275" i="1"/>
  <c r="BB67" i="1"/>
  <c r="BB503" i="1"/>
  <c r="BB481" i="1"/>
  <c r="BB253" i="1"/>
  <c r="BB194" i="1"/>
  <c r="BB437" i="1"/>
  <c r="BB356" i="1"/>
  <c r="BB231" i="1"/>
  <c r="BB172" i="1"/>
  <c r="BB334" i="1"/>
  <c r="BB128" i="1"/>
  <c r="BB400" i="1"/>
  <c r="AX430" i="1"/>
  <c r="AX327" i="1"/>
  <c r="AX224" i="1"/>
  <c r="AX121" i="1"/>
  <c r="AX496" i="1"/>
  <c r="AX371" i="1"/>
  <c r="AX246" i="1"/>
  <c r="AX82" i="1"/>
  <c r="AX474" i="1"/>
  <c r="AX349" i="1"/>
  <c r="AX187" i="1"/>
  <c r="AX60" i="1"/>
  <c r="AX452" i="1"/>
  <c r="AX290" i="1"/>
  <c r="AX165" i="1"/>
  <c r="AX38" i="1"/>
  <c r="AX393" i="1"/>
  <c r="AX268" i="1"/>
  <c r="AX143" i="1"/>
  <c r="BB369" i="1"/>
  <c r="BB185" i="1"/>
  <c r="BB80" i="1"/>
  <c r="BB222" i="1"/>
  <c r="BB450" i="1"/>
  <c r="BB36" i="1"/>
  <c r="BB266" i="1"/>
  <c r="BB119" i="1"/>
  <c r="BB325" i="1"/>
  <c r="BB58" i="1"/>
  <c r="BB472" i="1"/>
  <c r="BB244" i="1"/>
  <c r="BB494" i="1"/>
  <c r="BB428" i="1"/>
  <c r="BB141" i="1"/>
  <c r="BB163" i="1"/>
  <c r="BB288" i="1"/>
  <c r="BB391" i="1"/>
  <c r="BB347" i="1"/>
  <c r="BB173" i="1"/>
  <c r="BB276" i="1"/>
  <c r="BB438" i="1"/>
  <c r="BB195" i="1"/>
  <c r="BB151" i="1"/>
  <c r="BB460" i="1"/>
  <c r="BB232" i="1"/>
  <c r="BB401" i="1"/>
  <c r="BB90" i="1"/>
  <c r="BB298" i="1"/>
  <c r="BB129" i="1"/>
  <c r="BB357" i="1"/>
  <c r="BB379" i="1"/>
  <c r="BB335" i="1"/>
  <c r="BB482" i="1"/>
  <c r="BB504" i="1"/>
  <c r="BB46" i="1"/>
  <c r="BB254" i="1"/>
  <c r="BB68" i="1"/>
  <c r="BA16" i="1"/>
  <c r="BA284" i="1"/>
  <c r="BA137" i="1"/>
  <c r="BA32" i="1"/>
  <c r="BA365" i="1"/>
  <c r="BA181" i="1"/>
  <c r="BA76" i="1"/>
  <c r="BA262" i="1"/>
  <c r="BA115" i="1"/>
  <c r="BA446" i="1"/>
  <c r="BA321" i="1"/>
  <c r="BA54" i="1"/>
  <c r="BA468" i="1"/>
  <c r="BA240" i="1"/>
  <c r="BA343" i="1"/>
  <c r="BA387" i="1"/>
  <c r="BA159" i="1"/>
  <c r="BA424" i="1"/>
  <c r="BA490" i="1"/>
  <c r="BA218" i="1"/>
  <c r="BB451" i="1"/>
  <c r="BB392" i="1"/>
  <c r="BB326" i="1"/>
  <c r="BB429" i="1"/>
  <c r="BB245" i="1"/>
  <c r="BB164" i="1"/>
  <c r="BB120" i="1"/>
  <c r="BB59" i="1"/>
  <c r="BB370" i="1"/>
  <c r="BB495" i="1"/>
  <c r="BB473" i="1"/>
  <c r="BB142" i="1"/>
  <c r="BB348" i="1"/>
  <c r="BB81" i="1"/>
  <c r="BB267" i="1"/>
  <c r="BB289" i="1"/>
  <c r="BB223" i="1"/>
  <c r="BB186" i="1"/>
  <c r="BB37" i="1"/>
  <c r="BB483" i="1"/>
  <c r="BB336" i="1"/>
  <c r="BB233" i="1"/>
  <c r="BB402" i="1"/>
  <c r="BB130" i="1"/>
  <c r="BB277" i="1"/>
  <c r="BB505" i="1"/>
  <c r="BB91" i="1"/>
  <c r="BB380" i="1"/>
  <c r="BB299" i="1"/>
  <c r="BB255" i="1"/>
  <c r="BB439" i="1"/>
  <c r="BB358" i="1"/>
  <c r="BB69" i="1"/>
  <c r="BB47" i="1"/>
  <c r="BB461" i="1"/>
  <c r="BB174" i="1"/>
  <c r="BB152" i="1"/>
  <c r="BB196" i="1"/>
  <c r="BA20" i="1"/>
  <c r="BA350" i="1"/>
  <c r="BA122" i="1"/>
  <c r="BA61" i="1"/>
  <c r="BA497" i="1"/>
  <c r="BA431" i="1"/>
  <c r="BA328" i="1"/>
  <c r="BA188" i="1"/>
  <c r="BA144" i="1"/>
  <c r="BA225" i="1"/>
  <c r="BA166" i="1"/>
  <c r="BA453" i="1"/>
  <c r="BA394" i="1"/>
  <c r="BA83" i="1"/>
  <c r="BA291" i="1"/>
  <c r="BA372" i="1"/>
  <c r="BA39" i="1"/>
  <c r="BA475" i="1"/>
  <c r="BA247" i="1"/>
  <c r="BA269" i="1"/>
  <c r="BB61" i="1"/>
  <c r="BB39" i="1"/>
  <c r="BB372" i="1"/>
  <c r="BB188" i="1"/>
  <c r="BB350" i="1"/>
  <c r="BB328" i="1"/>
  <c r="BB144" i="1"/>
  <c r="BB225" i="1"/>
  <c r="BB166" i="1"/>
  <c r="BB453" i="1"/>
  <c r="BB394" i="1"/>
  <c r="BB83" i="1"/>
  <c r="BB291" i="1"/>
  <c r="BB269" i="1"/>
  <c r="BB247" i="1"/>
  <c r="BB475" i="1"/>
  <c r="BB122" i="1"/>
  <c r="BB497" i="1"/>
  <c r="BB431" i="1"/>
  <c r="CA16" i="1"/>
  <c r="BA26" i="1"/>
  <c r="BA127" i="1"/>
  <c r="BA274" i="1"/>
  <c r="BA66" i="1"/>
  <c r="BA458" i="1"/>
  <c r="BA171" i="1"/>
  <c r="BA399" i="1"/>
  <c r="BA44" i="1"/>
  <c r="BA333" i="1"/>
  <c r="BA377" i="1"/>
  <c r="BA193" i="1"/>
  <c r="BA149" i="1"/>
  <c r="BA502" i="1"/>
  <c r="BA480" i="1"/>
  <c r="BA355" i="1"/>
  <c r="BA436" i="1"/>
  <c r="BA230" i="1"/>
  <c r="BA296" i="1"/>
  <c r="BA88" i="1"/>
  <c r="BA252" i="1"/>
  <c r="BB476" i="1"/>
  <c r="BB226" i="1"/>
  <c r="BB454" i="1"/>
  <c r="BB395" i="1"/>
  <c r="BB292" i="1"/>
  <c r="BB145" i="1"/>
  <c r="BB189" i="1"/>
  <c r="BB84" i="1"/>
  <c r="BB270" i="1"/>
  <c r="BB40" i="1"/>
  <c r="BB373" i="1"/>
  <c r="BB248" i="1"/>
  <c r="BB498" i="1"/>
  <c r="BB62" i="1"/>
  <c r="BB329" i="1"/>
  <c r="BB123" i="1"/>
  <c r="BB167" i="1"/>
  <c r="BB351" i="1"/>
  <c r="BB432" i="1"/>
  <c r="F30" i="1"/>
  <c r="BB365" i="1"/>
  <c r="BB181" i="1"/>
  <c r="BB76" i="1"/>
  <c r="BB218" i="1"/>
  <c r="BB446" i="1"/>
  <c r="BB321" i="1"/>
  <c r="BB54" i="1"/>
  <c r="BB468" i="1"/>
  <c r="BB240" i="1"/>
  <c r="BB137" i="1"/>
  <c r="BB32" i="1"/>
  <c r="BB343" i="1"/>
  <c r="BB424" i="1"/>
  <c r="BB159" i="1"/>
  <c r="BB262" i="1"/>
  <c r="BB490" i="1"/>
  <c r="BB115" i="1"/>
  <c r="BB387" i="1"/>
  <c r="BB284" i="1"/>
  <c r="BB499" i="1"/>
  <c r="BB433" i="1"/>
  <c r="BB249" i="1"/>
  <c r="BB168" i="1"/>
  <c r="BB396" i="1"/>
  <c r="BB271" i="1"/>
  <c r="BB374" i="1"/>
  <c r="BB41" i="1"/>
  <c r="BB477" i="1"/>
  <c r="BB124" i="1"/>
  <c r="BB352" i="1"/>
  <c r="BB330" i="1"/>
  <c r="BB63" i="1"/>
  <c r="BB293" i="1"/>
  <c r="BB85" i="1"/>
  <c r="BB190" i="1"/>
  <c r="BB227" i="1"/>
  <c r="BB455" i="1"/>
  <c r="BB146" i="1"/>
  <c r="BY14" i="1"/>
  <c r="BA18" i="1"/>
  <c r="BA17" i="1"/>
  <c r="BA14" i="1"/>
  <c r="BA15" i="1"/>
  <c r="M29" i="1"/>
  <c r="M30" i="1" s="1"/>
  <c r="AC29" i="1"/>
  <c r="BA24" i="1"/>
  <c r="V29" i="1"/>
  <c r="V30" i="1" s="1"/>
  <c r="BA25" i="1"/>
  <c r="G29" i="1"/>
  <c r="AE29" i="1"/>
  <c r="P29" i="1"/>
  <c r="P30" i="1" s="1"/>
  <c r="E107" i="1"/>
  <c r="E210" i="1"/>
  <c r="I29" i="1"/>
  <c r="I30" i="1" s="1"/>
  <c r="Q29" i="1"/>
  <c r="Q30" i="1" s="1"/>
  <c r="Y29" i="1"/>
  <c r="Y30" i="1" s="1"/>
  <c r="AG29" i="1"/>
  <c r="G51" i="1"/>
  <c r="F52" i="1"/>
  <c r="B51" i="1"/>
  <c r="F73" i="1" s="1"/>
  <c r="N29" i="1"/>
  <c r="N30" i="1" s="1"/>
  <c r="O29" i="1"/>
  <c r="O30" i="1" s="1"/>
  <c r="J29" i="1"/>
  <c r="J30" i="1" s="1"/>
  <c r="R29" i="1"/>
  <c r="R30" i="1" s="1"/>
  <c r="Z29" i="1"/>
  <c r="Z30" i="1" s="1"/>
  <c r="AH29" i="1"/>
  <c r="U29" i="1"/>
  <c r="U30" i="1" s="1"/>
  <c r="AD29" i="1"/>
  <c r="AF29" i="1"/>
  <c r="K29" i="1"/>
  <c r="K30" i="1" s="1"/>
  <c r="S29" i="1"/>
  <c r="S30" i="1" s="1"/>
  <c r="AA29" i="1"/>
  <c r="AA30" i="1" s="1"/>
  <c r="AI29" i="1"/>
  <c r="W29" i="1"/>
  <c r="W30" i="1" s="1"/>
  <c r="H29" i="1"/>
  <c r="H30" i="1" s="1"/>
  <c r="X29" i="1"/>
  <c r="X30" i="1" s="1"/>
  <c r="L29" i="1"/>
  <c r="L30" i="1" s="1"/>
  <c r="T29" i="1"/>
  <c r="T30" i="1" s="1"/>
  <c r="AB29" i="1"/>
  <c r="AJ29" i="1"/>
  <c r="K282" i="3" l="1"/>
  <c r="L281" i="3"/>
  <c r="K260" i="3"/>
  <c r="L259" i="3"/>
  <c r="G363" i="3"/>
  <c r="T52" i="3"/>
  <c r="U51" i="3"/>
  <c r="O216" i="3"/>
  <c r="P215" i="3"/>
  <c r="H362" i="3"/>
  <c r="P135" i="3"/>
  <c r="Q134" i="3"/>
  <c r="M238" i="3"/>
  <c r="N237" i="3"/>
  <c r="O157" i="3"/>
  <c r="P156" i="3"/>
  <c r="S113" i="3"/>
  <c r="T112" i="3"/>
  <c r="S74" i="3"/>
  <c r="T73" i="3"/>
  <c r="O179" i="3"/>
  <c r="P178" i="3"/>
  <c r="I319" i="3"/>
  <c r="J318" i="3"/>
  <c r="H341" i="3"/>
  <c r="I340" i="3"/>
  <c r="H384" i="3"/>
  <c r="AJ384" i="3"/>
  <c r="AJ385" i="3" s="1"/>
  <c r="F385" i="3"/>
  <c r="B384" i="3"/>
  <c r="F421" i="3" s="1"/>
  <c r="G384" i="3"/>
  <c r="BA356" i="1"/>
  <c r="BA194" i="1"/>
  <c r="BA297" i="1"/>
  <c r="BA334" i="1"/>
  <c r="BA45" i="1"/>
  <c r="BA378" i="1"/>
  <c r="BA275" i="1"/>
  <c r="BA150" i="1"/>
  <c r="BA67" i="1"/>
  <c r="BA503" i="1"/>
  <c r="BA481" i="1"/>
  <c r="BA253" i="1"/>
  <c r="BA437" i="1"/>
  <c r="BA89" i="1"/>
  <c r="BA400" i="1"/>
  <c r="BA231" i="1"/>
  <c r="BA459" i="1"/>
  <c r="BA172" i="1"/>
  <c r="BA128" i="1"/>
  <c r="AK35" i="1"/>
  <c r="BA265" i="1"/>
  <c r="BA493" i="1"/>
  <c r="BA346" i="1"/>
  <c r="BA287" i="1"/>
  <c r="BA184" i="1"/>
  <c r="BA221" i="1"/>
  <c r="BA162" i="1"/>
  <c r="BA390" i="1"/>
  <c r="BA449" i="1"/>
  <c r="BA368" i="1"/>
  <c r="BA118" i="1"/>
  <c r="BA140" i="1"/>
  <c r="BA324" i="1"/>
  <c r="BA427" i="1"/>
  <c r="BA57" i="1"/>
  <c r="BA243" i="1"/>
  <c r="BA35" i="1"/>
  <c r="BA471" i="1"/>
  <c r="BA79" i="1"/>
  <c r="AK34" i="1"/>
  <c r="AK40" i="1"/>
  <c r="BA491" i="1"/>
  <c r="BA219" i="1"/>
  <c r="BA469" i="1"/>
  <c r="BA388" i="1"/>
  <c r="BA322" i="1"/>
  <c r="BA366" i="1"/>
  <c r="BA241" i="1"/>
  <c r="BA138" i="1"/>
  <c r="BA344" i="1"/>
  <c r="BA425" i="1"/>
  <c r="BA160" i="1"/>
  <c r="BA77" i="1"/>
  <c r="BA285" i="1"/>
  <c r="BA182" i="1"/>
  <c r="BA116" i="1"/>
  <c r="BA263" i="1"/>
  <c r="BA55" i="1"/>
  <c r="BA447" i="1"/>
  <c r="BA33" i="1"/>
  <c r="AK44" i="1"/>
  <c r="G30" i="1"/>
  <c r="AK33" i="1"/>
  <c r="BA288" i="1"/>
  <c r="BA141" i="1"/>
  <c r="BA369" i="1"/>
  <c r="BA185" i="1"/>
  <c r="BA80" i="1"/>
  <c r="BA391" i="1"/>
  <c r="BA450" i="1"/>
  <c r="BA266" i="1"/>
  <c r="BA119" i="1"/>
  <c r="BA325" i="1"/>
  <c r="BA58" i="1"/>
  <c r="BA472" i="1"/>
  <c r="BA244" i="1"/>
  <c r="BA36" i="1"/>
  <c r="BA428" i="1"/>
  <c r="BA347" i="1"/>
  <c r="BA163" i="1"/>
  <c r="BA222" i="1"/>
  <c r="BA494" i="1"/>
  <c r="AK39" i="1"/>
  <c r="AK36" i="1"/>
  <c r="BA242" i="1"/>
  <c r="BA161" i="1"/>
  <c r="BA117" i="1"/>
  <c r="BA448" i="1"/>
  <c r="BA56" i="1"/>
  <c r="BA470" i="1"/>
  <c r="BA345" i="1"/>
  <c r="BA492" i="1"/>
  <c r="BA426" i="1"/>
  <c r="BA78" i="1"/>
  <c r="BA286" i="1"/>
  <c r="BA183" i="1"/>
  <c r="BA220" i="1"/>
  <c r="BA389" i="1"/>
  <c r="BA264" i="1"/>
  <c r="BA139" i="1"/>
  <c r="BA323" i="1"/>
  <c r="BA367" i="1"/>
  <c r="BA34" i="1"/>
  <c r="BA504" i="1"/>
  <c r="BA438" i="1"/>
  <c r="BA254" i="1"/>
  <c r="BA151" i="1"/>
  <c r="BA90" i="1"/>
  <c r="BA173" i="1"/>
  <c r="BA357" i="1"/>
  <c r="BA195" i="1"/>
  <c r="BA460" i="1"/>
  <c r="BA232" i="1"/>
  <c r="BA401" i="1"/>
  <c r="BA276" i="1"/>
  <c r="BA68" i="1"/>
  <c r="BA46" i="1"/>
  <c r="BA379" i="1"/>
  <c r="BA335" i="1"/>
  <c r="BA129" i="1"/>
  <c r="BA298" i="1"/>
  <c r="BA482" i="1"/>
  <c r="BA473" i="1"/>
  <c r="BA223" i="1"/>
  <c r="BA451" i="1"/>
  <c r="BA392" i="1"/>
  <c r="BA326" i="1"/>
  <c r="BA267" i="1"/>
  <c r="BA120" i="1"/>
  <c r="BA59" i="1"/>
  <c r="BA370" i="1"/>
  <c r="BA245" i="1"/>
  <c r="BA495" i="1"/>
  <c r="BA429" i="1"/>
  <c r="BA142" i="1"/>
  <c r="BA37" i="1"/>
  <c r="BA348" i="1"/>
  <c r="BA289" i="1"/>
  <c r="BA81" i="1"/>
  <c r="BA186" i="1"/>
  <c r="BA164" i="1"/>
  <c r="BA461" i="1"/>
  <c r="BA380" i="1"/>
  <c r="BA483" i="1"/>
  <c r="BA336" i="1"/>
  <c r="BA233" i="1"/>
  <c r="BA174" i="1"/>
  <c r="BA277" i="1"/>
  <c r="BA505" i="1"/>
  <c r="BA91" i="1"/>
  <c r="BA299" i="1"/>
  <c r="BA255" i="1"/>
  <c r="BA130" i="1"/>
  <c r="BA439" i="1"/>
  <c r="BA152" i="1"/>
  <c r="BA69" i="1"/>
  <c r="BA358" i="1"/>
  <c r="BA47" i="1"/>
  <c r="BA402" i="1"/>
  <c r="BA196" i="1"/>
  <c r="BA21" i="1"/>
  <c r="BA373" i="1"/>
  <c r="BA189" i="1"/>
  <c r="BA476" i="1"/>
  <c r="BA226" i="1"/>
  <c r="BA167" i="1"/>
  <c r="BA454" i="1"/>
  <c r="BA395" i="1"/>
  <c r="BA84" i="1"/>
  <c r="BA292" i="1"/>
  <c r="BA270" i="1"/>
  <c r="BA329" i="1"/>
  <c r="BA123" i="1"/>
  <c r="BA40" i="1"/>
  <c r="BA498" i="1"/>
  <c r="BA62" i="1"/>
  <c r="BA248" i="1"/>
  <c r="BA145" i="1"/>
  <c r="BA351" i="1"/>
  <c r="BA432" i="1"/>
  <c r="AD28" i="1"/>
  <c r="AD30" i="1"/>
  <c r="G73" i="1"/>
  <c r="H73" i="1" s="1"/>
  <c r="I73" i="1" s="1"/>
  <c r="AJ73" i="1"/>
  <c r="AJ74" i="1" s="1"/>
  <c r="F74" i="1"/>
  <c r="B73" i="1"/>
  <c r="F112" i="1" s="1"/>
  <c r="AB28" i="1"/>
  <c r="AB30" i="1"/>
  <c r="AI28" i="1"/>
  <c r="AI30" i="1"/>
  <c r="AG30" i="1"/>
  <c r="AG28" i="1"/>
  <c r="G52" i="1"/>
  <c r="AC30" i="1"/>
  <c r="AC28" i="1"/>
  <c r="AF28" i="1"/>
  <c r="AF30" i="1"/>
  <c r="AE30" i="1"/>
  <c r="AE28" i="1"/>
  <c r="AK32" i="1"/>
  <c r="AN32" i="1" s="1"/>
  <c r="AJ28" i="1"/>
  <c r="AJ30" i="1"/>
  <c r="AP48" i="1"/>
  <c r="AH28" i="1"/>
  <c r="AH30" i="1"/>
  <c r="H51" i="1"/>
  <c r="H385" i="3" l="1"/>
  <c r="I384" i="3"/>
  <c r="H363" i="3"/>
  <c r="I362" i="3"/>
  <c r="P157" i="3"/>
  <c r="Q156" i="3"/>
  <c r="T113" i="3"/>
  <c r="U112" i="3"/>
  <c r="U52" i="3"/>
  <c r="V51" i="3"/>
  <c r="F422" i="3"/>
  <c r="B421" i="3"/>
  <c r="F443" i="3" s="1"/>
  <c r="G421" i="3"/>
  <c r="G422" i="3" s="1"/>
  <c r="L282" i="3"/>
  <c r="M281" i="3"/>
  <c r="P179" i="3"/>
  <c r="Q178" i="3"/>
  <c r="J319" i="3"/>
  <c r="K318" i="3"/>
  <c r="T74" i="3"/>
  <c r="U73" i="3"/>
  <c r="L260" i="3"/>
  <c r="M259" i="3"/>
  <c r="I341" i="3"/>
  <c r="J340" i="3"/>
  <c r="N238" i="3"/>
  <c r="O237" i="3"/>
  <c r="Q135" i="3"/>
  <c r="R134" i="3"/>
  <c r="G385" i="3"/>
  <c r="P216" i="3"/>
  <c r="Q215" i="3"/>
  <c r="BA22" i="1"/>
  <c r="BA396" i="1"/>
  <c r="BA146" i="1"/>
  <c r="BA499" i="1"/>
  <c r="BA433" i="1"/>
  <c r="BA249" i="1"/>
  <c r="BA168" i="1"/>
  <c r="BA455" i="1"/>
  <c r="BA227" i="1"/>
  <c r="BA271" i="1"/>
  <c r="BA374" i="1"/>
  <c r="BA477" i="1"/>
  <c r="BA124" i="1"/>
  <c r="BA41" i="1"/>
  <c r="BA85" i="1"/>
  <c r="BA190" i="1"/>
  <c r="BA293" i="1"/>
  <c r="BA63" i="1"/>
  <c r="BA352" i="1"/>
  <c r="BA330" i="1"/>
  <c r="AN35" i="1"/>
  <c r="BC35" i="1"/>
  <c r="BM35" i="1"/>
  <c r="AN36" i="1"/>
  <c r="BN36" i="1"/>
  <c r="BC36" i="1"/>
  <c r="AN33" i="1"/>
  <c r="BC33" i="1"/>
  <c r="BK33" i="1"/>
  <c r="AN40" i="1"/>
  <c r="BC40" i="1"/>
  <c r="BQ40" i="1"/>
  <c r="AN44" i="1"/>
  <c r="BT44" i="1"/>
  <c r="BC44" i="1"/>
  <c r="AN34" i="1"/>
  <c r="AP32" i="1" s="1"/>
  <c r="BC34" i="1"/>
  <c r="BL34" i="1"/>
  <c r="AN39" i="1"/>
  <c r="BP39" i="1"/>
  <c r="BC39" i="1"/>
  <c r="BC32" i="1"/>
  <c r="BJ32" i="1"/>
  <c r="AV31" i="1"/>
  <c r="F113" i="1"/>
  <c r="B112" i="1"/>
  <c r="F134" i="1" s="1"/>
  <c r="G112" i="1"/>
  <c r="H112" i="1"/>
  <c r="I112" i="1" s="1"/>
  <c r="H52" i="1"/>
  <c r="I51" i="1"/>
  <c r="I74" i="1"/>
  <c r="J73" i="1"/>
  <c r="H74" i="1"/>
  <c r="G74" i="1"/>
  <c r="O238" i="3" l="1"/>
  <c r="P237" i="3"/>
  <c r="Q179" i="3"/>
  <c r="R178" i="3"/>
  <c r="U113" i="3"/>
  <c r="V112" i="3"/>
  <c r="U74" i="3"/>
  <c r="V73" i="3"/>
  <c r="I385" i="3"/>
  <c r="J384" i="3"/>
  <c r="J341" i="3"/>
  <c r="K340" i="3"/>
  <c r="I363" i="3"/>
  <c r="J362" i="3"/>
  <c r="V52" i="3"/>
  <c r="W51" i="3"/>
  <c r="R135" i="3"/>
  <c r="S134" i="3"/>
  <c r="F444" i="3"/>
  <c r="B443" i="3"/>
  <c r="F465" i="3" s="1"/>
  <c r="AJ443" i="3"/>
  <c r="AJ444" i="3" s="1"/>
  <c r="I443" i="3"/>
  <c r="G443" i="3"/>
  <c r="H443" i="3"/>
  <c r="J443" i="3"/>
  <c r="M282" i="3"/>
  <c r="N281" i="3"/>
  <c r="Q216" i="3"/>
  <c r="R215" i="3"/>
  <c r="K319" i="3"/>
  <c r="L318" i="3"/>
  <c r="Q157" i="3"/>
  <c r="R156" i="3"/>
  <c r="M260" i="3"/>
  <c r="N259" i="3"/>
  <c r="H421" i="3"/>
  <c r="BA294" i="1"/>
  <c r="BA375" i="1"/>
  <c r="BA331" i="1"/>
  <c r="BA86" i="1"/>
  <c r="BA42" i="1"/>
  <c r="BA250" i="1"/>
  <c r="BD14" i="1" s="1" a="1"/>
  <c r="BD14" i="1" s="1"/>
  <c r="BA434" i="1"/>
  <c r="BE14" i="1" s="1" a="1"/>
  <c r="BE14" i="1" s="1"/>
  <c r="BA353" i="1"/>
  <c r="BA125" i="1"/>
  <c r="BA456" i="1"/>
  <c r="BA228" i="1"/>
  <c r="BA169" i="1"/>
  <c r="BA64" i="1"/>
  <c r="BA397" i="1"/>
  <c r="BA478" i="1"/>
  <c r="BA191" i="1"/>
  <c r="BA500" i="1"/>
  <c r="BA272" i="1"/>
  <c r="BA147" i="1"/>
  <c r="BE17" i="1" a="1"/>
  <c r="BE17" i="1" s="1"/>
  <c r="I113" i="1"/>
  <c r="J112" i="1"/>
  <c r="J74" i="1"/>
  <c r="K73" i="1"/>
  <c r="I52" i="1"/>
  <c r="J51" i="1"/>
  <c r="H113" i="1"/>
  <c r="G113" i="1"/>
  <c r="F135" i="1"/>
  <c r="AJ134" i="1"/>
  <c r="AJ135" i="1" s="1"/>
  <c r="G134" i="1"/>
  <c r="H134" i="1" s="1"/>
  <c r="B134" i="1"/>
  <c r="F156" i="1" s="1"/>
  <c r="K341" i="3" l="1"/>
  <c r="L340" i="3"/>
  <c r="J444" i="3"/>
  <c r="J385" i="3"/>
  <c r="K384" i="3"/>
  <c r="R157" i="3"/>
  <c r="S156" i="3"/>
  <c r="R216" i="3"/>
  <c r="S215" i="3"/>
  <c r="I444" i="3"/>
  <c r="W52" i="3"/>
  <c r="X51" i="3"/>
  <c r="K443" i="3"/>
  <c r="N282" i="3"/>
  <c r="O281" i="3"/>
  <c r="V74" i="3"/>
  <c r="W73" i="3"/>
  <c r="H444" i="3"/>
  <c r="S135" i="3"/>
  <c r="T134" i="3"/>
  <c r="R179" i="3"/>
  <c r="S178" i="3"/>
  <c r="L319" i="3"/>
  <c r="M318" i="3"/>
  <c r="G465" i="3"/>
  <c r="F466" i="3"/>
  <c r="B465" i="3"/>
  <c r="F487" i="3" s="1"/>
  <c r="N260" i="3"/>
  <c r="O259" i="3"/>
  <c r="P238" i="3"/>
  <c r="Q237" i="3"/>
  <c r="H422" i="3"/>
  <c r="I421" i="3"/>
  <c r="G444" i="3"/>
  <c r="J363" i="3"/>
  <c r="K362" i="3"/>
  <c r="V113" i="3"/>
  <c r="W112" i="3"/>
  <c r="AM14" i="1"/>
  <c r="BH14" i="1"/>
  <c r="AL14" i="1"/>
  <c r="BG14" i="1"/>
  <c r="AM17" i="1"/>
  <c r="BH17" i="1"/>
  <c r="BD26" i="1" a="1"/>
  <c r="BD26" i="1" s="1"/>
  <c r="BD22" i="1" a="1"/>
  <c r="BD22" i="1" s="1"/>
  <c r="BE13" i="1" a="1"/>
  <c r="BE13" i="1" s="1"/>
  <c r="BD18" i="1" a="1"/>
  <c r="BD18" i="1" s="1"/>
  <c r="BD21" i="1" a="1"/>
  <c r="BD21" i="1" s="1"/>
  <c r="BE26" i="1" a="1"/>
  <c r="BE26" i="1" s="1"/>
  <c r="BD25" i="1" a="1"/>
  <c r="BD25" i="1" s="1"/>
  <c r="BE19" i="1" a="1"/>
  <c r="BE19" i="1" s="1"/>
  <c r="BE20" i="1" a="1"/>
  <c r="BE20" i="1" s="1"/>
  <c r="BD20" i="1" a="1"/>
  <c r="BD20" i="1" s="1"/>
  <c r="BD16" i="1" a="1"/>
  <c r="BD16" i="1" s="1"/>
  <c r="BD19" i="1" a="1"/>
  <c r="BD19" i="1" s="1"/>
  <c r="BD23" i="1" a="1"/>
  <c r="BD23" i="1" s="1"/>
  <c r="BE25" i="1" a="1"/>
  <c r="BE25" i="1" s="1"/>
  <c r="BE23" i="1" a="1"/>
  <c r="BE23" i="1" s="1"/>
  <c r="BD24" i="1" a="1"/>
  <c r="BD24" i="1" s="1"/>
  <c r="BD15" i="1" a="1"/>
  <c r="BD15" i="1" s="1"/>
  <c r="BE24" i="1" a="1"/>
  <c r="BE24" i="1" s="1"/>
  <c r="BE16" i="1" a="1"/>
  <c r="BE16" i="1" s="1"/>
  <c r="BE22" i="1" a="1"/>
  <c r="BE22" i="1" s="1"/>
  <c r="BD17" i="1" a="1"/>
  <c r="BD17" i="1" s="1"/>
  <c r="BE18" i="1" a="1"/>
  <c r="BE18" i="1" s="1"/>
  <c r="BE21" i="1" a="1"/>
  <c r="BE21" i="1" s="1"/>
  <c r="BD13" i="1" a="1"/>
  <c r="BD13" i="1" s="1"/>
  <c r="BE15" i="1" a="1"/>
  <c r="BE15" i="1" s="1"/>
  <c r="H135" i="1"/>
  <c r="G156" i="1"/>
  <c r="F157" i="1"/>
  <c r="B156" i="1"/>
  <c r="F178" i="1" s="1"/>
  <c r="K74" i="1"/>
  <c r="L73" i="1"/>
  <c r="J52" i="1"/>
  <c r="K51" i="1"/>
  <c r="G135" i="1"/>
  <c r="J113" i="1"/>
  <c r="K112" i="1"/>
  <c r="I134" i="1"/>
  <c r="W113" i="3" l="1"/>
  <c r="X112" i="3"/>
  <c r="AE487" i="3"/>
  <c r="AE488" i="3" s="1"/>
  <c r="W487" i="3"/>
  <c r="W488" i="3" s="1"/>
  <c r="O487" i="3"/>
  <c r="O488" i="3" s="1"/>
  <c r="G487" i="3"/>
  <c r="AD487" i="3"/>
  <c r="AD488" i="3" s="1"/>
  <c r="V487" i="3"/>
  <c r="V488" i="3" s="1"/>
  <c r="N487" i="3"/>
  <c r="N488" i="3" s="1"/>
  <c r="F488" i="3"/>
  <c r="AC487" i="3"/>
  <c r="AC488" i="3" s="1"/>
  <c r="U487" i="3"/>
  <c r="U488" i="3" s="1"/>
  <c r="M487" i="3"/>
  <c r="M488" i="3" s="1"/>
  <c r="B487" i="3"/>
  <c r="AJ487" i="3"/>
  <c r="AJ488" i="3" s="1"/>
  <c r="Y487" i="3"/>
  <c r="Y488" i="3" s="1"/>
  <c r="K487" i="3"/>
  <c r="AI487" i="3"/>
  <c r="AI488" i="3" s="1"/>
  <c r="X487" i="3"/>
  <c r="X488" i="3" s="1"/>
  <c r="J487" i="3"/>
  <c r="AF487" i="3"/>
  <c r="AF488" i="3" s="1"/>
  <c r="P487" i="3"/>
  <c r="P488" i="3" s="1"/>
  <c r="AB487" i="3"/>
  <c r="AB488" i="3" s="1"/>
  <c r="L487" i="3"/>
  <c r="L488" i="3" s="1"/>
  <c r="AA487" i="3"/>
  <c r="AA488" i="3" s="1"/>
  <c r="AH487" i="3"/>
  <c r="AH488" i="3" s="1"/>
  <c r="AG487" i="3"/>
  <c r="AG488" i="3" s="1"/>
  <c r="Q487" i="3"/>
  <c r="Q488" i="3" s="1"/>
  <c r="S487" i="3"/>
  <c r="S488" i="3" s="1"/>
  <c r="R487" i="3"/>
  <c r="R488" i="3" s="1"/>
  <c r="Z487" i="3"/>
  <c r="Z488" i="3" s="1"/>
  <c r="T487" i="3"/>
  <c r="T488" i="3" s="1"/>
  <c r="O282" i="3"/>
  <c r="P281" i="3"/>
  <c r="S216" i="3"/>
  <c r="T215" i="3"/>
  <c r="I422" i="3"/>
  <c r="J421" i="3"/>
  <c r="G466" i="3"/>
  <c r="T135" i="3"/>
  <c r="U134" i="3"/>
  <c r="K444" i="3"/>
  <c r="L443" i="3"/>
  <c r="H465" i="3"/>
  <c r="O260" i="3"/>
  <c r="P259" i="3"/>
  <c r="S157" i="3"/>
  <c r="T156" i="3"/>
  <c r="K385" i="3"/>
  <c r="L384" i="3"/>
  <c r="X52" i="3"/>
  <c r="Y51" i="3"/>
  <c r="S179" i="3"/>
  <c r="T178" i="3"/>
  <c r="Q238" i="3"/>
  <c r="R237" i="3"/>
  <c r="K363" i="3"/>
  <c r="L362" i="3"/>
  <c r="L341" i="3"/>
  <c r="M340" i="3"/>
  <c r="M319" i="3"/>
  <c r="N318" i="3"/>
  <c r="W74" i="3"/>
  <c r="X73" i="3"/>
  <c r="AM15" i="1"/>
  <c r="BH15" i="1"/>
  <c r="AM24" i="1"/>
  <c r="BH24" i="1"/>
  <c r="BG20" i="1"/>
  <c r="AL20" i="1"/>
  <c r="BG22" i="1"/>
  <c r="AL22" i="1"/>
  <c r="AL15" i="1"/>
  <c r="BG15" i="1"/>
  <c r="AM20" i="1"/>
  <c r="BH20" i="1"/>
  <c r="AL26" i="1"/>
  <c r="BG26" i="1"/>
  <c r="BG13" i="1"/>
  <c r="AL13" i="1"/>
  <c r="AL24" i="1"/>
  <c r="BG24" i="1"/>
  <c r="AM19" i="1"/>
  <c r="BH19" i="1"/>
  <c r="AM21" i="1"/>
  <c r="BH21" i="1"/>
  <c r="AM23" i="1"/>
  <c r="BH23" i="1"/>
  <c r="AL25" i="1"/>
  <c r="BG25" i="1"/>
  <c r="AM18" i="1"/>
  <c r="BH18" i="1"/>
  <c r="AM25" i="1"/>
  <c r="BH25" i="1"/>
  <c r="BG17" i="1"/>
  <c r="AL17" i="1"/>
  <c r="AL21" i="1"/>
  <c r="BG21" i="1"/>
  <c r="AM22" i="1"/>
  <c r="BH22" i="1"/>
  <c r="AL19" i="1"/>
  <c r="BG19" i="1"/>
  <c r="AL18" i="1"/>
  <c r="BG18" i="1"/>
  <c r="AM26" i="1"/>
  <c r="BH26" i="1"/>
  <c r="AL23" i="1"/>
  <c r="BG23" i="1"/>
  <c r="AM16" i="1"/>
  <c r="BH16" i="1"/>
  <c r="AL16" i="1"/>
  <c r="BG16" i="1"/>
  <c r="AM13" i="1"/>
  <c r="BH13" i="1"/>
  <c r="G178" i="1"/>
  <c r="H178" i="1" s="1"/>
  <c r="I178" i="1" s="1"/>
  <c r="B178" i="1"/>
  <c r="F215" i="1" s="1"/>
  <c r="F179" i="1"/>
  <c r="K52" i="1"/>
  <c r="L51" i="1"/>
  <c r="I135" i="1"/>
  <c r="J134" i="1"/>
  <c r="L74" i="1"/>
  <c r="M73" i="1"/>
  <c r="G157" i="1"/>
  <c r="K113" i="1"/>
  <c r="L112" i="1"/>
  <c r="H156" i="1"/>
  <c r="X74" i="3" l="1"/>
  <c r="Y73" i="3"/>
  <c r="J422" i="3"/>
  <c r="K421" i="3"/>
  <c r="P282" i="3"/>
  <c r="Q281" i="3"/>
  <c r="H487" i="3"/>
  <c r="J486" i="3"/>
  <c r="J488" i="3"/>
  <c r="Y52" i="3"/>
  <c r="Z51" i="3"/>
  <c r="H466" i="3"/>
  <c r="I465" i="3"/>
  <c r="N319" i="3"/>
  <c r="O318" i="3"/>
  <c r="T157" i="3"/>
  <c r="U156" i="3"/>
  <c r="K486" i="3"/>
  <c r="K488" i="3"/>
  <c r="T216" i="3"/>
  <c r="U215" i="3"/>
  <c r="R238" i="3"/>
  <c r="S237" i="3"/>
  <c r="T179" i="3"/>
  <c r="U178" i="3"/>
  <c r="G488" i="3"/>
  <c r="L363" i="3"/>
  <c r="M362" i="3"/>
  <c r="L385" i="3"/>
  <c r="M384" i="3"/>
  <c r="U135" i="3"/>
  <c r="V134" i="3"/>
  <c r="X113" i="3"/>
  <c r="Y112" i="3"/>
  <c r="M341" i="3"/>
  <c r="N340" i="3"/>
  <c r="P260" i="3"/>
  <c r="Q259" i="3"/>
  <c r="L444" i="3"/>
  <c r="M443" i="3"/>
  <c r="F216" i="1"/>
  <c r="B215" i="1"/>
  <c r="F237" i="1" s="1"/>
  <c r="G215" i="1"/>
  <c r="AJ215" i="1"/>
  <c r="AJ216" i="1" s="1"/>
  <c r="I179" i="1"/>
  <c r="M51" i="1"/>
  <c r="L52" i="1"/>
  <c r="H157" i="1"/>
  <c r="I156" i="1"/>
  <c r="L113" i="1"/>
  <c r="M112" i="1"/>
  <c r="M74" i="1"/>
  <c r="N73" i="1"/>
  <c r="G179" i="1"/>
  <c r="H179" i="1"/>
  <c r="J135" i="1"/>
  <c r="K134" i="1"/>
  <c r="J178" i="1"/>
  <c r="Z52" i="3" l="1"/>
  <c r="AA51" i="3"/>
  <c r="U216" i="3"/>
  <c r="V215" i="3"/>
  <c r="Y113" i="3"/>
  <c r="Z112" i="3"/>
  <c r="M385" i="3"/>
  <c r="N384" i="3"/>
  <c r="U157" i="3"/>
  <c r="V156" i="3"/>
  <c r="U179" i="3"/>
  <c r="V178" i="3"/>
  <c r="Q260" i="3"/>
  <c r="R259" i="3"/>
  <c r="K422" i="3"/>
  <c r="L421" i="3"/>
  <c r="V135" i="3"/>
  <c r="W134" i="3"/>
  <c r="H488" i="3"/>
  <c r="I487" i="3"/>
  <c r="AK493" i="3"/>
  <c r="O319" i="3"/>
  <c r="P318" i="3"/>
  <c r="I466" i="3"/>
  <c r="J465" i="3"/>
  <c r="Y74" i="3"/>
  <c r="Z73" i="3"/>
  <c r="N341" i="3"/>
  <c r="O340" i="3"/>
  <c r="M363" i="3"/>
  <c r="N362" i="3"/>
  <c r="S238" i="3"/>
  <c r="T237" i="3"/>
  <c r="Q282" i="3"/>
  <c r="R281" i="3"/>
  <c r="M444" i="3"/>
  <c r="N443" i="3"/>
  <c r="H215" i="1"/>
  <c r="G216" i="1"/>
  <c r="F238" i="1"/>
  <c r="G237" i="1"/>
  <c r="G238" i="1" s="1"/>
  <c r="B237" i="1"/>
  <c r="F259" i="1" s="1"/>
  <c r="J179" i="1"/>
  <c r="K178" i="1"/>
  <c r="N74" i="1"/>
  <c r="O73" i="1"/>
  <c r="M113" i="1"/>
  <c r="N112" i="1"/>
  <c r="N51" i="1"/>
  <c r="M52" i="1"/>
  <c r="K135" i="1"/>
  <c r="L134" i="1"/>
  <c r="I157" i="1"/>
  <c r="J156" i="1"/>
  <c r="V216" i="3" l="1"/>
  <c r="W215" i="3"/>
  <c r="N363" i="3"/>
  <c r="O362" i="3"/>
  <c r="V157" i="3"/>
  <c r="W156" i="3"/>
  <c r="J466" i="3"/>
  <c r="K465" i="3"/>
  <c r="V179" i="3"/>
  <c r="W178" i="3"/>
  <c r="W135" i="3"/>
  <c r="X134" i="3"/>
  <c r="N444" i="3"/>
  <c r="O443" i="3"/>
  <c r="BM493" i="3"/>
  <c r="BC493" i="3"/>
  <c r="AN493" i="3"/>
  <c r="I488" i="3"/>
  <c r="AV491" i="3" s="1"/>
  <c r="I486" i="3"/>
  <c r="F486" i="3"/>
  <c r="AK492" i="3"/>
  <c r="AK490" i="3"/>
  <c r="G486" i="3"/>
  <c r="AK497" i="3"/>
  <c r="AK491" i="3"/>
  <c r="AP506" i="3"/>
  <c r="AA52" i="3"/>
  <c r="AB51" i="3"/>
  <c r="AK502" i="3"/>
  <c r="R282" i="3"/>
  <c r="S281" i="3"/>
  <c r="O341" i="3"/>
  <c r="P340" i="3"/>
  <c r="AK498" i="3"/>
  <c r="L422" i="3"/>
  <c r="M421" i="3"/>
  <c r="AK494" i="3"/>
  <c r="Z74" i="3"/>
  <c r="AA73" i="3"/>
  <c r="R260" i="3"/>
  <c r="S259" i="3"/>
  <c r="P319" i="3"/>
  <c r="Q318" i="3"/>
  <c r="H486" i="3"/>
  <c r="N385" i="3"/>
  <c r="O384" i="3"/>
  <c r="T238" i="3"/>
  <c r="U237" i="3"/>
  <c r="Z113" i="3"/>
  <c r="AA112" i="3"/>
  <c r="H237" i="1"/>
  <c r="I215" i="1"/>
  <c r="H216" i="1"/>
  <c r="F260" i="1"/>
  <c r="AJ259" i="1"/>
  <c r="AJ260" i="1" s="1"/>
  <c r="G259" i="1"/>
  <c r="B259" i="1"/>
  <c r="F281" i="1" s="1"/>
  <c r="J157" i="1"/>
  <c r="K156" i="1"/>
  <c r="O51" i="1"/>
  <c r="N52" i="1"/>
  <c r="N113" i="1"/>
  <c r="O112" i="1"/>
  <c r="O74" i="1"/>
  <c r="P73" i="1"/>
  <c r="K179" i="1"/>
  <c r="L178" i="1"/>
  <c r="L135" i="1"/>
  <c r="M134" i="1"/>
  <c r="S260" i="3" l="1"/>
  <c r="T259" i="3"/>
  <c r="BQ498" i="3"/>
  <c r="BC498" i="3"/>
  <c r="AN498" i="3"/>
  <c r="BC490" i="3"/>
  <c r="AN490" i="3"/>
  <c r="BJ490" i="3"/>
  <c r="W157" i="3"/>
  <c r="X156" i="3"/>
  <c r="BT502" i="3"/>
  <c r="BC502" i="3"/>
  <c r="AN502" i="3"/>
  <c r="BL492" i="3"/>
  <c r="BC492" i="3"/>
  <c r="AN492" i="3"/>
  <c r="X135" i="3"/>
  <c r="Y134" i="3"/>
  <c r="AA74" i="3"/>
  <c r="AB73" i="3"/>
  <c r="S282" i="3"/>
  <c r="T281" i="3"/>
  <c r="AB52" i="3"/>
  <c r="AC51" i="3"/>
  <c r="O363" i="3"/>
  <c r="P362" i="3"/>
  <c r="P341" i="3"/>
  <c r="Q340" i="3"/>
  <c r="BC491" i="3"/>
  <c r="BK491" i="3"/>
  <c r="AN491" i="3"/>
  <c r="K466" i="3"/>
  <c r="L465" i="3"/>
  <c r="U238" i="3"/>
  <c r="V237" i="3"/>
  <c r="BC497" i="3"/>
  <c r="AN497" i="3"/>
  <c r="BP497" i="3"/>
  <c r="Q319" i="3"/>
  <c r="R318" i="3"/>
  <c r="O444" i="3"/>
  <c r="P443" i="3"/>
  <c r="W216" i="3"/>
  <c r="X215" i="3"/>
  <c r="BN494" i="3"/>
  <c r="BC494" i="3"/>
  <c r="AN494" i="3"/>
  <c r="M422" i="3"/>
  <c r="N421" i="3"/>
  <c r="AA113" i="3"/>
  <c r="AB112" i="3"/>
  <c r="O385" i="3"/>
  <c r="P384" i="3"/>
  <c r="W179" i="3"/>
  <c r="X178" i="3"/>
  <c r="G260" i="1"/>
  <c r="H259" i="1"/>
  <c r="H238" i="1"/>
  <c r="I237" i="1"/>
  <c r="G281" i="1"/>
  <c r="G282" i="1" s="1"/>
  <c r="F282" i="1"/>
  <c r="B281" i="1"/>
  <c r="F318" i="1" s="1"/>
  <c r="J215" i="1"/>
  <c r="I216" i="1"/>
  <c r="O113" i="1"/>
  <c r="P112" i="1"/>
  <c r="M135" i="1"/>
  <c r="N134" i="1"/>
  <c r="L179" i="1"/>
  <c r="M178" i="1"/>
  <c r="K157" i="1"/>
  <c r="L156" i="1"/>
  <c r="P74" i="1"/>
  <c r="Q73" i="1"/>
  <c r="P51" i="1"/>
  <c r="O52" i="1"/>
  <c r="P444" i="3" l="1"/>
  <c r="Q443" i="3"/>
  <c r="AC52" i="3"/>
  <c r="AD51" i="3"/>
  <c r="X179" i="3"/>
  <c r="Y178" i="3"/>
  <c r="AP490" i="3"/>
  <c r="L466" i="3"/>
  <c r="M465" i="3"/>
  <c r="AB74" i="3"/>
  <c r="AC73" i="3"/>
  <c r="X216" i="3"/>
  <c r="Y215" i="3"/>
  <c r="P363" i="3"/>
  <c r="Q362" i="3"/>
  <c r="P385" i="3"/>
  <c r="Q384" i="3"/>
  <c r="Y135" i="3"/>
  <c r="Z134" i="3"/>
  <c r="V238" i="3"/>
  <c r="W237" i="3"/>
  <c r="Q341" i="3"/>
  <c r="R340" i="3"/>
  <c r="X157" i="3"/>
  <c r="Y156" i="3"/>
  <c r="AB113" i="3"/>
  <c r="AC112" i="3"/>
  <c r="R319" i="3"/>
  <c r="S318" i="3"/>
  <c r="T282" i="3"/>
  <c r="U281" i="3"/>
  <c r="T260" i="3"/>
  <c r="U259" i="3"/>
  <c r="N422" i="3"/>
  <c r="O421" i="3"/>
  <c r="G318" i="1"/>
  <c r="F319" i="1"/>
  <c r="B318" i="1"/>
  <c r="F340" i="1" s="1"/>
  <c r="H260" i="1"/>
  <c r="I259" i="1"/>
  <c r="I238" i="1"/>
  <c r="J237" i="1"/>
  <c r="H281" i="1"/>
  <c r="K215" i="1"/>
  <c r="J216" i="1"/>
  <c r="M179" i="1"/>
  <c r="N178" i="1"/>
  <c r="Q51" i="1"/>
  <c r="P52" i="1"/>
  <c r="P113" i="1"/>
  <c r="Q112" i="1"/>
  <c r="Q74" i="1"/>
  <c r="R73" i="1"/>
  <c r="L157" i="1"/>
  <c r="M156" i="1"/>
  <c r="N135" i="1"/>
  <c r="O134" i="1"/>
  <c r="U260" i="3" l="1"/>
  <c r="V259" i="3"/>
  <c r="Y216" i="3"/>
  <c r="Z215" i="3"/>
  <c r="R341" i="3"/>
  <c r="S340" i="3"/>
  <c r="Q385" i="3"/>
  <c r="R384" i="3"/>
  <c r="W238" i="3"/>
  <c r="X237" i="3"/>
  <c r="Y179" i="3"/>
  <c r="Z178" i="3"/>
  <c r="Y157" i="3"/>
  <c r="Z156" i="3"/>
  <c r="U282" i="3"/>
  <c r="V281" i="3"/>
  <c r="AC74" i="3"/>
  <c r="AD73" i="3"/>
  <c r="S319" i="3"/>
  <c r="T318" i="3"/>
  <c r="Q444" i="3"/>
  <c r="R443" i="3"/>
  <c r="O422" i="3"/>
  <c r="P421" i="3"/>
  <c r="AC113" i="3"/>
  <c r="AD112" i="3"/>
  <c r="Z135" i="3"/>
  <c r="AA134" i="3"/>
  <c r="Q363" i="3"/>
  <c r="R362" i="3"/>
  <c r="M466" i="3"/>
  <c r="N465" i="3"/>
  <c r="AD52" i="3"/>
  <c r="AE51" i="3"/>
  <c r="F341" i="1"/>
  <c r="AJ340" i="1"/>
  <c r="AJ341" i="1" s="1"/>
  <c r="AI340" i="1"/>
  <c r="AI341" i="1" s="1"/>
  <c r="AH340" i="1"/>
  <c r="AH341" i="1" s="1"/>
  <c r="G340" i="1"/>
  <c r="B340" i="1"/>
  <c r="F362" i="1" s="1"/>
  <c r="L215" i="1"/>
  <c r="K216" i="1"/>
  <c r="H318" i="1"/>
  <c r="G319" i="1"/>
  <c r="J238" i="1"/>
  <c r="K237" i="1"/>
  <c r="H282" i="1"/>
  <c r="I281" i="1"/>
  <c r="J259" i="1"/>
  <c r="I260" i="1"/>
  <c r="R74" i="1"/>
  <c r="S73" i="1"/>
  <c r="R51" i="1"/>
  <c r="Q52" i="1"/>
  <c r="M157" i="1"/>
  <c r="N156" i="1"/>
  <c r="N179" i="1"/>
  <c r="O178" i="1"/>
  <c r="Q113" i="1"/>
  <c r="R112" i="1"/>
  <c r="O135" i="1"/>
  <c r="P134" i="1"/>
  <c r="R385" i="3" l="1"/>
  <c r="S384" i="3"/>
  <c r="R363" i="3"/>
  <c r="S362" i="3"/>
  <c r="S341" i="3"/>
  <c r="T340" i="3"/>
  <c r="AA135" i="3"/>
  <c r="AB134" i="3"/>
  <c r="Z179" i="3"/>
  <c r="AA178" i="3"/>
  <c r="V282" i="3"/>
  <c r="W281" i="3"/>
  <c r="Z157" i="3"/>
  <c r="AA156" i="3"/>
  <c r="T319" i="3"/>
  <c r="U318" i="3"/>
  <c r="N466" i="3"/>
  <c r="O465" i="3"/>
  <c r="AD113" i="3"/>
  <c r="AE112" i="3"/>
  <c r="X238" i="3"/>
  <c r="Y237" i="3"/>
  <c r="V260" i="3"/>
  <c r="W259" i="3"/>
  <c r="P422" i="3"/>
  <c r="Q421" i="3"/>
  <c r="R444" i="3"/>
  <c r="S443" i="3"/>
  <c r="AE52" i="3"/>
  <c r="AF51" i="3"/>
  <c r="Z216" i="3"/>
  <c r="AA215" i="3"/>
  <c r="AD74" i="3"/>
  <c r="AE73" i="3"/>
  <c r="J260" i="1"/>
  <c r="K259" i="1"/>
  <c r="M215" i="1"/>
  <c r="L216" i="1"/>
  <c r="I282" i="1"/>
  <c r="J281" i="1"/>
  <c r="H340" i="1"/>
  <c r="G341" i="1"/>
  <c r="B362" i="1"/>
  <c r="F384" i="1" s="1"/>
  <c r="G362" i="1"/>
  <c r="F363" i="1"/>
  <c r="K238" i="1"/>
  <c r="L237" i="1"/>
  <c r="I318" i="1"/>
  <c r="H319" i="1"/>
  <c r="N157" i="1"/>
  <c r="O156" i="1"/>
  <c r="S74" i="1"/>
  <c r="T73" i="1"/>
  <c r="P135" i="1"/>
  <c r="Q134" i="1"/>
  <c r="R113" i="1"/>
  <c r="S112" i="1"/>
  <c r="S51" i="1"/>
  <c r="R52" i="1"/>
  <c r="O179" i="1"/>
  <c r="P178" i="1"/>
  <c r="AB135" i="3" l="1"/>
  <c r="AC134" i="3"/>
  <c r="AA157" i="3"/>
  <c r="AB156" i="3"/>
  <c r="AE74" i="3"/>
  <c r="AF73" i="3"/>
  <c r="W282" i="3"/>
  <c r="X281" i="3"/>
  <c r="AA216" i="3"/>
  <c r="AB215" i="3"/>
  <c r="W260" i="3"/>
  <c r="X259" i="3"/>
  <c r="AE113" i="3"/>
  <c r="AF112" i="3"/>
  <c r="S385" i="3"/>
  <c r="T384" i="3"/>
  <c r="U319" i="3"/>
  <c r="V318" i="3"/>
  <c r="S444" i="3"/>
  <c r="T443" i="3"/>
  <c r="T341" i="3"/>
  <c r="U340" i="3"/>
  <c r="Q422" i="3"/>
  <c r="R421" i="3"/>
  <c r="S363" i="3"/>
  <c r="T362" i="3"/>
  <c r="O466" i="3"/>
  <c r="P465" i="3"/>
  <c r="AA179" i="3"/>
  <c r="AB178" i="3"/>
  <c r="AF52" i="3"/>
  <c r="AG51" i="3"/>
  <c r="Y238" i="3"/>
  <c r="Z237" i="3"/>
  <c r="G363" i="1"/>
  <c r="J282" i="1"/>
  <c r="K281" i="1"/>
  <c r="M237" i="1"/>
  <c r="L238" i="1"/>
  <c r="H362" i="1"/>
  <c r="B384" i="1"/>
  <c r="F421" i="1" s="1"/>
  <c r="F385" i="1"/>
  <c r="AJ384" i="1"/>
  <c r="AJ385" i="1" s="1"/>
  <c r="G384" i="1"/>
  <c r="G385" i="1" s="1"/>
  <c r="H384" i="1"/>
  <c r="I384" i="1"/>
  <c r="N215" i="1"/>
  <c r="M216" i="1"/>
  <c r="J318" i="1"/>
  <c r="I319" i="1"/>
  <c r="I340" i="1"/>
  <c r="H341" i="1"/>
  <c r="K260" i="1"/>
  <c r="L259" i="1"/>
  <c r="Q135" i="1"/>
  <c r="R134" i="1"/>
  <c r="T74" i="1"/>
  <c r="U73" i="1"/>
  <c r="S113" i="1"/>
  <c r="T112" i="1"/>
  <c r="O157" i="1"/>
  <c r="P156" i="1"/>
  <c r="T51" i="1"/>
  <c r="S52" i="1"/>
  <c r="P179" i="1"/>
  <c r="Q178" i="1"/>
  <c r="T385" i="3" l="1"/>
  <c r="U384" i="3"/>
  <c r="AF113" i="3"/>
  <c r="AG112" i="3"/>
  <c r="AG52" i="3"/>
  <c r="AH51" i="3"/>
  <c r="X282" i="3"/>
  <c r="Y281" i="3"/>
  <c r="U341" i="3"/>
  <c r="V340" i="3"/>
  <c r="AF74" i="3"/>
  <c r="AG73" i="3"/>
  <c r="P466" i="3"/>
  <c r="Q465" i="3"/>
  <c r="T444" i="3"/>
  <c r="U443" i="3"/>
  <c r="X260" i="3"/>
  <c r="Y259" i="3"/>
  <c r="AB157" i="3"/>
  <c r="AC156" i="3"/>
  <c r="Z238" i="3"/>
  <c r="AA237" i="3"/>
  <c r="T363" i="3"/>
  <c r="U362" i="3"/>
  <c r="V319" i="3"/>
  <c r="W318" i="3"/>
  <c r="AB216" i="3"/>
  <c r="AC215" i="3"/>
  <c r="AC135" i="3"/>
  <c r="AD134" i="3"/>
  <c r="R422" i="3"/>
  <c r="S421" i="3"/>
  <c r="AB179" i="3"/>
  <c r="AC178" i="3"/>
  <c r="I385" i="1"/>
  <c r="F422" i="1"/>
  <c r="G421" i="1"/>
  <c r="G422" i="1" s="1"/>
  <c r="B421" i="1"/>
  <c r="F443" i="1" s="1"/>
  <c r="L260" i="1"/>
  <c r="M259" i="1"/>
  <c r="N237" i="1"/>
  <c r="M238" i="1"/>
  <c r="H385" i="1"/>
  <c r="K282" i="1"/>
  <c r="L281" i="1"/>
  <c r="J340" i="1"/>
  <c r="I341" i="1"/>
  <c r="K318" i="1"/>
  <c r="J319" i="1"/>
  <c r="J384" i="1"/>
  <c r="O215" i="1"/>
  <c r="N216" i="1"/>
  <c r="H363" i="1"/>
  <c r="I362" i="1"/>
  <c r="T113" i="1"/>
  <c r="U112" i="1"/>
  <c r="U51" i="1"/>
  <c r="T52" i="1"/>
  <c r="R135" i="1"/>
  <c r="S134" i="1"/>
  <c r="Q179" i="1"/>
  <c r="R178" i="1"/>
  <c r="U74" i="1"/>
  <c r="V73" i="1"/>
  <c r="P157" i="1"/>
  <c r="Q156" i="1"/>
  <c r="Y282" i="3" l="1"/>
  <c r="Z281" i="3"/>
  <c r="AC157" i="3"/>
  <c r="AD156" i="3"/>
  <c r="AH52" i="3"/>
  <c r="AI51" i="3"/>
  <c r="W319" i="3"/>
  <c r="X318" i="3"/>
  <c r="AG113" i="3"/>
  <c r="AH112" i="3"/>
  <c r="AA238" i="3"/>
  <c r="AB237" i="3"/>
  <c r="Y260" i="3"/>
  <c r="Z259" i="3"/>
  <c r="U363" i="3"/>
  <c r="V362" i="3"/>
  <c r="V341" i="3"/>
  <c r="W340" i="3"/>
  <c r="U385" i="3"/>
  <c r="V384" i="3"/>
  <c r="AD135" i="3"/>
  <c r="AE134" i="3"/>
  <c r="AC216" i="3"/>
  <c r="AD215" i="3"/>
  <c r="Q466" i="3"/>
  <c r="R465" i="3"/>
  <c r="AC179" i="3"/>
  <c r="AD178" i="3"/>
  <c r="AG74" i="3"/>
  <c r="AH73" i="3"/>
  <c r="S422" i="3"/>
  <c r="T421" i="3"/>
  <c r="U444" i="3"/>
  <c r="V443" i="3"/>
  <c r="I363" i="1"/>
  <c r="J362" i="1"/>
  <c r="F444" i="1"/>
  <c r="AJ443" i="1"/>
  <c r="AJ444" i="1" s="1"/>
  <c r="B443" i="1"/>
  <c r="F465" i="1" s="1"/>
  <c r="G443" i="1"/>
  <c r="G444" i="1" s="1"/>
  <c r="H443" i="1"/>
  <c r="M281" i="1"/>
  <c r="L282" i="1"/>
  <c r="O237" i="1"/>
  <c r="N238" i="1"/>
  <c r="J385" i="1"/>
  <c r="K384" i="1"/>
  <c r="H421" i="1"/>
  <c r="K340" i="1"/>
  <c r="J341" i="1"/>
  <c r="L318" i="1"/>
  <c r="K319" i="1"/>
  <c r="P215" i="1"/>
  <c r="O216" i="1"/>
  <c r="N259" i="1"/>
  <c r="M260" i="1"/>
  <c r="R179" i="1"/>
  <c r="S178" i="1"/>
  <c r="S135" i="1"/>
  <c r="T134" i="1"/>
  <c r="Q157" i="1"/>
  <c r="R156" i="1"/>
  <c r="V74" i="1"/>
  <c r="W73" i="1"/>
  <c r="V51" i="1"/>
  <c r="U52" i="1"/>
  <c r="U113" i="1"/>
  <c r="V112" i="1"/>
  <c r="T422" i="3" l="1"/>
  <c r="U421" i="3"/>
  <c r="V363" i="3"/>
  <c r="W362" i="3"/>
  <c r="X319" i="3"/>
  <c r="Y318" i="3"/>
  <c r="AE135" i="3"/>
  <c r="AF134" i="3"/>
  <c r="Z260" i="3"/>
  <c r="AA259" i="3"/>
  <c r="AD179" i="3"/>
  <c r="AE178" i="3"/>
  <c r="V385" i="3"/>
  <c r="W384" i="3"/>
  <c r="AD157" i="3"/>
  <c r="AE156" i="3"/>
  <c r="V444" i="3"/>
  <c r="W443" i="3"/>
  <c r="R466" i="3"/>
  <c r="S465" i="3"/>
  <c r="W341" i="3"/>
  <c r="X340" i="3"/>
  <c r="AH113" i="3"/>
  <c r="AI112" i="3"/>
  <c r="Z282" i="3"/>
  <c r="AA281" i="3"/>
  <c r="AD216" i="3"/>
  <c r="AE215" i="3"/>
  <c r="AH74" i="3"/>
  <c r="AI73" i="3"/>
  <c r="AI52" i="3"/>
  <c r="AJ51" i="3"/>
  <c r="AB238" i="3"/>
  <c r="AC237" i="3"/>
  <c r="J363" i="1"/>
  <c r="K362" i="1"/>
  <c r="M318" i="1"/>
  <c r="L319" i="1"/>
  <c r="K385" i="1"/>
  <c r="L384" i="1"/>
  <c r="H444" i="1"/>
  <c r="I443" i="1"/>
  <c r="P237" i="1"/>
  <c r="O238" i="1"/>
  <c r="O259" i="1"/>
  <c r="N260" i="1"/>
  <c r="Q215" i="1"/>
  <c r="P216" i="1"/>
  <c r="N281" i="1"/>
  <c r="M282" i="1"/>
  <c r="L340" i="1"/>
  <c r="K341" i="1"/>
  <c r="G465" i="1"/>
  <c r="B465" i="1"/>
  <c r="F487" i="1" s="1"/>
  <c r="F466" i="1"/>
  <c r="H422" i="1"/>
  <c r="I421" i="1"/>
  <c r="V113" i="1"/>
  <c r="W112" i="1"/>
  <c r="W74" i="1"/>
  <c r="X73" i="1"/>
  <c r="R157" i="1"/>
  <c r="S156" i="1"/>
  <c r="T135" i="1"/>
  <c r="U134" i="1"/>
  <c r="S179" i="1"/>
  <c r="T178" i="1"/>
  <c r="W51" i="1"/>
  <c r="V52" i="1"/>
  <c r="AE157" i="3" l="1"/>
  <c r="AF156" i="3"/>
  <c r="AI74" i="3"/>
  <c r="AK80" i="3"/>
  <c r="AK77" i="3"/>
  <c r="AK88" i="3"/>
  <c r="H72" i="3"/>
  <c r="AK84" i="3"/>
  <c r="F72" i="3"/>
  <c r="I72" i="3"/>
  <c r="AK78" i="3"/>
  <c r="AK83" i="3"/>
  <c r="AK79" i="3"/>
  <c r="AK76" i="3"/>
  <c r="G72" i="3"/>
  <c r="J72" i="3"/>
  <c r="K72" i="3"/>
  <c r="W385" i="3"/>
  <c r="X384" i="3"/>
  <c r="X341" i="3"/>
  <c r="Y340" i="3"/>
  <c r="Y319" i="3"/>
  <c r="Z318" i="3"/>
  <c r="AF135" i="3"/>
  <c r="AG134" i="3"/>
  <c r="AE216" i="3"/>
  <c r="AF215" i="3"/>
  <c r="S466" i="3"/>
  <c r="T465" i="3"/>
  <c r="AE179" i="3"/>
  <c r="AF178" i="3"/>
  <c r="W363" i="3"/>
  <c r="X362" i="3"/>
  <c r="AC238" i="3"/>
  <c r="AD237" i="3"/>
  <c r="AA282" i="3"/>
  <c r="AB281" i="3"/>
  <c r="W444" i="3"/>
  <c r="X443" i="3"/>
  <c r="AA260" i="3"/>
  <c r="AB259" i="3"/>
  <c r="U422" i="3"/>
  <c r="V421" i="3"/>
  <c r="AJ52" i="3"/>
  <c r="AK54" i="3"/>
  <c r="AK57" i="3"/>
  <c r="AK56" i="3"/>
  <c r="AK61" i="3"/>
  <c r="AK55" i="3"/>
  <c r="AK62" i="3"/>
  <c r="AK66" i="3"/>
  <c r="H50" i="3"/>
  <c r="G50" i="3"/>
  <c r="AK58" i="3"/>
  <c r="F50" i="3"/>
  <c r="J50" i="3"/>
  <c r="I50" i="3"/>
  <c r="K50" i="3"/>
  <c r="AI113" i="3"/>
  <c r="AJ112" i="3"/>
  <c r="K363" i="1"/>
  <c r="L362" i="1"/>
  <c r="R215" i="1"/>
  <c r="Q216" i="1"/>
  <c r="G466" i="1"/>
  <c r="H465" i="1"/>
  <c r="J421" i="1"/>
  <c r="I422" i="1"/>
  <c r="I444" i="1"/>
  <c r="J443" i="1"/>
  <c r="M340" i="1"/>
  <c r="L341" i="1"/>
  <c r="Q237" i="1"/>
  <c r="P238" i="1"/>
  <c r="AE487" i="1"/>
  <c r="AE488" i="1" s="1"/>
  <c r="W487" i="1"/>
  <c r="W488" i="1" s="1"/>
  <c r="O487" i="1"/>
  <c r="O488" i="1" s="1"/>
  <c r="AD487" i="1"/>
  <c r="AD488" i="1" s="1"/>
  <c r="V487" i="1"/>
  <c r="V488" i="1" s="1"/>
  <c r="N487" i="1"/>
  <c r="N488" i="1" s="1"/>
  <c r="AF487" i="1"/>
  <c r="AF488" i="1" s="1"/>
  <c r="T487" i="1"/>
  <c r="T488" i="1" s="1"/>
  <c r="J487" i="1"/>
  <c r="AC487" i="1"/>
  <c r="AC488" i="1" s="1"/>
  <c r="S487" i="1"/>
  <c r="S488" i="1" s="1"/>
  <c r="AB487" i="1"/>
  <c r="AB488" i="1" s="1"/>
  <c r="R487" i="1"/>
  <c r="R488" i="1" s="1"/>
  <c r="G487" i="1"/>
  <c r="B487" i="1"/>
  <c r="F488" i="1"/>
  <c r="AA487" i="1"/>
  <c r="AA488" i="1" s="1"/>
  <c r="Q487" i="1"/>
  <c r="Q488" i="1" s="1"/>
  <c r="AJ487" i="1"/>
  <c r="AJ488" i="1" s="1"/>
  <c r="Z487" i="1"/>
  <c r="Z488" i="1" s="1"/>
  <c r="P487" i="1"/>
  <c r="P488" i="1" s="1"/>
  <c r="Y487" i="1"/>
  <c r="Y488" i="1" s="1"/>
  <c r="X487" i="1"/>
  <c r="X488" i="1" s="1"/>
  <c r="U487" i="1"/>
  <c r="U488" i="1" s="1"/>
  <c r="M487" i="1"/>
  <c r="M488" i="1" s="1"/>
  <c r="AI487" i="1"/>
  <c r="AI488" i="1" s="1"/>
  <c r="AH487" i="1"/>
  <c r="AH488" i="1" s="1"/>
  <c r="AG487" i="1"/>
  <c r="AG488" i="1" s="1"/>
  <c r="L487" i="1"/>
  <c r="L488" i="1" s="1"/>
  <c r="K487" i="1"/>
  <c r="P259" i="1"/>
  <c r="O260" i="1"/>
  <c r="M384" i="1"/>
  <c r="L385" i="1"/>
  <c r="O281" i="1"/>
  <c r="N282" i="1"/>
  <c r="N318" i="1"/>
  <c r="M319" i="1"/>
  <c r="S157" i="1"/>
  <c r="T156" i="1"/>
  <c r="X74" i="1"/>
  <c r="Y73" i="1"/>
  <c r="T179" i="1"/>
  <c r="U178" i="1"/>
  <c r="W113" i="1"/>
  <c r="X112" i="1"/>
  <c r="U135" i="1"/>
  <c r="V134" i="1"/>
  <c r="X51" i="1"/>
  <c r="W52" i="1"/>
  <c r="BM57" i="3" l="1"/>
  <c r="BC57" i="3"/>
  <c r="AN57" i="3"/>
  <c r="X444" i="3"/>
  <c r="Y443" i="3"/>
  <c r="Z319" i="3"/>
  <c r="AA318" i="3"/>
  <c r="BC84" i="3"/>
  <c r="BQ84" i="3"/>
  <c r="AN84" i="3"/>
  <c r="AB282" i="3"/>
  <c r="AC281" i="3"/>
  <c r="Y341" i="3"/>
  <c r="Z340" i="3"/>
  <c r="BC77" i="3"/>
  <c r="AN77" i="3"/>
  <c r="BK77" i="3"/>
  <c r="V422" i="3"/>
  <c r="W421" i="3"/>
  <c r="AD238" i="3"/>
  <c r="AE237" i="3"/>
  <c r="AF216" i="3"/>
  <c r="AG215" i="3"/>
  <c r="X385" i="3"/>
  <c r="Y384" i="3"/>
  <c r="BC78" i="3"/>
  <c r="BL78" i="3"/>
  <c r="AN78" i="3"/>
  <c r="BC80" i="3"/>
  <c r="BN80" i="3"/>
  <c r="AN80" i="3"/>
  <c r="BK55" i="3"/>
  <c r="BC55" i="3"/>
  <c r="AN55" i="3"/>
  <c r="AF179" i="3"/>
  <c r="AG178" i="3"/>
  <c r="BJ76" i="3"/>
  <c r="BC76" i="3"/>
  <c r="AN76" i="3"/>
  <c r="BC83" i="3"/>
  <c r="AN83" i="3"/>
  <c r="BP83" i="3"/>
  <c r="BQ62" i="3"/>
  <c r="BC62" i="3"/>
  <c r="AN62" i="3"/>
  <c r="BP61" i="3"/>
  <c r="BC61" i="3"/>
  <c r="AN61" i="3"/>
  <c r="AB260" i="3"/>
  <c r="AC259" i="3"/>
  <c r="X363" i="3"/>
  <c r="Y362" i="3"/>
  <c r="AG135" i="3"/>
  <c r="AH134" i="3"/>
  <c r="AF157" i="3"/>
  <c r="AG156" i="3"/>
  <c r="BC58" i="3"/>
  <c r="BN58" i="3"/>
  <c r="AN58" i="3"/>
  <c r="AJ113" i="3"/>
  <c r="AK123" i="3"/>
  <c r="AK118" i="3"/>
  <c r="AK119" i="3"/>
  <c r="AK122" i="3"/>
  <c r="AK117" i="3"/>
  <c r="AK127" i="3"/>
  <c r="F111" i="3"/>
  <c r="AK116" i="3"/>
  <c r="AK115" i="3"/>
  <c r="J111" i="3"/>
  <c r="H111" i="3"/>
  <c r="G111" i="3"/>
  <c r="I111" i="3"/>
  <c r="K111" i="3"/>
  <c r="BC54" i="3"/>
  <c r="BJ54" i="3"/>
  <c r="AN54" i="3"/>
  <c r="T466" i="3"/>
  <c r="U465" i="3"/>
  <c r="AN79" i="3"/>
  <c r="BM79" i="3"/>
  <c r="BC79" i="3"/>
  <c r="BT88" i="3"/>
  <c r="BC88" i="3"/>
  <c r="AN88" i="3"/>
  <c r="BT66" i="3"/>
  <c r="BC66" i="3"/>
  <c r="AN66" i="3"/>
  <c r="AV53" i="3"/>
  <c r="BC56" i="3"/>
  <c r="BL56" i="3"/>
  <c r="AN56" i="3"/>
  <c r="AV75" i="3"/>
  <c r="H466" i="1"/>
  <c r="I465" i="1"/>
  <c r="S215" i="1"/>
  <c r="R216" i="1"/>
  <c r="Q259" i="1"/>
  <c r="P260" i="1"/>
  <c r="K486" i="1"/>
  <c r="K488" i="1"/>
  <c r="N340" i="1"/>
  <c r="M341" i="1"/>
  <c r="J444" i="1"/>
  <c r="K443" i="1"/>
  <c r="R237" i="1"/>
  <c r="Q238" i="1"/>
  <c r="M362" i="1"/>
  <c r="L363" i="1"/>
  <c r="O318" i="1"/>
  <c r="N319" i="1"/>
  <c r="J486" i="1"/>
  <c r="J488" i="1"/>
  <c r="K421" i="1"/>
  <c r="J422" i="1"/>
  <c r="G488" i="1"/>
  <c r="P281" i="1"/>
  <c r="O282" i="1"/>
  <c r="N384" i="1"/>
  <c r="M385" i="1"/>
  <c r="H487" i="1"/>
  <c r="X113" i="1"/>
  <c r="Y112" i="1"/>
  <c r="U179" i="1"/>
  <c r="V178" i="1"/>
  <c r="Y51" i="1"/>
  <c r="X52" i="1"/>
  <c r="V135" i="1"/>
  <c r="W134" i="1"/>
  <c r="T157" i="1"/>
  <c r="U156" i="1"/>
  <c r="Y74" i="1"/>
  <c r="Z73" i="1"/>
  <c r="AG157" i="3" l="1"/>
  <c r="AH156" i="3"/>
  <c r="BC119" i="3"/>
  <c r="BN119" i="3"/>
  <c r="AN119" i="3"/>
  <c r="AP76" i="3"/>
  <c r="AP92" i="3" s="1"/>
  <c r="AG216" i="3"/>
  <c r="AH215" i="3"/>
  <c r="AP54" i="3"/>
  <c r="BC115" i="3"/>
  <c r="BJ115" i="3"/>
  <c r="AN115" i="3"/>
  <c r="BM118" i="3"/>
  <c r="BC118" i="3"/>
  <c r="AN118" i="3"/>
  <c r="Z341" i="3"/>
  <c r="AA340" i="3"/>
  <c r="Y444" i="3"/>
  <c r="Z443" i="3"/>
  <c r="AG179" i="3"/>
  <c r="AH178" i="3"/>
  <c r="AC282" i="3"/>
  <c r="AD281" i="3"/>
  <c r="BT127" i="3"/>
  <c r="BC127" i="3"/>
  <c r="AN127" i="3"/>
  <c r="W422" i="3"/>
  <c r="X421" i="3"/>
  <c r="BK116" i="3"/>
  <c r="AN116" i="3"/>
  <c r="BC116" i="3"/>
  <c r="U466" i="3"/>
  <c r="V465" i="3"/>
  <c r="BP122" i="3"/>
  <c r="BC122" i="3"/>
  <c r="AN122" i="3"/>
  <c r="AA319" i="3"/>
  <c r="AB318" i="3"/>
  <c r="AH135" i="3"/>
  <c r="AI134" i="3"/>
  <c r="BC123" i="3"/>
  <c r="BQ123" i="3"/>
  <c r="AN123" i="3"/>
  <c r="AE238" i="3"/>
  <c r="AF237" i="3"/>
  <c r="AV114" i="3"/>
  <c r="Y363" i="3"/>
  <c r="Z362" i="3"/>
  <c r="AC260" i="3"/>
  <c r="AD259" i="3"/>
  <c r="BL117" i="3"/>
  <c r="BC117" i="3"/>
  <c r="AN117" i="3"/>
  <c r="Y385" i="3"/>
  <c r="Z384" i="3"/>
  <c r="S237" i="1"/>
  <c r="R238" i="1"/>
  <c r="L421" i="1"/>
  <c r="K422" i="1"/>
  <c r="O340" i="1"/>
  <c r="N341" i="1"/>
  <c r="T215" i="1"/>
  <c r="S216" i="1"/>
  <c r="I487" i="1"/>
  <c r="H488" i="1"/>
  <c r="H486" i="1"/>
  <c r="F486" i="1"/>
  <c r="N362" i="1"/>
  <c r="M363" i="1"/>
  <c r="I466" i="1"/>
  <c r="J465" i="1"/>
  <c r="AK498" i="1"/>
  <c r="Q281" i="1"/>
  <c r="P282" i="1"/>
  <c r="K444" i="1"/>
  <c r="L443" i="1"/>
  <c r="R259" i="1"/>
  <c r="Q260" i="1"/>
  <c r="O384" i="1"/>
  <c r="N385" i="1"/>
  <c r="P318" i="1"/>
  <c r="O319" i="1"/>
  <c r="AK497" i="1"/>
  <c r="W135" i="1"/>
  <c r="X134" i="1"/>
  <c r="Z51" i="1"/>
  <c r="Y52" i="1"/>
  <c r="Z74" i="1"/>
  <c r="AA73" i="1"/>
  <c r="U157" i="1"/>
  <c r="V156" i="1"/>
  <c r="Y113" i="1"/>
  <c r="Z112" i="1"/>
  <c r="V179" i="1"/>
  <c r="W178" i="1"/>
  <c r="AH216" i="3" l="1"/>
  <c r="AI215" i="3"/>
  <c r="AD260" i="3"/>
  <c r="AE259" i="3"/>
  <c r="AD282" i="3"/>
  <c r="AE281" i="3"/>
  <c r="Z363" i="3"/>
  <c r="AA362" i="3"/>
  <c r="X422" i="3"/>
  <c r="Y421" i="3"/>
  <c r="AH179" i="3"/>
  <c r="AI178" i="3"/>
  <c r="Z444" i="3"/>
  <c r="AA443" i="3"/>
  <c r="AP115" i="3"/>
  <c r="AP131" i="3" s="1"/>
  <c r="Z385" i="3"/>
  <c r="AA384" i="3"/>
  <c r="AI135" i="3"/>
  <c r="AK145" i="3"/>
  <c r="AK138" i="3"/>
  <c r="AK140" i="3"/>
  <c r="AK144" i="3"/>
  <c r="AK141" i="3"/>
  <c r="AK139" i="3"/>
  <c r="F133" i="3"/>
  <c r="AK137" i="3"/>
  <c r="H133" i="3"/>
  <c r="AK149" i="3"/>
  <c r="G133" i="3"/>
  <c r="I133" i="3"/>
  <c r="K133" i="3"/>
  <c r="J133" i="3"/>
  <c r="V466" i="3"/>
  <c r="W465" i="3"/>
  <c r="AF238" i="3"/>
  <c r="AG237" i="3"/>
  <c r="AB319" i="3"/>
  <c r="AC318" i="3"/>
  <c r="AA341" i="3"/>
  <c r="AB340" i="3"/>
  <c r="AH157" i="3"/>
  <c r="AI156" i="3"/>
  <c r="AP70" i="3"/>
  <c r="BP497" i="1"/>
  <c r="AN497" i="1"/>
  <c r="BC497" i="1"/>
  <c r="R281" i="1"/>
  <c r="Q282" i="1"/>
  <c r="O362" i="1"/>
  <c r="N363" i="1"/>
  <c r="I486" i="1"/>
  <c r="I488" i="1"/>
  <c r="Q318" i="1"/>
  <c r="P319" i="1"/>
  <c r="J466" i="1"/>
  <c r="K465" i="1"/>
  <c r="AK494" i="1"/>
  <c r="M421" i="1"/>
  <c r="L422" i="1"/>
  <c r="S259" i="1"/>
  <c r="R260" i="1"/>
  <c r="L444" i="1"/>
  <c r="M443" i="1"/>
  <c r="AK491" i="1"/>
  <c r="AK493" i="1"/>
  <c r="G486" i="1"/>
  <c r="T237" i="1"/>
  <c r="S238" i="1"/>
  <c r="AV491" i="1"/>
  <c r="BC498" i="1"/>
  <c r="BQ498" i="1"/>
  <c r="AN498" i="1"/>
  <c r="U215" i="1"/>
  <c r="T216" i="1"/>
  <c r="AP506" i="1"/>
  <c r="AK502" i="1"/>
  <c r="P384" i="1"/>
  <c r="O385" i="1"/>
  <c r="AK490" i="1"/>
  <c r="P340" i="1"/>
  <c r="O341" i="1"/>
  <c r="AK492" i="1"/>
  <c r="V157" i="1"/>
  <c r="W156" i="1"/>
  <c r="AA74" i="1"/>
  <c r="AB73" i="1"/>
  <c r="AA51" i="1"/>
  <c r="Z52" i="1"/>
  <c r="W179" i="1"/>
  <c r="X178" i="1"/>
  <c r="Z113" i="1"/>
  <c r="AA112" i="1"/>
  <c r="X135" i="1"/>
  <c r="Y134" i="1"/>
  <c r="AI216" i="3" l="1"/>
  <c r="AK219" i="3"/>
  <c r="AK220" i="3"/>
  <c r="AK222" i="3"/>
  <c r="AK225" i="3"/>
  <c r="AK218" i="3"/>
  <c r="AK226" i="3"/>
  <c r="H214" i="3"/>
  <c r="AK230" i="3"/>
  <c r="F214" i="3"/>
  <c r="AK221" i="3"/>
  <c r="I214" i="3"/>
  <c r="J214" i="3"/>
  <c r="G214" i="3"/>
  <c r="K214" i="3"/>
  <c r="BP144" i="3"/>
  <c r="BC144" i="3"/>
  <c r="AN144" i="3"/>
  <c r="AI157" i="3"/>
  <c r="AJ156" i="3"/>
  <c r="BT149" i="3"/>
  <c r="BC149" i="3"/>
  <c r="AN149" i="3"/>
  <c r="BC138" i="3"/>
  <c r="BK138" i="3"/>
  <c r="AN138" i="3"/>
  <c r="AA444" i="3"/>
  <c r="AB443" i="3"/>
  <c r="BL139" i="3"/>
  <c r="BC139" i="3"/>
  <c r="AN139" i="3"/>
  <c r="AA363" i="3"/>
  <c r="AB362" i="3"/>
  <c r="W466" i="3"/>
  <c r="X465" i="3"/>
  <c r="BQ145" i="3"/>
  <c r="BC145" i="3"/>
  <c r="AN145" i="3"/>
  <c r="AE282" i="3"/>
  <c r="AF281" i="3"/>
  <c r="AB341" i="3"/>
  <c r="AC340" i="3"/>
  <c r="BC137" i="3"/>
  <c r="BJ137" i="3"/>
  <c r="AN137" i="3"/>
  <c r="AI179" i="3"/>
  <c r="AJ178" i="3"/>
  <c r="Y422" i="3"/>
  <c r="Z421" i="3"/>
  <c r="AC319" i="3"/>
  <c r="AD318" i="3"/>
  <c r="BN141" i="3"/>
  <c r="BC141" i="3"/>
  <c r="AN141" i="3"/>
  <c r="AG238" i="3"/>
  <c r="AH237" i="3"/>
  <c r="BM140" i="3"/>
  <c r="BC140" i="3"/>
  <c r="AN140" i="3"/>
  <c r="AV136" i="3"/>
  <c r="AA385" i="3"/>
  <c r="AB384" i="3"/>
  <c r="AE260" i="3"/>
  <c r="AF259" i="3"/>
  <c r="Q384" i="1"/>
  <c r="P385" i="1"/>
  <c r="BC491" i="1"/>
  <c r="BK491" i="1"/>
  <c r="AN491" i="1"/>
  <c r="BC490" i="1"/>
  <c r="BJ490" i="1"/>
  <c r="AN490" i="1"/>
  <c r="AN502" i="1"/>
  <c r="BC502" i="1"/>
  <c r="BT502" i="1"/>
  <c r="N443" i="1"/>
  <c r="M444" i="1"/>
  <c r="S281" i="1"/>
  <c r="R282" i="1"/>
  <c r="U237" i="1"/>
  <c r="T238" i="1"/>
  <c r="N421" i="1"/>
  <c r="M422" i="1"/>
  <c r="Q340" i="1"/>
  <c r="P341" i="1"/>
  <c r="P362" i="1"/>
  <c r="O363" i="1"/>
  <c r="R318" i="1"/>
  <c r="Q319" i="1"/>
  <c r="BC492" i="1"/>
  <c r="AN492" i="1"/>
  <c r="BL492" i="1"/>
  <c r="V215" i="1"/>
  <c r="U216" i="1"/>
  <c r="BC493" i="1"/>
  <c r="AN493" i="1"/>
  <c r="BM493" i="1"/>
  <c r="T259" i="1"/>
  <c r="S260" i="1"/>
  <c r="AN494" i="1"/>
  <c r="BC494" i="1"/>
  <c r="BN494" i="1"/>
  <c r="K466" i="1"/>
  <c r="L465" i="1"/>
  <c r="X179" i="1"/>
  <c r="Y178" i="1"/>
  <c r="AB51" i="1"/>
  <c r="AA52" i="1"/>
  <c r="Y135" i="1"/>
  <c r="Z134" i="1"/>
  <c r="AA113" i="1"/>
  <c r="AB112" i="1"/>
  <c r="W157" i="1"/>
  <c r="X156" i="1"/>
  <c r="AB74" i="1"/>
  <c r="AC73" i="1"/>
  <c r="BC226" i="3" l="1"/>
  <c r="AN226" i="3"/>
  <c r="BQ226" i="3"/>
  <c r="AB385" i="3"/>
  <c r="AC384" i="3"/>
  <c r="BC218" i="3"/>
  <c r="BJ218" i="3"/>
  <c r="AN218" i="3"/>
  <c r="AP218" i="3" s="1"/>
  <c r="AP234" i="3" s="1"/>
  <c r="AP137" i="3"/>
  <c r="AP153" i="3" s="1"/>
  <c r="BP225" i="3"/>
  <c r="BC225" i="3"/>
  <c r="AN225" i="3"/>
  <c r="AB444" i="3"/>
  <c r="AC443" i="3"/>
  <c r="AJ157" i="3"/>
  <c r="AK159" i="3"/>
  <c r="AK166" i="3"/>
  <c r="AK163" i="3"/>
  <c r="AK161" i="3"/>
  <c r="AK160" i="3"/>
  <c r="AK162" i="3"/>
  <c r="AK171" i="3"/>
  <c r="F155" i="3"/>
  <c r="G155" i="3"/>
  <c r="AK167" i="3"/>
  <c r="H155" i="3"/>
  <c r="J155" i="3"/>
  <c r="I155" i="3"/>
  <c r="K155" i="3"/>
  <c r="AD319" i="3"/>
  <c r="AE318" i="3"/>
  <c r="X466" i="3"/>
  <c r="Y465" i="3"/>
  <c r="BC221" i="3"/>
  <c r="BM221" i="3"/>
  <c r="AN221" i="3"/>
  <c r="BN222" i="3"/>
  <c r="BC222" i="3"/>
  <c r="AN222" i="3"/>
  <c r="AC341" i="3"/>
  <c r="AD340" i="3"/>
  <c r="AV217" i="3"/>
  <c r="BL220" i="3"/>
  <c r="BC220" i="3"/>
  <c r="AN220" i="3"/>
  <c r="Z422" i="3"/>
  <c r="AA421" i="3"/>
  <c r="AB363" i="3"/>
  <c r="AC362" i="3"/>
  <c r="AN230" i="3"/>
  <c r="BT230" i="3"/>
  <c r="BC230" i="3"/>
  <c r="BK219" i="3"/>
  <c r="BC219" i="3"/>
  <c r="AN219" i="3"/>
  <c r="AJ179" i="3"/>
  <c r="AK188" i="3"/>
  <c r="AK182" i="3"/>
  <c r="AK184" i="3"/>
  <c r="AK185" i="3"/>
  <c r="G177" i="3"/>
  <c r="AK189" i="3"/>
  <c r="AK193" i="3"/>
  <c r="AK183" i="3"/>
  <c r="H177" i="3"/>
  <c r="AK181" i="3"/>
  <c r="J177" i="3"/>
  <c r="F177" i="3"/>
  <c r="AV180" i="3" s="1"/>
  <c r="K177" i="3"/>
  <c r="I177" i="3"/>
  <c r="AF260" i="3"/>
  <c r="AG259" i="3"/>
  <c r="AH238" i="3"/>
  <c r="AI237" i="3"/>
  <c r="AF282" i="3"/>
  <c r="AG281" i="3"/>
  <c r="U259" i="1"/>
  <c r="T260" i="1"/>
  <c r="O443" i="1"/>
  <c r="N444" i="1"/>
  <c r="L466" i="1"/>
  <c r="M465" i="1"/>
  <c r="W215" i="1"/>
  <c r="V216" i="1"/>
  <c r="Q362" i="1"/>
  <c r="P363" i="1"/>
  <c r="T281" i="1"/>
  <c r="S282" i="1"/>
  <c r="V237" i="1"/>
  <c r="U238" i="1"/>
  <c r="R340" i="1"/>
  <c r="Q341" i="1"/>
  <c r="S318" i="1"/>
  <c r="R319" i="1"/>
  <c r="O421" i="1"/>
  <c r="N422" i="1"/>
  <c r="AP490" i="1"/>
  <c r="R384" i="1"/>
  <c r="Q385" i="1"/>
  <c r="Z135" i="1"/>
  <c r="AA134" i="1"/>
  <c r="AC51" i="1"/>
  <c r="AB52" i="1"/>
  <c r="X157" i="1"/>
  <c r="Y156" i="1"/>
  <c r="Y179" i="1"/>
  <c r="Z178" i="1"/>
  <c r="AB113" i="1"/>
  <c r="AC112" i="1"/>
  <c r="AC74" i="1"/>
  <c r="AD73" i="1"/>
  <c r="BC167" i="3" l="1"/>
  <c r="AN167" i="3"/>
  <c r="BQ167" i="3"/>
  <c r="BC166" i="3"/>
  <c r="BP166" i="3"/>
  <c r="AN166" i="3"/>
  <c r="BC171" i="3"/>
  <c r="BT171" i="3"/>
  <c r="AN171" i="3"/>
  <c r="AC444" i="3"/>
  <c r="AD443" i="3"/>
  <c r="AI238" i="3"/>
  <c r="AJ237" i="3"/>
  <c r="BN185" i="3"/>
  <c r="BC185" i="3"/>
  <c r="AN185" i="3"/>
  <c r="BC161" i="3"/>
  <c r="BL161" i="3"/>
  <c r="AN161" i="3"/>
  <c r="BN163" i="3"/>
  <c r="BC163" i="3"/>
  <c r="AN163" i="3"/>
  <c r="AN183" i="3"/>
  <c r="BL183" i="3"/>
  <c r="BC183" i="3"/>
  <c r="AD341" i="3"/>
  <c r="AE340" i="3"/>
  <c r="Y466" i="3"/>
  <c r="Z465" i="3"/>
  <c r="BT193" i="3"/>
  <c r="BC193" i="3"/>
  <c r="AN193" i="3"/>
  <c r="AA422" i="3"/>
  <c r="AB421" i="3"/>
  <c r="AE319" i="3"/>
  <c r="AF318" i="3"/>
  <c r="BC159" i="3"/>
  <c r="AN159" i="3"/>
  <c r="BJ159" i="3"/>
  <c r="BM162" i="3"/>
  <c r="BC162" i="3"/>
  <c r="AN162" i="3"/>
  <c r="BC184" i="3"/>
  <c r="BM184" i="3"/>
  <c r="AN184" i="3"/>
  <c r="BC160" i="3"/>
  <c r="AN160" i="3"/>
  <c r="BK160" i="3"/>
  <c r="AG260" i="3"/>
  <c r="AH259" i="3"/>
  <c r="BC181" i="3"/>
  <c r="BJ181" i="3"/>
  <c r="AN181" i="3"/>
  <c r="BK182" i="3"/>
  <c r="AN182" i="3"/>
  <c r="BC182" i="3"/>
  <c r="AC385" i="3"/>
  <c r="AD384" i="3"/>
  <c r="BC188" i="3"/>
  <c r="BP188" i="3"/>
  <c r="AN188" i="3"/>
  <c r="AC363" i="3"/>
  <c r="AD362" i="3"/>
  <c r="AG282" i="3"/>
  <c r="AH281" i="3"/>
  <c r="BC189" i="3"/>
  <c r="BQ189" i="3"/>
  <c r="AN189" i="3"/>
  <c r="AV158" i="3"/>
  <c r="N465" i="1"/>
  <c r="M466" i="1"/>
  <c r="X215" i="1"/>
  <c r="W216" i="1"/>
  <c r="P443" i="1"/>
  <c r="O444" i="1"/>
  <c r="T318" i="1"/>
  <c r="S319" i="1"/>
  <c r="S340" i="1"/>
  <c r="R341" i="1"/>
  <c r="U281" i="1"/>
  <c r="T282" i="1"/>
  <c r="R362" i="1"/>
  <c r="Q363" i="1"/>
  <c r="S384" i="1"/>
  <c r="R385" i="1"/>
  <c r="W237" i="1"/>
  <c r="V238" i="1"/>
  <c r="P421" i="1"/>
  <c r="O422" i="1"/>
  <c r="V259" i="1"/>
  <c r="U260" i="1"/>
  <c r="Z179" i="1"/>
  <c r="AA178" i="1"/>
  <c r="Y157" i="1"/>
  <c r="Z156" i="1"/>
  <c r="AD74" i="1"/>
  <c r="AE73" i="1"/>
  <c r="AD51" i="1"/>
  <c r="AC52" i="1"/>
  <c r="AC113" i="1"/>
  <c r="AD112" i="1"/>
  <c r="AA135" i="1"/>
  <c r="AB134" i="1"/>
  <c r="AD363" i="3" l="1"/>
  <c r="AE362" i="3"/>
  <c r="Z466" i="3"/>
  <c r="AA465" i="3"/>
  <c r="AD444" i="3"/>
  <c r="AE443" i="3"/>
  <c r="AP159" i="3"/>
  <c r="AP175" i="3" s="1"/>
  <c r="AP181" i="3"/>
  <c r="AP197" i="3" s="1"/>
  <c r="AD385" i="3"/>
  <c r="AE384" i="3"/>
  <c r="AB422" i="3"/>
  <c r="AC421" i="3"/>
  <c r="AJ238" i="3"/>
  <c r="AK242" i="3"/>
  <c r="AK244" i="3"/>
  <c r="AK243" i="3"/>
  <c r="AK247" i="3"/>
  <c r="AK252" i="3"/>
  <c r="G236" i="3"/>
  <c r="AK240" i="3"/>
  <c r="AK248" i="3"/>
  <c r="AK241" i="3"/>
  <c r="F236" i="3"/>
  <c r="H236" i="3"/>
  <c r="J236" i="3"/>
  <c r="I236" i="3"/>
  <c r="K236" i="3"/>
  <c r="AF319" i="3"/>
  <c r="AG318" i="3"/>
  <c r="AE341" i="3"/>
  <c r="AF340" i="3"/>
  <c r="AH260" i="3"/>
  <c r="AI259" i="3"/>
  <c r="AH282" i="3"/>
  <c r="AI281" i="3"/>
  <c r="Y215" i="1"/>
  <c r="X216" i="1"/>
  <c r="W259" i="1"/>
  <c r="V260" i="1"/>
  <c r="Q443" i="1"/>
  <c r="P444" i="1"/>
  <c r="T384" i="1"/>
  <c r="S385" i="1"/>
  <c r="X237" i="1"/>
  <c r="W238" i="1"/>
  <c r="V281" i="1"/>
  <c r="U282" i="1"/>
  <c r="T340" i="1"/>
  <c r="S341" i="1"/>
  <c r="Q421" i="1"/>
  <c r="P422" i="1"/>
  <c r="S362" i="1"/>
  <c r="R363" i="1"/>
  <c r="U318" i="1"/>
  <c r="T319" i="1"/>
  <c r="O465" i="1"/>
  <c r="N466" i="1"/>
  <c r="AE51" i="1"/>
  <c r="AD52" i="1"/>
  <c r="AE74" i="1"/>
  <c r="AF73" i="1"/>
  <c r="Z157" i="1"/>
  <c r="AA156" i="1"/>
  <c r="AD113" i="1"/>
  <c r="AE112" i="1"/>
  <c r="AA179" i="1"/>
  <c r="AB178" i="1"/>
  <c r="AB135" i="1"/>
  <c r="AC134" i="1"/>
  <c r="AF341" i="3" l="1"/>
  <c r="AG340" i="3"/>
  <c r="BM243" i="3"/>
  <c r="BC243" i="3"/>
  <c r="AN243" i="3"/>
  <c r="AV239" i="3"/>
  <c r="BC244" i="3"/>
  <c r="BN244" i="3"/>
  <c r="AN244" i="3"/>
  <c r="AG319" i="3"/>
  <c r="AH318" i="3"/>
  <c r="BC241" i="3"/>
  <c r="AN241" i="3"/>
  <c r="BK241" i="3"/>
  <c r="BL242" i="3"/>
  <c r="BC242" i="3"/>
  <c r="AN242" i="3"/>
  <c r="BC248" i="3"/>
  <c r="AN248" i="3"/>
  <c r="BQ248" i="3"/>
  <c r="AI282" i="3"/>
  <c r="AJ281" i="3"/>
  <c r="BC240" i="3"/>
  <c r="BJ240" i="3"/>
  <c r="AN240" i="3"/>
  <c r="AC422" i="3"/>
  <c r="AD421" i="3"/>
  <c r="AE444" i="3"/>
  <c r="AF443" i="3"/>
  <c r="AI260" i="3"/>
  <c r="AK265" i="3"/>
  <c r="AK274" i="3"/>
  <c r="AK263" i="3"/>
  <c r="AK266" i="3"/>
  <c r="AK269" i="3"/>
  <c r="G258" i="3"/>
  <c r="AK264" i="3"/>
  <c r="AK270" i="3"/>
  <c r="AK262" i="3"/>
  <c r="F258" i="3"/>
  <c r="H258" i="3"/>
  <c r="J258" i="3"/>
  <c r="I258" i="3"/>
  <c r="K258" i="3"/>
  <c r="BT252" i="3"/>
  <c r="BC252" i="3"/>
  <c r="AN252" i="3"/>
  <c r="AE385" i="3"/>
  <c r="AF384" i="3"/>
  <c r="AA466" i="3"/>
  <c r="AB465" i="3"/>
  <c r="BP247" i="3"/>
  <c r="BC247" i="3"/>
  <c r="AN247" i="3"/>
  <c r="AE363" i="3"/>
  <c r="AF362" i="3"/>
  <c r="U340" i="1"/>
  <c r="T341" i="1"/>
  <c r="V318" i="1"/>
  <c r="U319" i="1"/>
  <c r="X259" i="1"/>
  <c r="W260" i="1"/>
  <c r="R421" i="1"/>
  <c r="Q422" i="1"/>
  <c r="P465" i="1"/>
  <c r="O466" i="1"/>
  <c r="R443" i="1"/>
  <c r="Q444" i="1"/>
  <c r="W281" i="1"/>
  <c r="V282" i="1"/>
  <c r="U384" i="1"/>
  <c r="T385" i="1"/>
  <c r="T362" i="1"/>
  <c r="S363" i="1"/>
  <c r="Y237" i="1"/>
  <c r="X238" i="1"/>
  <c r="Z215" i="1"/>
  <c r="Y216" i="1"/>
  <c r="AE113" i="1"/>
  <c r="AF112" i="1"/>
  <c r="AA157" i="1"/>
  <c r="AB156" i="1"/>
  <c r="AC135" i="1"/>
  <c r="AD134" i="1"/>
  <c r="AF74" i="1"/>
  <c r="AG73" i="1"/>
  <c r="AB179" i="1"/>
  <c r="AC178" i="1"/>
  <c r="AF51" i="1"/>
  <c r="AE52" i="1"/>
  <c r="AH319" i="3" l="1"/>
  <c r="AI318" i="3"/>
  <c r="BT274" i="3"/>
  <c r="BC274" i="3"/>
  <c r="AN274" i="3"/>
  <c r="BC265" i="3"/>
  <c r="BM265" i="3"/>
  <c r="AN265" i="3"/>
  <c r="AJ282" i="3"/>
  <c r="AK285" i="3"/>
  <c r="AK291" i="3"/>
  <c r="AK296" i="3"/>
  <c r="AK287" i="3"/>
  <c r="AK292" i="3"/>
  <c r="F280" i="3"/>
  <c r="AV283" i="3" s="1"/>
  <c r="H280" i="3"/>
  <c r="J280" i="3"/>
  <c r="AK286" i="3"/>
  <c r="AK288" i="3"/>
  <c r="AK284" i="3"/>
  <c r="G280" i="3"/>
  <c r="K280" i="3"/>
  <c r="I280" i="3"/>
  <c r="AF444" i="3"/>
  <c r="AG443" i="3"/>
  <c r="AB466" i="3"/>
  <c r="AC465" i="3"/>
  <c r="BC269" i="3"/>
  <c r="BP269" i="3"/>
  <c r="AN269" i="3"/>
  <c r="AD422" i="3"/>
  <c r="AE421" i="3"/>
  <c r="AF385" i="3"/>
  <c r="AG384" i="3"/>
  <c r="AN266" i="3"/>
  <c r="BC266" i="3"/>
  <c r="BN266" i="3"/>
  <c r="AG341" i="3"/>
  <c r="AK350" i="3"/>
  <c r="F339" i="3"/>
  <c r="AV342" i="3" s="1"/>
  <c r="AK351" i="3"/>
  <c r="AK346" i="3"/>
  <c r="AK343" i="3"/>
  <c r="AK355" i="3"/>
  <c r="AK345" i="3"/>
  <c r="AK347" i="3"/>
  <c r="AK344" i="3"/>
  <c r="BJ262" i="3"/>
  <c r="BC262" i="3"/>
  <c r="AN262" i="3"/>
  <c r="BC270" i="3"/>
  <c r="AN270" i="3"/>
  <c r="BQ270" i="3"/>
  <c r="AN264" i="3"/>
  <c r="BC264" i="3"/>
  <c r="BL264" i="3"/>
  <c r="AF363" i="3"/>
  <c r="AG362" i="3"/>
  <c r="AV261" i="3"/>
  <c r="BC263" i="3"/>
  <c r="AN263" i="3"/>
  <c r="BK263" i="3"/>
  <c r="AP240" i="3"/>
  <c r="AP256" i="3" s="1"/>
  <c r="Z237" i="1"/>
  <c r="Y238" i="1"/>
  <c r="U362" i="1"/>
  <c r="T363" i="1"/>
  <c r="Y259" i="1"/>
  <c r="X260" i="1"/>
  <c r="V384" i="1"/>
  <c r="U385" i="1"/>
  <c r="W318" i="1"/>
  <c r="V319" i="1"/>
  <c r="S443" i="1"/>
  <c r="R444" i="1"/>
  <c r="S421" i="1"/>
  <c r="R422" i="1"/>
  <c r="AA215" i="1"/>
  <c r="Z216" i="1"/>
  <c r="X281" i="1"/>
  <c r="W282" i="1"/>
  <c r="Q465" i="1"/>
  <c r="P466" i="1"/>
  <c r="V340" i="1"/>
  <c r="U341" i="1"/>
  <c r="AF113" i="1"/>
  <c r="AG112" i="1"/>
  <c r="AG74" i="1"/>
  <c r="AH73" i="1"/>
  <c r="AD135" i="1"/>
  <c r="AE134" i="1"/>
  <c r="AB157" i="1"/>
  <c r="AC156" i="1"/>
  <c r="AG51" i="1"/>
  <c r="AF52" i="1"/>
  <c r="AC179" i="1"/>
  <c r="AD178" i="1"/>
  <c r="AG363" i="3" l="1"/>
  <c r="AH362" i="3"/>
  <c r="BC288" i="3"/>
  <c r="AN288" i="3"/>
  <c r="BN288" i="3"/>
  <c r="BN347" i="3"/>
  <c r="BC347" i="3"/>
  <c r="AN347" i="3"/>
  <c r="BL345" i="3"/>
  <c r="BC345" i="3"/>
  <c r="AN345" i="3"/>
  <c r="BC355" i="3"/>
  <c r="BT355" i="3"/>
  <c r="AN355" i="3"/>
  <c r="BQ292" i="3"/>
  <c r="BC292" i="3"/>
  <c r="AN292" i="3"/>
  <c r="BC343" i="3"/>
  <c r="BJ343" i="3"/>
  <c r="AN343" i="3"/>
  <c r="BC284" i="3"/>
  <c r="BJ284" i="3"/>
  <c r="AN284" i="3"/>
  <c r="BC287" i="3"/>
  <c r="BM287" i="3"/>
  <c r="AN287" i="3"/>
  <c r="AP262" i="3"/>
  <c r="AP278" i="3" s="1"/>
  <c r="BM346" i="3"/>
  <c r="BC346" i="3"/>
  <c r="AN346" i="3"/>
  <c r="BT296" i="3"/>
  <c r="BC296" i="3"/>
  <c r="AN296" i="3"/>
  <c r="BC351" i="3"/>
  <c r="AN351" i="3"/>
  <c r="BQ351" i="3"/>
  <c r="AG385" i="3"/>
  <c r="AH384" i="3"/>
  <c r="BL286" i="3"/>
  <c r="AN286" i="3"/>
  <c r="BC286" i="3"/>
  <c r="BC291" i="3"/>
  <c r="BP291" i="3"/>
  <c r="AN291" i="3"/>
  <c r="AG444" i="3"/>
  <c r="AH443" i="3"/>
  <c r="BC285" i="3"/>
  <c r="BK285" i="3"/>
  <c r="AN285" i="3"/>
  <c r="AI319" i="3"/>
  <c r="AJ318" i="3"/>
  <c r="AC466" i="3"/>
  <c r="AD465" i="3"/>
  <c r="BK344" i="3"/>
  <c r="BC344" i="3"/>
  <c r="AN344" i="3"/>
  <c r="BP350" i="3"/>
  <c r="BC350" i="3"/>
  <c r="AN350" i="3"/>
  <c r="AE422" i="3"/>
  <c r="AF421" i="3"/>
  <c r="AB215" i="1"/>
  <c r="AA216" i="1"/>
  <c r="T421" i="1"/>
  <c r="S422" i="1"/>
  <c r="R465" i="1"/>
  <c r="Q466" i="1"/>
  <c r="T443" i="1"/>
  <c r="S444" i="1"/>
  <c r="V362" i="1"/>
  <c r="U363" i="1"/>
  <c r="W384" i="1"/>
  <c r="V385" i="1"/>
  <c r="W340" i="1"/>
  <c r="V341" i="1"/>
  <c r="Z259" i="1"/>
  <c r="Y260" i="1"/>
  <c r="Y281" i="1"/>
  <c r="X282" i="1"/>
  <c r="X318" i="1"/>
  <c r="W319" i="1"/>
  <c r="AA237" i="1"/>
  <c r="Z238" i="1"/>
  <c r="AC157" i="1"/>
  <c r="AD156" i="1"/>
  <c r="AE135" i="1"/>
  <c r="AF134" i="1"/>
  <c r="AD179" i="1"/>
  <c r="AE178" i="1"/>
  <c r="AH74" i="1"/>
  <c r="AI73" i="1"/>
  <c r="AK84" i="1" s="1"/>
  <c r="AG113" i="1"/>
  <c r="AH112" i="1"/>
  <c r="AH51" i="1"/>
  <c r="AG52" i="1"/>
  <c r="AH444" i="3" l="1"/>
  <c r="AI443" i="3"/>
  <c r="AD466" i="3"/>
  <c r="AE465" i="3"/>
  <c r="AP343" i="3"/>
  <c r="AP359" i="3" s="1"/>
  <c r="AP284" i="3"/>
  <c r="AP300" i="3" s="1"/>
  <c r="AF422" i="3"/>
  <c r="AG421" i="3"/>
  <c r="AH363" i="3"/>
  <c r="AI362" i="3"/>
  <c r="AH385" i="3"/>
  <c r="AI384" i="3"/>
  <c r="AJ319" i="3"/>
  <c r="AK333" i="3"/>
  <c r="AK324" i="3"/>
  <c r="AK325" i="3"/>
  <c r="AK323" i="3"/>
  <c r="AK329" i="3"/>
  <c r="AK321" i="3"/>
  <c r="AK328" i="3"/>
  <c r="AK322" i="3"/>
  <c r="F317" i="3"/>
  <c r="AV320" i="3" s="1"/>
  <c r="AB237" i="1"/>
  <c r="AA238" i="1"/>
  <c r="S465" i="1"/>
  <c r="R466" i="1"/>
  <c r="Z281" i="1"/>
  <c r="Y282" i="1"/>
  <c r="W362" i="1"/>
  <c r="V363" i="1"/>
  <c r="U421" i="1"/>
  <c r="T422" i="1"/>
  <c r="X340" i="1"/>
  <c r="W341" i="1"/>
  <c r="AN84" i="1"/>
  <c r="BC84" i="1"/>
  <c r="BQ84" i="1"/>
  <c r="Y318" i="1"/>
  <c r="X319" i="1"/>
  <c r="X384" i="1"/>
  <c r="W385" i="1"/>
  <c r="AA259" i="1"/>
  <c r="Z260" i="1"/>
  <c r="U443" i="1"/>
  <c r="T444" i="1"/>
  <c r="AC215" i="1"/>
  <c r="AB216" i="1"/>
  <c r="AI74" i="1"/>
  <c r="AK78" i="1"/>
  <c r="AN78" i="1" s="1"/>
  <c r="AK83" i="1"/>
  <c r="AN83" i="1" s="1"/>
  <c r="AK76" i="1"/>
  <c r="AN76" i="1" s="1"/>
  <c r="AK88" i="1"/>
  <c r="AN88" i="1" s="1"/>
  <c r="AK77" i="1"/>
  <c r="AN77" i="1" s="1"/>
  <c r="F72" i="1"/>
  <c r="AV75" i="1" s="1"/>
  <c r="AK79" i="1"/>
  <c r="AN79" i="1" s="1"/>
  <c r="G72" i="1"/>
  <c r="AK80" i="1"/>
  <c r="AN80" i="1" s="1"/>
  <c r="I72" i="1"/>
  <c r="H72" i="1"/>
  <c r="J72" i="1"/>
  <c r="K72" i="1"/>
  <c r="AE179" i="1"/>
  <c r="AF178" i="1"/>
  <c r="AI51" i="1"/>
  <c r="AH52" i="1"/>
  <c r="AF135" i="1"/>
  <c r="AG134" i="1"/>
  <c r="AH113" i="1"/>
  <c r="AI112" i="1"/>
  <c r="AD157" i="1"/>
  <c r="AE156" i="1"/>
  <c r="BT333" i="3" l="1"/>
  <c r="BC333" i="3"/>
  <c r="AN333" i="3"/>
  <c r="AN328" i="3"/>
  <c r="BP328" i="3"/>
  <c r="BC328" i="3"/>
  <c r="AI385" i="3"/>
  <c r="AK387" i="3"/>
  <c r="AK394" i="3"/>
  <c r="AK399" i="3"/>
  <c r="AK395" i="3"/>
  <c r="AK391" i="3"/>
  <c r="AK388" i="3"/>
  <c r="H383" i="3"/>
  <c r="G383" i="3"/>
  <c r="F383" i="3"/>
  <c r="AV386" i="3" s="1"/>
  <c r="AK390" i="3"/>
  <c r="AK389" i="3"/>
  <c r="K383" i="3"/>
  <c r="J383" i="3"/>
  <c r="I383" i="3"/>
  <c r="BM324" i="3"/>
  <c r="BC324" i="3"/>
  <c r="AN324" i="3"/>
  <c r="AI444" i="3"/>
  <c r="AK458" i="3"/>
  <c r="AK446" i="3"/>
  <c r="AK450" i="3"/>
  <c r="AK453" i="3"/>
  <c r="AK448" i="3"/>
  <c r="AK454" i="3"/>
  <c r="I442" i="3"/>
  <c r="G442" i="3"/>
  <c r="AK449" i="3"/>
  <c r="AK447" i="3"/>
  <c r="J442" i="3"/>
  <c r="F442" i="3"/>
  <c r="AV445" i="3" s="1"/>
  <c r="H442" i="3"/>
  <c r="K442" i="3"/>
  <c r="AG422" i="3"/>
  <c r="AH421" i="3"/>
  <c r="AN322" i="3"/>
  <c r="BK322" i="3"/>
  <c r="BC322" i="3"/>
  <c r="BC321" i="3"/>
  <c r="BJ321" i="3"/>
  <c r="AN321" i="3"/>
  <c r="AE466" i="3"/>
  <c r="AF465" i="3"/>
  <c r="BC329" i="3"/>
  <c r="BQ329" i="3"/>
  <c r="AN329" i="3"/>
  <c r="BC323" i="3"/>
  <c r="BL323" i="3"/>
  <c r="AN323" i="3"/>
  <c r="AI363" i="3"/>
  <c r="AJ362" i="3"/>
  <c r="BC325" i="3"/>
  <c r="BN325" i="3"/>
  <c r="AN325" i="3"/>
  <c r="X362" i="1"/>
  <c r="W363" i="1"/>
  <c r="AA281" i="1"/>
  <c r="Z282" i="1"/>
  <c r="Y340" i="1"/>
  <c r="X341" i="1"/>
  <c r="Y384" i="1"/>
  <c r="X385" i="1"/>
  <c r="AD215" i="1"/>
  <c r="AC216" i="1"/>
  <c r="Z318" i="1"/>
  <c r="Y319" i="1"/>
  <c r="V443" i="1"/>
  <c r="U444" i="1"/>
  <c r="AB259" i="1"/>
  <c r="AA260" i="1"/>
  <c r="T465" i="1"/>
  <c r="S466" i="1"/>
  <c r="V421" i="1"/>
  <c r="U422" i="1"/>
  <c r="AC237" i="1"/>
  <c r="AB238" i="1"/>
  <c r="BT88" i="1"/>
  <c r="BC88" i="1"/>
  <c r="BC83" i="1"/>
  <c r="BP83" i="1"/>
  <c r="BJ76" i="1"/>
  <c r="BC76" i="1"/>
  <c r="BM79" i="1"/>
  <c r="BC79" i="1"/>
  <c r="AP76" i="1"/>
  <c r="AP92" i="1" s="1"/>
  <c r="BC77" i="1"/>
  <c r="BK77" i="1"/>
  <c r="BN80" i="1"/>
  <c r="BC80" i="1"/>
  <c r="BC78" i="1"/>
  <c r="BL78" i="1"/>
  <c r="AI113" i="1"/>
  <c r="AJ112" i="1"/>
  <c r="AG135" i="1"/>
  <c r="AH134" i="1"/>
  <c r="AJ51" i="1"/>
  <c r="AI52" i="1"/>
  <c r="AE157" i="1"/>
  <c r="AF156" i="1"/>
  <c r="AF179" i="1"/>
  <c r="AG178" i="1"/>
  <c r="BL448" i="3" l="1"/>
  <c r="BC448" i="3"/>
  <c r="AN448" i="3"/>
  <c r="BC454" i="3"/>
  <c r="BQ454" i="3"/>
  <c r="AN454" i="3"/>
  <c r="BC453" i="3"/>
  <c r="BP453" i="3"/>
  <c r="AN453" i="3"/>
  <c r="BJ387" i="3"/>
  <c r="BC387" i="3"/>
  <c r="AN387" i="3"/>
  <c r="BK447" i="3"/>
  <c r="BC447" i="3"/>
  <c r="AN447" i="3"/>
  <c r="AN450" i="3"/>
  <c r="BC450" i="3"/>
  <c r="BN450" i="3"/>
  <c r="BK388" i="3"/>
  <c r="BC388" i="3"/>
  <c r="AN388" i="3"/>
  <c r="BC449" i="3"/>
  <c r="BM449" i="3"/>
  <c r="AN449" i="3"/>
  <c r="BJ446" i="3"/>
  <c r="BC446" i="3"/>
  <c r="AN446" i="3"/>
  <c r="BN391" i="3"/>
  <c r="BC391" i="3"/>
  <c r="AN391" i="3"/>
  <c r="AJ363" i="3"/>
  <c r="AK377" i="3"/>
  <c r="AK368" i="3"/>
  <c r="AK369" i="3"/>
  <c r="AK366" i="3"/>
  <c r="F361" i="3"/>
  <c r="AV364" i="3" s="1"/>
  <c r="AK365" i="3"/>
  <c r="AK367" i="3"/>
  <c r="AK373" i="3"/>
  <c r="AK372" i="3"/>
  <c r="G361" i="3"/>
  <c r="H361" i="3"/>
  <c r="J361" i="3"/>
  <c r="K361" i="3"/>
  <c r="I361" i="3"/>
  <c r="AF466" i="3"/>
  <c r="AG465" i="3"/>
  <c r="AH422" i="3"/>
  <c r="AI421" i="3"/>
  <c r="BT458" i="3"/>
  <c r="BC458" i="3"/>
  <c r="AN458" i="3"/>
  <c r="BL389" i="3"/>
  <c r="BC389" i="3"/>
  <c r="AN389" i="3"/>
  <c r="BC395" i="3"/>
  <c r="BQ395" i="3"/>
  <c r="AN395" i="3"/>
  <c r="BC390" i="3"/>
  <c r="BM390" i="3"/>
  <c r="AN390" i="3"/>
  <c r="BC399" i="3"/>
  <c r="BT399" i="3"/>
  <c r="AN399" i="3"/>
  <c r="AP321" i="3"/>
  <c r="AP337" i="3" s="1"/>
  <c r="BP394" i="3"/>
  <c r="BC394" i="3"/>
  <c r="AN394" i="3"/>
  <c r="AC259" i="1"/>
  <c r="AB260" i="1"/>
  <c r="Z384" i="1"/>
  <c r="Y385" i="1"/>
  <c r="AD237" i="1"/>
  <c r="AC238" i="1"/>
  <c r="W443" i="1"/>
  <c r="V444" i="1"/>
  <c r="Z340" i="1"/>
  <c r="Y341" i="1"/>
  <c r="W421" i="1"/>
  <c r="V422" i="1"/>
  <c r="AA318" i="1"/>
  <c r="Z319" i="1"/>
  <c r="AB281" i="1"/>
  <c r="AA282" i="1"/>
  <c r="U465" i="1"/>
  <c r="T466" i="1"/>
  <c r="AE215" i="1"/>
  <c r="AD216" i="1"/>
  <c r="Y362" i="1"/>
  <c r="X363" i="1"/>
  <c r="AH135" i="1"/>
  <c r="AI134" i="1"/>
  <c r="I50" i="1"/>
  <c r="AJ52" i="1"/>
  <c r="AK56" i="1"/>
  <c r="AN56" i="1" s="1"/>
  <c r="AK62" i="1"/>
  <c r="AN62" i="1" s="1"/>
  <c r="AK66" i="1"/>
  <c r="AN66" i="1" s="1"/>
  <c r="AK55" i="1"/>
  <c r="AN55" i="1" s="1"/>
  <c r="AK57" i="1"/>
  <c r="AN57" i="1" s="1"/>
  <c r="AK58" i="1"/>
  <c r="AN58" i="1" s="1"/>
  <c r="F50" i="1"/>
  <c r="AK61" i="1"/>
  <c r="AN61" i="1" s="1"/>
  <c r="AK54" i="1"/>
  <c r="AN54" i="1" s="1"/>
  <c r="G50" i="1"/>
  <c r="H50" i="1"/>
  <c r="J50" i="1"/>
  <c r="K50" i="1"/>
  <c r="AG179" i="1"/>
  <c r="AH178" i="1"/>
  <c r="AJ113" i="1"/>
  <c r="I111" i="1"/>
  <c r="AK127" i="1"/>
  <c r="AN127" i="1" s="1"/>
  <c r="AK123" i="1"/>
  <c r="AN123" i="1" s="1"/>
  <c r="AK122" i="1"/>
  <c r="AN122" i="1" s="1"/>
  <c r="AK119" i="1"/>
  <c r="AN119" i="1" s="1"/>
  <c r="AK118" i="1"/>
  <c r="AN118" i="1" s="1"/>
  <c r="G111" i="1"/>
  <c r="AK117" i="1"/>
  <c r="AN117" i="1" s="1"/>
  <c r="AK116" i="1"/>
  <c r="AN116" i="1" s="1"/>
  <c r="AK115" i="1"/>
  <c r="AN115" i="1" s="1"/>
  <c r="H111" i="1"/>
  <c r="F111" i="1"/>
  <c r="J111" i="1"/>
  <c r="K111" i="1"/>
  <c r="AF157" i="1"/>
  <c r="AG156" i="1"/>
  <c r="AG466" i="3" l="1"/>
  <c r="AH465" i="3"/>
  <c r="BQ373" i="3"/>
  <c r="BC373" i="3"/>
  <c r="AN373" i="3"/>
  <c r="BL367" i="3"/>
  <c r="AN367" i="3"/>
  <c r="BC367" i="3"/>
  <c r="BC365" i="3"/>
  <c r="BJ365" i="3"/>
  <c r="AN365" i="3"/>
  <c r="AP387" i="3"/>
  <c r="AP403" i="3" s="1"/>
  <c r="BT377" i="3"/>
  <c r="BC377" i="3"/>
  <c r="AN377" i="3"/>
  <c r="AP446" i="3"/>
  <c r="AP462" i="3" s="1"/>
  <c r="AI422" i="3"/>
  <c r="AJ421" i="3"/>
  <c r="BN369" i="3"/>
  <c r="BC369" i="3"/>
  <c r="AN369" i="3"/>
  <c r="BC366" i="3"/>
  <c r="BK366" i="3"/>
  <c r="AN366" i="3"/>
  <c r="BP372" i="3"/>
  <c r="BC372" i="3"/>
  <c r="AN372" i="3"/>
  <c r="BC368" i="3"/>
  <c r="BM368" i="3"/>
  <c r="AN368" i="3"/>
  <c r="AC281" i="1"/>
  <c r="AB282" i="1"/>
  <c r="AB318" i="1"/>
  <c r="AA319" i="1"/>
  <c r="AF215" i="1"/>
  <c r="AE216" i="1"/>
  <c r="X421" i="1"/>
  <c r="W422" i="1"/>
  <c r="AA384" i="1"/>
  <c r="Z385" i="1"/>
  <c r="AE237" i="1"/>
  <c r="AD238" i="1"/>
  <c r="X443" i="1"/>
  <c r="W444" i="1"/>
  <c r="Z362" i="1"/>
  <c r="Y363" i="1"/>
  <c r="V465" i="1"/>
  <c r="U466" i="1"/>
  <c r="AA340" i="1"/>
  <c r="Z341" i="1"/>
  <c r="AD259" i="1"/>
  <c r="AC260" i="1"/>
  <c r="BC127" i="1"/>
  <c r="BT127" i="1"/>
  <c r="BC122" i="1"/>
  <c r="BP122" i="1"/>
  <c r="BC123" i="1"/>
  <c r="BQ123" i="1"/>
  <c r="BC115" i="1"/>
  <c r="BJ115" i="1"/>
  <c r="BK116" i="1"/>
  <c r="BC116" i="1"/>
  <c r="BC117" i="1"/>
  <c r="BL117" i="1"/>
  <c r="BC118" i="1"/>
  <c r="BM118" i="1"/>
  <c r="BN119" i="1"/>
  <c r="BC119" i="1"/>
  <c r="BT66" i="1"/>
  <c r="BC66" i="1"/>
  <c r="BQ62" i="1"/>
  <c r="BC62" i="1"/>
  <c r="BP61" i="1"/>
  <c r="BC61" i="1"/>
  <c r="BK55" i="1"/>
  <c r="BC55" i="1"/>
  <c r="AP54" i="1"/>
  <c r="BJ54" i="1"/>
  <c r="BC54" i="1"/>
  <c r="BC56" i="1"/>
  <c r="BL56" i="1"/>
  <c r="BN58" i="1"/>
  <c r="BC58" i="1"/>
  <c r="BC57" i="1"/>
  <c r="BM57" i="1"/>
  <c r="AV114" i="1"/>
  <c r="AG157" i="1"/>
  <c r="AH156" i="1"/>
  <c r="AV53" i="1"/>
  <c r="AH179" i="1"/>
  <c r="AI178" i="1"/>
  <c r="AI135" i="1"/>
  <c r="G133" i="1"/>
  <c r="AK137" i="1"/>
  <c r="AN137" i="1" s="1"/>
  <c r="AK139" i="1"/>
  <c r="AN139" i="1" s="1"/>
  <c r="AK140" i="1"/>
  <c r="AN140" i="1" s="1"/>
  <c r="H133" i="1"/>
  <c r="AK144" i="1"/>
  <c r="AN144" i="1" s="1"/>
  <c r="AK149" i="1"/>
  <c r="AN149" i="1" s="1"/>
  <c r="AK141" i="1"/>
  <c r="AN141" i="1" s="1"/>
  <c r="F133" i="1"/>
  <c r="AK145" i="1"/>
  <c r="AN145" i="1" s="1"/>
  <c r="AK138" i="1"/>
  <c r="AN138" i="1" s="1"/>
  <c r="I133" i="1"/>
  <c r="K133" i="1"/>
  <c r="J133" i="1"/>
  <c r="AP365" i="3" l="1"/>
  <c r="AP381" i="3" s="1"/>
  <c r="AJ422" i="3"/>
  <c r="AK427" i="3"/>
  <c r="AK425" i="3"/>
  <c r="F420" i="3"/>
  <c r="AV423" i="3" s="1"/>
  <c r="AK431" i="3"/>
  <c r="AK424" i="3"/>
  <c r="AK436" i="3"/>
  <c r="AK432" i="3"/>
  <c r="AK428" i="3"/>
  <c r="AK426" i="3"/>
  <c r="AH466" i="3"/>
  <c r="AI465" i="3"/>
  <c r="Y421" i="1"/>
  <c r="X422" i="1"/>
  <c r="Y443" i="1"/>
  <c r="X444" i="1"/>
  <c r="AB340" i="1"/>
  <c r="AA341" i="1"/>
  <c r="AF237" i="1"/>
  <c r="AE238" i="1"/>
  <c r="AC318" i="1"/>
  <c r="AB319" i="1"/>
  <c r="AA362" i="1"/>
  <c r="Z363" i="1"/>
  <c r="AE259" i="1"/>
  <c r="AD260" i="1"/>
  <c r="AG215" i="1"/>
  <c r="AF216" i="1"/>
  <c r="W465" i="1"/>
  <c r="V466" i="1"/>
  <c r="AB384" i="1"/>
  <c r="AA385" i="1"/>
  <c r="AD281" i="1"/>
  <c r="AC282" i="1"/>
  <c r="AP70" i="1"/>
  <c r="BT149" i="1"/>
  <c r="BC149" i="1"/>
  <c r="BP144" i="1"/>
  <c r="BC144" i="1"/>
  <c r="BC145" i="1"/>
  <c r="BQ145" i="1"/>
  <c r="BC139" i="1"/>
  <c r="BL139" i="1"/>
  <c r="BC141" i="1"/>
  <c r="BN141" i="1"/>
  <c r="BM140" i="1"/>
  <c r="BC140" i="1"/>
  <c r="BC138" i="1"/>
  <c r="BK138" i="1"/>
  <c r="AP137" i="1"/>
  <c r="AP153" i="1" s="1"/>
  <c r="BJ137" i="1"/>
  <c r="BC137" i="1"/>
  <c r="AP115" i="1"/>
  <c r="AP131" i="1" s="1"/>
  <c r="AH157" i="1"/>
  <c r="AI156" i="1"/>
  <c r="AI179" i="1"/>
  <c r="AJ178" i="1"/>
  <c r="AK193" i="1" s="1"/>
  <c r="AV136" i="1"/>
  <c r="BC431" i="3" l="1"/>
  <c r="BP431" i="3"/>
  <c r="AN431" i="3"/>
  <c r="BJ424" i="3"/>
  <c r="BC424" i="3"/>
  <c r="AN424" i="3"/>
  <c r="BC425" i="3"/>
  <c r="AN425" i="3"/>
  <c r="BK425" i="3"/>
  <c r="BL426" i="3"/>
  <c r="BC426" i="3"/>
  <c r="AN426" i="3"/>
  <c r="BC428" i="3"/>
  <c r="BN428" i="3"/>
  <c r="AN428" i="3"/>
  <c r="BC427" i="3"/>
  <c r="BM427" i="3"/>
  <c r="AN427" i="3"/>
  <c r="AI466" i="3"/>
  <c r="AJ465" i="3"/>
  <c r="BC432" i="3"/>
  <c r="AN432" i="3"/>
  <c r="BQ432" i="3"/>
  <c r="BC436" i="3"/>
  <c r="AN436" i="3"/>
  <c r="BT436" i="3"/>
  <c r="AN193" i="1"/>
  <c r="BC193" i="1"/>
  <c r="BT193" i="1"/>
  <c r="AC340" i="1"/>
  <c r="AB341" i="1"/>
  <c r="AC384" i="1"/>
  <c r="AB385" i="1"/>
  <c r="AB362" i="1"/>
  <c r="AA363" i="1"/>
  <c r="Z443" i="1"/>
  <c r="Y444" i="1"/>
  <c r="AG237" i="1"/>
  <c r="AF238" i="1"/>
  <c r="AF259" i="1"/>
  <c r="AE260" i="1"/>
  <c r="AH215" i="1"/>
  <c r="AG216" i="1"/>
  <c r="AE281" i="1"/>
  <c r="AD282" i="1"/>
  <c r="X465" i="1"/>
  <c r="W466" i="1"/>
  <c r="AD318" i="1"/>
  <c r="AC319" i="1"/>
  <c r="Z421" i="1"/>
  <c r="Y422" i="1"/>
  <c r="AJ179" i="1"/>
  <c r="AK181" i="1"/>
  <c r="AN181" i="1" s="1"/>
  <c r="H177" i="1"/>
  <c r="AK182" i="1"/>
  <c r="AN182" i="1" s="1"/>
  <c r="AK189" i="1"/>
  <c r="AN189" i="1" s="1"/>
  <c r="AK183" i="1"/>
  <c r="AN183" i="1" s="1"/>
  <c r="AK185" i="1"/>
  <c r="AN185" i="1" s="1"/>
  <c r="F177" i="1"/>
  <c r="AK184" i="1"/>
  <c r="AN184" i="1" s="1"/>
  <c r="AK188" i="1"/>
  <c r="AN188" i="1" s="1"/>
  <c r="G177" i="1"/>
  <c r="J177" i="1"/>
  <c r="I177" i="1"/>
  <c r="K177" i="1"/>
  <c r="AI157" i="1"/>
  <c r="AJ156" i="1"/>
  <c r="AK171" i="1" s="1"/>
  <c r="AP424" i="3" l="1"/>
  <c r="AP440" i="3" s="1"/>
  <c r="AJ466" i="3"/>
  <c r="AK471" i="3"/>
  <c r="AK468" i="3"/>
  <c r="AK475" i="3"/>
  <c r="AK469" i="3"/>
  <c r="AK476" i="3"/>
  <c r="AK480" i="3"/>
  <c r="H464" i="3"/>
  <c r="AK472" i="3"/>
  <c r="G464" i="3"/>
  <c r="AK470" i="3"/>
  <c r="F464" i="3"/>
  <c r="AV467" i="3" s="1"/>
  <c r="I464" i="3"/>
  <c r="J464" i="3"/>
  <c r="K464" i="3"/>
  <c r="AE318" i="1"/>
  <c r="AD319" i="1"/>
  <c r="AG259" i="1"/>
  <c r="AF260" i="1"/>
  <c r="Y465" i="1"/>
  <c r="X466" i="1"/>
  <c r="AH237" i="1"/>
  <c r="AG238" i="1"/>
  <c r="AF281" i="1"/>
  <c r="AE282" i="1"/>
  <c r="AA443" i="1"/>
  <c r="Z444" i="1"/>
  <c r="AN171" i="1"/>
  <c r="BC171" i="1"/>
  <c r="BT171" i="1"/>
  <c r="AD384" i="1"/>
  <c r="AC385" i="1"/>
  <c r="AD340" i="1"/>
  <c r="AC341" i="1"/>
  <c r="AA421" i="1"/>
  <c r="Z422" i="1"/>
  <c r="AI215" i="1"/>
  <c r="AH216" i="1"/>
  <c r="AC362" i="1"/>
  <c r="AB363" i="1"/>
  <c r="BC189" i="1"/>
  <c r="BQ189" i="1"/>
  <c r="BC188" i="1"/>
  <c r="BP188" i="1"/>
  <c r="BN185" i="1"/>
  <c r="BC185" i="1"/>
  <c r="BL183" i="1"/>
  <c r="BC183" i="1"/>
  <c r="BC182" i="1"/>
  <c r="BK182" i="1"/>
  <c r="BC181" i="1"/>
  <c r="BJ181" i="1"/>
  <c r="BC184" i="1"/>
  <c r="BM184" i="1"/>
  <c r="AP181" i="1"/>
  <c r="AP197" i="1" s="1"/>
  <c r="AJ157" i="1"/>
  <c r="F155" i="1"/>
  <c r="AK167" i="1"/>
  <c r="AN167" i="1" s="1"/>
  <c r="AK160" i="1"/>
  <c r="AN160" i="1" s="1"/>
  <c r="AK163" i="1"/>
  <c r="AN163" i="1" s="1"/>
  <c r="H155" i="1"/>
  <c r="AK161" i="1"/>
  <c r="AN161" i="1" s="1"/>
  <c r="AK166" i="1"/>
  <c r="AN166" i="1" s="1"/>
  <c r="I155" i="1"/>
  <c r="J155" i="1"/>
  <c r="AK162" i="1"/>
  <c r="AN162" i="1" s="1"/>
  <c r="AK159" i="1"/>
  <c r="AN159" i="1" s="1"/>
  <c r="G155" i="1"/>
  <c r="K155" i="1"/>
  <c r="AV180" i="1"/>
  <c r="BC476" i="3" l="1"/>
  <c r="BQ476" i="3"/>
  <c r="BQ20" i="3" s="1"/>
  <c r="AN476" i="3"/>
  <c r="BK469" i="3"/>
  <c r="BK14" i="3" s="1"/>
  <c r="BC469" i="3"/>
  <c r="AN469" i="3"/>
  <c r="BC475" i="3"/>
  <c r="BP475" i="3"/>
  <c r="BP19" i="3" s="1"/>
  <c r="AN475" i="3"/>
  <c r="BC468" i="3"/>
  <c r="AN468" i="3"/>
  <c r="BJ468" i="3"/>
  <c r="BJ13" i="3" s="1"/>
  <c r="BC471" i="3"/>
  <c r="AN471" i="3"/>
  <c r="BM471" i="3"/>
  <c r="BM16" i="3" s="1"/>
  <c r="BC472" i="3"/>
  <c r="BN472" i="3"/>
  <c r="BN17" i="3" s="1"/>
  <c r="AN472" i="3"/>
  <c r="BL470" i="3"/>
  <c r="BL15" i="3" s="1"/>
  <c r="BC470" i="3"/>
  <c r="AN470" i="3"/>
  <c r="BT480" i="3"/>
  <c r="BT23" i="3" s="1"/>
  <c r="BC480" i="3"/>
  <c r="AN480" i="3"/>
  <c r="AE384" i="1"/>
  <c r="AD385" i="1"/>
  <c r="AI237" i="1"/>
  <c r="AH238" i="1"/>
  <c r="AB443" i="1"/>
  <c r="AA444" i="1"/>
  <c r="AH259" i="1"/>
  <c r="AG260" i="1"/>
  <c r="AI216" i="1"/>
  <c r="G214" i="1"/>
  <c r="AK222" i="1"/>
  <c r="AK218" i="1"/>
  <c r="F214" i="1"/>
  <c r="AK230" i="1"/>
  <c r="AK221" i="1"/>
  <c r="AK225" i="1"/>
  <c r="AK220" i="1"/>
  <c r="AK219" i="1"/>
  <c r="AK226" i="1"/>
  <c r="H214" i="1"/>
  <c r="I214" i="1"/>
  <c r="J214" i="1"/>
  <c r="K214" i="1"/>
  <c r="AB421" i="1"/>
  <c r="AA422" i="1"/>
  <c r="AD362" i="1"/>
  <c r="AC363" i="1"/>
  <c r="Z465" i="1"/>
  <c r="Y466" i="1"/>
  <c r="AE340" i="1"/>
  <c r="AD341" i="1"/>
  <c r="AG281" i="1"/>
  <c r="AF282" i="1"/>
  <c r="AF318" i="1"/>
  <c r="AE319" i="1"/>
  <c r="BC167" i="1"/>
  <c r="BQ167" i="1"/>
  <c r="BC166" i="1"/>
  <c r="BP166" i="1"/>
  <c r="BC163" i="1"/>
  <c r="BN163" i="1"/>
  <c r="BJ159" i="1"/>
  <c r="BC159" i="1"/>
  <c r="BC160" i="1"/>
  <c r="BK160" i="1"/>
  <c r="BC162" i="1"/>
  <c r="BM162" i="1"/>
  <c r="BL161" i="1"/>
  <c r="BC161" i="1"/>
  <c r="AP159" i="1"/>
  <c r="AV158" i="1"/>
  <c r="BC18" i="3" l="1" a="1"/>
  <c r="BC18" i="3" s="1"/>
  <c r="BC21" i="3" a="1"/>
  <c r="BC21" i="3" s="1"/>
  <c r="BC13" i="3" a="1"/>
  <c r="BC13" i="3" s="1"/>
  <c r="BC24" i="3" a="1"/>
  <c r="BC24" i="3" s="1"/>
  <c r="BC17" i="3" a="1"/>
  <c r="BC17" i="3" s="1"/>
  <c r="BC15" i="3" a="1"/>
  <c r="BC15" i="3" s="1"/>
  <c r="BC19" i="3" a="1"/>
  <c r="BC19" i="3" s="1"/>
  <c r="BC22" i="3" a="1"/>
  <c r="BC22" i="3" s="1"/>
  <c r="BC23" i="3" a="1"/>
  <c r="BC23" i="3" s="1"/>
  <c r="BC20" i="3" a="1"/>
  <c r="BC20" i="3" s="1"/>
  <c r="BC14" i="3" a="1"/>
  <c r="BC14" i="3" s="1"/>
  <c r="BC26" i="3" a="1"/>
  <c r="BC26" i="3" s="1"/>
  <c r="BC25" i="3" a="1"/>
  <c r="BC25" i="3" s="1"/>
  <c r="BC16" i="3" a="1"/>
  <c r="BC16" i="3" s="1"/>
  <c r="AP468" i="3"/>
  <c r="AP484" i="3" s="1"/>
  <c r="W9" i="3" s="1"/>
  <c r="AF340" i="1"/>
  <c r="AE341" i="1"/>
  <c r="AN221" i="1"/>
  <c r="BM221" i="1"/>
  <c r="BC221" i="1"/>
  <c r="AN230" i="1"/>
  <c r="BT230" i="1"/>
  <c r="BC230" i="1"/>
  <c r="AA465" i="1"/>
  <c r="Z466" i="1"/>
  <c r="AC443" i="1"/>
  <c r="AB444" i="1"/>
  <c r="AN218" i="1"/>
  <c r="BJ218" i="1"/>
  <c r="BC218" i="1"/>
  <c r="AG318" i="1"/>
  <c r="AF319" i="1"/>
  <c r="AC421" i="1"/>
  <c r="AB422" i="1"/>
  <c r="AN225" i="1"/>
  <c r="BC225" i="1"/>
  <c r="BP225" i="1"/>
  <c r="AI259" i="1"/>
  <c r="AH260" i="1"/>
  <c r="AV217" i="1"/>
  <c r="AN226" i="1"/>
  <c r="BC226" i="1"/>
  <c r="BQ226" i="1"/>
  <c r="AN222" i="1"/>
  <c r="BC222" i="1"/>
  <c r="BN222" i="1"/>
  <c r="AJ237" i="1"/>
  <c r="AI238" i="1"/>
  <c r="AE362" i="1"/>
  <c r="AD363" i="1"/>
  <c r="AN219" i="1"/>
  <c r="BK219" i="1"/>
  <c r="BC219" i="1"/>
  <c r="AH281" i="1"/>
  <c r="AG282" i="1"/>
  <c r="AN220" i="1"/>
  <c r="BC220" i="1"/>
  <c r="BL220" i="1"/>
  <c r="AF384" i="1"/>
  <c r="AE385" i="1"/>
  <c r="AP175" i="1"/>
  <c r="AK19" i="3" l="1"/>
  <c r="AN19" i="3" s="1"/>
  <c r="BF19" i="3"/>
  <c r="AK22" i="3"/>
  <c r="BF22" i="3"/>
  <c r="BF16" i="3"/>
  <c r="AK16" i="3"/>
  <c r="AN16" i="3" s="1"/>
  <c r="AK15" i="3"/>
  <c r="AN15" i="3" s="1"/>
  <c r="BF15" i="3"/>
  <c r="BF25" i="3"/>
  <c r="AK25" i="3"/>
  <c r="BF17" i="3"/>
  <c r="AK17" i="3"/>
  <c r="AN17" i="3" s="1"/>
  <c r="AK26" i="3"/>
  <c r="BF26" i="3"/>
  <c r="BF24" i="3"/>
  <c r="AK24" i="3"/>
  <c r="AK14" i="3"/>
  <c r="AN14" i="3" s="1"/>
  <c r="BF14" i="3"/>
  <c r="BF13" i="3"/>
  <c r="AK13" i="3"/>
  <c r="AN13" i="3" s="1"/>
  <c r="BF20" i="3"/>
  <c r="AK20" i="3"/>
  <c r="AN20" i="3" s="1"/>
  <c r="BF21" i="3"/>
  <c r="AK21" i="3"/>
  <c r="AK23" i="3"/>
  <c r="AN23" i="3" s="1"/>
  <c r="BF23" i="3"/>
  <c r="AK18" i="3"/>
  <c r="BF18" i="3"/>
  <c r="AG384" i="1"/>
  <c r="AF385" i="1"/>
  <c r="AD443" i="1"/>
  <c r="AC444" i="1"/>
  <c r="G236" i="1"/>
  <c r="AJ238" i="1"/>
  <c r="AK248" i="1"/>
  <c r="AK244" i="1"/>
  <c r="AK252" i="1"/>
  <c r="AK242" i="1"/>
  <c r="AK241" i="1"/>
  <c r="AK243" i="1"/>
  <c r="F236" i="1"/>
  <c r="H236" i="1"/>
  <c r="AK247" i="1"/>
  <c r="AK240" i="1"/>
  <c r="I236" i="1"/>
  <c r="J236" i="1"/>
  <c r="K236" i="1"/>
  <c r="AP218" i="1"/>
  <c r="AD421" i="1"/>
  <c r="AC422" i="1"/>
  <c r="AF362" i="1"/>
  <c r="AE363" i="1"/>
  <c r="AH318" i="1"/>
  <c r="AG319" i="1"/>
  <c r="AI281" i="1"/>
  <c r="AH282" i="1"/>
  <c r="AI260" i="1"/>
  <c r="G258" i="1"/>
  <c r="AK274" i="1"/>
  <c r="AK262" i="1"/>
  <c r="AK264" i="1"/>
  <c r="AK263" i="1"/>
  <c r="AK265" i="1"/>
  <c r="F258" i="1"/>
  <c r="AK270" i="1"/>
  <c r="AK266" i="1"/>
  <c r="I258" i="1"/>
  <c r="AK269" i="1"/>
  <c r="H258" i="1"/>
  <c r="J258" i="1"/>
  <c r="K258" i="1"/>
  <c r="AB465" i="1"/>
  <c r="AA466" i="1"/>
  <c r="AG340" i="1"/>
  <c r="AF341" i="1"/>
  <c r="AP13" i="3" l="1"/>
  <c r="W7" i="3" s="1"/>
  <c r="AN241" i="1"/>
  <c r="BK241" i="1"/>
  <c r="BC241" i="1"/>
  <c r="AG341" i="1"/>
  <c r="F339" i="1"/>
  <c r="AV342" i="1" s="1"/>
  <c r="AK355" i="1"/>
  <c r="AK351" i="1"/>
  <c r="AK347" i="1"/>
  <c r="AK350" i="1"/>
  <c r="AK345" i="1"/>
  <c r="AK343" i="1"/>
  <c r="AK344" i="1"/>
  <c r="AK346" i="1"/>
  <c r="AN270" i="1"/>
  <c r="BC270" i="1"/>
  <c r="BQ270" i="1"/>
  <c r="AN252" i="1"/>
  <c r="BT252" i="1"/>
  <c r="BC252" i="1"/>
  <c r="AV239" i="1"/>
  <c r="AN274" i="1"/>
  <c r="BC274" i="1"/>
  <c r="BT274" i="1"/>
  <c r="AC465" i="1"/>
  <c r="AB466" i="1"/>
  <c r="AV261" i="1"/>
  <c r="AN240" i="1"/>
  <c r="BC240" i="1"/>
  <c r="BJ240" i="1"/>
  <c r="AN244" i="1"/>
  <c r="BC244" i="1"/>
  <c r="BN244" i="1"/>
  <c r="AE443" i="1"/>
  <c r="AD444" i="1"/>
  <c r="AN263" i="1"/>
  <c r="BK263" i="1"/>
  <c r="BC263" i="1"/>
  <c r="AJ281" i="1"/>
  <c r="AI282" i="1"/>
  <c r="AE421" i="1"/>
  <c r="AD422" i="1"/>
  <c r="AH384" i="1"/>
  <c r="AG385" i="1"/>
  <c r="AN264" i="1"/>
  <c r="BC264" i="1"/>
  <c r="BL264" i="1"/>
  <c r="AN269" i="1"/>
  <c r="BC269" i="1"/>
  <c r="BP269" i="1"/>
  <c r="AN262" i="1"/>
  <c r="BJ262" i="1"/>
  <c r="BC262" i="1"/>
  <c r="AI318" i="1"/>
  <c r="AH319" i="1"/>
  <c r="AP234" i="1"/>
  <c r="AN243" i="1"/>
  <c r="BC243" i="1"/>
  <c r="BM243" i="1"/>
  <c r="AN266" i="1"/>
  <c r="BC266" i="1"/>
  <c r="BN266" i="1"/>
  <c r="AG362" i="1"/>
  <c r="AF363" i="1"/>
  <c r="AN242" i="1"/>
  <c r="BC242" i="1"/>
  <c r="BL242" i="1"/>
  <c r="AN265" i="1"/>
  <c r="BM265" i="1"/>
  <c r="BC265" i="1"/>
  <c r="AN247" i="1"/>
  <c r="BP247" i="1"/>
  <c r="BC247" i="1"/>
  <c r="AN248" i="1"/>
  <c r="BQ248" i="1"/>
  <c r="BC248" i="1"/>
  <c r="AF421" i="1" l="1"/>
  <c r="AE422" i="1"/>
  <c r="AD465" i="1"/>
  <c r="AC466" i="1"/>
  <c r="AN347" i="1"/>
  <c r="BC347" i="1"/>
  <c r="BN347" i="1"/>
  <c r="AN351" i="1"/>
  <c r="BQ351" i="1"/>
  <c r="BC351" i="1"/>
  <c r="G280" i="1"/>
  <c r="AJ282" i="1"/>
  <c r="AK292" i="1"/>
  <c r="AK286" i="1"/>
  <c r="F280" i="1"/>
  <c r="AK285" i="1"/>
  <c r="AK284" i="1"/>
  <c r="AK291" i="1"/>
  <c r="AK287" i="1"/>
  <c r="AK296" i="1"/>
  <c r="H280" i="1"/>
  <c r="AK288" i="1"/>
  <c r="J280" i="1"/>
  <c r="I280" i="1"/>
  <c r="K280" i="1"/>
  <c r="AN355" i="1"/>
  <c r="BC355" i="1"/>
  <c r="BT355" i="1"/>
  <c r="AJ318" i="1"/>
  <c r="AI319" i="1"/>
  <c r="AP240" i="1"/>
  <c r="AN343" i="1"/>
  <c r="BC343" i="1"/>
  <c r="BJ343" i="1"/>
  <c r="AN346" i="1"/>
  <c r="BC346" i="1"/>
  <c r="BM346" i="1"/>
  <c r="AP262" i="1"/>
  <c r="AP278" i="1" s="1"/>
  <c r="AN345" i="1"/>
  <c r="BC345" i="1"/>
  <c r="BL345" i="1"/>
  <c r="AH362" i="1"/>
  <c r="AG363" i="1"/>
  <c r="AN344" i="1"/>
  <c r="BC344" i="1"/>
  <c r="BK344" i="1"/>
  <c r="AI384" i="1"/>
  <c r="AH385" i="1"/>
  <c r="AF443" i="1"/>
  <c r="AE444" i="1"/>
  <c r="AN350" i="1"/>
  <c r="BP350" i="1"/>
  <c r="BC350" i="1"/>
  <c r="AP343" i="1" l="1"/>
  <c r="AP359" i="1" s="1"/>
  <c r="AN287" i="1"/>
  <c r="BM287" i="1"/>
  <c r="BC287" i="1"/>
  <c r="AP256" i="1"/>
  <c r="AN291" i="1"/>
  <c r="BC291" i="1"/>
  <c r="BP291" i="1"/>
  <c r="AE465" i="1"/>
  <c r="AD466" i="1"/>
  <c r="AJ319" i="1"/>
  <c r="AK325" i="1"/>
  <c r="AK321" i="1"/>
  <c r="F317" i="1"/>
  <c r="AV320" i="1" s="1"/>
  <c r="AK323" i="1"/>
  <c r="AK324" i="1"/>
  <c r="AK329" i="1"/>
  <c r="AK328" i="1"/>
  <c r="AK322" i="1"/>
  <c r="AK333" i="1"/>
  <c r="AN286" i="1"/>
  <c r="BL286" i="1"/>
  <c r="BC286" i="1"/>
  <c r="G383" i="1"/>
  <c r="AI385" i="1"/>
  <c r="AK395" i="1"/>
  <c r="AK387" i="1"/>
  <c r="AK388" i="1"/>
  <c r="F383" i="1"/>
  <c r="AK391" i="1"/>
  <c r="AK394" i="1"/>
  <c r="AK390" i="1"/>
  <c r="AK389" i="1"/>
  <c r="H383" i="1"/>
  <c r="I383" i="1"/>
  <c r="J383" i="1"/>
  <c r="K383" i="1"/>
  <c r="AI362" i="1"/>
  <c r="AH363" i="1"/>
  <c r="AN285" i="1"/>
  <c r="BC285" i="1"/>
  <c r="BK285" i="1"/>
  <c r="AG443" i="1"/>
  <c r="AF444" i="1"/>
  <c r="AN288" i="1"/>
  <c r="BC288" i="1"/>
  <c r="BN288" i="1"/>
  <c r="AV283" i="1"/>
  <c r="AN296" i="1"/>
  <c r="BT296" i="1"/>
  <c r="BC296" i="1"/>
  <c r="AN292" i="1"/>
  <c r="BC292" i="1"/>
  <c r="BQ292" i="1"/>
  <c r="AN284" i="1"/>
  <c r="BC284" i="1"/>
  <c r="BJ284" i="1"/>
  <c r="AG421" i="1"/>
  <c r="AF422" i="1"/>
  <c r="AJ362" i="1" l="1"/>
  <c r="AI363" i="1"/>
  <c r="AV386" i="1"/>
  <c r="AN321" i="1"/>
  <c r="BC321" i="1"/>
  <c r="BJ321" i="1"/>
  <c r="AH421" i="1"/>
  <c r="AG422" i="1"/>
  <c r="AN387" i="1"/>
  <c r="BC387" i="1"/>
  <c r="BJ387" i="1"/>
  <c r="AN322" i="1"/>
  <c r="BK322" i="1"/>
  <c r="BC322" i="1"/>
  <c r="AN389" i="1"/>
  <c r="BC389" i="1"/>
  <c r="BL389" i="1"/>
  <c r="AN395" i="1"/>
  <c r="BQ395" i="1"/>
  <c r="BC395" i="1"/>
  <c r="AN328" i="1"/>
  <c r="BP328" i="1"/>
  <c r="BC328" i="1"/>
  <c r="AH443" i="1"/>
  <c r="AG444" i="1"/>
  <c r="AN333" i="1"/>
  <c r="BT333" i="1"/>
  <c r="BC333" i="1"/>
  <c r="AN325" i="1"/>
  <c r="BC325" i="1"/>
  <c r="BN325" i="1"/>
  <c r="AN329" i="1"/>
  <c r="BC329" i="1"/>
  <c r="BQ329" i="1"/>
  <c r="AF465" i="1"/>
  <c r="AE466" i="1"/>
  <c r="AN391" i="1"/>
  <c r="BN391" i="1"/>
  <c r="BC391" i="1"/>
  <c r="AN323" i="1"/>
  <c r="BL323" i="1"/>
  <c r="BC323" i="1"/>
  <c r="AN399" i="1"/>
  <c r="BT399" i="1"/>
  <c r="BC399" i="1"/>
  <c r="AN388" i="1"/>
  <c r="BK388" i="1"/>
  <c r="BC388" i="1"/>
  <c r="AN390" i="1"/>
  <c r="BC390" i="1"/>
  <c r="BM390" i="1"/>
  <c r="AP284" i="1"/>
  <c r="AN394" i="1"/>
  <c r="BC394" i="1"/>
  <c r="BP394" i="1"/>
  <c r="AN324" i="1"/>
  <c r="BC324" i="1"/>
  <c r="BM324" i="1"/>
  <c r="AP300" i="1" l="1"/>
  <c r="AG465" i="1"/>
  <c r="AF466" i="1"/>
  <c r="AI443" i="1"/>
  <c r="AH444" i="1"/>
  <c r="AI421" i="1"/>
  <c r="AH422" i="1"/>
  <c r="AP321" i="1"/>
  <c r="AP337" i="1" s="1"/>
  <c r="AP387" i="1"/>
  <c r="AP403" i="1" s="1"/>
  <c r="H361" i="1"/>
  <c r="AJ363" i="1"/>
  <c r="AK367" i="1"/>
  <c r="AK366" i="1"/>
  <c r="AK365" i="1"/>
  <c r="F361" i="1"/>
  <c r="AK377" i="1"/>
  <c r="AK368" i="1"/>
  <c r="AK369" i="1"/>
  <c r="AK373" i="1"/>
  <c r="AK372" i="1"/>
  <c r="I361" i="1"/>
  <c r="G361" i="1"/>
  <c r="J361" i="1"/>
  <c r="K361" i="1"/>
  <c r="AN373" i="1" l="1"/>
  <c r="BC373" i="1"/>
  <c r="BQ373" i="1"/>
  <c r="AN369" i="1"/>
  <c r="BN369" i="1"/>
  <c r="BC369" i="1"/>
  <c r="AN368" i="1"/>
  <c r="BM368" i="1"/>
  <c r="BC368" i="1"/>
  <c r="G442" i="1"/>
  <c r="AI444" i="1"/>
  <c r="AK450" i="1"/>
  <c r="AK447" i="1"/>
  <c r="AK448" i="1"/>
  <c r="AK449" i="1"/>
  <c r="AK446" i="1"/>
  <c r="AK458" i="1"/>
  <c r="AK453" i="1"/>
  <c r="F442" i="1"/>
  <c r="H442" i="1"/>
  <c r="AK454" i="1"/>
  <c r="J442" i="1"/>
  <c r="K442" i="1"/>
  <c r="I442" i="1"/>
  <c r="AV364" i="1"/>
  <c r="AN365" i="1"/>
  <c r="BC365" i="1"/>
  <c r="BJ365" i="1"/>
  <c r="AH465" i="1"/>
  <c r="AG466" i="1"/>
  <c r="AN372" i="1"/>
  <c r="BP372" i="1"/>
  <c r="BC372" i="1"/>
  <c r="AN367" i="1"/>
  <c r="BL367" i="1"/>
  <c r="BC367" i="1"/>
  <c r="AN377" i="1"/>
  <c r="BC377" i="1"/>
  <c r="BT377" i="1"/>
  <c r="AN366" i="1"/>
  <c r="BC366" i="1"/>
  <c r="BK366" i="1"/>
  <c r="AJ421" i="1"/>
  <c r="AI422" i="1"/>
  <c r="AN449" i="1" l="1"/>
  <c r="BC449" i="1"/>
  <c r="BM449" i="1"/>
  <c r="AN454" i="1"/>
  <c r="BC454" i="1"/>
  <c r="BQ454" i="1"/>
  <c r="AJ422" i="1"/>
  <c r="AK428" i="1"/>
  <c r="AK424" i="1"/>
  <c r="F420" i="1"/>
  <c r="AV423" i="1" s="1"/>
  <c r="AK431" i="1"/>
  <c r="AK436" i="1"/>
  <c r="AK427" i="1"/>
  <c r="AK425" i="1"/>
  <c r="AK426" i="1"/>
  <c r="AK432" i="1"/>
  <c r="AI465" i="1"/>
  <c r="AH466" i="1"/>
  <c r="BC447" i="1"/>
  <c r="BK447" i="1"/>
  <c r="AN447" i="1"/>
  <c r="AN450" i="1"/>
  <c r="BN450" i="1"/>
  <c r="BC450" i="1"/>
  <c r="AN446" i="1"/>
  <c r="BC446" i="1"/>
  <c r="BJ446" i="1"/>
  <c r="BL448" i="1"/>
  <c r="BC448" i="1"/>
  <c r="AN448" i="1"/>
  <c r="AV445" i="1"/>
  <c r="AP365" i="1"/>
  <c r="AN453" i="1"/>
  <c r="BC453" i="1"/>
  <c r="BP453" i="1"/>
  <c r="AN458" i="1"/>
  <c r="BC458" i="1"/>
  <c r="BT458" i="1"/>
  <c r="AN425" i="1" l="1"/>
  <c r="BK425" i="1"/>
  <c r="BC425" i="1"/>
  <c r="AP381" i="1"/>
  <c r="AN431" i="1"/>
  <c r="BP431" i="1"/>
  <c r="BC431" i="1"/>
  <c r="BC432" i="1"/>
  <c r="AN432" i="1"/>
  <c r="BQ432" i="1"/>
  <c r="AN428" i="1"/>
  <c r="BC428" i="1"/>
  <c r="BN428" i="1"/>
  <c r="BL426" i="1"/>
  <c r="BC426" i="1"/>
  <c r="AN426" i="1"/>
  <c r="BM427" i="1"/>
  <c r="AN427" i="1"/>
  <c r="BC427" i="1"/>
  <c r="AP446" i="1"/>
  <c r="AP462" i="1" s="1"/>
  <c r="AJ465" i="1"/>
  <c r="AI466" i="1"/>
  <c r="BT436" i="1"/>
  <c r="BC436" i="1"/>
  <c r="AN436" i="1"/>
  <c r="AN424" i="1"/>
  <c r="BJ424" i="1"/>
  <c r="BC424" i="1"/>
  <c r="AP424" i="1" l="1"/>
  <c r="H464" i="1"/>
  <c r="AJ466" i="1"/>
  <c r="AK468" i="1"/>
  <c r="AK475" i="1"/>
  <c r="F464" i="1"/>
  <c r="AV467" i="1" s="1"/>
  <c r="AK472" i="1"/>
  <c r="AK480" i="1"/>
  <c r="AK470" i="1"/>
  <c r="G464" i="1"/>
  <c r="AK471" i="1"/>
  <c r="AK469" i="1"/>
  <c r="AK476" i="1"/>
  <c r="I464" i="1"/>
  <c r="J464" i="1"/>
  <c r="K464" i="1"/>
  <c r="AN480" i="1" l="1"/>
  <c r="BT480" i="1"/>
  <c r="BT23" i="1" s="1"/>
  <c r="BC480" i="1"/>
  <c r="BN472" i="1"/>
  <c r="BN17" i="1" s="1"/>
  <c r="BC472" i="1"/>
  <c r="AN472" i="1"/>
  <c r="AN476" i="1"/>
  <c r="BQ476" i="1"/>
  <c r="BQ20" i="1" s="1"/>
  <c r="BC476" i="1"/>
  <c r="BC475" i="1"/>
  <c r="AN475" i="1"/>
  <c r="BP475" i="1"/>
  <c r="BP19" i="1" s="1"/>
  <c r="AN469" i="1"/>
  <c r="BC469" i="1"/>
  <c r="BK469" i="1"/>
  <c r="BK14" i="1" s="1"/>
  <c r="BJ468" i="1"/>
  <c r="BJ13" i="1" s="1"/>
  <c r="BC468" i="1"/>
  <c r="AN468" i="1"/>
  <c r="AN471" i="1"/>
  <c r="BM471" i="1"/>
  <c r="BM16" i="1" s="1"/>
  <c r="BC471" i="1"/>
  <c r="AN470" i="1"/>
  <c r="BL470" i="1"/>
  <c r="BL15" i="1" s="1"/>
  <c r="BC470" i="1"/>
  <c r="AP440" i="1"/>
  <c r="BC13" i="1" l="1" a="1"/>
  <c r="BC13" i="1" s="1"/>
  <c r="BC26" i="1" a="1"/>
  <c r="BC26" i="1" s="1"/>
  <c r="BC18" i="1" a="1"/>
  <c r="BC18" i="1" s="1"/>
  <c r="BC23" i="1" a="1"/>
  <c r="BC23" i="1" s="1"/>
  <c r="BC25" i="1" a="1"/>
  <c r="BC25" i="1" s="1"/>
  <c r="BC16" i="1" a="1"/>
  <c r="BC16" i="1" s="1"/>
  <c r="BC15" i="1" a="1"/>
  <c r="BC15" i="1" s="1"/>
  <c r="BC14" i="1" a="1"/>
  <c r="BC14" i="1" s="1"/>
  <c r="BC17" i="1" a="1"/>
  <c r="BC17" i="1" s="1"/>
  <c r="BC20" i="1" a="1"/>
  <c r="BC20" i="1" s="1"/>
  <c r="BC19" i="1" a="1"/>
  <c r="BC19" i="1" s="1"/>
  <c r="BC22" i="1" a="1"/>
  <c r="BC22" i="1" s="1"/>
  <c r="BC21" i="1" a="1"/>
  <c r="BC21" i="1" s="1"/>
  <c r="BC24" i="1" a="1"/>
  <c r="BC24" i="1" s="1"/>
  <c r="AP468" i="1"/>
  <c r="AP484" i="1" s="1"/>
  <c r="W9" i="1" s="1"/>
  <c r="AK14" i="1" l="1"/>
  <c r="AN14" i="1" s="1"/>
  <c r="BF14" i="1"/>
  <c r="BF15" i="1"/>
  <c r="AK15" i="1"/>
  <c r="AN15" i="1" s="1"/>
  <c r="AK24" i="1"/>
  <c r="BF24" i="1"/>
  <c r="AK25" i="1"/>
  <c r="BF25" i="1"/>
  <c r="BF23" i="1"/>
  <c r="AK23" i="1"/>
  <c r="AN23" i="1" s="1"/>
  <c r="AK19" i="1"/>
  <c r="AN19" i="1" s="1"/>
  <c r="BF19" i="1"/>
  <c r="BF18" i="1"/>
  <c r="AK18" i="1"/>
  <c r="AK16" i="1"/>
  <c r="AN16" i="1" s="1"/>
  <c r="BF16" i="1"/>
  <c r="AK20" i="1"/>
  <c r="AN20" i="1" s="1"/>
  <c r="BF20" i="1"/>
  <c r="AK26" i="1"/>
  <c r="BF26" i="1"/>
  <c r="AK21" i="1"/>
  <c r="BF21" i="1"/>
  <c r="AK22" i="1"/>
  <c r="BF22" i="1"/>
  <c r="AK17" i="1"/>
  <c r="AN17" i="1" s="1"/>
  <c r="BF17" i="1"/>
  <c r="BF13" i="1"/>
  <c r="AK13" i="1"/>
  <c r="AN13" i="1" s="1"/>
  <c r="AP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14B5E1A8-C3FA-4E82-9CA1-B6635F669005}">
      <text>
        <r>
          <rPr>
            <sz val="11"/>
            <color indexed="10"/>
            <rFont val="MS P ゴシック"/>
            <family val="3"/>
            <charset val="128"/>
          </rPr>
          <t>通期の平均休日率が28.5％未満（未達成）でも、
月単位達成状況が「達成」となる場合、
間接工事費の補正は、月単位の４週８休以上の
補正係数のままとする。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<sst xmlns="http://schemas.openxmlformats.org/spreadsheetml/2006/main" count="2159" uniqueCount="74">
  <si>
    <t>夏休</t>
  </si>
  <si>
    <t>休</t>
  </si>
  <si>
    <t>入</t>
  </si>
  <si>
    <t>退</t>
  </si>
  <si>
    <t>外</t>
  </si>
  <si>
    <t>－</t>
  </si>
  <si>
    <t>工事名</t>
    <rPh sb="0" eb="3">
      <t>コウジメイ</t>
    </rPh>
    <phoneticPr fontId="3"/>
  </si>
  <si>
    <t>：</t>
    <phoneticPr fontId="3"/>
  </si>
  <si>
    <t>工事期間</t>
    <rPh sb="0" eb="2">
      <t>コウジ</t>
    </rPh>
    <rPh sb="2" eb="4">
      <t>キカン</t>
    </rPh>
    <phoneticPr fontId="3"/>
  </si>
  <si>
    <t>【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</si>
  <si>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</si>
  <si>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</si>
  <si>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</si>
  <si>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提出</t>
    <rPh sb="0" eb="2">
      <t>テイシュツ</t>
    </rPh>
    <phoneticPr fontId="3"/>
  </si>
  <si>
    <t>】</t>
    <phoneticPr fontId="3"/>
  </si>
  <si>
    <t>通期達成状況</t>
    <phoneticPr fontId="3"/>
  </si>
  <si>
    <t>月単位達成状況</t>
    <phoneticPr fontId="3"/>
  </si>
  <si>
    <t>〇〇〇工事（〇〇工区）</t>
    <rPh sb="3" eb="5">
      <t>コウジ</t>
    </rPh>
    <rPh sb="8" eb="10">
      <t>コウク</t>
    </rPh>
    <phoneticPr fontId="3"/>
  </si>
  <si>
    <t>監督員</t>
    <rPh sb="0" eb="2">
      <t>カントク</t>
    </rPh>
    <rPh sb="2" eb="3">
      <t>イン</t>
    </rPh>
    <phoneticPr fontId="3"/>
  </si>
  <si>
    <t>係長</t>
    <rPh sb="0" eb="2">
      <t>カカリチョウ</t>
    </rPh>
    <phoneticPr fontId="3"/>
  </si>
  <si>
    <t>課長</t>
    <rPh sb="0" eb="2">
      <t>カチョウ</t>
    </rPh>
    <phoneticPr fontId="3"/>
  </si>
  <si>
    <t>会社名</t>
    <rPh sb="0" eb="3">
      <t>カイシャメイ</t>
    </rPh>
    <phoneticPr fontId="2"/>
  </si>
  <si>
    <t>会社名</t>
    <rPh sb="0" eb="3">
      <t>カイシャメイ</t>
    </rPh>
    <phoneticPr fontId="3"/>
  </si>
  <si>
    <t>氏名</t>
    <rPh sb="0" eb="2">
      <t>シメイ</t>
    </rPh>
    <phoneticPr fontId="2"/>
  </si>
  <si>
    <t>氏名</t>
    <rPh sb="0" eb="2">
      <t>シメイ</t>
    </rPh>
    <phoneticPr fontId="3"/>
  </si>
  <si>
    <t>対象期間日数</t>
    <rPh sb="0" eb="2">
      <t>タイショウ</t>
    </rPh>
    <rPh sb="2" eb="4">
      <t>キカン</t>
    </rPh>
    <rPh sb="4" eb="6">
      <t>ニッスウ</t>
    </rPh>
    <phoneticPr fontId="3"/>
  </si>
  <si>
    <t>対象外の等日数</t>
    <rPh sb="0" eb="3">
      <t>タイショウガイ</t>
    </rPh>
    <rPh sb="4" eb="5">
      <t>トウ</t>
    </rPh>
    <rPh sb="5" eb="7">
      <t>ニッスウ</t>
    </rPh>
    <phoneticPr fontId="3"/>
  </si>
  <si>
    <t>休日数</t>
    <rPh sb="0" eb="2">
      <t>キュウジツ</t>
    </rPh>
    <rPh sb="1" eb="3">
      <t>ニッスウ</t>
    </rPh>
    <phoneticPr fontId="3"/>
  </si>
  <si>
    <t>休日率</t>
    <rPh sb="0" eb="2">
      <t>キュウジツ</t>
    </rPh>
    <rPh sb="2" eb="3">
      <t>リツ</t>
    </rPh>
    <phoneticPr fontId="3"/>
  </si>
  <si>
    <r>
      <rPr>
        <sz val="8"/>
        <color rgb="FFFF0000"/>
        <rFont val="HGｺﾞｼｯｸM"/>
        <family val="3"/>
        <charset val="128"/>
      </rPr>
      <t>通期</t>
    </r>
    <r>
      <rPr>
        <sz val="8"/>
        <color theme="1"/>
        <rFont val="HGｺﾞｼｯｸM"/>
        <family val="3"/>
        <charset val="128"/>
      </rPr>
      <t>の平均休日率</t>
    </r>
    <rPh sb="0" eb="2">
      <t>ツウキ</t>
    </rPh>
    <rPh sb="3" eb="5">
      <t>ヘイキン</t>
    </rPh>
    <rPh sb="5" eb="7">
      <t>キュウジツ</t>
    </rPh>
    <rPh sb="7" eb="8">
      <t>リツ</t>
    </rPh>
    <phoneticPr fontId="3"/>
  </si>
  <si>
    <t>①</t>
    <phoneticPr fontId="3"/>
  </si>
  <si>
    <t>②</t>
    <phoneticPr fontId="3"/>
  </si>
  <si>
    <t>③</t>
    <phoneticPr fontId="3"/>
  </si>
  <si>
    <t>③/①=④</t>
    <phoneticPr fontId="3"/>
  </si>
  <si>
    <t>④の平均</t>
    <rPh sb="2" eb="4">
      <t>ヘイキン</t>
    </rPh>
    <phoneticPr fontId="3"/>
  </si>
  <si>
    <t>元請負人</t>
    <phoneticPr fontId="3"/>
  </si>
  <si>
    <t>A建設</t>
    <rPh sb="1" eb="3">
      <t>ケンセツ</t>
    </rPh>
    <phoneticPr fontId="3"/>
  </si>
  <si>
    <t>〇〇</t>
    <phoneticPr fontId="3"/>
  </si>
  <si>
    <t>●●</t>
    <phoneticPr fontId="3"/>
  </si>
  <si>
    <t>△△</t>
    <phoneticPr fontId="3"/>
  </si>
  <si>
    <t>■■</t>
    <phoneticPr fontId="3"/>
  </si>
  <si>
    <t>★★</t>
    <phoneticPr fontId="3"/>
  </si>
  <si>
    <t>下請負人</t>
    <phoneticPr fontId="3"/>
  </si>
  <si>
    <t>B産業</t>
    <rPh sb="1" eb="3">
      <t>サンギョウ</t>
    </rPh>
    <phoneticPr fontId="3"/>
  </si>
  <si>
    <t>C土木</t>
    <rPh sb="1" eb="3">
      <t>ドボク</t>
    </rPh>
    <phoneticPr fontId="3"/>
  </si>
  <si>
    <t>関数計算</t>
    <rPh sb="0" eb="4">
      <t>カンスウケイサン</t>
    </rPh>
    <phoneticPr fontId="3"/>
  </si>
  <si>
    <t>検証</t>
    <rPh sb="0" eb="2">
      <t>ケンショウ</t>
    </rPh>
    <phoneticPr fontId="3"/>
  </si>
  <si>
    <t>※休日率及び平均休日率は、少数第4位を切り捨て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0">
      <t>キ</t>
    </rPh>
    <rPh sb="21" eb="22">
      <t>ス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</si>
  <si>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</si>
  <si>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</si>
  <si>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対象外期間</t>
    <rPh sb="0" eb="2">
      <t>タイショウ</t>
    </rPh>
    <rPh sb="2" eb="3">
      <t>ガイ</t>
    </rPh>
    <rPh sb="3" eb="5">
      <t>キカン</t>
    </rPh>
    <phoneticPr fontId="3"/>
  </si>
  <si>
    <t>休日率</t>
    <rPh sb="0" eb="3">
      <t>キュウジツリツ</t>
    </rPh>
    <phoneticPr fontId="3"/>
  </si>
  <si>
    <t>月単位の平均休日率</t>
    <rPh sb="0" eb="3">
      <t>ツキタンイ</t>
    </rPh>
    <rPh sb="4" eb="9">
      <t>ヘイキンキュウジツリツ</t>
    </rPh>
    <phoneticPr fontId="3"/>
  </si>
  <si>
    <t>－のカウント</t>
    <phoneticPr fontId="3"/>
  </si>
  <si>
    <t>外のカウント</t>
    <rPh sb="0" eb="1">
      <t>ホカ</t>
    </rPh>
    <phoneticPr fontId="3"/>
  </si>
  <si>
    <t>月単位判定のカウント</t>
    <rPh sb="0" eb="3">
      <t>ツキタンイ</t>
    </rPh>
    <rPh sb="3" eb="5">
      <t>ハンテイ</t>
    </rPh>
    <phoneticPr fontId="3"/>
  </si>
  <si>
    <t>月単位達成判定</t>
    <rPh sb="0" eb="3">
      <t>ツキタンイ</t>
    </rPh>
    <rPh sb="3" eb="5">
      <t>タッセイ</t>
    </rPh>
    <rPh sb="5" eb="7">
      <t>ハンテイ</t>
    </rPh>
    <phoneticPr fontId="3"/>
  </si>
  <si>
    <t>月日</t>
  </si>
  <si>
    <t>曜日</t>
  </si>
  <si>
    <t>対象外期間</t>
  </si>
  <si>
    <t>月単位達成判定</t>
  </si>
  <si>
    <t>対象外
期間</t>
    <rPh sb="0" eb="2">
      <t>タイショウ</t>
    </rPh>
    <rPh sb="2" eb="3">
      <t>ガイ</t>
    </rPh>
    <rPh sb="4" eb="6">
      <t>キカン</t>
    </rPh>
    <phoneticPr fontId="3"/>
  </si>
  <si>
    <t>確認用</t>
    <rPh sb="0" eb="2">
      <t>カクニン</t>
    </rPh>
    <rPh sb="2" eb="3">
      <t>ヨウ</t>
    </rPh>
    <phoneticPr fontId="3"/>
  </si>
  <si>
    <t>対象期間
日数</t>
  </si>
  <si>
    <t>対象期間外
等の日数</t>
  </si>
  <si>
    <t>休日数</t>
  </si>
  <si>
    <t>　</t>
  </si>
  <si>
    <t>（様式２）</t>
    <rPh sb="1" eb="3">
      <t>ヨウシキ</t>
    </rPh>
    <phoneticPr fontId="3"/>
  </si>
  <si>
    <t>年末年始</t>
  </si>
  <si>
    <t>休日取得</t>
    <phoneticPr fontId="3"/>
  </si>
  <si>
    <t>（週休２日交替制工事）</t>
    <phoneticPr fontId="3"/>
  </si>
  <si>
    <t>対象期間外等の日数</t>
    <rPh sb="0" eb="2">
      <t>タイショウ</t>
    </rPh>
    <rPh sb="2" eb="4">
      <t>キカン</t>
    </rPh>
    <rPh sb="4" eb="5">
      <t>ガイ</t>
    </rPh>
    <rPh sb="5" eb="6">
      <t>トウ</t>
    </rPh>
    <rPh sb="7" eb="9">
      <t>ニッスウ</t>
    </rPh>
    <phoneticPr fontId="3"/>
  </si>
  <si>
    <t>対象期間開始日：</t>
    <rPh sb="0" eb="6">
      <t>タイショウキカンカイシ</t>
    </rPh>
    <rPh sb="6" eb="7">
      <t>チャクビ</t>
    </rPh>
    <phoneticPr fontId="3"/>
  </si>
  <si>
    <t>計画表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</si>
</sst>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&quot;日間&quot;"/>
    <numFmt numFmtId="177" formatCode="[$-411]ggge&quot;年&quot;m&quot;月&quot;d&quot;日&quot;;@"/>
    <numFmt numFmtId="178" formatCode="#,##0;;;"/>
    <numFmt numFmtId="179" formatCode="0.0%"/>
    <numFmt numFmtId="180" formatCode="[$-411]ggge&quot;年&quot;m&quot;月&quot;"/>
    <numFmt numFmtId="181" formatCode="m/d"/>
    <numFmt numFmtId="182" formatCode="d"/>
    <numFmt numFmtId="183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8" fontId="2" fillId="0" borderId="19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2" borderId="23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shrinkToFit="1"/>
    </xf>
    <xf numFmtId="178" fontId="2" fillId="0" borderId="28" xfId="0" applyNumberFormat="1" applyFont="1" applyBorder="1">
      <alignment vertical="center"/>
    </xf>
    <xf numFmtId="3" fontId="2" fillId="0" borderId="19" xfId="0" applyNumberFormat="1" applyFont="1" applyBorder="1">
      <alignment vertical="center"/>
    </xf>
    <xf numFmtId="3" fontId="2" fillId="0" borderId="23" xfId="0" applyNumberFormat="1" applyFont="1" applyBorder="1">
      <alignment vertical="center"/>
    </xf>
    <xf numFmtId="3" fontId="2" fillId="0" borderId="28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178" fontId="2" fillId="0" borderId="32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37" xfId="0" applyFont="1" applyBorder="1">
      <alignment vertical="center"/>
    </xf>
    <xf numFmtId="0" fontId="2" fillId="2" borderId="3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shrinkToFit="1"/>
    </xf>
    <xf numFmtId="178" fontId="2" fillId="0" borderId="38" xfId="0" applyNumberFormat="1" applyFont="1" applyBorder="1">
      <alignment vertical="center"/>
    </xf>
    <xf numFmtId="3" fontId="2" fillId="0" borderId="32" xfId="0" applyNumberFormat="1" applyFont="1" applyBorder="1">
      <alignment vertical="center"/>
    </xf>
    <xf numFmtId="3" fontId="2" fillId="0" borderId="38" xfId="0" applyNumberFormat="1" applyFont="1" applyBorder="1">
      <alignment vertical="center"/>
    </xf>
    <xf numFmtId="0" fontId="2" fillId="0" borderId="39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0" xfId="0" applyFont="1" applyBorder="1">
      <alignment vertical="center"/>
    </xf>
    <xf numFmtId="0" fontId="6" fillId="0" borderId="0" xfId="0" applyFont="1" applyAlignment="1">
      <alignment vertical="center" wrapText="1" shrinkToFit="1"/>
    </xf>
    <xf numFmtId="0" fontId="2" fillId="0" borderId="33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178" fontId="2" fillId="0" borderId="13" xfId="0" applyNumberFormat="1" applyFont="1" applyBorder="1">
      <alignment vertical="center"/>
    </xf>
    <xf numFmtId="178" fontId="2" fillId="0" borderId="41" xfId="0" applyNumberFormat="1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2" borderId="4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shrinkToFit="1"/>
    </xf>
    <xf numFmtId="178" fontId="2" fillId="0" borderId="45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41" xfId="0" applyNumberFormat="1" applyFont="1" applyBorder="1">
      <alignment vertical="center"/>
    </xf>
    <xf numFmtId="3" fontId="2" fillId="0" borderId="45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181" fontId="2" fillId="0" borderId="57" xfId="0" applyNumberFormat="1" applyFont="1" applyBorder="1" applyAlignment="1" applyProtection="1">
      <alignment horizontal="center" vertical="center" shrinkToFit="1"/>
      <protection locked="0"/>
    </xf>
    <xf numFmtId="182" fontId="2" fillId="0" borderId="58" xfId="0" applyNumberFormat="1" applyFont="1" applyBorder="1" applyAlignment="1" applyProtection="1">
      <alignment horizontal="center" vertical="center"/>
      <protection locked="0"/>
    </xf>
    <xf numFmtId="181" fontId="2" fillId="0" borderId="58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textRotation="255" wrapText="1"/>
    </xf>
    <xf numFmtId="0" fontId="2" fillId="0" borderId="45" xfId="0" applyFont="1" applyBorder="1" applyAlignment="1">
      <alignment horizontal="center" vertical="center" shrinkToFit="1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shrinkToFit="1"/>
    </xf>
    <xf numFmtId="0" fontId="2" fillId="0" borderId="22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66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8" xfId="0" applyFont="1" applyBorder="1" applyAlignment="1">
      <alignment vertical="center" shrinkToFit="1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77" xfId="0" applyFont="1" applyBorder="1" applyAlignment="1" applyProtection="1">
      <alignment horizontal="center" vertical="center" shrinkToFit="1"/>
      <protection locked="0"/>
    </xf>
    <xf numFmtId="0" fontId="2" fillId="0" borderId="7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183" fontId="2" fillId="0" borderId="0" xfId="0" applyNumberFormat="1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18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19" xfId="0" applyFont="1" applyFill="1" applyBorder="1" applyAlignment="1">
      <alignment vertical="center" shrinkToFit="1"/>
    </xf>
    <xf numFmtId="0" fontId="2" fillId="2" borderId="32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 shrinkToFit="1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9" fontId="2" fillId="0" borderId="3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179" fontId="2" fillId="0" borderId="3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9" fillId="0" borderId="3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179" fontId="2" fillId="0" borderId="32" xfId="0" applyNumberFormat="1" applyFont="1" applyBorder="1" applyAlignment="1">
      <alignment horizontal="center" vertical="center"/>
    </xf>
    <xf numFmtId="179" fontId="2" fillId="0" borderId="34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179" fontId="2" fillId="0" borderId="19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79" fontId="2" fillId="0" borderId="35" xfId="0" applyNumberFormat="1" applyFont="1" applyBorder="1" applyAlignment="1">
      <alignment horizontal="center" vertical="center"/>
    </xf>
    <xf numFmtId="179" fontId="2" fillId="0" borderId="36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13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textRotation="255" wrapText="1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4" fillId="0" borderId="9" xfId="0" applyFont="1" applyBorder="1" applyAlignment="1">
      <alignment horizontal="center" vertical="top" textRotation="255" wrapText="1" shrinkToFit="1"/>
    </xf>
    <xf numFmtId="0" fontId="14" fillId="0" borderId="15" xfId="0" applyFont="1" applyBorder="1" applyAlignment="1">
      <alignment horizontal="center" vertical="top" textRotation="255" wrapText="1" shrinkToFit="1"/>
    </xf>
    <xf numFmtId="0" fontId="14" fillId="0" borderId="21" xfId="0" applyFont="1" applyBorder="1" applyAlignment="1">
      <alignment horizontal="center" vertical="top" textRotation="255" wrapText="1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11" fillId="2" borderId="0" xfId="0" applyNumberFormat="1" applyFont="1" applyFill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 textRotation="255" wrapText="1" shrinkToFit="1"/>
    </xf>
    <xf numFmtId="0" fontId="12" fillId="0" borderId="15" xfId="0" applyFont="1" applyBorder="1" applyAlignment="1">
      <alignment horizontal="center" vertical="top" textRotation="255" wrapText="1" shrinkToFit="1"/>
    </xf>
    <xf numFmtId="0" fontId="12" fillId="0" borderId="21" xfId="0" applyFont="1" applyBorder="1" applyAlignment="1">
      <alignment horizontal="center" vertical="top" textRotation="255" wrapText="1" shrinkToFi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179" fontId="2" fillId="0" borderId="32" xfId="1" applyNumberFormat="1" applyFont="1" applyBorder="1" applyAlignment="1">
      <alignment horizontal="center" vertical="center"/>
    </xf>
    <xf numFmtId="179" fontId="2" fillId="0" borderId="34" xfId="1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179" fontId="2" fillId="0" borderId="41" xfId="1" applyNumberFormat="1" applyFont="1" applyBorder="1" applyAlignment="1">
      <alignment horizontal="center" vertical="center"/>
    </xf>
    <xf numFmtId="179" fontId="2" fillId="0" borderId="43" xfId="1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179" fontId="2" fillId="0" borderId="23" xfId="1" applyNumberFormat="1" applyFont="1" applyBorder="1" applyAlignment="1">
      <alignment horizontal="center" vertical="center"/>
    </xf>
    <xf numFmtId="179" fontId="2" fillId="0" borderId="25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9" fontId="7" fillId="0" borderId="19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 shrinkToFit="1"/>
    </xf>
    <xf numFmtId="0" fontId="10" fillId="0" borderId="15" xfId="0" applyFont="1" applyBorder="1" applyAlignment="1">
      <alignment horizontal="center" vertical="center" textRotation="255" wrapText="1" shrinkToFit="1"/>
    </xf>
    <xf numFmtId="0" fontId="10" fillId="0" borderId="21" xfId="0" applyFont="1" applyBorder="1" applyAlignment="1">
      <alignment horizontal="center" vertical="center" textRotation="255" wrapText="1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20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lightGray"/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lightGray"/>
      </fill>
    </dxf>
    <dxf>
      <font>
        <color rgb="FFFF0000"/>
      </font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metadata.xml" Type="http://schemas.openxmlformats.org/officeDocument/2006/relationships/sheetMetadata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12700</xdr:colOff>
      <xdr:row>2</xdr:row>
      <xdr:rowOff>44488</xdr:rowOff>
    </xdr:from>
    <xdr:ext cx="2714808" cy="412711"/>
    <xdr:sp macro="" textlink="">
      <xdr:nvSpPr>
        <xdr:cNvPr id="4" name="角丸四角形吹き出し 21">
          <a:extLst>
            <a:ext uri="{FF2B5EF4-FFF2-40B4-BE49-F238E27FC236}">
              <a16:creationId xmlns:a16="http://schemas.microsoft.com/office/drawing/2014/main" id="{8405A9E3-AE23-4A76-A038-8FADB1F1737C}"/>
            </a:ext>
          </a:extLst>
        </xdr:cNvPr>
        <xdr:cNvSpPr/>
      </xdr:nvSpPr>
      <xdr:spPr>
        <a:xfrm>
          <a:off x="431800" y="463588"/>
          <a:ext cx="2714808" cy="412711"/>
        </a:xfrm>
        <a:prstGeom prst="wedgeRoundRectCallout">
          <a:avLst>
            <a:gd name="adj1" fmla="val -15644"/>
            <a:gd name="adj2" fmla="val 253104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計画または実績をプルダウンから選択</a:t>
          </a:r>
        </a:p>
      </xdr:txBody>
    </xdr:sp>
    <xdr:clientData/>
  </xdr:oneCellAnchor>
  <xdr:twoCellAnchor editAs="oneCell">
    <xdr:from>
      <xdr:col>2</xdr:col>
      <xdr:colOff>38100</xdr:colOff>
      <xdr:row>12</xdr:row>
      <xdr:rowOff>38100</xdr:rowOff>
    </xdr:from>
    <xdr:to>
      <xdr:col>20</xdr:col>
      <xdr:colOff>241300</xdr:colOff>
      <xdr:row>24</xdr:row>
      <xdr:rowOff>47625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352D9D4-7CEE-4265-A90F-0CC914F6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3022600"/>
          <a:ext cx="6108700" cy="2143125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1</xdr:col>
      <xdr:colOff>88900</xdr:colOff>
      <xdr:row>15</xdr:row>
      <xdr:rowOff>82640</xdr:rowOff>
    </xdr:from>
    <xdr:ext cx="5825820" cy="1504657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7B67E520-07E4-49CA-8BD6-60B856FE1E1A}"/>
            </a:ext>
          </a:extLst>
        </xdr:cNvPr>
        <xdr:cNvSpPr/>
      </xdr:nvSpPr>
      <xdr:spPr>
        <a:xfrm>
          <a:off x="190500" y="3600540"/>
          <a:ext cx="5825820" cy="1504657"/>
        </a:xfrm>
        <a:prstGeom prst="roundRect">
          <a:avLst/>
        </a:prstGeom>
        <a:solidFill>
          <a:srgbClr val="CC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便宜上、数式・関数を入れていますが、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行挿入等でズレる可能性があるため、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受発注者双方、書類上での確認をしてください。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88900</xdr:colOff>
      <xdr:row>12</xdr:row>
      <xdr:rowOff>114379</xdr:rowOff>
    </xdr:from>
    <xdr:ext cx="2933700" cy="711121"/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024A3EAC-B3E1-4C62-B6E9-3E0FBC16C5BD}"/>
            </a:ext>
          </a:extLst>
        </xdr:cNvPr>
        <xdr:cNvSpPr/>
      </xdr:nvSpPr>
      <xdr:spPr>
        <a:xfrm>
          <a:off x="5575300" y="3098879"/>
          <a:ext cx="2933700" cy="711121"/>
        </a:xfrm>
        <a:prstGeom prst="wedgeRoundRectCallout">
          <a:avLst>
            <a:gd name="adj1" fmla="val 106890"/>
            <a:gd name="adj2" fmla="val 1144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会社名，氏名（従事者）を入力します。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>
              <a:solidFill>
                <a:srgbClr val="002060"/>
              </a:solidFill>
              <a:latin typeface="+mn-ea"/>
              <a:ea typeface="+mn-ea"/>
            </a:rPr>
            <a:t>※</a:t>
          </a:r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月別の表には、自動で反映されます。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21</xdr:col>
      <xdr:colOff>193674</xdr:colOff>
      <xdr:row>171</xdr:row>
      <xdr:rowOff>129077</xdr:rowOff>
    </xdr:from>
    <xdr:ext cx="4152595" cy="934927"/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C96AF549-D190-4CCB-9550-2E978293AB6A}"/>
            </a:ext>
          </a:extLst>
        </xdr:cNvPr>
        <xdr:cNvSpPr/>
      </xdr:nvSpPr>
      <xdr:spPr>
        <a:xfrm>
          <a:off x="7102474" y="34190477"/>
          <a:ext cx="4152595" cy="934927"/>
        </a:xfrm>
        <a:prstGeom prst="wedgeRoundRectCallout">
          <a:avLst>
            <a:gd name="adj1" fmla="val -64268"/>
            <a:gd name="adj2" fmla="val 13524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r>
            <a:rPr kumimoji="1" lang="ja-JP" altLang="ja-JP" sz="1200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対象外期間（夏季休暇など）は、対象期間に含めないため</a:t>
          </a:r>
          <a:endParaRPr kumimoji="1" lang="en-US" altLang="ja-JP" sz="1200">
            <a:solidFill>
              <a:srgbClr val="00206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200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「外」をプルダウリストから選択し入力します。</a:t>
          </a:r>
          <a:endParaRPr lang="ja-JP" altLang="ja-JP" sz="1200">
            <a:solidFill>
              <a:srgbClr val="002060"/>
            </a:solidFill>
            <a:effectLst/>
            <a:latin typeface="+mn-ea"/>
            <a:ea typeface="+mn-ea"/>
          </a:endParaRPr>
        </a:p>
        <a:p>
          <a:r>
            <a:rPr kumimoji="1" lang="en-US" altLang="ja-JP" sz="1200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rgbClr val="002060"/>
              </a:solidFill>
              <a:effectLst/>
              <a:latin typeface="+mn-ea"/>
              <a:ea typeface="+mn-ea"/>
              <a:cs typeface="+mn-cs"/>
            </a:rPr>
            <a:t>規定日数を超えた休暇は、休日としてカウント可能。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230418</xdr:colOff>
      <xdr:row>40</xdr:row>
      <xdr:rowOff>9133</xdr:rowOff>
    </xdr:from>
    <xdr:ext cx="3491691" cy="365268"/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3FE0F2AB-C9CF-405A-BA1E-D0338BF0E39E}"/>
            </a:ext>
          </a:extLst>
        </xdr:cNvPr>
        <xdr:cNvSpPr/>
      </xdr:nvSpPr>
      <xdr:spPr>
        <a:xfrm>
          <a:off x="4218218" y="8276833"/>
          <a:ext cx="3491691" cy="365268"/>
        </a:xfrm>
        <a:prstGeom prst="wedgeRoundRectCallout">
          <a:avLst>
            <a:gd name="adj1" fmla="val 119567"/>
            <a:gd name="adj2" fmla="val -482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予定している休日に「休」を選択し入力します。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16</xdr:col>
      <xdr:colOff>2722</xdr:colOff>
      <xdr:row>29</xdr:row>
      <xdr:rowOff>133389</xdr:rowOff>
    </xdr:from>
    <xdr:ext cx="3180938" cy="365268"/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5FE8B910-E982-4DA7-A289-2BE6B676DB1B}"/>
            </a:ext>
          </a:extLst>
        </xdr:cNvPr>
        <xdr:cNvSpPr/>
      </xdr:nvSpPr>
      <xdr:spPr>
        <a:xfrm>
          <a:off x="5451022" y="6140489"/>
          <a:ext cx="3180938" cy="365268"/>
        </a:xfrm>
        <a:prstGeom prst="wedgeRoundRectCallout">
          <a:avLst>
            <a:gd name="adj1" fmla="val 54515"/>
            <a:gd name="adj2" fmla="val 1978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従事開始日前は「－」を選択し入力します。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18</xdr:col>
      <xdr:colOff>209624</xdr:colOff>
      <xdr:row>45</xdr:row>
      <xdr:rowOff>94525</xdr:rowOff>
    </xdr:from>
    <xdr:ext cx="3025561" cy="365268"/>
    <xdr:sp macro="" textlink="">
      <xdr:nvSpPr>
        <xdr:cNvPr id="11" name="角丸四角形吹き出し 23">
          <a:extLst>
            <a:ext uri="{FF2B5EF4-FFF2-40B4-BE49-F238E27FC236}">
              <a16:creationId xmlns:a16="http://schemas.microsoft.com/office/drawing/2014/main" id="{71B81D0C-9071-4562-BCE3-D976D443CE4D}"/>
            </a:ext>
          </a:extLst>
        </xdr:cNvPr>
        <xdr:cNvSpPr/>
      </xdr:nvSpPr>
      <xdr:spPr>
        <a:xfrm>
          <a:off x="6242124" y="9403625"/>
          <a:ext cx="3025561" cy="365268"/>
        </a:xfrm>
        <a:prstGeom prst="wedgeRoundRectCallout">
          <a:avLst>
            <a:gd name="adj1" fmla="val 66908"/>
            <a:gd name="adj2" fmla="val -10344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従事開始日に「入」に選択し入力します。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18</xdr:col>
      <xdr:colOff>254000</xdr:colOff>
      <xdr:row>103</xdr:row>
      <xdr:rowOff>45300</xdr:rowOff>
    </xdr:from>
    <xdr:ext cx="5045456" cy="650097"/>
    <xdr:sp macro="" textlink="">
      <xdr:nvSpPr>
        <xdr:cNvPr id="12" name="角丸四角形吹き出し 27">
          <a:extLst>
            <a:ext uri="{FF2B5EF4-FFF2-40B4-BE49-F238E27FC236}">
              <a16:creationId xmlns:a16="http://schemas.microsoft.com/office/drawing/2014/main" id="{75BE4683-9C54-440F-B833-43E1710BE43A}"/>
            </a:ext>
          </a:extLst>
        </xdr:cNvPr>
        <xdr:cNvSpPr/>
      </xdr:nvSpPr>
      <xdr:spPr>
        <a:xfrm>
          <a:off x="6286500" y="20581200"/>
          <a:ext cx="5045456" cy="650097"/>
        </a:xfrm>
        <a:prstGeom prst="roundRect">
          <a:avLst/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２枚目以降が不要の場合、印刷範囲を必要ページに変更してください。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（フッターで印刷枚数、ページ数を設定しているため。）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5</xdr:col>
      <xdr:colOff>228600</xdr:colOff>
      <xdr:row>34</xdr:row>
      <xdr:rowOff>85018</xdr:rowOff>
    </xdr:from>
    <xdr:ext cx="5003125" cy="671815"/>
    <xdr:sp macro="" textlink="">
      <xdr:nvSpPr>
        <xdr:cNvPr id="13" name="角丸四角形吹き出し 23">
          <a:extLst>
            <a:ext uri="{FF2B5EF4-FFF2-40B4-BE49-F238E27FC236}">
              <a16:creationId xmlns:a16="http://schemas.microsoft.com/office/drawing/2014/main" id="{E51D6B3C-AAFD-41E1-958B-C32801FEFCBE}"/>
            </a:ext>
          </a:extLst>
        </xdr:cNvPr>
        <xdr:cNvSpPr/>
      </xdr:nvSpPr>
      <xdr:spPr>
        <a:xfrm>
          <a:off x="2463800" y="7133518"/>
          <a:ext cx="5003125" cy="671815"/>
        </a:xfrm>
        <a:prstGeom prst="wedgeRoundRectCallout">
          <a:avLst>
            <a:gd name="adj1" fmla="val 83632"/>
            <a:gd name="adj2" fmla="val -2031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kumimoji="1" lang="ja-JP" altLang="en-US" sz="1200" b="0">
              <a:solidFill>
                <a:schemeClr val="accent5">
                  <a:lumMod val="50000"/>
                </a:schemeClr>
              </a:solidFill>
              <a:latin typeface="+mn-ea"/>
              <a:ea typeface="+mn-ea"/>
              <a:cs typeface="+mn-cs"/>
            </a:rPr>
            <a:t>月内日数が</a:t>
          </a:r>
          <a:r>
            <a:rPr kumimoji="1" lang="en-US" altLang="ja-JP" sz="1200" b="0">
              <a:solidFill>
                <a:schemeClr val="accent5">
                  <a:lumMod val="50000"/>
                </a:schemeClr>
              </a:solidFill>
              <a:latin typeface="+mn-ea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accent5">
                  <a:lumMod val="50000"/>
                </a:schemeClr>
              </a:solidFill>
              <a:latin typeface="+mn-ea"/>
              <a:ea typeface="+mn-ea"/>
              <a:cs typeface="+mn-cs"/>
            </a:rPr>
            <a:t>日未満の場合、月単位の判定の対象外となるが、</a:t>
          </a:r>
          <a:endParaRPr kumimoji="1" lang="en-US" altLang="ja-JP" sz="1200" b="0">
            <a:solidFill>
              <a:schemeClr val="accent5">
                <a:lumMod val="50000"/>
              </a:schemeClr>
            </a:solidFill>
            <a:latin typeface="+mn-ea"/>
            <a:ea typeface="+mn-ea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chemeClr val="accent5">
                  <a:lumMod val="50000"/>
                </a:schemeClr>
              </a:solidFill>
              <a:latin typeface="+mn-ea"/>
              <a:ea typeface="+mn-ea"/>
              <a:cs typeface="+mn-cs"/>
            </a:rPr>
            <a:t>通期の判定の対象にはなるため、休日計画・実施状況を入力します。</a:t>
          </a:r>
          <a:endParaRPr kumimoji="1" lang="en-US" altLang="ja-JP" sz="1200" b="0">
            <a:solidFill>
              <a:schemeClr val="accent5">
                <a:lumMod val="50000"/>
              </a:schemeClr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0</xdr:colOff>
      <xdr:row>493</xdr:row>
      <xdr:rowOff>50957</xdr:rowOff>
    </xdr:from>
    <xdr:ext cx="3716934" cy="1219756"/>
    <xdr:sp macro="" textlink="">
      <xdr:nvSpPr>
        <xdr:cNvPr id="15" name="角丸四角形吹き出し 27">
          <a:extLst>
            <a:ext uri="{FF2B5EF4-FFF2-40B4-BE49-F238E27FC236}">
              <a16:creationId xmlns:a16="http://schemas.microsoft.com/office/drawing/2014/main" id="{B9CF405F-FA51-4E96-9538-F6ECD7D9F667}"/>
            </a:ext>
          </a:extLst>
        </xdr:cNvPr>
        <xdr:cNvSpPr/>
      </xdr:nvSpPr>
      <xdr:spPr>
        <a:xfrm>
          <a:off x="4572000" y="97180557"/>
          <a:ext cx="3716934" cy="1219756"/>
        </a:xfrm>
        <a:prstGeom prst="wedgeRoundRectCallout">
          <a:avLst>
            <a:gd name="adj1" fmla="val 15887"/>
            <a:gd name="adj2" fmla="val -98357"/>
            <a:gd name="adj3" fmla="val 16667"/>
          </a:avLst>
        </a:prstGeom>
        <a:solidFill>
          <a:schemeClr val="bg1"/>
        </a:solidFill>
        <a:ln w="254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対象期間から外れている部分の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夏季休暇等、計画、実績は消去する。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（入力されていると計算対象としてカウントされ、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+mn-ea"/>
              <a:ea typeface="+mn-ea"/>
            </a:rPr>
            <a:t>判定結果が合わなくなるため。</a:t>
          </a:r>
          <a:endParaRPr kumimoji="1" lang="en-US" altLang="ja-JP" sz="1200" b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88900</xdr:colOff>
      <xdr:row>23</xdr:row>
      <xdr:rowOff>175086</xdr:rowOff>
    </xdr:from>
    <xdr:ext cx="2427082" cy="650097"/>
    <xdr:sp macro="" textlink="">
      <xdr:nvSpPr>
        <xdr:cNvPr id="16" name="角丸四角形吹き出し 11">
          <a:extLst>
            <a:ext uri="{FF2B5EF4-FFF2-40B4-BE49-F238E27FC236}">
              <a16:creationId xmlns:a16="http://schemas.microsoft.com/office/drawing/2014/main" id="{4C6A27D2-866A-465F-96FB-84BDFECF0AC5}"/>
            </a:ext>
          </a:extLst>
        </xdr:cNvPr>
        <xdr:cNvSpPr/>
      </xdr:nvSpPr>
      <xdr:spPr>
        <a:xfrm>
          <a:off x="2616200" y="5115386"/>
          <a:ext cx="2427082" cy="650097"/>
        </a:xfrm>
        <a:prstGeom prst="wedgeRoundRectCallout">
          <a:avLst>
            <a:gd name="adj1" fmla="val -95744"/>
            <a:gd name="adj2" fmla="val 2380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黄色着色セルの会社名、氏名が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rgbClr val="002060"/>
              </a:solidFill>
              <a:latin typeface="+mn-ea"/>
              <a:ea typeface="+mn-ea"/>
            </a:rPr>
            <a:t>反映されるようになっています。</a:t>
          </a:r>
          <a:endParaRPr kumimoji="1" lang="en-US" altLang="ja-JP" sz="120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12</xdr:row>
      <xdr:rowOff>38100</xdr:rowOff>
    </xdr:from>
    <xdr:to>
      <xdr:col>20</xdr:col>
      <xdr:colOff>241300</xdr:colOff>
      <xdr:row>24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CE6866-A751-4502-8D02-912858FA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62275"/>
          <a:ext cx="6061075" cy="20669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68E4-44F7-4FCE-8168-609C3394CCB8}">
  <dimension ref="A1:CY507"/>
  <sheetViews>
    <sheetView tabSelected="1" view="pageBreakPreview" zoomScale="75" zoomScaleNormal="100" zoomScaleSheetLayoutView="75" workbookViewId="0">
      <selection activeCell="Y4" sqref="Y4"/>
    </sheetView>
  </sheetViews>
  <sheetFormatPr defaultRowHeight="13.5"/>
  <cols>
    <col min="1" max="1" width="1.375" style="1" customWidth="1"/>
    <col min="2" max="2" width="4.125" style="1" customWidth="1"/>
    <col min="3" max="3" width="7.375" style="1" customWidth="1"/>
    <col min="4" max="4" width="9.625" style="1" customWidth="1"/>
    <col min="5" max="5" width="5.5" style="2" customWidth="1"/>
    <col min="6" max="36" width="3.625" style="2" customWidth="1"/>
    <col min="37" max="39" width="4.5" style="1" customWidth="1"/>
    <col min="40" max="43" width="3.625" style="1" customWidth="1"/>
    <col min="44" max="44" width="7.625" style="1" customWidth="1"/>
    <col min="45" max="45" width="3.625" style="1" customWidth="1"/>
    <col min="46" max="48" width="7.625" style="1" customWidth="1"/>
    <col min="49" max="52" width="3.75" style="1" customWidth="1"/>
    <col min="53" max="54" width="12.5" style="1" customWidth="1"/>
    <col min="55" max="55" width="11.5" style="1" customWidth="1"/>
    <col min="56" max="56" width="11.25" style="1" customWidth="1"/>
    <col min="57" max="57" width="11.875" style="1" customWidth="1"/>
    <col min="58" max="60" width="4.75" style="1" customWidth="1"/>
    <col min="61" max="61" width="3.75" style="1" customWidth="1"/>
    <col min="62" max="103" width="4.625" style="1" customWidth="1"/>
    <col min="104" max="244" width="3.625" style="1" customWidth="1"/>
    <col min="245" max="16384" width="9" style="1"/>
  </cols>
  <sheetData>
    <row r="1" spans="1:103"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103" ht="18.75" customHeight="1">
      <c r="B2" s="2"/>
      <c r="C2" s="2"/>
      <c r="D2" s="2"/>
      <c r="Y2" s="1"/>
      <c r="Z2" s="1"/>
      <c r="AA2" s="1"/>
      <c r="AI2" s="1"/>
      <c r="AJ2" s="1"/>
      <c r="AM2" s="3" t="s">
        <v>67</v>
      </c>
    </row>
    <row r="3" spans="1:103" ht="15" customHeight="1">
      <c r="B3" s="2"/>
      <c r="C3" s="2"/>
      <c r="D3" s="2"/>
      <c r="Y3" s="1"/>
      <c r="Z3" s="1"/>
      <c r="AA3" s="1"/>
      <c r="AB3" s="205" t="s">
        <v>18</v>
      </c>
      <c r="AC3" s="306"/>
      <c r="AD3" s="306"/>
      <c r="AE3" s="307"/>
      <c r="AF3" s="205" t="s">
        <v>19</v>
      </c>
      <c r="AG3" s="251"/>
      <c r="AH3" s="251"/>
      <c r="AI3" s="206"/>
      <c r="AJ3" s="205" t="s">
        <v>20</v>
      </c>
      <c r="AK3" s="251"/>
      <c r="AL3" s="251"/>
      <c r="AM3" s="206"/>
    </row>
    <row r="4" spans="1:103" ht="69.95" customHeight="1">
      <c r="B4" s="2"/>
      <c r="C4" s="2"/>
      <c r="D4" s="2"/>
      <c r="Y4" s="1"/>
      <c r="Z4" s="1"/>
      <c r="AA4" s="1"/>
      <c r="AB4" s="205"/>
      <c r="AC4" s="306"/>
      <c r="AD4" s="306"/>
      <c r="AE4" s="307"/>
      <c r="AF4" s="205"/>
      <c r="AG4" s="251"/>
      <c r="AH4" s="251"/>
      <c r="AI4" s="206"/>
      <c r="AJ4" s="205"/>
      <c r="AK4" s="251"/>
      <c r="AL4" s="251"/>
      <c r="AM4" s="206"/>
    </row>
    <row r="5" spans="1:103" ht="18.75">
      <c r="A5" s="4"/>
      <c r="B5" s="4"/>
      <c r="C5" s="160" t="s">
        <v>69</v>
      </c>
      <c r="D5" s="161" t="s">
        <v>73</v>
      </c>
      <c r="E5" s="4" t="s">
        <v>70</v>
      </c>
      <c r="N5" s="2" t="s">
        <v>9</v>
      </c>
      <c r="O5" s="5" t="s">
        <v>10</v>
      </c>
      <c r="Q5" s="2" t="s">
        <v>11</v>
      </c>
      <c r="S5" s="2" t="s">
        <v>12</v>
      </c>
      <c r="T5" s="5" t="s">
        <v>13</v>
      </c>
      <c r="U5" s="2" t="s">
        <v>14</v>
      </c>
      <c r="AM5" s="3"/>
    </row>
    <row r="6" spans="1:103" ht="13.5" customHeight="1" thickBot="1">
      <c r="AD6" s="6"/>
      <c r="AE6" s="6"/>
      <c r="AF6" s="6"/>
      <c r="AG6" s="7"/>
      <c r="AH6" s="7"/>
      <c r="AI6" s="7"/>
      <c r="AJ6" s="7"/>
      <c r="AK6" s="8"/>
      <c r="AL6" s="2"/>
      <c r="AM6" s="2"/>
      <c r="AR6" s="162"/>
      <c r="BC6" s="1" t="s">
        <v>45</v>
      </c>
      <c r="BF6" s="1" t="s">
        <v>46</v>
      </c>
    </row>
    <row r="7" spans="1:103" s="9" customFormat="1" ht="13.5" customHeight="1">
      <c r="B7" s="248" t="s">
        <v>6</v>
      </c>
      <c r="C7" s="248"/>
      <c r="D7" s="10" t="s">
        <v>7</v>
      </c>
      <c r="E7" s="11" t="s">
        <v>17</v>
      </c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S7" s="308" t="s">
        <v>15</v>
      </c>
      <c r="T7" s="309"/>
      <c r="U7" s="309"/>
      <c r="V7" s="310"/>
      <c r="W7" s="314" t="str">
        <f>IF(AP13&lt;0.285,"未達成","達成")</f>
        <v>達成</v>
      </c>
      <c r="X7" s="315"/>
      <c r="AC7" s="10"/>
      <c r="AD7" s="10"/>
      <c r="AE7" s="302" t="s">
        <v>22</v>
      </c>
      <c r="AF7" s="302"/>
      <c r="AG7" s="302"/>
      <c r="AH7" s="302" t="s">
        <v>24</v>
      </c>
      <c r="AI7" s="302"/>
      <c r="AJ7" s="302"/>
      <c r="AK7" s="282" t="s">
        <v>25</v>
      </c>
      <c r="AL7" s="285" t="s">
        <v>26</v>
      </c>
      <c r="AM7" s="318" t="s">
        <v>27</v>
      </c>
      <c r="AN7" s="207" t="s">
        <v>28</v>
      </c>
      <c r="AO7" s="207"/>
      <c r="AP7" s="299" t="s">
        <v>29</v>
      </c>
      <c r="AQ7" s="299"/>
      <c r="AR7" s="163"/>
      <c r="AY7" s="10"/>
      <c r="AZ7" s="10"/>
      <c r="BA7" s="302"/>
      <c r="BB7" s="302"/>
      <c r="BC7" s="282" t="str">
        <f>$AK$7</f>
        <v>対象期間日数</v>
      </c>
      <c r="BD7" s="285" t="str">
        <f>$AL$7</f>
        <v>対象外の等日数</v>
      </c>
      <c r="BE7" s="207" t="str">
        <f>$AM$7</f>
        <v>休日数</v>
      </c>
      <c r="BF7" s="282" t="str">
        <f>$AK$7</f>
        <v>対象期間日数</v>
      </c>
      <c r="BG7" s="285" t="str">
        <f>$AL$7</f>
        <v>対象外の等日数</v>
      </c>
      <c r="BH7" s="207" t="str">
        <f>$AM$7</f>
        <v>休日数</v>
      </c>
      <c r="BI7" s="12"/>
    </row>
    <row r="8" spans="1:103" s="9" customFormat="1" ht="13.5" customHeight="1">
      <c r="B8" s="248" t="s">
        <v>8</v>
      </c>
      <c r="C8" s="248"/>
      <c r="D8" s="10" t="s">
        <v>7</v>
      </c>
      <c r="E8" s="249">
        <f>E10-E9+1</f>
        <v>527</v>
      </c>
      <c r="F8" s="249"/>
      <c r="G8" s="249"/>
      <c r="H8" s="10"/>
      <c r="I8" s="10"/>
      <c r="J8" s="10"/>
      <c r="K8" s="10"/>
      <c r="L8" s="10"/>
      <c r="M8" s="10"/>
      <c r="N8" s="10"/>
      <c r="O8" s="10"/>
      <c r="P8" s="10"/>
      <c r="Q8" s="10"/>
      <c r="S8" s="311"/>
      <c r="T8" s="312"/>
      <c r="U8" s="312"/>
      <c r="V8" s="313"/>
      <c r="W8" s="316"/>
      <c r="X8" s="317"/>
      <c r="AC8" s="10"/>
      <c r="AD8" s="10"/>
      <c r="AE8" s="303"/>
      <c r="AF8" s="303"/>
      <c r="AG8" s="303"/>
      <c r="AH8" s="303"/>
      <c r="AI8" s="303"/>
      <c r="AJ8" s="303"/>
      <c r="AK8" s="283"/>
      <c r="AL8" s="286"/>
      <c r="AM8" s="319"/>
      <c r="AN8" s="208"/>
      <c r="AO8" s="208"/>
      <c r="AP8" s="300"/>
      <c r="AQ8" s="300"/>
      <c r="AR8" s="163"/>
      <c r="AY8" s="10"/>
      <c r="AZ8" s="10"/>
      <c r="BA8" s="303"/>
      <c r="BB8" s="303"/>
      <c r="BC8" s="283"/>
      <c r="BD8" s="286"/>
      <c r="BE8" s="208"/>
      <c r="BF8" s="283"/>
      <c r="BG8" s="286"/>
      <c r="BH8" s="208"/>
      <c r="BI8" s="12"/>
    </row>
    <row r="9" spans="1:103" ht="13.5" customHeight="1">
      <c r="B9" s="9" t="s">
        <v>72</v>
      </c>
      <c r="C9" s="9"/>
      <c r="D9" s="9"/>
      <c r="E9" s="250">
        <v>45712</v>
      </c>
      <c r="F9" s="250"/>
      <c r="G9" s="250"/>
      <c r="H9" s="250"/>
      <c r="I9" s="250"/>
      <c r="J9" s="1"/>
      <c r="K9" s="1"/>
      <c r="L9" s="1"/>
      <c r="M9" s="1"/>
      <c r="N9" s="1"/>
      <c r="O9" s="1"/>
      <c r="P9" s="1"/>
      <c r="Q9" s="1"/>
      <c r="R9" s="1"/>
      <c r="S9" s="288" t="s">
        <v>16</v>
      </c>
      <c r="T9" s="289"/>
      <c r="U9" s="289"/>
      <c r="V9" s="290"/>
      <c r="W9" s="294" t="str">
        <f>IF(COUNTIF(AP32:AP506,"未達成")&gt;=1,"未達成","達成")</f>
        <v>未達成</v>
      </c>
      <c r="X9" s="295"/>
      <c r="Y9" s="1"/>
      <c r="Z9" s="1"/>
      <c r="AA9" s="1"/>
      <c r="AB9" s="1"/>
      <c r="AC9" s="1"/>
      <c r="AD9" s="1"/>
      <c r="AE9" s="303"/>
      <c r="AF9" s="303"/>
      <c r="AG9" s="303"/>
      <c r="AH9" s="303"/>
      <c r="AI9" s="303"/>
      <c r="AJ9" s="303"/>
      <c r="AK9" s="283"/>
      <c r="AL9" s="286"/>
      <c r="AM9" s="319"/>
      <c r="AN9" s="208"/>
      <c r="AO9" s="208"/>
      <c r="AP9" s="300"/>
      <c r="AQ9" s="300"/>
      <c r="AR9" s="163"/>
      <c r="BA9" s="303"/>
      <c r="BB9" s="303"/>
      <c r="BC9" s="283"/>
      <c r="BD9" s="286"/>
      <c r="BE9" s="208"/>
      <c r="BF9" s="283"/>
      <c r="BG9" s="286"/>
      <c r="BH9" s="208"/>
      <c r="BI9" s="12"/>
    </row>
    <row r="10" spans="1:103" ht="13.5" customHeight="1" thickBot="1">
      <c r="B10" s="9" t="str">
        <f>IF(D5="計画表","工事完成日※(予定)：","工事完成日：")</f>
        <v>工事完成日※(予定)：</v>
      </c>
      <c r="C10" s="13"/>
      <c r="D10" s="166"/>
      <c r="E10" s="250">
        <v>46238</v>
      </c>
      <c r="F10" s="250"/>
      <c r="G10" s="250"/>
      <c r="H10" s="250"/>
      <c r="I10" s="250"/>
      <c r="J10" s="1"/>
      <c r="K10" s="1"/>
      <c r="L10" s="1"/>
      <c r="M10" s="1"/>
      <c r="N10" s="1"/>
      <c r="O10" s="1"/>
      <c r="P10" s="1"/>
      <c r="Q10" s="1"/>
      <c r="R10" s="1"/>
      <c r="S10" s="291"/>
      <c r="T10" s="292"/>
      <c r="U10" s="292"/>
      <c r="V10" s="293"/>
      <c r="W10" s="296"/>
      <c r="X10" s="297"/>
      <c r="Y10" s="1"/>
      <c r="Z10" s="1"/>
      <c r="AA10" s="1"/>
      <c r="AB10" s="298"/>
      <c r="AC10" s="298"/>
      <c r="AD10" s="298"/>
      <c r="AE10" s="303"/>
      <c r="AF10" s="303"/>
      <c r="AG10" s="303"/>
      <c r="AH10" s="303"/>
      <c r="AI10" s="303"/>
      <c r="AJ10" s="303"/>
      <c r="AK10" s="283"/>
      <c r="AL10" s="286"/>
      <c r="AM10" s="319"/>
      <c r="AN10" s="208"/>
      <c r="AO10" s="208"/>
      <c r="AP10" s="300"/>
      <c r="AQ10" s="300"/>
      <c r="AR10" s="163"/>
      <c r="AX10" s="298"/>
      <c r="AY10" s="298"/>
      <c r="AZ10" s="298"/>
      <c r="BA10" s="303"/>
      <c r="BB10" s="303"/>
      <c r="BC10" s="283"/>
      <c r="BD10" s="286"/>
      <c r="BE10" s="208"/>
      <c r="BF10" s="283"/>
      <c r="BG10" s="286"/>
      <c r="BH10" s="208"/>
      <c r="BI10" s="12"/>
    </row>
    <row r="11" spans="1:103" ht="13.5" customHeight="1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8"/>
      <c r="AC11" s="298"/>
      <c r="AD11" s="298"/>
      <c r="AE11" s="303"/>
      <c r="AF11" s="303"/>
      <c r="AG11" s="303"/>
      <c r="AH11" s="303"/>
      <c r="AI11" s="303"/>
      <c r="AJ11" s="303"/>
      <c r="AK11" s="284"/>
      <c r="AL11" s="287"/>
      <c r="AM11" s="320"/>
      <c r="AN11" s="209"/>
      <c r="AO11" s="209"/>
      <c r="AP11" s="301"/>
      <c r="AQ11" s="301"/>
      <c r="AR11" s="163"/>
      <c r="AX11" s="298"/>
      <c r="AY11" s="298"/>
      <c r="AZ11" s="298"/>
      <c r="BA11" s="303"/>
      <c r="BB11" s="303"/>
      <c r="BC11" s="284"/>
      <c r="BD11" s="287"/>
      <c r="BE11" s="209"/>
      <c r="BF11" s="284"/>
      <c r="BG11" s="287"/>
      <c r="BH11" s="209"/>
      <c r="BI11" s="12"/>
    </row>
    <row r="12" spans="1:103" ht="13.5" customHeight="1" thickBot="1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98"/>
      <c r="AC12" s="298"/>
      <c r="AD12" s="298"/>
      <c r="AE12" s="304"/>
      <c r="AF12" s="304"/>
      <c r="AG12" s="304"/>
      <c r="AH12" s="304"/>
      <c r="AI12" s="304"/>
      <c r="AJ12" s="304"/>
      <c r="AK12" s="16" t="s">
        <v>30</v>
      </c>
      <c r="AL12" s="14" t="s">
        <v>31</v>
      </c>
      <c r="AM12" s="15" t="s">
        <v>32</v>
      </c>
      <c r="AN12" s="305" t="s">
        <v>33</v>
      </c>
      <c r="AO12" s="305"/>
      <c r="AP12" s="305" t="s">
        <v>34</v>
      </c>
      <c r="AQ12" s="305"/>
      <c r="AR12" s="164"/>
      <c r="AX12" s="298"/>
      <c r="AY12" s="298"/>
      <c r="AZ12" s="298"/>
      <c r="BA12" s="304"/>
      <c r="BB12" s="304"/>
      <c r="BC12" s="16" t="str">
        <f>$AK$12</f>
        <v>①</v>
      </c>
      <c r="BD12" s="14" t="str">
        <f>$AL$12</f>
        <v>②</v>
      </c>
      <c r="BE12" s="15" t="str">
        <f>$AM$12</f>
        <v>③</v>
      </c>
      <c r="BF12" s="16" t="str">
        <f>$AK$12</f>
        <v>①</v>
      </c>
      <c r="BG12" s="14" t="str">
        <f>$AL$12</f>
        <v>②</v>
      </c>
      <c r="BH12" s="15" t="str">
        <f>$AM$12</f>
        <v>③</v>
      </c>
      <c r="BI12" s="17"/>
      <c r="BJ12" s="1" t="s">
        <v>62</v>
      </c>
    </row>
    <row r="13" spans="1:103" ht="13.5" customHeight="1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45" t="s">
        <v>35</v>
      </c>
      <c r="AC13" s="246"/>
      <c r="AD13" s="247"/>
      <c r="AE13" s="273" t="s">
        <v>36</v>
      </c>
      <c r="AF13" s="274"/>
      <c r="AG13" s="275"/>
      <c r="AH13" s="268" t="s">
        <v>37</v>
      </c>
      <c r="AI13" s="269"/>
      <c r="AJ13" s="270"/>
      <c r="AK13" s="18">
        <f>BC13</f>
        <v>518</v>
      </c>
      <c r="AL13" s="19">
        <f t="shared" ref="AL13:AM13" si="0">BD13</f>
        <v>9</v>
      </c>
      <c r="AM13" s="19">
        <f t="shared" si="0"/>
        <v>150</v>
      </c>
      <c r="AN13" s="271">
        <f>IF(AH13="","",IFERROR(ROUNDDOWN(AM13/AK13,3),""))</f>
        <v>0.28899999999999998</v>
      </c>
      <c r="AO13" s="272"/>
      <c r="AP13" s="276">
        <f>ROUNDDOWN(AVERAGE(AN13:AO26),3)</f>
        <v>0.28899999999999998</v>
      </c>
      <c r="AQ13" s="277"/>
      <c r="AR13" s="20"/>
      <c r="AS13" s="20"/>
      <c r="AT13" s="20"/>
      <c r="AU13" s="20"/>
      <c r="AV13" s="20"/>
      <c r="AW13" s="21"/>
      <c r="AX13" s="245" t="str">
        <f>AB13</f>
        <v>元請負人</v>
      </c>
      <c r="AY13" s="246"/>
      <c r="AZ13" s="247"/>
      <c r="BA13" s="23" t="str">
        <f>AE13</f>
        <v>A建設</v>
      </c>
      <c r="BB13" s="23" t="str">
        <f>AH13</f>
        <v>〇〇</v>
      </c>
      <c r="BC13" s="18" cm="1">
        <f t="array" ref="BC13">SUMPRODUCT(($BA$32:$BA$505=$BA13)*($BB$32:$BB$505=$BB13)*(BC$32:BC$505))</f>
        <v>518</v>
      </c>
      <c r="BD13" s="19" cm="1">
        <f t="array" ref="BD13">SUMPRODUCT(($BA$32:$BA$505=$BA13)*($BB$32:$BB$505=$BB13)*(BD$32:BD$505))</f>
        <v>9</v>
      </c>
      <c r="BE13" s="24" cm="1">
        <f t="array" ref="BE13">SUMPRODUCT(($BA$32:$BA$505=$BA13)*($BB$32:$BB$505=$BB13)*(BE$32:BE$505))</f>
        <v>150</v>
      </c>
      <c r="BF13" s="25" t="str">
        <f>IF(BC13=BJ13,"OK","ＮＧ")</f>
        <v>OK</v>
      </c>
      <c r="BG13" s="26" t="str">
        <f>IF(BD13=BX13,"OK","ＮＧ")</f>
        <v>OK</v>
      </c>
      <c r="BH13" s="27" t="str">
        <f>IF(BE13=CL13,"OK","ＮＧ")</f>
        <v>OK</v>
      </c>
      <c r="BI13" s="28"/>
      <c r="BJ13" s="29">
        <f>SUM(BJ32:BJ505)</f>
        <v>518</v>
      </c>
      <c r="BK13" s="30"/>
      <c r="BL13" s="30"/>
      <c r="BM13" s="30"/>
      <c r="BN13" s="30"/>
      <c r="BO13" s="31"/>
      <c r="BP13" s="29"/>
      <c r="BQ13" s="30"/>
      <c r="BR13" s="30"/>
      <c r="BS13" s="31"/>
      <c r="BT13" s="29"/>
      <c r="BU13" s="30"/>
      <c r="BV13" s="30"/>
      <c r="BW13" s="31"/>
      <c r="BX13" s="29">
        <f>SUM(BX32:BX505)</f>
        <v>9</v>
      </c>
      <c r="BY13" s="30"/>
      <c r="BZ13" s="30"/>
      <c r="CA13" s="30"/>
      <c r="CB13" s="30"/>
      <c r="CC13" s="31"/>
      <c r="CD13" s="29"/>
      <c r="CE13" s="30"/>
      <c r="CF13" s="30"/>
      <c r="CG13" s="31"/>
      <c r="CH13" s="29"/>
      <c r="CI13" s="30"/>
      <c r="CJ13" s="30"/>
      <c r="CK13" s="31"/>
      <c r="CL13" s="29">
        <f>SUM(CL32:CL505)</f>
        <v>150</v>
      </c>
      <c r="CM13" s="30"/>
      <c r="CN13" s="30"/>
      <c r="CO13" s="30"/>
      <c r="CP13" s="30"/>
      <c r="CQ13" s="31"/>
      <c r="CR13" s="29"/>
      <c r="CS13" s="30"/>
      <c r="CT13" s="30"/>
      <c r="CU13" s="31"/>
      <c r="CV13" s="29"/>
      <c r="CW13" s="30"/>
      <c r="CX13" s="30"/>
      <c r="CY13" s="31"/>
    </row>
    <row r="14" spans="1:103" ht="13.5" customHeight="1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45"/>
      <c r="AC14" s="246"/>
      <c r="AD14" s="247"/>
      <c r="AE14" s="273"/>
      <c r="AF14" s="274"/>
      <c r="AG14" s="275"/>
      <c r="AH14" s="258" t="s">
        <v>38</v>
      </c>
      <c r="AI14" s="259"/>
      <c r="AJ14" s="260"/>
      <c r="AK14" s="32">
        <f t="shared" ref="AK14:AK26" si="1">BC14</f>
        <v>517</v>
      </c>
      <c r="AL14" s="32">
        <f t="shared" ref="AL14:AL26" si="2">BD14</f>
        <v>10</v>
      </c>
      <c r="AM14" s="32">
        <f t="shared" ref="AM14:AM26" si="3">BE14</f>
        <v>145</v>
      </c>
      <c r="AN14" s="261">
        <f t="shared" ref="AN14:AN26" si="4">IF(AH14="","",IFERROR(ROUNDDOWN(AM14/AK14,3),""))</f>
        <v>0.28000000000000003</v>
      </c>
      <c r="AO14" s="262"/>
      <c r="AP14" s="278"/>
      <c r="AQ14" s="279"/>
      <c r="AR14" s="33"/>
      <c r="AS14" s="33"/>
      <c r="AT14" s="33"/>
      <c r="AU14" s="33"/>
      <c r="AV14" s="33"/>
      <c r="AW14" s="34"/>
      <c r="AX14" s="245"/>
      <c r="AY14" s="246"/>
      <c r="AZ14" s="247"/>
      <c r="BA14" s="36" t="str">
        <f>$BA$13</f>
        <v>A建設</v>
      </c>
      <c r="BB14" s="36" t="str">
        <f t="shared" ref="BB14:BB26" si="5">AH14</f>
        <v>●●</v>
      </c>
      <c r="BC14" s="32" cm="1">
        <f t="array" ref="BC14">SUMPRODUCT(($BA$32:$BA$505=$BA14)*($BB$32:$BB$505=$BB14)*(BC$32:BC$505))</f>
        <v>517</v>
      </c>
      <c r="BD14" s="32" cm="1">
        <f t="array" ref="BD14">SUMPRODUCT(($BA$32:$BA$505=$BA14)*($BB$32:$BB$505=$BB14)*(BD$32:BD$505))</f>
        <v>10</v>
      </c>
      <c r="BE14" s="37" cm="1">
        <f t="array" ref="BE14">SUMPRODUCT(($BA$32:$BA$505=$BA14)*($BB$32:$BB$505=$BB14)*(BE$32:BE$505))</f>
        <v>145</v>
      </c>
      <c r="BF14" s="38" t="str">
        <f>IF(BC14=BK14,"OK","ＮＧ")</f>
        <v>OK</v>
      </c>
      <c r="BG14" s="38" t="str">
        <f>IF(BD14=BY14,"OK","ＮＧ")</f>
        <v>OK</v>
      </c>
      <c r="BH14" s="39" t="str">
        <f>IF(BE14=CM14,"OK","ＮＧ")</f>
        <v>OK</v>
      </c>
      <c r="BI14" s="28"/>
      <c r="BJ14" s="40"/>
      <c r="BK14" s="41">
        <f>SUM(BK33:BK506)</f>
        <v>517</v>
      </c>
      <c r="BL14" s="41"/>
      <c r="BM14" s="41"/>
      <c r="BN14" s="41"/>
      <c r="BO14" s="42"/>
      <c r="BP14" s="40"/>
      <c r="BQ14" s="41"/>
      <c r="BR14" s="41"/>
      <c r="BS14" s="42"/>
      <c r="BT14" s="40"/>
      <c r="BU14" s="41"/>
      <c r="BV14" s="41"/>
      <c r="BW14" s="42"/>
      <c r="BX14" s="40"/>
      <c r="BY14" s="41">
        <f>SUM(BY33:BY506)</f>
        <v>10</v>
      </c>
      <c r="BZ14" s="41"/>
      <c r="CA14" s="41"/>
      <c r="CB14" s="41"/>
      <c r="CC14" s="42"/>
      <c r="CD14" s="40"/>
      <c r="CE14" s="41"/>
      <c r="CF14" s="41"/>
      <c r="CG14" s="42"/>
      <c r="CH14" s="40"/>
      <c r="CI14" s="41"/>
      <c r="CJ14" s="41"/>
      <c r="CK14" s="42"/>
      <c r="CL14" s="40"/>
      <c r="CM14" s="41">
        <f>SUM(CM33:CM506)</f>
        <v>145</v>
      </c>
      <c r="CN14" s="41"/>
      <c r="CO14" s="41"/>
      <c r="CP14" s="41"/>
      <c r="CQ14" s="42"/>
      <c r="CR14" s="40"/>
      <c r="CS14" s="41"/>
      <c r="CT14" s="41"/>
      <c r="CU14" s="42"/>
      <c r="CV14" s="40"/>
      <c r="CW14" s="41"/>
      <c r="CX14" s="41"/>
      <c r="CY14" s="42"/>
    </row>
    <row r="15" spans="1:103" ht="13.5" customHeight="1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45"/>
      <c r="AC15" s="246"/>
      <c r="AD15" s="247"/>
      <c r="AE15" s="273"/>
      <c r="AF15" s="274"/>
      <c r="AG15" s="275"/>
      <c r="AH15" s="258" t="s">
        <v>39</v>
      </c>
      <c r="AI15" s="259"/>
      <c r="AJ15" s="260"/>
      <c r="AK15" s="32">
        <f t="shared" si="1"/>
        <v>511</v>
      </c>
      <c r="AL15" s="32">
        <f t="shared" si="2"/>
        <v>16</v>
      </c>
      <c r="AM15" s="32">
        <f t="shared" si="3"/>
        <v>140</v>
      </c>
      <c r="AN15" s="261">
        <f t="shared" si="4"/>
        <v>0.27300000000000002</v>
      </c>
      <c r="AO15" s="262"/>
      <c r="AP15" s="278"/>
      <c r="AQ15" s="279"/>
      <c r="AR15" s="33"/>
      <c r="AS15" s="33"/>
      <c r="AT15" s="33"/>
      <c r="AU15" s="33"/>
      <c r="AV15" s="33"/>
      <c r="AW15" s="34"/>
      <c r="AX15" s="245"/>
      <c r="AY15" s="246"/>
      <c r="AZ15" s="247"/>
      <c r="BA15" s="36" t="str">
        <f t="shared" ref="BA15:BA18" si="6">$BA$13</f>
        <v>A建設</v>
      </c>
      <c r="BB15" s="36" t="str">
        <f t="shared" si="5"/>
        <v>△△</v>
      </c>
      <c r="BC15" s="32" cm="1">
        <f t="array" ref="BC15">SUMPRODUCT(($BA$32:$BA$505=$BA15)*($BB$32:$BB$505=$BB15)*(BC$32:BC$505))</f>
        <v>511</v>
      </c>
      <c r="BD15" s="32" cm="1">
        <f t="array" ref="BD15">SUMPRODUCT(($BA$32:$BA$505=$BA15)*($BB$32:$BB$505=$BB15)*(BD$32:BD$505))</f>
        <v>16</v>
      </c>
      <c r="BE15" s="37" cm="1">
        <f t="array" ref="BE15">SUMPRODUCT(($BA$32:$BA$505=$BA15)*($BB$32:$BB$505=$BB15)*(BE$32:BE$505))</f>
        <v>140</v>
      </c>
      <c r="BF15" s="38" t="str">
        <f>IF(BC15=BL15,"OK","ＮＧ")</f>
        <v>OK</v>
      </c>
      <c r="BG15" s="38" t="str">
        <f>IF(BD15=BZ15,"OK","ＮＧ")</f>
        <v>OK</v>
      </c>
      <c r="BH15" s="39" t="str">
        <f>IF(BE15=CN15,"OK","ＮＧ")</f>
        <v>OK</v>
      </c>
      <c r="BI15" s="28"/>
      <c r="BJ15" s="40"/>
      <c r="BK15" s="41"/>
      <c r="BL15" s="41">
        <f>SUM(BL34:BL507)</f>
        <v>511</v>
      </c>
      <c r="BM15" s="41"/>
      <c r="BN15" s="41"/>
      <c r="BO15" s="42"/>
      <c r="BP15" s="40"/>
      <c r="BQ15" s="41"/>
      <c r="BR15" s="41"/>
      <c r="BS15" s="42"/>
      <c r="BT15" s="40"/>
      <c r="BU15" s="41"/>
      <c r="BV15" s="41"/>
      <c r="BW15" s="42"/>
      <c r="BX15" s="40"/>
      <c r="BY15" s="41"/>
      <c r="BZ15" s="41">
        <f>SUM(BZ34:BZ507)</f>
        <v>16</v>
      </c>
      <c r="CA15" s="41"/>
      <c r="CB15" s="41"/>
      <c r="CC15" s="42"/>
      <c r="CD15" s="40"/>
      <c r="CE15" s="41"/>
      <c r="CF15" s="41"/>
      <c r="CG15" s="42"/>
      <c r="CH15" s="40"/>
      <c r="CI15" s="41"/>
      <c r="CJ15" s="41"/>
      <c r="CK15" s="42"/>
      <c r="CL15" s="40"/>
      <c r="CM15" s="41"/>
      <c r="CN15" s="41">
        <f>SUM(CN34:CN507)</f>
        <v>140</v>
      </c>
      <c r="CO15" s="41"/>
      <c r="CP15" s="41"/>
      <c r="CQ15" s="42"/>
      <c r="CR15" s="40"/>
      <c r="CS15" s="41"/>
      <c r="CT15" s="41"/>
      <c r="CU15" s="42"/>
      <c r="CV15" s="40"/>
      <c r="CW15" s="41"/>
      <c r="CX15" s="41"/>
      <c r="CY15" s="42"/>
    </row>
    <row r="16" spans="1:103" ht="13.5" customHeight="1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56"/>
      <c r="W16" s="43"/>
      <c r="X16" s="1"/>
      <c r="Y16" s="1"/>
      <c r="Z16" s="1"/>
      <c r="AA16" s="1"/>
      <c r="AB16" s="245"/>
      <c r="AC16" s="246"/>
      <c r="AD16" s="247"/>
      <c r="AE16" s="273"/>
      <c r="AF16" s="274"/>
      <c r="AG16" s="275"/>
      <c r="AH16" s="258" t="s">
        <v>40</v>
      </c>
      <c r="AI16" s="259"/>
      <c r="AJ16" s="260"/>
      <c r="AK16" s="32">
        <f t="shared" si="1"/>
        <v>515</v>
      </c>
      <c r="AL16" s="32">
        <f t="shared" si="2"/>
        <v>12</v>
      </c>
      <c r="AM16" s="32">
        <f t="shared" si="3"/>
        <v>152</v>
      </c>
      <c r="AN16" s="261">
        <f t="shared" si="4"/>
        <v>0.29499999999999998</v>
      </c>
      <c r="AO16" s="262"/>
      <c r="AP16" s="278"/>
      <c r="AQ16" s="279"/>
      <c r="AR16" s="33"/>
      <c r="AS16" s="33"/>
      <c r="AT16" s="33"/>
      <c r="AU16" s="33"/>
      <c r="AV16" s="33"/>
      <c r="AW16" s="34"/>
      <c r="AX16" s="245"/>
      <c r="AY16" s="246"/>
      <c r="AZ16" s="247"/>
      <c r="BA16" s="36" t="str">
        <f t="shared" si="6"/>
        <v>A建設</v>
      </c>
      <c r="BB16" s="36" t="str">
        <f t="shared" si="5"/>
        <v>■■</v>
      </c>
      <c r="BC16" s="32" cm="1">
        <f t="array" ref="BC16">SUMPRODUCT(($BA$32:$BA$505=$BA16)*($BB$32:$BB$505=$BB16)*(BC$32:BC$505))</f>
        <v>515</v>
      </c>
      <c r="BD16" s="32" cm="1">
        <f t="array" ref="BD16">SUMPRODUCT(($BA$32:$BA$505=$BA16)*($BB$32:$BB$505=$BB16)*(BD$32:BD$505))</f>
        <v>12</v>
      </c>
      <c r="BE16" s="37" cm="1">
        <f t="array" ref="BE16">SUMPRODUCT(($BA$32:$BA$505=$BA16)*($BB$32:$BB$505=$BB16)*(BE$32:BE$505))</f>
        <v>152</v>
      </c>
      <c r="BF16" s="38" t="str">
        <f>IF(BC16=BM16,"OK","ＮＧ")</f>
        <v>OK</v>
      </c>
      <c r="BG16" s="38" t="str">
        <f>IF(BD16=CA16,"OK","ＮＧ")</f>
        <v>OK</v>
      </c>
      <c r="BH16" s="39" t="str">
        <f>IF(BE16=CO16,"OK","ＮＧ")</f>
        <v>OK</v>
      </c>
      <c r="BI16" s="28"/>
      <c r="BJ16" s="40"/>
      <c r="BK16" s="41"/>
      <c r="BL16" s="41"/>
      <c r="BM16" s="41">
        <f>SUM(BM35:BM508)</f>
        <v>515</v>
      </c>
      <c r="BN16" s="41"/>
      <c r="BO16" s="42"/>
      <c r="BP16" s="40"/>
      <c r="BQ16" s="41"/>
      <c r="BR16" s="41"/>
      <c r="BS16" s="42"/>
      <c r="BT16" s="40"/>
      <c r="BU16" s="41"/>
      <c r="BV16" s="41"/>
      <c r="BW16" s="42"/>
      <c r="BX16" s="40"/>
      <c r="BY16" s="41"/>
      <c r="BZ16" s="41"/>
      <c r="CA16" s="41">
        <f>SUM(CA35:CA508)</f>
        <v>12</v>
      </c>
      <c r="CB16" s="41"/>
      <c r="CC16" s="42"/>
      <c r="CD16" s="40"/>
      <c r="CE16" s="41"/>
      <c r="CF16" s="41"/>
      <c r="CG16" s="42"/>
      <c r="CH16" s="40"/>
      <c r="CI16" s="41"/>
      <c r="CJ16" s="41"/>
      <c r="CK16" s="42"/>
      <c r="CL16" s="40"/>
      <c r="CM16" s="41"/>
      <c r="CN16" s="41"/>
      <c r="CO16" s="41">
        <f>SUM(CO35:CO508)</f>
        <v>152</v>
      </c>
      <c r="CP16" s="41"/>
      <c r="CQ16" s="42"/>
      <c r="CR16" s="40"/>
      <c r="CS16" s="41"/>
      <c r="CT16" s="41"/>
      <c r="CU16" s="42"/>
      <c r="CV16" s="40"/>
      <c r="CW16" s="41"/>
      <c r="CX16" s="41"/>
      <c r="CY16" s="42"/>
    </row>
    <row r="17" spans="2:103" ht="13.5" customHeight="1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56"/>
      <c r="W17" s="43"/>
      <c r="X17" s="1"/>
      <c r="Y17" s="1"/>
      <c r="Z17" s="1"/>
      <c r="AA17" s="1"/>
      <c r="AB17" s="245"/>
      <c r="AC17" s="246"/>
      <c r="AD17" s="247"/>
      <c r="AE17" s="273"/>
      <c r="AF17" s="274"/>
      <c r="AG17" s="275"/>
      <c r="AH17" s="258" t="s">
        <v>41</v>
      </c>
      <c r="AI17" s="259"/>
      <c r="AJ17" s="260"/>
      <c r="AK17" s="32">
        <f t="shared" si="1"/>
        <v>509</v>
      </c>
      <c r="AL17" s="32">
        <f t="shared" si="2"/>
        <v>18</v>
      </c>
      <c r="AM17" s="32">
        <f t="shared" si="3"/>
        <v>149</v>
      </c>
      <c r="AN17" s="261">
        <f t="shared" si="4"/>
        <v>0.29199999999999998</v>
      </c>
      <c r="AO17" s="262"/>
      <c r="AP17" s="278"/>
      <c r="AQ17" s="279"/>
      <c r="AR17" s="33"/>
      <c r="AS17" s="33"/>
      <c r="AT17" s="44"/>
      <c r="AU17" s="44"/>
      <c r="AV17" s="44"/>
      <c r="AW17" s="45"/>
      <c r="AX17" s="245"/>
      <c r="AY17" s="246"/>
      <c r="AZ17" s="247"/>
      <c r="BA17" s="36" t="str">
        <f t="shared" si="6"/>
        <v>A建設</v>
      </c>
      <c r="BB17" s="36" t="str">
        <f t="shared" si="5"/>
        <v>★★</v>
      </c>
      <c r="BC17" s="32" cm="1">
        <f t="array" ref="BC17">SUMPRODUCT(($BA$32:$BA$505=$BA17)*($BB$32:$BB$505=$BB17)*(BC$32:BC$505))</f>
        <v>509</v>
      </c>
      <c r="BD17" s="32" cm="1">
        <f t="array" ref="BD17">SUMPRODUCT(($BA$32:$BA$505=$BA17)*($BB$32:$BB$505=$BB17)*(BD$32:BD$505))</f>
        <v>18</v>
      </c>
      <c r="BE17" s="37" cm="1">
        <f t="array" ref="BE17">SUMPRODUCT(($BA$32:$BA$505=$BA17)*($BB$32:$BB$505=$BB17)*(BE$32:BE$505))</f>
        <v>149</v>
      </c>
      <c r="BF17" s="38" t="str">
        <f>IF(BC17=BN17,"OK","ＮＧ")</f>
        <v>OK</v>
      </c>
      <c r="BG17" s="38" t="str">
        <f>IF(BD17=CB17,"OK","ＮＧ")</f>
        <v>OK</v>
      </c>
      <c r="BH17" s="39" t="str">
        <f>IF(BE17=CP17,"OK","ＮＧ")</f>
        <v>OK</v>
      </c>
      <c r="BI17" s="28"/>
      <c r="BJ17" s="40"/>
      <c r="BK17" s="41"/>
      <c r="BL17" s="41"/>
      <c r="BM17" s="41"/>
      <c r="BN17" s="41">
        <f>SUM(BN36:BN509)</f>
        <v>509</v>
      </c>
      <c r="BO17" s="42"/>
      <c r="BP17" s="40"/>
      <c r="BQ17" s="41"/>
      <c r="BR17" s="41"/>
      <c r="BS17" s="42"/>
      <c r="BT17" s="40"/>
      <c r="BU17" s="41"/>
      <c r="BV17" s="41"/>
      <c r="BW17" s="42"/>
      <c r="BX17" s="40"/>
      <c r="BY17" s="41"/>
      <c r="BZ17" s="41"/>
      <c r="CA17" s="41"/>
      <c r="CB17" s="41">
        <f>SUM(CB36:CB509)</f>
        <v>18</v>
      </c>
      <c r="CC17" s="42"/>
      <c r="CD17" s="40"/>
      <c r="CE17" s="41"/>
      <c r="CF17" s="41"/>
      <c r="CG17" s="42"/>
      <c r="CH17" s="40"/>
      <c r="CI17" s="41"/>
      <c r="CJ17" s="41"/>
      <c r="CK17" s="42"/>
      <c r="CL17" s="40"/>
      <c r="CM17" s="41"/>
      <c r="CN17" s="41"/>
      <c r="CO17" s="41"/>
      <c r="CP17" s="41">
        <f>SUM(CP36:CP509)</f>
        <v>149</v>
      </c>
      <c r="CQ17" s="42"/>
      <c r="CR17" s="40"/>
      <c r="CS17" s="41"/>
      <c r="CT17" s="41"/>
      <c r="CU17" s="42"/>
      <c r="CV17" s="40"/>
      <c r="CW17" s="41"/>
      <c r="CX17" s="41"/>
      <c r="CY17" s="42"/>
    </row>
    <row r="18" spans="2:103" ht="13.5" customHeight="1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45"/>
      <c r="AC18" s="246"/>
      <c r="AD18" s="247"/>
      <c r="AE18" s="273"/>
      <c r="AF18" s="274"/>
      <c r="AG18" s="275"/>
      <c r="AH18" s="263"/>
      <c r="AI18" s="264"/>
      <c r="AJ18" s="265"/>
      <c r="AK18" s="46">
        <f t="shared" si="1"/>
        <v>0</v>
      </c>
      <c r="AL18" s="47">
        <f t="shared" si="2"/>
        <v>0</v>
      </c>
      <c r="AM18" s="47">
        <f t="shared" si="3"/>
        <v>0</v>
      </c>
      <c r="AN18" s="266" t="str">
        <f t="shared" si="4"/>
        <v/>
      </c>
      <c r="AO18" s="267"/>
      <c r="AP18" s="278"/>
      <c r="AQ18" s="279"/>
      <c r="AR18" s="48"/>
      <c r="AS18" s="48"/>
      <c r="AT18" s="48"/>
      <c r="AU18" s="48"/>
      <c r="AV18" s="48"/>
      <c r="AW18" s="49"/>
      <c r="AX18" s="245"/>
      <c r="AY18" s="246"/>
      <c r="AZ18" s="247"/>
      <c r="BA18" s="51" t="str">
        <f t="shared" si="6"/>
        <v>A建設</v>
      </c>
      <c r="BB18" s="51">
        <f t="shared" si="5"/>
        <v>0</v>
      </c>
      <c r="BC18" s="46" cm="1">
        <f t="array" ref="BC18">SUMPRODUCT(($BA$32:$BA$505=$BA18)*($BB$32:$BB$505=$BB18)*(BC$32:BC$505))</f>
        <v>0</v>
      </c>
      <c r="BD18" s="47" cm="1">
        <f t="array" ref="BD18">SUMPRODUCT(($BA$32:$BA$505=$BA18)*($BB$32:$BB$505=$BB18)*(BD$32:BD$505))</f>
        <v>0</v>
      </c>
      <c r="BE18" s="52" cm="1">
        <f t="array" ref="BE18">SUMPRODUCT(($BA$32:$BA$505=$BA18)*($BB$32:$BB$505=$BB18)*(BE$32:BE$505))</f>
        <v>0</v>
      </c>
      <c r="BF18" s="53" t="str">
        <f>IF(BC18=BO18,"OK","ＮＧ")</f>
        <v>OK</v>
      </c>
      <c r="BG18" s="54" t="str">
        <f>IF(BD18=CC18,"OK","ＮＧ")</f>
        <v>OK</v>
      </c>
      <c r="BH18" s="55" t="str">
        <f>IF(BE18=CQ18,"OK","ＮＧ")</f>
        <v>OK</v>
      </c>
      <c r="BI18" s="28"/>
      <c r="BJ18" s="56"/>
      <c r="BK18" s="57"/>
      <c r="BL18" s="57"/>
      <c r="BM18" s="57"/>
      <c r="BN18" s="57"/>
      <c r="BO18" s="58">
        <f>SUM(BO37:BO510)</f>
        <v>0</v>
      </c>
      <c r="BP18" s="56"/>
      <c r="BQ18" s="57"/>
      <c r="BR18" s="57"/>
      <c r="BS18" s="58"/>
      <c r="BT18" s="56"/>
      <c r="BU18" s="57"/>
      <c r="BV18" s="57"/>
      <c r="BW18" s="58"/>
      <c r="BX18" s="56"/>
      <c r="BY18" s="57"/>
      <c r="BZ18" s="57"/>
      <c r="CA18" s="57"/>
      <c r="CB18" s="57"/>
      <c r="CC18" s="58">
        <f>SUM(CC37:CC510)</f>
        <v>0</v>
      </c>
      <c r="CD18" s="56"/>
      <c r="CE18" s="57"/>
      <c r="CF18" s="57"/>
      <c r="CG18" s="58"/>
      <c r="CH18" s="56"/>
      <c r="CI18" s="57"/>
      <c r="CJ18" s="57"/>
      <c r="CK18" s="58"/>
      <c r="CL18" s="56"/>
      <c r="CM18" s="57"/>
      <c r="CN18" s="57"/>
      <c r="CO18" s="57"/>
      <c r="CP18" s="57"/>
      <c r="CQ18" s="58">
        <f>SUM(CQ37:CQ510)</f>
        <v>0</v>
      </c>
      <c r="CR18" s="56"/>
      <c r="CS18" s="57"/>
      <c r="CT18" s="57"/>
      <c r="CU18" s="58"/>
      <c r="CV18" s="56"/>
      <c r="CW18" s="57"/>
      <c r="CX18" s="57"/>
      <c r="CY18" s="58"/>
    </row>
    <row r="19" spans="2:103" ht="13.5" customHeight="1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56"/>
      <c r="W19" s="43"/>
      <c r="X19" s="1"/>
      <c r="Y19" s="1"/>
      <c r="Z19" s="1"/>
      <c r="AA19" s="1"/>
      <c r="AB19" s="245" t="s">
        <v>42</v>
      </c>
      <c r="AC19" s="246"/>
      <c r="AD19" s="247"/>
      <c r="AE19" s="273" t="s">
        <v>43</v>
      </c>
      <c r="AF19" s="274"/>
      <c r="AG19" s="275"/>
      <c r="AH19" s="268" t="s">
        <v>37</v>
      </c>
      <c r="AI19" s="269"/>
      <c r="AJ19" s="270"/>
      <c r="AK19" s="18">
        <f t="shared" si="1"/>
        <v>513</v>
      </c>
      <c r="AL19" s="19">
        <f t="shared" si="2"/>
        <v>14</v>
      </c>
      <c r="AM19" s="19">
        <f t="shared" si="3"/>
        <v>149</v>
      </c>
      <c r="AN19" s="271">
        <f t="shared" si="4"/>
        <v>0.28999999999999998</v>
      </c>
      <c r="AO19" s="272"/>
      <c r="AP19" s="278"/>
      <c r="AQ19" s="279"/>
      <c r="AR19" s="59"/>
      <c r="AS19" s="59"/>
      <c r="AT19" s="59"/>
      <c r="AU19" s="59"/>
      <c r="AV19" s="59"/>
      <c r="AW19" s="60"/>
      <c r="AX19" s="245" t="str">
        <f>AB19</f>
        <v>下請負人</v>
      </c>
      <c r="AY19" s="246"/>
      <c r="AZ19" s="247"/>
      <c r="BA19" s="23" t="str">
        <f>AE19</f>
        <v>B産業</v>
      </c>
      <c r="BB19" s="23" t="str">
        <f t="shared" si="5"/>
        <v>〇〇</v>
      </c>
      <c r="BC19" s="18" cm="1">
        <f t="array" ref="BC19">SUMPRODUCT(($BA$32:$BA$505=$BA19)*($BB$32:$BB$505=$BB19)*(BC$32:BC$505))</f>
        <v>513</v>
      </c>
      <c r="BD19" s="19" cm="1">
        <f t="array" ref="BD19">SUMPRODUCT(($BA$32:$BA$505=$BA19)*($BB$32:$BB$505=$BB19)*(BD$32:BD$505))</f>
        <v>14</v>
      </c>
      <c r="BE19" s="24" cm="1">
        <f t="array" ref="BE19">SUMPRODUCT(($BA$32:$BA$505=$BA19)*($BB$32:$BB$505=$BB19)*(BE$32:BE$505))</f>
        <v>149</v>
      </c>
      <c r="BF19" s="25" t="str">
        <f>IF(BC19=BP19,"OK","ＮＧ")</f>
        <v>OK</v>
      </c>
      <c r="BG19" s="26" t="str">
        <f>IF(BD19=CD19,"OK","ＮＧ")</f>
        <v>OK</v>
      </c>
      <c r="BH19" s="27" t="str">
        <f>IF(BE19=CR19,"OK","ＮＧ")</f>
        <v>OK</v>
      </c>
      <c r="BI19" s="28"/>
      <c r="BJ19" s="61"/>
      <c r="BK19" s="62"/>
      <c r="BL19" s="62"/>
      <c r="BM19" s="62"/>
      <c r="BN19" s="62"/>
      <c r="BO19" s="63"/>
      <c r="BP19" s="61">
        <f>SUM(BP38:BP510)</f>
        <v>513</v>
      </c>
      <c r="BQ19" s="62"/>
      <c r="BR19" s="62"/>
      <c r="BS19" s="63"/>
      <c r="BT19" s="61"/>
      <c r="BU19" s="62"/>
      <c r="BV19" s="62"/>
      <c r="BW19" s="63"/>
      <c r="BX19" s="61"/>
      <c r="BY19" s="62"/>
      <c r="BZ19" s="62"/>
      <c r="CA19" s="62"/>
      <c r="CB19" s="62"/>
      <c r="CC19" s="63"/>
      <c r="CD19" s="61">
        <f>SUM(CD38:CD510)</f>
        <v>14</v>
      </c>
      <c r="CE19" s="62"/>
      <c r="CF19" s="62"/>
      <c r="CG19" s="63"/>
      <c r="CH19" s="61"/>
      <c r="CI19" s="62"/>
      <c r="CJ19" s="62"/>
      <c r="CK19" s="63"/>
      <c r="CL19" s="61"/>
      <c r="CM19" s="62"/>
      <c r="CN19" s="62"/>
      <c r="CO19" s="62"/>
      <c r="CP19" s="62"/>
      <c r="CQ19" s="63"/>
      <c r="CR19" s="61">
        <f>SUM(CR38:CR510)</f>
        <v>149</v>
      </c>
      <c r="CS19" s="62"/>
      <c r="CT19" s="62"/>
      <c r="CU19" s="63"/>
      <c r="CV19" s="61"/>
      <c r="CW19" s="62"/>
      <c r="CX19" s="62"/>
      <c r="CY19" s="63"/>
    </row>
    <row r="20" spans="2:103" ht="13.5" customHeight="1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56"/>
      <c r="W20" s="43"/>
      <c r="X20" s="1"/>
      <c r="Y20" s="1"/>
      <c r="Z20" s="1"/>
      <c r="AA20" s="1"/>
      <c r="AB20" s="245"/>
      <c r="AC20" s="246"/>
      <c r="AD20" s="247"/>
      <c r="AE20" s="273"/>
      <c r="AF20" s="274"/>
      <c r="AG20" s="275"/>
      <c r="AH20" s="258" t="s">
        <v>38</v>
      </c>
      <c r="AI20" s="259"/>
      <c r="AJ20" s="260"/>
      <c r="AK20" s="32">
        <f t="shared" si="1"/>
        <v>516</v>
      </c>
      <c r="AL20" s="32">
        <f t="shared" si="2"/>
        <v>11</v>
      </c>
      <c r="AM20" s="32">
        <f t="shared" si="3"/>
        <v>150</v>
      </c>
      <c r="AN20" s="261">
        <f t="shared" si="4"/>
        <v>0.28999999999999998</v>
      </c>
      <c r="AO20" s="262"/>
      <c r="AP20" s="278"/>
      <c r="AQ20" s="279"/>
      <c r="AR20" s="33"/>
      <c r="AS20" s="33"/>
      <c r="AT20" s="33"/>
      <c r="AU20" s="33"/>
      <c r="AV20" s="33"/>
      <c r="AW20" s="34"/>
      <c r="AX20" s="245"/>
      <c r="AY20" s="246"/>
      <c r="AZ20" s="247"/>
      <c r="BA20" s="36" t="str">
        <f>BA19</f>
        <v>B産業</v>
      </c>
      <c r="BB20" s="36" t="str">
        <f t="shared" si="5"/>
        <v>●●</v>
      </c>
      <c r="BC20" s="32" cm="1">
        <f t="array" ref="BC20">SUMPRODUCT(($BA$32:$BA$505=$BA20)*($BB$32:$BB$505=$BB20)*(BC$32:BC$505))</f>
        <v>516</v>
      </c>
      <c r="BD20" s="32" cm="1">
        <f t="array" ref="BD20">SUMPRODUCT(($BA$32:$BA$505=$BA20)*($BB$32:$BB$505=$BB20)*(BD$32:BD$505))</f>
        <v>11</v>
      </c>
      <c r="BE20" s="37" cm="1">
        <f t="array" ref="BE20">SUMPRODUCT(($BA$32:$BA$505=$BA20)*($BB$32:$BB$505=$BB20)*(BE$32:BE$505))</f>
        <v>150</v>
      </c>
      <c r="BF20" s="38" t="str">
        <f>IF(BC20=BQ20,"OK","ＮＧ")</f>
        <v>OK</v>
      </c>
      <c r="BG20" s="38" t="str">
        <f>IF(BD20=CE20,"OK","ＮＧ")</f>
        <v>OK</v>
      </c>
      <c r="BH20" s="39" t="str">
        <f>IF(BE20=CS20,"OK","ＮＧ")</f>
        <v>OK</v>
      </c>
      <c r="BI20" s="28"/>
      <c r="BJ20" s="40"/>
      <c r="BK20" s="41"/>
      <c r="BL20" s="41"/>
      <c r="BM20" s="41"/>
      <c r="BN20" s="41"/>
      <c r="BO20" s="42"/>
      <c r="BP20" s="40"/>
      <c r="BQ20" s="41">
        <f>SUM(BQ39:BQ510)</f>
        <v>516</v>
      </c>
      <c r="BR20" s="41"/>
      <c r="BS20" s="42"/>
      <c r="BT20" s="40"/>
      <c r="BU20" s="41"/>
      <c r="BV20" s="41"/>
      <c r="BW20" s="42"/>
      <c r="BX20" s="40"/>
      <c r="BY20" s="41"/>
      <c r="BZ20" s="41"/>
      <c r="CA20" s="41"/>
      <c r="CB20" s="41"/>
      <c r="CC20" s="42"/>
      <c r="CD20" s="40"/>
      <c r="CE20" s="41">
        <f>SUM(CE39:CE510)</f>
        <v>11</v>
      </c>
      <c r="CF20" s="41"/>
      <c r="CG20" s="42"/>
      <c r="CH20" s="40"/>
      <c r="CI20" s="41"/>
      <c r="CJ20" s="41"/>
      <c r="CK20" s="42"/>
      <c r="CL20" s="40"/>
      <c r="CM20" s="41"/>
      <c r="CN20" s="41"/>
      <c r="CO20" s="41"/>
      <c r="CP20" s="41"/>
      <c r="CQ20" s="42"/>
      <c r="CR20" s="40"/>
      <c r="CS20" s="41">
        <f>SUM(CS39:CS510)</f>
        <v>150</v>
      </c>
      <c r="CT20" s="41"/>
      <c r="CU20" s="42"/>
      <c r="CV20" s="40"/>
      <c r="CW20" s="41"/>
      <c r="CX20" s="41"/>
      <c r="CY20" s="42"/>
    </row>
    <row r="21" spans="2:103" ht="13.5" customHeight="1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45"/>
      <c r="AC21" s="246"/>
      <c r="AD21" s="247"/>
      <c r="AE21" s="273"/>
      <c r="AF21" s="274"/>
      <c r="AG21" s="275"/>
      <c r="AH21" s="258"/>
      <c r="AI21" s="259"/>
      <c r="AJ21" s="260"/>
      <c r="AK21" s="32">
        <f t="shared" si="1"/>
        <v>0</v>
      </c>
      <c r="AL21" s="32">
        <f t="shared" si="2"/>
        <v>0</v>
      </c>
      <c r="AM21" s="32">
        <f t="shared" si="3"/>
        <v>0</v>
      </c>
      <c r="AN21" s="261" t="str">
        <f t="shared" si="4"/>
        <v/>
      </c>
      <c r="AO21" s="262"/>
      <c r="AP21" s="278"/>
      <c r="AQ21" s="279"/>
      <c r="AR21" s="33"/>
      <c r="AS21" s="33"/>
      <c r="AT21" s="33"/>
      <c r="AU21" s="33"/>
      <c r="AV21" s="33"/>
      <c r="AW21" s="34"/>
      <c r="AX21" s="245"/>
      <c r="AY21" s="246"/>
      <c r="AZ21" s="247"/>
      <c r="BA21" s="36" t="str">
        <f t="shared" ref="BA21:BA22" si="7">BA20</f>
        <v>B産業</v>
      </c>
      <c r="BB21" s="36">
        <f t="shared" si="5"/>
        <v>0</v>
      </c>
      <c r="BC21" s="32" cm="1">
        <f t="array" ref="BC21">SUMPRODUCT(($BA$32:$BA$505=$BA21)*($BB$32:$BB$505=$BB21)*(BC$32:BC$505))</f>
        <v>0</v>
      </c>
      <c r="BD21" s="32" cm="1">
        <f t="array" ref="BD21">SUMPRODUCT(($BA$32:$BA$505=$BA21)*($BB$32:$BB$505=$BB21)*(BD$32:BD$505))</f>
        <v>0</v>
      </c>
      <c r="BE21" s="37" cm="1">
        <f t="array" ref="BE21">SUMPRODUCT(($BA$32:$BA$505=$BA21)*($BB$32:$BB$505=$BB21)*(BE$32:BE$505))</f>
        <v>0</v>
      </c>
      <c r="BF21" s="38" t="str">
        <f>IF(BC21=BR21,"OK","ＮＧ")</f>
        <v>OK</v>
      </c>
      <c r="BG21" s="38" t="str">
        <f>IF(BD21=CF21,"OK","ＮＧ")</f>
        <v>OK</v>
      </c>
      <c r="BH21" s="39" t="str">
        <f>IF(BE21=CT21,"OK","ＮＧ")</f>
        <v>OK</v>
      </c>
      <c r="BI21" s="28"/>
      <c r="BJ21" s="40"/>
      <c r="BK21" s="41"/>
      <c r="BL21" s="41"/>
      <c r="BM21" s="41"/>
      <c r="BN21" s="41"/>
      <c r="BO21" s="42"/>
      <c r="BP21" s="40"/>
      <c r="BQ21" s="41"/>
      <c r="BR21" s="41">
        <f>SUM(BR40:BR510)</f>
        <v>0</v>
      </c>
      <c r="BS21" s="42"/>
      <c r="BT21" s="40"/>
      <c r="BU21" s="41"/>
      <c r="BV21" s="41"/>
      <c r="BW21" s="42"/>
      <c r="BX21" s="40"/>
      <c r="BY21" s="41"/>
      <c r="BZ21" s="41"/>
      <c r="CA21" s="41"/>
      <c r="CB21" s="41"/>
      <c r="CC21" s="42"/>
      <c r="CD21" s="40"/>
      <c r="CE21" s="41"/>
      <c r="CF21" s="41">
        <f>SUM(CF40:CF510)</f>
        <v>0</v>
      </c>
      <c r="CG21" s="42"/>
      <c r="CH21" s="40"/>
      <c r="CI21" s="41"/>
      <c r="CJ21" s="41"/>
      <c r="CK21" s="42"/>
      <c r="CL21" s="40"/>
      <c r="CM21" s="41"/>
      <c r="CN21" s="41"/>
      <c r="CO21" s="41"/>
      <c r="CP21" s="41"/>
      <c r="CQ21" s="42"/>
      <c r="CR21" s="40"/>
      <c r="CS21" s="41"/>
      <c r="CT21" s="41">
        <f>SUM(CT40:CT510)</f>
        <v>0</v>
      </c>
      <c r="CU21" s="42"/>
      <c r="CV21" s="40"/>
      <c r="CW21" s="41"/>
      <c r="CX21" s="41"/>
      <c r="CY21" s="42"/>
    </row>
    <row r="22" spans="2:103" ht="13.5" customHeight="1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45"/>
      <c r="AC22" s="246"/>
      <c r="AD22" s="247"/>
      <c r="AE22" s="273"/>
      <c r="AF22" s="274"/>
      <c r="AG22" s="275"/>
      <c r="AH22" s="263"/>
      <c r="AI22" s="264"/>
      <c r="AJ22" s="265"/>
      <c r="AK22" s="46">
        <f t="shared" si="1"/>
        <v>0</v>
      </c>
      <c r="AL22" s="47">
        <f t="shared" si="2"/>
        <v>0</v>
      </c>
      <c r="AM22" s="47">
        <f t="shared" si="3"/>
        <v>0</v>
      </c>
      <c r="AN22" s="266" t="str">
        <f t="shared" si="4"/>
        <v/>
      </c>
      <c r="AO22" s="267"/>
      <c r="AP22" s="278"/>
      <c r="AQ22" s="279"/>
      <c r="AR22" s="48"/>
      <c r="AS22" s="48"/>
      <c r="AT22" s="48"/>
      <c r="AU22" s="48"/>
      <c r="AV22" s="48"/>
      <c r="AW22" s="49"/>
      <c r="AX22" s="245"/>
      <c r="AY22" s="246"/>
      <c r="AZ22" s="247"/>
      <c r="BA22" s="51" t="str">
        <f t="shared" si="7"/>
        <v>B産業</v>
      </c>
      <c r="BB22" s="51">
        <f t="shared" si="5"/>
        <v>0</v>
      </c>
      <c r="BC22" s="46" cm="1">
        <f t="array" ref="BC22">SUMPRODUCT(($BA$32:$BA$505=$BA22)*($BB$32:$BB$505=$BB22)*(BC$32:BC$505))</f>
        <v>0</v>
      </c>
      <c r="BD22" s="47" cm="1">
        <f t="array" ref="BD22">SUMPRODUCT(($BA$32:$BA$505=$BA22)*($BB$32:$BB$505=$BB22)*(BD$32:BD$505))</f>
        <v>0</v>
      </c>
      <c r="BE22" s="52" cm="1">
        <f t="array" ref="BE22">SUMPRODUCT(($BA$32:$BA$505=$BA22)*($BB$32:$BB$505=$BB22)*(BE$32:BE$505))</f>
        <v>0</v>
      </c>
      <c r="BF22" s="53" t="str">
        <f>IF(BC22=BS22,"OK","ＮＧ")</f>
        <v>OK</v>
      </c>
      <c r="BG22" s="54" t="str">
        <f>IF(BD22=CG22,"OK","ＮＧ")</f>
        <v>OK</v>
      </c>
      <c r="BH22" s="55" t="str">
        <f>IF(BE22=CU22,"OK","ＮＧ")</f>
        <v>OK</v>
      </c>
      <c r="BI22" s="28"/>
      <c r="BJ22" s="56"/>
      <c r="BK22" s="57"/>
      <c r="BL22" s="57"/>
      <c r="BM22" s="57"/>
      <c r="BN22" s="57"/>
      <c r="BO22" s="58"/>
      <c r="BP22" s="56"/>
      <c r="BQ22" s="57"/>
      <c r="BR22" s="57"/>
      <c r="BS22" s="58">
        <f>SUM(BS41:BS510)</f>
        <v>0</v>
      </c>
      <c r="BT22" s="56"/>
      <c r="BU22" s="57"/>
      <c r="BV22" s="57"/>
      <c r="BW22" s="58"/>
      <c r="BX22" s="56"/>
      <c r="BY22" s="57"/>
      <c r="BZ22" s="57"/>
      <c r="CA22" s="57"/>
      <c r="CB22" s="57"/>
      <c r="CC22" s="58"/>
      <c r="CD22" s="56"/>
      <c r="CE22" s="57"/>
      <c r="CF22" s="57"/>
      <c r="CG22" s="58">
        <f>SUM(CG41:CG510)</f>
        <v>0</v>
      </c>
      <c r="CH22" s="56"/>
      <c r="CI22" s="57"/>
      <c r="CJ22" s="57"/>
      <c r="CK22" s="58"/>
      <c r="CL22" s="56"/>
      <c r="CM22" s="57"/>
      <c r="CN22" s="57"/>
      <c r="CO22" s="57"/>
      <c r="CP22" s="57"/>
      <c r="CQ22" s="58"/>
      <c r="CR22" s="56"/>
      <c r="CS22" s="57"/>
      <c r="CT22" s="57"/>
      <c r="CU22" s="58">
        <f>SUM(CU41:CU510)</f>
        <v>0</v>
      </c>
      <c r="CV22" s="56"/>
      <c r="CW22" s="57"/>
      <c r="CX22" s="57"/>
      <c r="CY22" s="58"/>
    </row>
    <row r="23" spans="2:103" ht="13.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4"/>
      <c r="R23" s="1"/>
      <c r="S23" s="1"/>
      <c r="T23" s="1"/>
      <c r="U23" s="65"/>
      <c r="V23" s="64"/>
      <c r="W23" s="65"/>
      <c r="X23" s="1"/>
      <c r="Y23" s="1"/>
      <c r="Z23" s="1"/>
      <c r="AA23" s="1"/>
      <c r="AB23" s="245"/>
      <c r="AC23" s="246"/>
      <c r="AD23" s="247"/>
      <c r="AE23" s="273" t="s">
        <v>44</v>
      </c>
      <c r="AF23" s="274"/>
      <c r="AG23" s="275"/>
      <c r="AH23" s="268" t="s">
        <v>38</v>
      </c>
      <c r="AI23" s="269"/>
      <c r="AJ23" s="270"/>
      <c r="AK23" s="18">
        <f t="shared" si="1"/>
        <v>504</v>
      </c>
      <c r="AL23" s="19">
        <f t="shared" si="2"/>
        <v>23</v>
      </c>
      <c r="AM23" s="19">
        <f t="shared" si="3"/>
        <v>155</v>
      </c>
      <c r="AN23" s="271">
        <f t="shared" si="4"/>
        <v>0.307</v>
      </c>
      <c r="AO23" s="272"/>
      <c r="AP23" s="278"/>
      <c r="AQ23" s="279"/>
      <c r="AR23" s="59"/>
      <c r="AS23" s="59"/>
      <c r="AT23" s="66"/>
      <c r="AU23" s="66"/>
      <c r="AV23" s="66"/>
      <c r="AW23" s="67"/>
      <c r="AX23" s="245"/>
      <c r="AY23" s="246"/>
      <c r="AZ23" s="247"/>
      <c r="BA23" s="23" t="str">
        <f>AE23</f>
        <v>C土木</v>
      </c>
      <c r="BB23" s="23" t="str">
        <f t="shared" si="5"/>
        <v>●●</v>
      </c>
      <c r="BC23" s="18" cm="1">
        <f t="array" ref="BC23">SUMPRODUCT(($BA$32:$BA$505=$BA23)*($BB$32:$BB$505=$BB23)*(BC$32:BC$505))</f>
        <v>504</v>
      </c>
      <c r="BD23" s="19" cm="1">
        <f t="array" ref="BD23">SUMPRODUCT(($BA$32:$BA$505=$BA23)*($BB$32:$BB$505=$BB23)*(BD$32:BD$505))</f>
        <v>23</v>
      </c>
      <c r="BE23" s="24" cm="1">
        <f t="array" ref="BE23">SUMPRODUCT(($BA$32:$BA$505=$BA23)*($BB$32:$BB$505=$BB23)*(BE$32:BE$505))</f>
        <v>155</v>
      </c>
      <c r="BF23" s="25" t="str">
        <f>IF(BC23=BT23,"OK","ＮＧ")</f>
        <v>OK</v>
      </c>
      <c r="BG23" s="26" t="str">
        <f>IF(BD23=CH23,"OK","ＮＧ")</f>
        <v>OK</v>
      </c>
      <c r="BH23" s="27" t="str">
        <f>IF(BE23=CV23,"OK","ＮＧ")</f>
        <v>OK</v>
      </c>
      <c r="BI23" s="28"/>
      <c r="BJ23" s="61"/>
      <c r="BK23" s="62"/>
      <c r="BL23" s="62"/>
      <c r="BM23" s="62"/>
      <c r="BN23" s="62"/>
      <c r="BO23" s="63"/>
      <c r="BP23" s="61"/>
      <c r="BQ23" s="62"/>
      <c r="BR23" s="62"/>
      <c r="BS23" s="63"/>
      <c r="BT23" s="61">
        <f>SUM(BT42:BT511)</f>
        <v>504</v>
      </c>
      <c r="BU23" s="62"/>
      <c r="BV23" s="62"/>
      <c r="BW23" s="63"/>
      <c r="BX23" s="61"/>
      <c r="BY23" s="62"/>
      <c r="BZ23" s="62"/>
      <c r="CA23" s="62"/>
      <c r="CB23" s="62"/>
      <c r="CC23" s="63"/>
      <c r="CD23" s="61"/>
      <c r="CE23" s="62"/>
      <c r="CF23" s="62"/>
      <c r="CG23" s="63"/>
      <c r="CH23" s="61">
        <f>SUM(CH42:CH511)</f>
        <v>23</v>
      </c>
      <c r="CI23" s="62"/>
      <c r="CJ23" s="62"/>
      <c r="CK23" s="63"/>
      <c r="CL23" s="61"/>
      <c r="CM23" s="62"/>
      <c r="CN23" s="62"/>
      <c r="CO23" s="62"/>
      <c r="CP23" s="62"/>
      <c r="CQ23" s="63"/>
      <c r="CR23" s="61"/>
      <c r="CS23" s="62"/>
      <c r="CT23" s="62"/>
      <c r="CU23" s="63"/>
      <c r="CV23" s="61">
        <f>SUM(CV42:CV511)</f>
        <v>155</v>
      </c>
      <c r="CW23" s="62"/>
      <c r="CX23" s="62"/>
      <c r="CY23" s="63"/>
    </row>
    <row r="24" spans="2:103" ht="13.5" customHeigh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45"/>
      <c r="AC24" s="246"/>
      <c r="AD24" s="247"/>
      <c r="AE24" s="273"/>
      <c r="AF24" s="274"/>
      <c r="AG24" s="275"/>
      <c r="AH24" s="258"/>
      <c r="AI24" s="259"/>
      <c r="AJ24" s="260"/>
      <c r="AK24" s="32">
        <f t="shared" si="1"/>
        <v>0</v>
      </c>
      <c r="AL24" s="32">
        <f t="shared" si="2"/>
        <v>0</v>
      </c>
      <c r="AM24" s="32">
        <f t="shared" si="3"/>
        <v>0</v>
      </c>
      <c r="AN24" s="261" t="str">
        <f t="shared" si="4"/>
        <v/>
      </c>
      <c r="AO24" s="262"/>
      <c r="AP24" s="278"/>
      <c r="AQ24" s="279"/>
      <c r="AR24" s="33"/>
      <c r="AS24" s="33"/>
      <c r="AT24" s="33"/>
      <c r="AU24" s="33"/>
      <c r="AV24" s="33"/>
      <c r="AW24" s="34"/>
      <c r="AX24" s="245"/>
      <c r="AY24" s="246"/>
      <c r="AZ24" s="247"/>
      <c r="BA24" s="36" t="str">
        <f>$BA$23</f>
        <v>C土木</v>
      </c>
      <c r="BB24" s="36">
        <f t="shared" si="5"/>
        <v>0</v>
      </c>
      <c r="BC24" s="32" cm="1">
        <f t="array" ref="BC24">SUMPRODUCT(($BA$32:$BA$505=$BA24)*($BB$32:$BB$505=$BB24)*(BC$32:BC$505))</f>
        <v>0</v>
      </c>
      <c r="BD24" s="32" cm="1">
        <f t="array" ref="BD24">SUMPRODUCT(($BA$32:$BA$505=$BA24)*($BB$32:$BB$505=$BB24)*(BD$32:BD$505))</f>
        <v>0</v>
      </c>
      <c r="BE24" s="37" cm="1">
        <f t="array" ref="BE24">SUMPRODUCT(($BA$32:$BA$505=$BA24)*($BB$32:$BB$505=$BB24)*(BE$32:BE$505))</f>
        <v>0</v>
      </c>
      <c r="BF24" s="38" t="str">
        <f>IF(BC24=BU24,"OK","ＮＧ")</f>
        <v>OK</v>
      </c>
      <c r="BG24" s="38" t="str">
        <f>IF(BD24=CI24,"OK","ＮＧ")</f>
        <v>OK</v>
      </c>
      <c r="BH24" s="39" t="str">
        <f>IF(BE24=CW24,"OK","ＮＧ")</f>
        <v>OK</v>
      </c>
      <c r="BI24" s="28"/>
      <c r="BJ24" s="40"/>
      <c r="BK24" s="41"/>
      <c r="BL24" s="41"/>
      <c r="BM24" s="41"/>
      <c r="BN24" s="41"/>
      <c r="BO24" s="42"/>
      <c r="BP24" s="40"/>
      <c r="BQ24" s="41"/>
      <c r="BR24" s="41"/>
      <c r="BS24" s="42"/>
      <c r="BT24" s="40"/>
      <c r="BU24" s="41">
        <f>SUM(BU43:BU512)</f>
        <v>0</v>
      </c>
      <c r="BV24" s="41"/>
      <c r="BW24" s="42"/>
      <c r="BX24" s="40"/>
      <c r="BY24" s="41"/>
      <c r="BZ24" s="41"/>
      <c r="CA24" s="41"/>
      <c r="CB24" s="41"/>
      <c r="CC24" s="42"/>
      <c r="CD24" s="40"/>
      <c r="CE24" s="41"/>
      <c r="CF24" s="41"/>
      <c r="CG24" s="42"/>
      <c r="CH24" s="40"/>
      <c r="CI24" s="41">
        <f>SUM(CI43:CI512)</f>
        <v>0</v>
      </c>
      <c r="CJ24" s="41"/>
      <c r="CK24" s="42"/>
      <c r="CL24" s="40"/>
      <c r="CM24" s="41"/>
      <c r="CN24" s="41"/>
      <c r="CO24" s="41"/>
      <c r="CP24" s="41"/>
      <c r="CQ24" s="42"/>
      <c r="CR24" s="40"/>
      <c r="CS24" s="41"/>
      <c r="CT24" s="41"/>
      <c r="CU24" s="42"/>
      <c r="CV24" s="40"/>
      <c r="CW24" s="41">
        <f>SUM(CW43:CW512)</f>
        <v>0</v>
      </c>
      <c r="CX24" s="41"/>
      <c r="CY24" s="42"/>
    </row>
    <row r="25" spans="2:103" ht="13.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4"/>
      <c r="R25" s="1"/>
      <c r="S25" s="1"/>
      <c r="T25" s="1"/>
      <c r="U25" s="1"/>
      <c r="V25" s="64"/>
      <c r="W25" s="7"/>
      <c r="X25" s="1"/>
      <c r="Y25" s="1"/>
      <c r="Z25" s="1"/>
      <c r="AA25" s="1"/>
      <c r="AB25" s="245"/>
      <c r="AC25" s="246"/>
      <c r="AD25" s="247"/>
      <c r="AE25" s="273"/>
      <c r="AF25" s="274"/>
      <c r="AG25" s="275"/>
      <c r="AH25" s="258"/>
      <c r="AI25" s="259"/>
      <c r="AJ25" s="260"/>
      <c r="AK25" s="32">
        <f t="shared" si="1"/>
        <v>0</v>
      </c>
      <c r="AL25" s="32">
        <f t="shared" si="2"/>
        <v>0</v>
      </c>
      <c r="AM25" s="32">
        <f t="shared" si="3"/>
        <v>0</v>
      </c>
      <c r="AN25" s="261" t="str">
        <f t="shared" si="4"/>
        <v/>
      </c>
      <c r="AO25" s="262"/>
      <c r="AP25" s="278"/>
      <c r="AQ25" s="279"/>
      <c r="AR25" s="33"/>
      <c r="AS25" s="33"/>
      <c r="AT25" s="33"/>
      <c r="AU25" s="33"/>
      <c r="AV25" s="33"/>
      <c r="AW25" s="34"/>
      <c r="AX25" s="245"/>
      <c r="AY25" s="246"/>
      <c r="AZ25" s="247"/>
      <c r="BA25" s="36" t="str">
        <f t="shared" ref="BA25:BA26" si="8">$BA$23</f>
        <v>C土木</v>
      </c>
      <c r="BB25" s="36">
        <f t="shared" si="5"/>
        <v>0</v>
      </c>
      <c r="BC25" s="32" cm="1">
        <f t="array" ref="BC25">SUMPRODUCT(($BA$32:$BA$505=$BA25)*($BB$32:$BB$505=$BB25)*(BC$32:BC$505))</f>
        <v>0</v>
      </c>
      <c r="BD25" s="32" cm="1">
        <f t="array" ref="BD25">SUMPRODUCT(($BA$32:$BA$505=$BA25)*($BB$32:$BB$505=$BB25)*(BD$32:BD$505))</f>
        <v>0</v>
      </c>
      <c r="BE25" s="37" cm="1">
        <f t="array" ref="BE25">SUMPRODUCT(($BA$32:$BA$505=$BA25)*($BB$32:$BB$505=$BB25)*(BE$32:BE$505))</f>
        <v>0</v>
      </c>
      <c r="BF25" s="38" t="str">
        <f>IF(BC25=BV25,"OK","ＮＧ")</f>
        <v>OK</v>
      </c>
      <c r="BG25" s="38" t="str">
        <f>IF(BD25=CJ25,"OK","ＮＧ")</f>
        <v>OK</v>
      </c>
      <c r="BH25" s="39" t="str">
        <f>IF(BE25=CX25,"OK","ＮＧ")</f>
        <v>OK</v>
      </c>
      <c r="BI25" s="28"/>
      <c r="BJ25" s="40"/>
      <c r="BK25" s="41"/>
      <c r="BL25" s="41"/>
      <c r="BM25" s="41"/>
      <c r="BN25" s="41"/>
      <c r="BO25" s="42"/>
      <c r="BP25" s="40"/>
      <c r="BQ25" s="41"/>
      <c r="BR25" s="41"/>
      <c r="BS25" s="42"/>
      <c r="BT25" s="40"/>
      <c r="BU25" s="41"/>
      <c r="BV25" s="41">
        <f>SUM(BV44:BV513)</f>
        <v>0</v>
      </c>
      <c r="BW25" s="42"/>
      <c r="BX25" s="40"/>
      <c r="BY25" s="41"/>
      <c r="BZ25" s="41"/>
      <c r="CA25" s="41"/>
      <c r="CB25" s="41"/>
      <c r="CC25" s="42"/>
      <c r="CD25" s="40"/>
      <c r="CE25" s="41"/>
      <c r="CF25" s="41"/>
      <c r="CG25" s="42"/>
      <c r="CH25" s="40"/>
      <c r="CI25" s="41"/>
      <c r="CJ25" s="41">
        <f>SUM(CJ44:CJ513)</f>
        <v>0</v>
      </c>
      <c r="CK25" s="42"/>
      <c r="CL25" s="40"/>
      <c r="CM25" s="41"/>
      <c r="CN25" s="41"/>
      <c r="CO25" s="41"/>
      <c r="CP25" s="41"/>
      <c r="CQ25" s="42"/>
      <c r="CR25" s="40"/>
      <c r="CS25" s="41"/>
      <c r="CT25" s="41"/>
      <c r="CU25" s="42"/>
      <c r="CV25" s="40"/>
      <c r="CW25" s="41"/>
      <c r="CX25" s="41">
        <f>SUM(CX44:CX513)</f>
        <v>0</v>
      </c>
      <c r="CY25" s="42"/>
    </row>
    <row r="26" spans="2:103" ht="13.5" customHeight="1" thickBo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45"/>
      <c r="AC26" s="246"/>
      <c r="AD26" s="247"/>
      <c r="AE26" s="273"/>
      <c r="AF26" s="274"/>
      <c r="AG26" s="275"/>
      <c r="AH26" s="263"/>
      <c r="AI26" s="264"/>
      <c r="AJ26" s="265"/>
      <c r="AK26" s="46">
        <f t="shared" si="1"/>
        <v>0</v>
      </c>
      <c r="AL26" s="47">
        <f t="shared" si="2"/>
        <v>0</v>
      </c>
      <c r="AM26" s="47">
        <f t="shared" si="3"/>
        <v>0</v>
      </c>
      <c r="AN26" s="266" t="str">
        <f t="shared" si="4"/>
        <v/>
      </c>
      <c r="AO26" s="267"/>
      <c r="AP26" s="280"/>
      <c r="AQ26" s="281"/>
      <c r="AR26" s="68"/>
      <c r="AS26" s="68"/>
      <c r="AT26" s="68"/>
      <c r="AU26" s="68"/>
      <c r="AV26" s="68"/>
      <c r="AW26" s="69"/>
      <c r="AX26" s="245"/>
      <c r="AY26" s="246"/>
      <c r="AZ26" s="247"/>
      <c r="BA26" s="51" t="str">
        <f t="shared" si="8"/>
        <v>C土木</v>
      </c>
      <c r="BB26" s="51">
        <f t="shared" si="5"/>
        <v>0</v>
      </c>
      <c r="BC26" s="46" cm="1">
        <f t="array" ref="BC26">SUMPRODUCT(($BA$32:$BA$505=$BA26)*($BB$32:$BB$505=$BB26)*(BC$32:BC$505))</f>
        <v>0</v>
      </c>
      <c r="BD26" s="47" cm="1">
        <f t="array" ref="BD26">SUMPRODUCT(($BA$32:$BA$505=$BA26)*($BB$32:$BB$505=$BB26)*(BD$32:BD$505))</f>
        <v>0</v>
      </c>
      <c r="BE26" s="52" cm="1">
        <f t="array" ref="BE26">SUMPRODUCT(($BA$32:$BA$505=$BA26)*($BB$32:$BB$505=$BB26)*(BE$32:BE$505))</f>
        <v>0</v>
      </c>
      <c r="BF26" s="53" t="str">
        <f>IF(BC26=BW26,"OK","ＮＧ")</f>
        <v>OK</v>
      </c>
      <c r="BG26" s="54" t="str">
        <f>IF(BD26=CK26,"OK","ＮＧ")</f>
        <v>OK</v>
      </c>
      <c r="BH26" s="55" t="str">
        <f>IF(BE26=CY26,"OK","ＮＧ")</f>
        <v>OK</v>
      </c>
      <c r="BI26" s="28"/>
      <c r="BJ26" s="70"/>
      <c r="BK26" s="71"/>
      <c r="BL26" s="71"/>
      <c r="BM26" s="71"/>
      <c r="BN26" s="71"/>
      <c r="BO26" s="72"/>
      <c r="BP26" s="70"/>
      <c r="BQ26" s="71"/>
      <c r="BR26" s="71"/>
      <c r="BS26" s="72"/>
      <c r="BT26" s="70"/>
      <c r="BU26" s="71"/>
      <c r="BV26" s="71"/>
      <c r="BW26" s="72">
        <f>SUM(BW45:BW514)</f>
        <v>0</v>
      </c>
      <c r="BX26" s="70"/>
      <c r="BY26" s="71"/>
      <c r="BZ26" s="71"/>
      <c r="CA26" s="71"/>
      <c r="CB26" s="71"/>
      <c r="CC26" s="72"/>
      <c r="CD26" s="70"/>
      <c r="CE26" s="71"/>
      <c r="CF26" s="71"/>
      <c r="CG26" s="72"/>
      <c r="CH26" s="70"/>
      <c r="CI26" s="71"/>
      <c r="CJ26" s="71"/>
      <c r="CK26" s="72">
        <f>SUM(CK45:CK514)</f>
        <v>0</v>
      </c>
      <c r="CL26" s="70"/>
      <c r="CM26" s="71"/>
      <c r="CN26" s="71"/>
      <c r="CO26" s="71"/>
      <c r="CP26" s="71"/>
      <c r="CQ26" s="72"/>
      <c r="CR26" s="70"/>
      <c r="CS26" s="71"/>
      <c r="CT26" s="71"/>
      <c r="CU26" s="72"/>
      <c r="CV26" s="70"/>
      <c r="CW26" s="71"/>
      <c r="CX26" s="71"/>
      <c r="CY26" s="72">
        <f>SUM(CY45:CY514)</f>
        <v>0</v>
      </c>
    </row>
    <row r="27" spans="2:103" ht="13.5" customHeight="1">
      <c r="C27" s="12"/>
      <c r="D27" s="12"/>
      <c r="E27" s="12"/>
      <c r="F27" s="7"/>
      <c r="G27" s="7"/>
      <c r="H27" s="7"/>
      <c r="M27" s="1"/>
      <c r="S27" s="73"/>
      <c r="V27" s="1"/>
      <c r="AE27" s="74"/>
      <c r="AQ27" s="75" t="s">
        <v>47</v>
      </c>
      <c r="AR27" s="75"/>
    </row>
    <row r="28" spans="2:103" ht="13.5" customHeight="1">
      <c r="C28" s="12"/>
      <c r="D28" s="12"/>
      <c r="E28" s="12"/>
      <c r="F28" s="7"/>
      <c r="G28" s="7"/>
      <c r="H28" s="7"/>
      <c r="AB28" s="76" t="str">
        <f>IF(AB29="","",IF(COUNT($F29:$AJ29)&lt;7,"外",""))</f>
        <v/>
      </c>
      <c r="AC28" s="76" t="str">
        <f t="shared" ref="AC28:AJ28" si="9">IF(AC29="","",IF(COUNT($F29:$AJ29)&lt;7,"外",""))</f>
        <v>外</v>
      </c>
      <c r="AD28" s="76" t="str">
        <f t="shared" si="9"/>
        <v>外</v>
      </c>
      <c r="AE28" s="76" t="str">
        <f t="shared" si="9"/>
        <v>外</v>
      </c>
      <c r="AF28" s="76" t="str">
        <f t="shared" si="9"/>
        <v>外</v>
      </c>
      <c r="AG28" s="76" t="str">
        <f t="shared" si="9"/>
        <v>外</v>
      </c>
      <c r="AH28" s="76" t="str">
        <f t="shared" si="9"/>
        <v/>
      </c>
      <c r="AI28" s="76" t="str">
        <f t="shared" si="9"/>
        <v/>
      </c>
      <c r="AJ28" s="76" t="str">
        <f t="shared" si="9"/>
        <v/>
      </c>
      <c r="AQ28" s="75"/>
      <c r="AR28" s="75"/>
    </row>
    <row r="29" spans="2:103" ht="13.5" customHeight="1">
      <c r="B29" s="219">
        <f>$E$9-DAY($E$9)+F$1</f>
        <v>45689</v>
      </c>
      <c r="C29" s="220"/>
      <c r="D29" s="221"/>
      <c r="E29" s="77" t="s">
        <v>48</v>
      </c>
      <c r="F29" s="78" t="str">
        <f>IF($E$9&gt;($E$9-DAY($E$9)+F$1),"",$E$9-DAY($E$9)+F$1)</f>
        <v/>
      </c>
      <c r="G29" s="79" t="str">
        <f>IF(MONTH($B$29)&lt;MONTH($B$29+F$1),"",IF($E$9&gt;($E$9-DAY($E$9)+G$1),"",$E$9-DAY($E$9)+G$1))</f>
        <v/>
      </c>
      <c r="H29" s="79" t="str">
        <f t="shared" ref="H29:AJ29" si="10">IF(MONTH($B$29)&lt;MONTH($B$29+G$1),"",IF($E$9&gt;($E$9-DAY($E$9)+H$1),"",$E$9-DAY($E$9)+H$1))</f>
        <v/>
      </c>
      <c r="I29" s="79" t="str">
        <f t="shared" si="10"/>
        <v/>
      </c>
      <c r="J29" s="79" t="str">
        <f t="shared" si="10"/>
        <v/>
      </c>
      <c r="K29" s="79" t="str">
        <f t="shared" si="10"/>
        <v/>
      </c>
      <c r="L29" s="79" t="str">
        <f t="shared" si="10"/>
        <v/>
      </c>
      <c r="M29" s="79" t="str">
        <f t="shared" si="10"/>
        <v/>
      </c>
      <c r="N29" s="79" t="str">
        <f t="shared" si="10"/>
        <v/>
      </c>
      <c r="O29" s="79" t="str">
        <f t="shared" si="10"/>
        <v/>
      </c>
      <c r="P29" s="79" t="str">
        <f t="shared" si="10"/>
        <v/>
      </c>
      <c r="Q29" s="79" t="str">
        <f t="shared" si="10"/>
        <v/>
      </c>
      <c r="R29" s="79" t="str">
        <f t="shared" si="10"/>
        <v/>
      </c>
      <c r="S29" s="79" t="str">
        <f t="shared" si="10"/>
        <v/>
      </c>
      <c r="T29" s="79" t="str">
        <f t="shared" si="10"/>
        <v/>
      </c>
      <c r="U29" s="79" t="str">
        <f t="shared" si="10"/>
        <v/>
      </c>
      <c r="V29" s="79" t="str">
        <f t="shared" si="10"/>
        <v/>
      </c>
      <c r="W29" s="79" t="str">
        <f t="shared" si="10"/>
        <v/>
      </c>
      <c r="X29" s="79" t="str">
        <f t="shared" si="10"/>
        <v/>
      </c>
      <c r="Y29" s="79" t="str">
        <f t="shared" si="10"/>
        <v/>
      </c>
      <c r="Z29" s="79" t="str">
        <f t="shared" si="10"/>
        <v/>
      </c>
      <c r="AA29" s="79" t="str">
        <f t="shared" si="10"/>
        <v/>
      </c>
      <c r="AB29" s="79" t="str">
        <f t="shared" si="10"/>
        <v/>
      </c>
      <c r="AC29" s="79">
        <f t="shared" si="10"/>
        <v>45712</v>
      </c>
      <c r="AD29" s="79">
        <f t="shared" si="10"/>
        <v>45713</v>
      </c>
      <c r="AE29" s="79">
        <f t="shared" si="10"/>
        <v>45714</v>
      </c>
      <c r="AF29" s="79">
        <f t="shared" si="10"/>
        <v>45715</v>
      </c>
      <c r="AG29" s="79">
        <f t="shared" si="10"/>
        <v>45716</v>
      </c>
      <c r="AH29" s="79" t="str">
        <f t="shared" si="10"/>
        <v/>
      </c>
      <c r="AI29" s="79" t="str">
        <f t="shared" si="10"/>
        <v/>
      </c>
      <c r="AJ29" s="80" t="str">
        <f t="shared" si="10"/>
        <v/>
      </c>
      <c r="AK29" s="225" t="s">
        <v>25</v>
      </c>
      <c r="AL29" s="228" t="s">
        <v>71</v>
      </c>
      <c r="AM29" s="231" t="s">
        <v>27</v>
      </c>
      <c r="AN29" s="234" t="s">
        <v>51</v>
      </c>
      <c r="AO29" s="235"/>
      <c r="AP29" s="240" t="s">
        <v>52</v>
      </c>
      <c r="AQ29" s="241"/>
      <c r="AR29" s="182"/>
      <c r="AS29" s="168"/>
      <c r="AT29" s="201" t="s">
        <v>53</v>
      </c>
      <c r="AU29" s="201" t="s">
        <v>54</v>
      </c>
      <c r="AV29" s="202" t="s">
        <v>55</v>
      </c>
      <c r="BC29" s="225" t="s">
        <v>63</v>
      </c>
      <c r="BD29" s="252" t="s">
        <v>64</v>
      </c>
      <c r="BE29" s="255" t="s">
        <v>65</v>
      </c>
      <c r="BF29" s="81"/>
      <c r="BG29" s="81"/>
      <c r="BH29" s="81"/>
      <c r="BI29" s="81"/>
    </row>
    <row r="30" spans="2:103">
      <c r="B30" s="222"/>
      <c r="C30" s="223"/>
      <c r="D30" s="224"/>
      <c r="E30" s="82" t="s">
        <v>49</v>
      </c>
      <c r="F30" s="83" t="str">
        <f>TEXT(F29,"aaa")</f>
        <v/>
      </c>
      <c r="G30" s="84" t="str">
        <f t="shared" ref="G30:AJ30" si="11">TEXT(G29,"aaa")</f>
        <v/>
      </c>
      <c r="H30" s="84" t="str">
        <f t="shared" si="11"/>
        <v/>
      </c>
      <c r="I30" s="84" t="str">
        <f t="shared" si="11"/>
        <v/>
      </c>
      <c r="J30" s="84" t="str">
        <f t="shared" si="11"/>
        <v/>
      </c>
      <c r="K30" s="84" t="str">
        <f t="shared" si="11"/>
        <v/>
      </c>
      <c r="L30" s="84" t="str">
        <f t="shared" si="11"/>
        <v/>
      </c>
      <c r="M30" s="84" t="str">
        <f t="shared" si="11"/>
        <v/>
      </c>
      <c r="N30" s="84" t="str">
        <f t="shared" si="11"/>
        <v/>
      </c>
      <c r="O30" s="84" t="str">
        <f t="shared" si="11"/>
        <v/>
      </c>
      <c r="P30" s="84" t="str">
        <f t="shared" si="11"/>
        <v/>
      </c>
      <c r="Q30" s="84" t="str">
        <f t="shared" si="11"/>
        <v/>
      </c>
      <c r="R30" s="84" t="str">
        <f t="shared" si="11"/>
        <v/>
      </c>
      <c r="S30" s="84" t="str">
        <f t="shared" si="11"/>
        <v/>
      </c>
      <c r="T30" s="84" t="str">
        <f t="shared" si="11"/>
        <v/>
      </c>
      <c r="U30" s="84" t="str">
        <f t="shared" si="11"/>
        <v/>
      </c>
      <c r="V30" s="84" t="str">
        <f t="shared" si="11"/>
        <v/>
      </c>
      <c r="W30" s="84" t="str">
        <f t="shared" si="11"/>
        <v/>
      </c>
      <c r="X30" s="84" t="str">
        <f t="shared" si="11"/>
        <v/>
      </c>
      <c r="Y30" s="84" t="str">
        <f t="shared" si="11"/>
        <v/>
      </c>
      <c r="Z30" s="84" t="str">
        <f t="shared" si="11"/>
        <v/>
      </c>
      <c r="AA30" s="84" t="str">
        <f t="shared" si="11"/>
        <v/>
      </c>
      <c r="AB30" s="84" t="str">
        <f t="shared" si="11"/>
        <v/>
      </c>
      <c r="AC30" s="84" t="str">
        <f t="shared" si="11"/>
        <v>月</v>
      </c>
      <c r="AD30" s="84" t="str">
        <f t="shared" si="11"/>
        <v>火</v>
      </c>
      <c r="AE30" s="84" t="str">
        <f t="shared" si="11"/>
        <v>水</v>
      </c>
      <c r="AF30" s="84" t="str">
        <f t="shared" si="11"/>
        <v>木</v>
      </c>
      <c r="AG30" s="84" t="str">
        <f t="shared" si="11"/>
        <v>金</v>
      </c>
      <c r="AH30" s="84" t="str">
        <f t="shared" si="11"/>
        <v/>
      </c>
      <c r="AI30" s="84" t="str">
        <f t="shared" si="11"/>
        <v/>
      </c>
      <c r="AJ30" s="85" t="str">
        <f t="shared" si="11"/>
        <v/>
      </c>
      <c r="AK30" s="226"/>
      <c r="AL30" s="229"/>
      <c r="AM30" s="232"/>
      <c r="AN30" s="236"/>
      <c r="AO30" s="237"/>
      <c r="AP30" s="182"/>
      <c r="AQ30" s="242"/>
      <c r="AR30" s="182"/>
      <c r="AS30" s="168"/>
      <c r="AT30" s="201"/>
      <c r="AU30" s="201"/>
      <c r="AV30" s="202"/>
      <c r="BC30" s="226"/>
      <c r="BD30" s="253"/>
      <c r="BE30" s="256"/>
      <c r="BF30" s="81"/>
      <c r="BG30" s="81"/>
      <c r="BH30" s="81"/>
      <c r="BI30" s="81"/>
    </row>
    <row r="31" spans="2:103" ht="26.25" customHeight="1">
      <c r="B31" s="86"/>
      <c r="C31" s="87" t="s">
        <v>21</v>
      </c>
      <c r="D31" s="88" t="s">
        <v>23</v>
      </c>
      <c r="E31" s="89" t="s">
        <v>50</v>
      </c>
      <c r="F31" s="158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9"/>
      <c r="AK31" s="227"/>
      <c r="AL31" s="230"/>
      <c r="AM31" s="233"/>
      <c r="AN31" s="238"/>
      <c r="AO31" s="239"/>
      <c r="AP31" s="243"/>
      <c r="AQ31" s="244"/>
      <c r="AR31" s="182"/>
      <c r="AS31" s="168"/>
      <c r="AV31" s="90">
        <f>COUNTIF(F28:AJ28,"外")</f>
        <v>5</v>
      </c>
      <c r="BC31" s="227"/>
      <c r="BD31" s="254"/>
      <c r="BE31" s="257"/>
      <c r="BF31" s="81"/>
      <c r="BG31" s="81"/>
      <c r="BH31" s="81"/>
      <c r="BI31" s="81"/>
    </row>
    <row r="32" spans="2:103" ht="13.5" customHeight="1">
      <c r="B32" s="210" t="str">
        <f>IF($AB$13="","",$AB$13)</f>
        <v>元請負人</v>
      </c>
      <c r="C32" s="207" t="str">
        <f>$AE$13</f>
        <v>A建設</v>
      </c>
      <c r="D32" s="91" t="str">
        <f>IF($AH$13="","",$AH$13)</f>
        <v>〇〇</v>
      </c>
      <c r="E32" s="192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 t="s">
        <v>2</v>
      </c>
      <c r="AD32" s="93" t="s">
        <v>1</v>
      </c>
      <c r="AE32" s="94" t="s">
        <v>1</v>
      </c>
      <c r="AF32" s="94"/>
      <c r="AG32" s="94"/>
      <c r="AH32" s="94"/>
      <c r="AI32" s="94"/>
      <c r="AJ32" s="95"/>
      <c r="AK32" s="96">
        <f>IF(D32="","",COUNT($F$29:$AJ$29)-AL32)</f>
        <v>5</v>
      </c>
      <c r="AL32" s="97">
        <f>IF(D32="","",AT32+AU32)</f>
        <v>0</v>
      </c>
      <c r="AM32" s="98">
        <f>IF(D32="","",COUNTIF(F32:AJ32,"休"))</f>
        <v>2</v>
      </c>
      <c r="AN32" s="195">
        <f t="shared" ref="AN32:AN35" si="12">IF(D32="","",IF(AK32=0,"－",IFERROR(ROUNDDOWN(AM32/AK32,3),"")))</f>
        <v>0.4</v>
      </c>
      <c r="AO32" s="196"/>
      <c r="AP32" s="213">
        <f>ROUNDDOWN(AVERAGE(AN32:AN47),3)</f>
        <v>0.17599999999999999</v>
      </c>
      <c r="AQ32" s="214"/>
      <c r="AR32" s="167"/>
      <c r="AT32" s="88">
        <f>IF(D32="","",COUNTIF(F32:AJ32,"－"))</f>
        <v>0</v>
      </c>
      <c r="AU32" s="88">
        <f>IF(D32="","",COUNTIF(F32:AJ32,"外"))</f>
        <v>0</v>
      </c>
      <c r="AV32" s="2"/>
      <c r="AX32" s="245" t="str">
        <f>$AX$13</f>
        <v>元請負人</v>
      </c>
      <c r="AY32" s="246"/>
      <c r="AZ32" s="247"/>
      <c r="BA32" s="22" t="str">
        <f>$BA$13</f>
        <v>A建設</v>
      </c>
      <c r="BB32" s="23" t="str">
        <f>$BB$13</f>
        <v>〇〇</v>
      </c>
      <c r="BC32" s="90">
        <f>IF(AK32="",0,AK32)</f>
        <v>5</v>
      </c>
      <c r="BD32" s="90">
        <f>IF(AL32="",0,AL32)</f>
        <v>0</v>
      </c>
      <c r="BE32" s="90">
        <f>IF(AM32="",0,AM32)</f>
        <v>2</v>
      </c>
      <c r="BF32" s="99"/>
      <c r="BI32" s="100"/>
      <c r="BJ32" s="101">
        <f>AK32</f>
        <v>5</v>
      </c>
      <c r="BK32" s="90"/>
      <c r="BL32" s="90"/>
      <c r="BM32" s="90"/>
      <c r="BN32" s="90"/>
      <c r="BO32" s="90"/>
      <c r="BX32" s="90">
        <f>AL32</f>
        <v>0</v>
      </c>
      <c r="BY32" s="90"/>
      <c r="BZ32" s="90"/>
      <c r="CA32" s="90"/>
      <c r="CB32" s="90"/>
      <c r="CC32" s="90"/>
      <c r="CL32" s="90">
        <f>AM32</f>
        <v>2</v>
      </c>
      <c r="CM32" s="90"/>
      <c r="CN32" s="90"/>
      <c r="CO32" s="90"/>
      <c r="CP32" s="90"/>
      <c r="CQ32" s="90"/>
    </row>
    <row r="33" spans="2:103" ht="13.5" customHeight="1">
      <c r="B33" s="211"/>
      <c r="C33" s="208"/>
      <c r="D33" s="102" t="str">
        <f>IF($AH$14="","",$AH$14)</f>
        <v>●●</v>
      </c>
      <c r="E33" s="19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 t="s">
        <v>5</v>
      </c>
      <c r="AD33" s="104" t="s">
        <v>2</v>
      </c>
      <c r="AE33" s="104"/>
      <c r="AF33" s="104"/>
      <c r="AG33" s="104"/>
      <c r="AH33" s="104"/>
      <c r="AI33" s="104"/>
      <c r="AJ33" s="105"/>
      <c r="AK33" s="96">
        <f t="shared" ref="AK33:AK37" si="13">IF(D33="","",COUNT($F$29:$AJ$29)-AL33)</f>
        <v>4</v>
      </c>
      <c r="AL33" s="96">
        <f t="shared" ref="AL33:AL37" si="14">IF(D33="","",AT33+AU33)</f>
        <v>1</v>
      </c>
      <c r="AM33" s="106">
        <f t="shared" ref="AM33:AM37" si="15">IF(D33="","",COUNTIF(F33:AJ33,"休"))</f>
        <v>0</v>
      </c>
      <c r="AN33" s="197">
        <f t="shared" si="12"/>
        <v>0</v>
      </c>
      <c r="AO33" s="198"/>
      <c r="AP33" s="215"/>
      <c r="AQ33" s="216"/>
      <c r="AR33" s="167"/>
      <c r="AT33" s="88">
        <f t="shared" ref="AT33:AT37" si="16">IF(D33="","",COUNTIF(F33:AJ33,"－"))</f>
        <v>1</v>
      </c>
      <c r="AU33" s="88">
        <f t="shared" ref="AU33:AU37" si="17">IF(D33="","",COUNTIF(F33:AJ33,"外"))</f>
        <v>0</v>
      </c>
      <c r="AV33" s="2"/>
      <c r="AX33" s="245"/>
      <c r="AY33" s="246"/>
      <c r="AZ33" s="247"/>
      <c r="BA33" s="35" t="str">
        <f>$BA$14</f>
        <v>A建設</v>
      </c>
      <c r="BB33" s="36" t="str">
        <f>$BB$14</f>
        <v>●●</v>
      </c>
      <c r="BC33" s="90">
        <f t="shared" ref="BC33:BC37" si="18">IF(AK33="",0,AK33)</f>
        <v>4</v>
      </c>
      <c r="BD33" s="90">
        <f t="shared" ref="BD33:BD37" si="19">IF(AL33="",0,AL33)</f>
        <v>1</v>
      </c>
      <c r="BE33" s="90">
        <f t="shared" ref="BE33:BE37" si="20">IF(AM33="",0,AM33)</f>
        <v>0</v>
      </c>
      <c r="BF33" s="99"/>
      <c r="BI33" s="100"/>
      <c r="BJ33" s="101"/>
      <c r="BK33" s="90">
        <f>AK33</f>
        <v>4</v>
      </c>
      <c r="BL33" s="90"/>
      <c r="BM33" s="90"/>
      <c r="BN33" s="90"/>
      <c r="BO33" s="90"/>
      <c r="BX33" s="90"/>
      <c r="BY33" s="90">
        <f>AL33</f>
        <v>1</v>
      </c>
      <c r="BZ33" s="90"/>
      <c r="CA33" s="90"/>
      <c r="CB33" s="90"/>
      <c r="CC33" s="90"/>
      <c r="CL33" s="90"/>
      <c r="CM33" s="90">
        <f>AM33</f>
        <v>0</v>
      </c>
      <c r="CN33" s="90"/>
      <c r="CO33" s="90"/>
      <c r="CP33" s="90"/>
      <c r="CQ33" s="90"/>
    </row>
    <row r="34" spans="2:103" ht="13.5" customHeight="1">
      <c r="B34" s="211"/>
      <c r="C34" s="208"/>
      <c r="D34" s="102" t="str">
        <f>IF($AH$15="","",$AH$15)</f>
        <v>△△</v>
      </c>
      <c r="E34" s="193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 t="s">
        <v>5</v>
      </c>
      <c r="AD34" s="104" t="s">
        <v>5</v>
      </c>
      <c r="AE34" s="104" t="s">
        <v>5</v>
      </c>
      <c r="AF34" s="104" t="s">
        <v>2</v>
      </c>
      <c r="AG34" s="104"/>
      <c r="AH34" s="104"/>
      <c r="AI34" s="104"/>
      <c r="AJ34" s="105"/>
      <c r="AK34" s="96">
        <f t="shared" si="13"/>
        <v>2</v>
      </c>
      <c r="AL34" s="96">
        <f t="shared" si="14"/>
        <v>3</v>
      </c>
      <c r="AM34" s="106">
        <f t="shared" si="15"/>
        <v>0</v>
      </c>
      <c r="AN34" s="197">
        <f t="shared" si="12"/>
        <v>0</v>
      </c>
      <c r="AO34" s="198"/>
      <c r="AP34" s="215"/>
      <c r="AQ34" s="216"/>
      <c r="AR34" s="167"/>
      <c r="AT34" s="88">
        <f t="shared" si="16"/>
        <v>3</v>
      </c>
      <c r="AU34" s="88">
        <f t="shared" si="17"/>
        <v>0</v>
      </c>
      <c r="AV34" s="2"/>
      <c r="AX34" s="245"/>
      <c r="AY34" s="246"/>
      <c r="AZ34" s="247"/>
      <c r="BA34" s="35" t="str">
        <f>$BA$15</f>
        <v>A建設</v>
      </c>
      <c r="BB34" s="36" t="str">
        <f>$BB$15</f>
        <v>△△</v>
      </c>
      <c r="BC34" s="90">
        <f t="shared" si="18"/>
        <v>2</v>
      </c>
      <c r="BD34" s="90">
        <f t="shared" si="19"/>
        <v>3</v>
      </c>
      <c r="BE34" s="90">
        <f t="shared" si="20"/>
        <v>0</v>
      </c>
      <c r="BF34" s="99"/>
      <c r="BI34" s="100"/>
      <c r="BJ34" s="101"/>
      <c r="BK34" s="90"/>
      <c r="BL34" s="90">
        <f>AK34</f>
        <v>2</v>
      </c>
      <c r="BM34" s="90"/>
      <c r="BN34" s="90"/>
      <c r="BO34" s="90"/>
      <c r="BX34" s="90"/>
      <c r="BY34" s="90"/>
      <c r="BZ34" s="90">
        <f>AL34</f>
        <v>3</v>
      </c>
      <c r="CA34" s="90"/>
      <c r="CB34" s="90"/>
      <c r="CC34" s="90"/>
      <c r="CL34" s="90"/>
      <c r="CM34" s="90"/>
      <c r="CN34" s="90">
        <f>AM34</f>
        <v>0</v>
      </c>
      <c r="CO34" s="90"/>
      <c r="CP34" s="90"/>
      <c r="CQ34" s="90"/>
    </row>
    <row r="35" spans="2:103" ht="13.5" customHeight="1">
      <c r="B35" s="211"/>
      <c r="C35" s="208"/>
      <c r="D35" s="102" t="str">
        <f>IF($AH$16="","",$AH$16)</f>
        <v>■■</v>
      </c>
      <c r="E35" s="193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 t="s">
        <v>5</v>
      </c>
      <c r="AD35" s="104" t="s">
        <v>5</v>
      </c>
      <c r="AE35" s="104" t="s">
        <v>5</v>
      </c>
      <c r="AF35" s="104" t="s">
        <v>2</v>
      </c>
      <c r="AG35" s="104"/>
      <c r="AH35" s="104"/>
      <c r="AI35" s="104"/>
      <c r="AJ35" s="105"/>
      <c r="AK35" s="96">
        <f t="shared" si="13"/>
        <v>2</v>
      </c>
      <c r="AL35" s="96">
        <f t="shared" si="14"/>
        <v>3</v>
      </c>
      <c r="AM35" s="106">
        <f t="shared" si="15"/>
        <v>0</v>
      </c>
      <c r="AN35" s="197">
        <f t="shared" si="12"/>
        <v>0</v>
      </c>
      <c r="AO35" s="198"/>
      <c r="AP35" s="215"/>
      <c r="AQ35" s="216"/>
      <c r="AR35" s="167"/>
      <c r="AT35" s="88">
        <f t="shared" si="16"/>
        <v>3</v>
      </c>
      <c r="AU35" s="88">
        <f t="shared" si="17"/>
        <v>0</v>
      </c>
      <c r="AV35" s="2"/>
      <c r="AX35" s="245"/>
      <c r="AY35" s="246"/>
      <c r="AZ35" s="247"/>
      <c r="BA35" s="35" t="str">
        <f>$BA$16</f>
        <v>A建設</v>
      </c>
      <c r="BB35" s="36" t="str">
        <f>$BB$16</f>
        <v>■■</v>
      </c>
      <c r="BC35" s="90">
        <f t="shared" si="18"/>
        <v>2</v>
      </c>
      <c r="BD35" s="90">
        <f t="shared" si="19"/>
        <v>3</v>
      </c>
      <c r="BE35" s="90">
        <f t="shared" si="20"/>
        <v>0</v>
      </c>
      <c r="BF35" s="99"/>
      <c r="BI35" s="100"/>
      <c r="BJ35" s="101"/>
      <c r="BK35" s="90"/>
      <c r="BL35" s="90"/>
      <c r="BM35" s="90">
        <f>AK35</f>
        <v>2</v>
      </c>
      <c r="BN35" s="90"/>
      <c r="BO35" s="90"/>
      <c r="BX35" s="90"/>
      <c r="BY35" s="90"/>
      <c r="BZ35" s="90"/>
      <c r="CA35" s="90">
        <f>AL35</f>
        <v>3</v>
      </c>
      <c r="CB35" s="90"/>
      <c r="CC35" s="90"/>
      <c r="CL35" s="90"/>
      <c r="CM35" s="90"/>
      <c r="CN35" s="90"/>
      <c r="CO35" s="90">
        <f>AM35</f>
        <v>0</v>
      </c>
      <c r="CP35" s="90"/>
      <c r="CQ35" s="90"/>
    </row>
    <row r="36" spans="2:103" ht="13.5" customHeight="1">
      <c r="B36" s="211"/>
      <c r="C36" s="208"/>
      <c r="D36" s="102" t="str">
        <f>IF($AH$17="","",$AH$17)</f>
        <v>★★</v>
      </c>
      <c r="E36" s="193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 t="s">
        <v>5</v>
      </c>
      <c r="AD36" s="104" t="s">
        <v>5</v>
      </c>
      <c r="AE36" s="104" t="s">
        <v>5</v>
      </c>
      <c r="AF36" s="104" t="s">
        <v>5</v>
      </c>
      <c r="AG36" s="104" t="s">
        <v>5</v>
      </c>
      <c r="AH36" s="104"/>
      <c r="AI36" s="104"/>
      <c r="AJ36" s="105"/>
      <c r="AK36" s="96">
        <f t="shared" si="13"/>
        <v>0</v>
      </c>
      <c r="AL36" s="96">
        <f t="shared" si="14"/>
        <v>5</v>
      </c>
      <c r="AM36" s="106">
        <f t="shared" si="15"/>
        <v>0</v>
      </c>
      <c r="AN36" s="197" t="str">
        <f>IF(D36="","",IF(AK36=0,"－",IFERROR(ROUNDDOWN(AM36/AK36,3),"")))</f>
        <v>－</v>
      </c>
      <c r="AO36" s="198"/>
      <c r="AP36" s="215"/>
      <c r="AQ36" s="216"/>
      <c r="AR36" s="167"/>
      <c r="AT36" s="88">
        <f t="shared" si="16"/>
        <v>5</v>
      </c>
      <c r="AU36" s="88">
        <f t="shared" si="17"/>
        <v>0</v>
      </c>
      <c r="AV36" s="2"/>
      <c r="AX36" s="245"/>
      <c r="AY36" s="246"/>
      <c r="AZ36" s="247"/>
      <c r="BA36" s="35" t="str">
        <f>$BA$17</f>
        <v>A建設</v>
      </c>
      <c r="BB36" s="36" t="str">
        <f>$BB$17</f>
        <v>★★</v>
      </c>
      <c r="BC36" s="90">
        <f t="shared" si="18"/>
        <v>0</v>
      </c>
      <c r="BD36" s="90">
        <f t="shared" si="19"/>
        <v>5</v>
      </c>
      <c r="BE36" s="90">
        <f t="shared" si="20"/>
        <v>0</v>
      </c>
      <c r="BF36" s="99"/>
      <c r="BI36" s="100"/>
      <c r="BJ36" s="101"/>
      <c r="BK36" s="90"/>
      <c r="BL36" s="90"/>
      <c r="BM36" s="90"/>
      <c r="BN36" s="90">
        <f>AK36</f>
        <v>0</v>
      </c>
      <c r="BO36" s="90"/>
      <c r="BX36" s="90"/>
      <c r="BY36" s="90"/>
      <c r="BZ36" s="90"/>
      <c r="CA36" s="90"/>
      <c r="CB36" s="90">
        <f>AL36</f>
        <v>5</v>
      </c>
      <c r="CC36" s="90"/>
      <c r="CL36" s="90"/>
      <c r="CM36" s="90"/>
      <c r="CN36" s="90"/>
      <c r="CO36" s="90"/>
      <c r="CP36" s="90">
        <f>AM36</f>
        <v>0</v>
      </c>
      <c r="CQ36" s="90"/>
    </row>
    <row r="37" spans="2:103" ht="13.5" customHeight="1">
      <c r="B37" s="212"/>
      <c r="C37" s="209"/>
      <c r="D37" s="102" t="str">
        <f>IF($AH$18="","",$AH$18)</f>
        <v/>
      </c>
      <c r="E37" s="194"/>
      <c r="F37" s="107"/>
      <c r="G37" s="10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96" t="str">
        <f t="shared" si="13"/>
        <v/>
      </c>
      <c r="AL37" s="97" t="str">
        <f t="shared" si="14"/>
        <v/>
      </c>
      <c r="AM37" s="98" t="str">
        <f t="shared" si="15"/>
        <v/>
      </c>
      <c r="AN37" s="199" t="str">
        <f>IF(D37="","",IF(AK37=0,"－",IFERROR(ROUNDDOWN(AM37/AK37,3),"")))</f>
        <v/>
      </c>
      <c r="AO37" s="200"/>
      <c r="AP37" s="215"/>
      <c r="AQ37" s="216"/>
      <c r="AR37" s="167"/>
      <c r="AT37" s="88" t="str">
        <f t="shared" si="16"/>
        <v/>
      </c>
      <c r="AU37" s="88" t="str">
        <f t="shared" si="17"/>
        <v/>
      </c>
      <c r="AV37" s="2"/>
      <c r="AX37" s="245"/>
      <c r="AY37" s="246"/>
      <c r="AZ37" s="247"/>
      <c r="BA37" s="50" t="str">
        <f>$BA$18</f>
        <v>A建設</v>
      </c>
      <c r="BB37" s="51">
        <f>$BB$18</f>
        <v>0</v>
      </c>
      <c r="BC37" s="90">
        <f t="shared" si="18"/>
        <v>0</v>
      </c>
      <c r="BD37" s="90">
        <f t="shared" si="19"/>
        <v>0</v>
      </c>
      <c r="BE37" s="90">
        <f t="shared" si="20"/>
        <v>0</v>
      </c>
      <c r="BF37" s="99"/>
      <c r="BI37" s="100"/>
      <c r="BJ37" s="101"/>
      <c r="BK37" s="90"/>
      <c r="BL37" s="90"/>
      <c r="BM37" s="90"/>
      <c r="BN37" s="90"/>
      <c r="BO37" s="90" t="str">
        <f>AK37</f>
        <v/>
      </c>
      <c r="BX37" s="90"/>
      <c r="BY37" s="90"/>
      <c r="BZ37" s="90"/>
      <c r="CA37" s="90"/>
      <c r="CB37" s="90"/>
      <c r="CC37" s="90" t="str">
        <f>AL37</f>
        <v/>
      </c>
      <c r="CL37" s="90"/>
      <c r="CM37" s="90"/>
      <c r="CN37" s="90"/>
      <c r="CO37" s="90"/>
      <c r="CP37" s="90"/>
      <c r="CQ37" s="90" t="str">
        <f>AM37</f>
        <v/>
      </c>
    </row>
    <row r="38" spans="2:103" ht="26.25" customHeight="1">
      <c r="B38" s="210" t="str">
        <f>IF($AB$19="","",$AB$19)</f>
        <v>下請負人</v>
      </c>
      <c r="C38" s="207" t="str">
        <f>$AE$19</f>
        <v>B産業</v>
      </c>
      <c r="D38" s="88"/>
      <c r="E38" s="89" t="s">
        <v>50</v>
      </c>
      <c r="F38" s="158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 t="s">
        <v>66</v>
      </c>
      <c r="AD38" s="157" t="s">
        <v>66</v>
      </c>
      <c r="AE38" s="157" t="s">
        <v>66</v>
      </c>
      <c r="AF38" s="157" t="s">
        <v>66</v>
      </c>
      <c r="AG38" s="157"/>
      <c r="AH38" s="157"/>
      <c r="AI38" s="157"/>
      <c r="AJ38" s="159"/>
      <c r="AK38" s="88"/>
      <c r="AL38" s="88"/>
      <c r="AM38" s="111"/>
      <c r="AN38" s="112"/>
      <c r="AO38" s="113"/>
      <c r="AP38" s="215"/>
      <c r="AQ38" s="216"/>
      <c r="AR38" s="167"/>
      <c r="AX38" s="183" t="str">
        <f>$AX$19</f>
        <v>下請負人</v>
      </c>
      <c r="AY38" s="184"/>
      <c r="AZ38" s="185"/>
      <c r="BA38" s="150"/>
      <c r="BB38" s="151"/>
      <c r="BC38" s="114"/>
      <c r="BD38" s="114"/>
      <c r="BE38" s="114"/>
    </row>
    <row r="39" spans="2:103" ht="13.5" customHeight="1">
      <c r="B39" s="211"/>
      <c r="C39" s="208"/>
      <c r="D39" s="115" t="str">
        <f>IF($AH$19="","",$AH$19)</f>
        <v>〇〇</v>
      </c>
      <c r="E39" s="192"/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 t="s">
        <v>5</v>
      </c>
      <c r="AD39" s="93" t="s">
        <v>5</v>
      </c>
      <c r="AE39" s="94" t="s">
        <v>2</v>
      </c>
      <c r="AF39" s="94"/>
      <c r="AG39" s="94"/>
      <c r="AH39" s="94"/>
      <c r="AI39" s="94"/>
      <c r="AJ39" s="95"/>
      <c r="AK39" s="96">
        <f>IF(D39="","",COUNT($F$29:$AJ$29)-AL39)</f>
        <v>3</v>
      </c>
      <c r="AL39" s="97">
        <f>IF(D39="","",AT39+AU39)</f>
        <v>2</v>
      </c>
      <c r="AM39" s="98">
        <f>IF(D39="","",COUNTIF(F39:AJ39,"休"))</f>
        <v>0</v>
      </c>
      <c r="AN39" s="195">
        <f t="shared" ref="AN39:AN42" si="21">IF(D39="","",IF(AK39=0,"－",IFERROR(ROUNDDOWN(AM39/AK39,3),"")))</f>
        <v>0</v>
      </c>
      <c r="AO39" s="196"/>
      <c r="AP39" s="215"/>
      <c r="AQ39" s="216"/>
      <c r="AR39" s="167"/>
      <c r="AT39" s="88">
        <f t="shared" ref="AT39:AT42" si="22">IF(D39="","",COUNTIF(F39:AJ39,"－"))</f>
        <v>2</v>
      </c>
      <c r="AU39" s="88">
        <f t="shared" ref="AU39:AU42" si="23">IF(D39="","",COUNTIF(F39:AJ39,"外"))</f>
        <v>0</v>
      </c>
      <c r="AV39" s="2"/>
      <c r="AX39" s="186"/>
      <c r="AY39" s="187"/>
      <c r="AZ39" s="188"/>
      <c r="BA39" s="22" t="str">
        <f>$BA$19</f>
        <v>B産業</v>
      </c>
      <c r="BB39" s="23" t="str">
        <f>$BB$19</f>
        <v>〇〇</v>
      </c>
      <c r="BC39" s="90">
        <f t="shared" ref="BC39:BC42" si="24">IF(AK39="",0,AK39)</f>
        <v>3</v>
      </c>
      <c r="BD39" s="90">
        <f t="shared" ref="BD39:BD42" si="25">IF(AL39="",0,AL39)</f>
        <v>2</v>
      </c>
      <c r="BE39" s="90">
        <f t="shared" ref="BE39:BE42" si="26">IF(AM39="",0,AM39)</f>
        <v>0</v>
      </c>
      <c r="BP39" s="90">
        <f>AK39</f>
        <v>3</v>
      </c>
      <c r="BQ39" s="90"/>
      <c r="BR39" s="90"/>
      <c r="BS39" s="90"/>
      <c r="CD39" s="90">
        <f>AL39</f>
        <v>2</v>
      </c>
      <c r="CE39" s="90"/>
      <c r="CF39" s="90"/>
      <c r="CG39" s="90"/>
      <c r="CR39" s="90">
        <f>AM39</f>
        <v>0</v>
      </c>
      <c r="CS39" s="90"/>
      <c r="CT39" s="90"/>
      <c r="CU39" s="90"/>
    </row>
    <row r="40" spans="2:103" ht="13.5" customHeight="1">
      <c r="B40" s="211"/>
      <c r="C40" s="208"/>
      <c r="D40" s="102" t="str">
        <f>IF($AH$20="","",$AH$20)</f>
        <v>●●</v>
      </c>
      <c r="E40" s="193"/>
      <c r="F40" s="1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 t="s">
        <v>5</v>
      </c>
      <c r="AD40" s="104" t="s">
        <v>5</v>
      </c>
      <c r="AE40" s="104" t="s">
        <v>2</v>
      </c>
      <c r="AF40" s="104"/>
      <c r="AG40" s="104" t="s">
        <v>1</v>
      </c>
      <c r="AH40" s="104"/>
      <c r="AI40" s="104"/>
      <c r="AJ40" s="105"/>
      <c r="AK40" s="96">
        <f t="shared" ref="AK40:AK42" si="27">IF(D40="","",COUNT($F$29:$AJ$29)-AL40)</f>
        <v>3</v>
      </c>
      <c r="AL40" s="96">
        <f t="shared" ref="AL40:AL42" si="28">IF(D40="","",AT40+AU40)</f>
        <v>2</v>
      </c>
      <c r="AM40" s="106">
        <f t="shared" ref="AM40:AM42" si="29">IF(D40="","",COUNTIF(F40:AJ40,"休"))</f>
        <v>1</v>
      </c>
      <c r="AN40" s="197">
        <f t="shared" si="21"/>
        <v>0.33300000000000002</v>
      </c>
      <c r="AO40" s="198"/>
      <c r="AP40" s="215"/>
      <c r="AQ40" s="216"/>
      <c r="AR40" s="167"/>
      <c r="AT40" s="88">
        <f t="shared" si="22"/>
        <v>2</v>
      </c>
      <c r="AU40" s="88">
        <f t="shared" si="23"/>
        <v>0</v>
      </c>
      <c r="AV40" s="2"/>
      <c r="AX40" s="186"/>
      <c r="AY40" s="187"/>
      <c r="AZ40" s="188"/>
      <c r="BA40" s="35" t="str">
        <f>$BA$20</f>
        <v>B産業</v>
      </c>
      <c r="BB40" s="152" t="str">
        <f>$BB$20</f>
        <v>●●</v>
      </c>
      <c r="BC40" s="90">
        <f t="shared" si="24"/>
        <v>3</v>
      </c>
      <c r="BD40" s="90">
        <f t="shared" si="25"/>
        <v>2</v>
      </c>
      <c r="BE40" s="90">
        <f t="shared" si="26"/>
        <v>1</v>
      </c>
      <c r="BP40" s="90"/>
      <c r="BQ40" s="90">
        <f>AK40</f>
        <v>3</v>
      </c>
      <c r="BR40" s="90"/>
      <c r="BS40" s="90"/>
      <c r="CD40" s="90"/>
      <c r="CE40" s="90">
        <f>AL40</f>
        <v>2</v>
      </c>
      <c r="CF40" s="90"/>
      <c r="CG40" s="90"/>
      <c r="CR40" s="90"/>
      <c r="CS40" s="90">
        <f>AM40</f>
        <v>1</v>
      </c>
      <c r="CT40" s="90"/>
      <c r="CU40" s="90"/>
    </row>
    <row r="41" spans="2:103" ht="13.5" customHeight="1">
      <c r="B41" s="211"/>
      <c r="C41" s="208"/>
      <c r="D41" s="102" t="str">
        <f>IF($AH$21="","",$AH$21)</f>
        <v/>
      </c>
      <c r="E41" s="193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96" t="str">
        <f t="shared" si="27"/>
        <v/>
      </c>
      <c r="AL41" s="96" t="str">
        <f t="shared" si="28"/>
        <v/>
      </c>
      <c r="AM41" s="106" t="str">
        <f t="shared" si="29"/>
        <v/>
      </c>
      <c r="AN41" s="197" t="str">
        <f t="shared" si="21"/>
        <v/>
      </c>
      <c r="AO41" s="198"/>
      <c r="AP41" s="215"/>
      <c r="AQ41" s="216"/>
      <c r="AR41" s="167"/>
      <c r="AT41" s="88" t="str">
        <f t="shared" si="22"/>
        <v/>
      </c>
      <c r="AU41" s="88" t="str">
        <f t="shared" si="23"/>
        <v/>
      </c>
      <c r="AV41" s="2"/>
      <c r="AX41" s="186"/>
      <c r="AY41" s="187"/>
      <c r="AZ41" s="188"/>
      <c r="BA41" s="35" t="str">
        <f>$BA$21</f>
        <v>B産業</v>
      </c>
      <c r="BB41" s="152">
        <f>$BB$21</f>
        <v>0</v>
      </c>
      <c r="BC41" s="90">
        <f t="shared" si="24"/>
        <v>0</v>
      </c>
      <c r="BD41" s="90">
        <f t="shared" si="25"/>
        <v>0</v>
      </c>
      <c r="BE41" s="90">
        <f t="shared" si="26"/>
        <v>0</v>
      </c>
      <c r="BP41" s="90"/>
      <c r="BQ41" s="90"/>
      <c r="BR41" s="90" t="str">
        <f>AK41</f>
        <v/>
      </c>
      <c r="BS41" s="90"/>
      <c r="CD41" s="90"/>
      <c r="CE41" s="90"/>
      <c r="CF41" s="90" t="str">
        <f>AL41</f>
        <v/>
      </c>
      <c r="CG41" s="90"/>
      <c r="CR41" s="90"/>
      <c r="CS41" s="90"/>
      <c r="CT41" s="90" t="str">
        <f>AM41</f>
        <v/>
      </c>
      <c r="CU41" s="90"/>
    </row>
    <row r="42" spans="2:103" ht="13.5" customHeight="1">
      <c r="B42" s="211"/>
      <c r="C42" s="209"/>
      <c r="D42" s="115" t="str">
        <f>IF($AH$22="","",$AH$22)</f>
        <v/>
      </c>
      <c r="E42" s="194"/>
      <c r="F42" s="10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96" t="str">
        <f t="shared" si="27"/>
        <v/>
      </c>
      <c r="AL42" s="116" t="str">
        <f t="shared" si="28"/>
        <v/>
      </c>
      <c r="AM42" s="98" t="str">
        <f t="shared" si="29"/>
        <v/>
      </c>
      <c r="AN42" s="199" t="str">
        <f t="shared" si="21"/>
        <v/>
      </c>
      <c r="AO42" s="200"/>
      <c r="AP42" s="215"/>
      <c r="AQ42" s="216"/>
      <c r="AR42" s="167"/>
      <c r="AT42" s="88" t="str">
        <f t="shared" si="22"/>
        <v/>
      </c>
      <c r="AU42" s="88" t="str">
        <f t="shared" si="23"/>
        <v/>
      </c>
      <c r="AV42" s="2"/>
      <c r="AX42" s="186"/>
      <c r="AY42" s="187"/>
      <c r="AZ42" s="188"/>
      <c r="BA42" s="50" t="str">
        <f>$BA$22</f>
        <v>B産業</v>
      </c>
      <c r="BB42" s="153">
        <f t="shared" ref="BB42" si="30">BB22</f>
        <v>0</v>
      </c>
      <c r="BC42" s="90">
        <f t="shared" si="24"/>
        <v>0</v>
      </c>
      <c r="BD42" s="90">
        <f t="shared" si="25"/>
        <v>0</v>
      </c>
      <c r="BE42" s="90">
        <f t="shared" si="26"/>
        <v>0</v>
      </c>
      <c r="BP42" s="90"/>
      <c r="BQ42" s="90"/>
      <c r="BR42" s="90"/>
      <c r="BS42" s="90" t="str">
        <f>AK42</f>
        <v/>
      </c>
      <c r="CD42" s="90"/>
      <c r="CE42" s="90"/>
      <c r="CF42" s="90"/>
      <c r="CG42" s="90" t="str">
        <f>AL42</f>
        <v/>
      </c>
      <c r="CR42" s="90"/>
      <c r="CS42" s="90"/>
      <c r="CT42" s="90"/>
      <c r="CU42" s="90" t="str">
        <f>AM42</f>
        <v/>
      </c>
    </row>
    <row r="43" spans="2:103" ht="26.25" customHeight="1">
      <c r="B43" s="211"/>
      <c r="C43" s="207" t="str">
        <f>$AE$23</f>
        <v>C土木</v>
      </c>
      <c r="D43" s="88"/>
      <c r="E43" s="89" t="s">
        <v>50</v>
      </c>
      <c r="F43" s="158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 t="s">
        <v>66</v>
      </c>
      <c r="AD43" s="157" t="s">
        <v>66</v>
      </c>
      <c r="AE43" s="157" t="s">
        <v>66</v>
      </c>
      <c r="AF43" s="157" t="s">
        <v>66</v>
      </c>
      <c r="AG43" s="157" t="s">
        <v>66</v>
      </c>
      <c r="AH43" s="157"/>
      <c r="AI43" s="157"/>
      <c r="AJ43" s="159"/>
      <c r="AK43" s="88"/>
      <c r="AL43" s="88"/>
      <c r="AM43" s="111"/>
      <c r="AN43" s="112"/>
      <c r="AO43" s="113"/>
      <c r="AP43" s="215"/>
      <c r="AQ43" s="216"/>
      <c r="AR43" s="167"/>
      <c r="AX43" s="186"/>
      <c r="AY43" s="187"/>
      <c r="AZ43" s="188"/>
      <c r="BA43" s="150"/>
      <c r="BB43" s="149"/>
      <c r="BC43" s="114"/>
      <c r="BD43" s="114"/>
      <c r="BE43" s="114"/>
    </row>
    <row r="44" spans="2:103" ht="13.5" customHeight="1">
      <c r="B44" s="211"/>
      <c r="C44" s="208"/>
      <c r="D44" s="91" t="str">
        <f>IF($AH$23="","",$AH$23)</f>
        <v>●●</v>
      </c>
      <c r="E44" s="192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 t="s">
        <v>5</v>
      </c>
      <c r="AD44" s="93" t="s">
        <v>5</v>
      </c>
      <c r="AE44" s="93" t="s">
        <v>5</v>
      </c>
      <c r="AF44" s="93" t="s">
        <v>2</v>
      </c>
      <c r="AG44" s="93" t="s">
        <v>1</v>
      </c>
      <c r="AH44" s="93"/>
      <c r="AI44" s="93"/>
      <c r="AJ44" s="117"/>
      <c r="AK44" s="96">
        <f>IF(D44="","",COUNT($F$29:$AJ$29)-AL44)</f>
        <v>2</v>
      </c>
      <c r="AL44" s="118">
        <f>IF(D44="","",AT44+AU44)</f>
        <v>3</v>
      </c>
      <c r="AM44" s="119">
        <f>IF(D44="","",COUNTIF(F44:AJ44,"休"))</f>
        <v>1</v>
      </c>
      <c r="AN44" s="195">
        <f t="shared" ref="AN44:AN47" si="31">IF(D44="","",IF(AK44=0,"－",IFERROR(ROUNDDOWN(AM44/AK44,3),"")))</f>
        <v>0.5</v>
      </c>
      <c r="AO44" s="196"/>
      <c r="AP44" s="215"/>
      <c r="AQ44" s="216"/>
      <c r="AR44" s="167"/>
      <c r="AT44" s="88">
        <f t="shared" ref="AT44:AT47" si="32">IF(D44="","",COUNTIF(F44:AJ44,"－"))</f>
        <v>3</v>
      </c>
      <c r="AU44" s="88">
        <f t="shared" ref="AU44:AU47" si="33">IF(D44="","",COUNTIF(F44:AJ44,"外"))</f>
        <v>0</v>
      </c>
      <c r="AV44" s="2"/>
      <c r="AX44" s="186"/>
      <c r="AY44" s="187"/>
      <c r="AZ44" s="188"/>
      <c r="BA44" s="22" t="str">
        <f>$BA$23</f>
        <v>C土木</v>
      </c>
      <c r="BB44" s="154" t="str">
        <f>$BB$23</f>
        <v>●●</v>
      </c>
      <c r="BC44" s="90">
        <f t="shared" ref="BC44:BC47" si="34">IF(AK44="",0,AK44)</f>
        <v>2</v>
      </c>
      <c r="BD44" s="90">
        <f t="shared" ref="BD44:BD47" si="35">IF(AL44="",0,AL44)</f>
        <v>3</v>
      </c>
      <c r="BE44" s="90">
        <f t="shared" ref="BE44:BE47" si="36">IF(AM44="",0,AM44)</f>
        <v>1</v>
      </c>
      <c r="BT44" s="90">
        <f>AK44</f>
        <v>2</v>
      </c>
      <c r="BU44" s="90"/>
      <c r="BV44" s="90"/>
      <c r="BW44" s="90"/>
      <c r="CH44" s="90">
        <f>AL44</f>
        <v>3</v>
      </c>
      <c r="CI44" s="90"/>
      <c r="CJ44" s="90"/>
      <c r="CK44" s="90"/>
      <c r="CV44" s="90">
        <f>AM44</f>
        <v>1</v>
      </c>
      <c r="CW44" s="90"/>
      <c r="CX44" s="90"/>
      <c r="CY44" s="90"/>
    </row>
    <row r="45" spans="2:103" ht="13.5" customHeight="1">
      <c r="B45" s="211"/>
      <c r="C45" s="208"/>
      <c r="D45" s="102" t="str">
        <f>IF($AH$24="","",$AH$24)</f>
        <v/>
      </c>
      <c r="E45" s="193"/>
      <c r="F45" s="10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96" t="str">
        <f t="shared" ref="AK45:AK47" si="37">IF(D45="","",COUNT($F$29:$AJ$29)-AL45)</f>
        <v/>
      </c>
      <c r="AL45" s="96" t="str">
        <f t="shared" ref="AL45:AL47" si="38">IF(D45="","",AT45+AU45)</f>
        <v/>
      </c>
      <c r="AM45" s="106" t="str">
        <f t="shared" ref="AM45:AM47" si="39">IF(D45="","",COUNTIF(F45:AJ45,"休"))</f>
        <v/>
      </c>
      <c r="AN45" s="197" t="str">
        <f t="shared" si="31"/>
        <v/>
      </c>
      <c r="AO45" s="198"/>
      <c r="AP45" s="215"/>
      <c r="AQ45" s="216"/>
      <c r="AR45" s="167"/>
      <c r="AT45" s="88" t="str">
        <f t="shared" si="32"/>
        <v/>
      </c>
      <c r="AU45" s="88" t="str">
        <f t="shared" si="33"/>
        <v/>
      </c>
      <c r="AV45" s="2"/>
      <c r="AX45" s="186"/>
      <c r="AY45" s="187"/>
      <c r="AZ45" s="188"/>
      <c r="BA45" s="35" t="str">
        <f>$BA$24</f>
        <v>C土木</v>
      </c>
      <c r="BB45" s="152">
        <f>$BB$24</f>
        <v>0</v>
      </c>
      <c r="BC45" s="90">
        <f t="shared" si="34"/>
        <v>0</v>
      </c>
      <c r="BD45" s="90">
        <f t="shared" si="35"/>
        <v>0</v>
      </c>
      <c r="BE45" s="90">
        <f t="shared" si="36"/>
        <v>0</v>
      </c>
      <c r="BT45" s="90"/>
      <c r="BU45" s="90" t="str">
        <f>AK45</f>
        <v/>
      </c>
      <c r="BV45" s="90"/>
      <c r="BW45" s="90"/>
      <c r="CH45" s="90"/>
      <c r="CI45" s="90" t="str">
        <f>AL45</f>
        <v/>
      </c>
      <c r="CJ45" s="90"/>
      <c r="CK45" s="90"/>
      <c r="CV45" s="90"/>
      <c r="CW45" s="90" t="str">
        <f>AM45</f>
        <v/>
      </c>
      <c r="CX45" s="90"/>
      <c r="CY45" s="90"/>
    </row>
    <row r="46" spans="2:103" ht="13.5" customHeight="1">
      <c r="B46" s="211"/>
      <c r="C46" s="208"/>
      <c r="D46" s="102" t="str">
        <f>IF($AH$25="","",$AH$25)</f>
        <v/>
      </c>
      <c r="E46" s="193"/>
      <c r="F46" s="10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96" t="str">
        <f t="shared" si="37"/>
        <v/>
      </c>
      <c r="AL46" s="96" t="str">
        <f t="shared" si="38"/>
        <v/>
      </c>
      <c r="AM46" s="106" t="str">
        <f t="shared" si="39"/>
        <v/>
      </c>
      <c r="AN46" s="197" t="str">
        <f t="shared" si="31"/>
        <v/>
      </c>
      <c r="AO46" s="198"/>
      <c r="AP46" s="215"/>
      <c r="AQ46" s="216"/>
      <c r="AR46" s="167"/>
      <c r="AT46" s="88" t="str">
        <f t="shared" si="32"/>
        <v/>
      </c>
      <c r="AU46" s="88" t="str">
        <f t="shared" si="33"/>
        <v/>
      </c>
      <c r="AV46" s="2"/>
      <c r="AX46" s="186"/>
      <c r="AY46" s="187"/>
      <c r="AZ46" s="188"/>
      <c r="BA46" s="35" t="str">
        <f>$BA$25</f>
        <v>C土木</v>
      </c>
      <c r="BB46" s="152">
        <f>$BB$25</f>
        <v>0</v>
      </c>
      <c r="BC46" s="90">
        <f t="shared" si="34"/>
        <v>0</v>
      </c>
      <c r="BD46" s="90">
        <f t="shared" si="35"/>
        <v>0</v>
      </c>
      <c r="BE46" s="90">
        <f t="shared" si="36"/>
        <v>0</v>
      </c>
      <c r="BT46" s="90"/>
      <c r="BU46" s="90"/>
      <c r="BV46" s="90" t="str">
        <f>AK46</f>
        <v/>
      </c>
      <c r="BW46" s="90"/>
      <c r="CH46" s="90"/>
      <c r="CI46" s="90"/>
      <c r="CJ46" s="90" t="str">
        <f>AL46</f>
        <v/>
      </c>
      <c r="CK46" s="90"/>
      <c r="CV46" s="90"/>
      <c r="CW46" s="90"/>
      <c r="CX46" s="90" t="str">
        <f>AM46</f>
        <v/>
      </c>
      <c r="CY46" s="90"/>
    </row>
    <row r="47" spans="2:103" ht="13.5" customHeight="1">
      <c r="B47" s="212"/>
      <c r="C47" s="209"/>
      <c r="D47" s="120" t="str">
        <f>IF($AH$26="","",$AH$26)</f>
        <v/>
      </c>
      <c r="E47" s="194"/>
      <c r="F47" s="12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22"/>
      <c r="AK47" s="116" t="str">
        <f t="shared" si="37"/>
        <v/>
      </c>
      <c r="AL47" s="123" t="str">
        <f t="shared" si="38"/>
        <v/>
      </c>
      <c r="AM47" s="124" t="str">
        <f t="shared" si="39"/>
        <v/>
      </c>
      <c r="AN47" s="199" t="str">
        <f t="shared" si="31"/>
        <v/>
      </c>
      <c r="AO47" s="200"/>
      <c r="AP47" s="217"/>
      <c r="AQ47" s="218"/>
      <c r="AR47" s="167"/>
      <c r="AT47" s="88" t="str">
        <f t="shared" si="32"/>
        <v/>
      </c>
      <c r="AU47" s="88" t="str">
        <f t="shared" si="33"/>
        <v/>
      </c>
      <c r="AV47" s="2"/>
      <c r="AX47" s="189"/>
      <c r="AY47" s="190"/>
      <c r="AZ47" s="191"/>
      <c r="BA47" s="50" t="str">
        <f>$BA$26</f>
        <v>C土木</v>
      </c>
      <c r="BB47" s="153">
        <f>$BB$26</f>
        <v>0</v>
      </c>
      <c r="BC47" s="90">
        <f t="shared" si="34"/>
        <v>0</v>
      </c>
      <c r="BD47" s="90">
        <f t="shared" si="35"/>
        <v>0</v>
      </c>
      <c r="BE47" s="90">
        <f t="shared" si="36"/>
        <v>0</v>
      </c>
      <c r="BT47" s="90"/>
      <c r="BU47" s="90"/>
      <c r="BV47" s="90"/>
      <c r="BW47" s="90" t="str">
        <f>AK47</f>
        <v/>
      </c>
      <c r="CH47" s="90"/>
      <c r="CI47" s="90"/>
      <c r="CJ47" s="90"/>
      <c r="CK47" s="90" t="str">
        <f>AL47</f>
        <v/>
      </c>
      <c r="CV47" s="90"/>
      <c r="CW47" s="90"/>
      <c r="CX47" s="90"/>
      <c r="CY47" s="90" t="str">
        <f>AM47</f>
        <v/>
      </c>
    </row>
    <row r="48" spans="2:103">
      <c r="B48" s="125"/>
      <c r="C48" s="12"/>
      <c r="D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126"/>
      <c r="AL48" s="138"/>
      <c r="AM48" s="203" t="s">
        <v>56</v>
      </c>
      <c r="AN48" s="204"/>
      <c r="AO48" s="204"/>
      <c r="AP48" s="251" t="str">
        <f>IF(7&gt;COUNT(F29:AJ29),"対象外",IF(AP32&gt;=0.285,"達成","未達成"))</f>
        <v>対象外</v>
      </c>
      <c r="AQ48" s="206"/>
      <c r="AR48" s="165"/>
      <c r="AT48" s="2"/>
      <c r="AU48" s="2"/>
      <c r="AV48" s="2"/>
      <c r="BA48" s="150"/>
      <c r="BB48" s="150"/>
      <c r="BC48" s="127"/>
      <c r="BD48" s="127"/>
      <c r="BE48" s="127"/>
    </row>
    <row r="49" spans="2:99"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L49" s="155"/>
      <c r="AM49" s="155"/>
      <c r="AN49" s="155"/>
      <c r="AO49" s="155"/>
      <c r="AR49" s="155"/>
      <c r="BA49" s="150"/>
      <c r="BB49" s="150"/>
    </row>
    <row r="50" spans="2:99">
      <c r="F50" s="129" t="str">
        <f>IF(F51="","",IF(COUNT($F51:$AJ51)&lt;7,"外",""))</f>
        <v/>
      </c>
      <c r="G50" s="129" t="str">
        <f t="shared" ref="G50:K50" si="40">IF(G51="","",IF(COUNT($F51:$AJ51)&lt;7,"外",""))</f>
        <v/>
      </c>
      <c r="H50" s="129" t="str">
        <f t="shared" si="40"/>
        <v/>
      </c>
      <c r="I50" s="130" t="str">
        <f t="shared" si="40"/>
        <v/>
      </c>
      <c r="J50" s="130" t="str">
        <f t="shared" si="40"/>
        <v/>
      </c>
      <c r="K50" s="130" t="str">
        <f t="shared" si="40"/>
        <v/>
      </c>
      <c r="AR50" s="155"/>
      <c r="BA50" s="150"/>
      <c r="BB50" s="150"/>
    </row>
    <row r="51" spans="2:99" ht="13.5" customHeight="1">
      <c r="B51" s="219">
        <f>F51</f>
        <v>45717</v>
      </c>
      <c r="C51" s="220"/>
      <c r="D51" s="221"/>
      <c r="E51" s="77" t="s">
        <v>48</v>
      </c>
      <c r="F51" s="78">
        <f>IF(EDATE(B29,1)&gt;$E$10,"",EDATE(B29,1))</f>
        <v>45717</v>
      </c>
      <c r="G51" s="79">
        <f>IF(MONTH($F51)&lt;MONTH($F51+F$1),"",IF(($F51+F$1)&gt;$E$10,"",IF(F51=EOMONTH(($F51-DAY($F51)+G$1),0),"",IF(F51="","",F51+1))))</f>
        <v>45718</v>
      </c>
      <c r="H51" s="79">
        <f t="shared" ref="H51:AJ51" si="41">IF(MONTH($F51)&lt;MONTH($F51+G$1),"",IF(($F51+G$1)&gt;$E$10,"",IF(G51=EOMONTH(($F51-DAY($F51)+H$1),0),"",IF(G51="","",G51+1))))</f>
        <v>45719</v>
      </c>
      <c r="I51" s="79">
        <f t="shared" si="41"/>
        <v>45720</v>
      </c>
      <c r="J51" s="79">
        <f t="shared" si="41"/>
        <v>45721</v>
      </c>
      <c r="K51" s="79">
        <f t="shared" si="41"/>
        <v>45722</v>
      </c>
      <c r="L51" s="79">
        <f t="shared" si="41"/>
        <v>45723</v>
      </c>
      <c r="M51" s="79">
        <f t="shared" si="41"/>
        <v>45724</v>
      </c>
      <c r="N51" s="79">
        <f t="shared" si="41"/>
        <v>45725</v>
      </c>
      <c r="O51" s="79">
        <f t="shared" si="41"/>
        <v>45726</v>
      </c>
      <c r="P51" s="79">
        <f t="shared" si="41"/>
        <v>45727</v>
      </c>
      <c r="Q51" s="79">
        <f t="shared" si="41"/>
        <v>45728</v>
      </c>
      <c r="R51" s="79">
        <f t="shared" si="41"/>
        <v>45729</v>
      </c>
      <c r="S51" s="79">
        <f t="shared" si="41"/>
        <v>45730</v>
      </c>
      <c r="T51" s="79">
        <f t="shared" si="41"/>
        <v>45731</v>
      </c>
      <c r="U51" s="79">
        <f t="shared" si="41"/>
        <v>45732</v>
      </c>
      <c r="V51" s="79">
        <f t="shared" si="41"/>
        <v>45733</v>
      </c>
      <c r="W51" s="79">
        <f t="shared" si="41"/>
        <v>45734</v>
      </c>
      <c r="X51" s="79">
        <f t="shared" si="41"/>
        <v>45735</v>
      </c>
      <c r="Y51" s="79">
        <f t="shared" si="41"/>
        <v>45736</v>
      </c>
      <c r="Z51" s="79">
        <f t="shared" si="41"/>
        <v>45737</v>
      </c>
      <c r="AA51" s="79">
        <f t="shared" si="41"/>
        <v>45738</v>
      </c>
      <c r="AB51" s="79">
        <f t="shared" si="41"/>
        <v>45739</v>
      </c>
      <c r="AC51" s="79">
        <f t="shared" si="41"/>
        <v>45740</v>
      </c>
      <c r="AD51" s="79">
        <f t="shared" si="41"/>
        <v>45741</v>
      </c>
      <c r="AE51" s="79">
        <f t="shared" si="41"/>
        <v>45742</v>
      </c>
      <c r="AF51" s="79">
        <f t="shared" si="41"/>
        <v>45743</v>
      </c>
      <c r="AG51" s="79">
        <f t="shared" si="41"/>
        <v>45744</v>
      </c>
      <c r="AH51" s="79">
        <f t="shared" si="41"/>
        <v>45745</v>
      </c>
      <c r="AI51" s="79">
        <f t="shared" si="41"/>
        <v>45746</v>
      </c>
      <c r="AJ51" s="80">
        <f t="shared" si="41"/>
        <v>45747</v>
      </c>
      <c r="AK51" s="225" t="s">
        <v>25</v>
      </c>
      <c r="AL51" s="228" t="s">
        <v>71</v>
      </c>
      <c r="AM51" s="231" t="s">
        <v>27</v>
      </c>
      <c r="AN51" s="234" t="s">
        <v>51</v>
      </c>
      <c r="AO51" s="235"/>
      <c r="AP51" s="240" t="s">
        <v>52</v>
      </c>
      <c r="AQ51" s="241"/>
      <c r="AR51" s="182"/>
      <c r="AT51" s="201" t="s">
        <v>53</v>
      </c>
      <c r="AU51" s="201" t="s">
        <v>54</v>
      </c>
      <c r="AV51" s="202" t="s">
        <v>55</v>
      </c>
      <c r="BA51" s="150"/>
      <c r="BB51" s="150"/>
    </row>
    <row r="52" spans="2:99">
      <c r="B52" s="222"/>
      <c r="C52" s="223"/>
      <c r="D52" s="224"/>
      <c r="E52" s="82" t="s">
        <v>49</v>
      </c>
      <c r="F52" s="83" t="str">
        <f>TEXT(F51,"aaa")</f>
        <v>土</v>
      </c>
      <c r="G52" s="84" t="str">
        <f t="shared" ref="G52:AJ52" si="42">TEXT(G51,"aaa")</f>
        <v>日</v>
      </c>
      <c r="H52" s="84" t="str">
        <f t="shared" si="42"/>
        <v>月</v>
      </c>
      <c r="I52" s="84" t="str">
        <f t="shared" si="42"/>
        <v>火</v>
      </c>
      <c r="J52" s="84" t="str">
        <f t="shared" si="42"/>
        <v>水</v>
      </c>
      <c r="K52" s="84" t="str">
        <f t="shared" si="42"/>
        <v>木</v>
      </c>
      <c r="L52" s="84" t="str">
        <f t="shared" si="42"/>
        <v>金</v>
      </c>
      <c r="M52" s="84" t="str">
        <f t="shared" si="42"/>
        <v>土</v>
      </c>
      <c r="N52" s="84" t="str">
        <f t="shared" si="42"/>
        <v>日</v>
      </c>
      <c r="O52" s="84" t="str">
        <f t="shared" si="42"/>
        <v>月</v>
      </c>
      <c r="P52" s="84" t="str">
        <f t="shared" si="42"/>
        <v>火</v>
      </c>
      <c r="Q52" s="84" t="str">
        <f t="shared" si="42"/>
        <v>水</v>
      </c>
      <c r="R52" s="84" t="str">
        <f t="shared" si="42"/>
        <v>木</v>
      </c>
      <c r="S52" s="84" t="str">
        <f t="shared" si="42"/>
        <v>金</v>
      </c>
      <c r="T52" s="84" t="str">
        <f t="shared" si="42"/>
        <v>土</v>
      </c>
      <c r="U52" s="84" t="str">
        <f t="shared" si="42"/>
        <v>日</v>
      </c>
      <c r="V52" s="84" t="str">
        <f t="shared" si="42"/>
        <v>月</v>
      </c>
      <c r="W52" s="84" t="str">
        <f t="shared" si="42"/>
        <v>火</v>
      </c>
      <c r="X52" s="84" t="str">
        <f t="shared" si="42"/>
        <v>水</v>
      </c>
      <c r="Y52" s="84" t="str">
        <f t="shared" si="42"/>
        <v>木</v>
      </c>
      <c r="Z52" s="84" t="str">
        <f t="shared" si="42"/>
        <v>金</v>
      </c>
      <c r="AA52" s="84" t="str">
        <f t="shared" si="42"/>
        <v>土</v>
      </c>
      <c r="AB52" s="84" t="str">
        <f t="shared" si="42"/>
        <v>日</v>
      </c>
      <c r="AC52" s="84" t="str">
        <f t="shared" si="42"/>
        <v>月</v>
      </c>
      <c r="AD52" s="84" t="str">
        <f t="shared" si="42"/>
        <v>火</v>
      </c>
      <c r="AE52" s="84" t="str">
        <f t="shared" si="42"/>
        <v>水</v>
      </c>
      <c r="AF52" s="84" t="str">
        <f t="shared" si="42"/>
        <v>木</v>
      </c>
      <c r="AG52" s="84" t="str">
        <f t="shared" si="42"/>
        <v>金</v>
      </c>
      <c r="AH52" s="84" t="str">
        <f t="shared" si="42"/>
        <v>土</v>
      </c>
      <c r="AI52" s="84" t="str">
        <f t="shared" si="42"/>
        <v>日</v>
      </c>
      <c r="AJ52" s="85" t="str">
        <f t="shared" si="42"/>
        <v>月</v>
      </c>
      <c r="AK52" s="226"/>
      <c r="AL52" s="229"/>
      <c r="AM52" s="232"/>
      <c r="AN52" s="236"/>
      <c r="AO52" s="237"/>
      <c r="AP52" s="182"/>
      <c r="AQ52" s="242"/>
      <c r="AR52" s="182"/>
      <c r="AT52" s="201"/>
      <c r="AU52" s="201"/>
      <c r="AV52" s="202"/>
      <c r="BA52" s="150"/>
      <c r="BB52" s="150"/>
    </row>
    <row r="53" spans="2:99" ht="26.25" customHeight="1">
      <c r="B53" s="86"/>
      <c r="C53" s="140" t="s">
        <v>21</v>
      </c>
      <c r="D53" s="88" t="s">
        <v>23</v>
      </c>
      <c r="E53" s="89" t="s">
        <v>50</v>
      </c>
      <c r="F53" s="158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9"/>
      <c r="AK53" s="227"/>
      <c r="AL53" s="230"/>
      <c r="AM53" s="233"/>
      <c r="AN53" s="238"/>
      <c r="AO53" s="239"/>
      <c r="AP53" s="243"/>
      <c r="AQ53" s="244"/>
      <c r="AR53" s="182"/>
      <c r="AV53" s="90">
        <f>COUNTIF(F50:AJ50,"外")</f>
        <v>0</v>
      </c>
      <c r="BA53" s="150"/>
      <c r="BB53" s="150"/>
      <c r="BC53" s="113"/>
      <c r="BD53" s="113"/>
      <c r="BE53" s="113"/>
    </row>
    <row r="54" spans="2:99" ht="13.5" customHeight="1">
      <c r="B54" s="210" t="str">
        <f>IF($AB$13="","",$AB$13)</f>
        <v>元請負人</v>
      </c>
      <c r="C54" s="207" t="str">
        <f>$AE$13</f>
        <v>A建設</v>
      </c>
      <c r="D54" s="91" t="str">
        <f>IF($AH$13="","",$AH$13)</f>
        <v>〇〇</v>
      </c>
      <c r="E54" s="192"/>
      <c r="F54" s="92"/>
      <c r="G54" s="93"/>
      <c r="H54" s="93" t="s">
        <v>1</v>
      </c>
      <c r="I54" s="93" t="s">
        <v>1</v>
      </c>
      <c r="J54" s="93"/>
      <c r="K54" s="93"/>
      <c r="L54" s="93"/>
      <c r="M54" s="93"/>
      <c r="N54" s="93"/>
      <c r="O54" s="93" t="s">
        <v>1</v>
      </c>
      <c r="P54" s="93" t="s">
        <v>1</v>
      </c>
      <c r="Q54" s="93"/>
      <c r="R54" s="93"/>
      <c r="S54" s="93"/>
      <c r="T54" s="93"/>
      <c r="U54" s="93"/>
      <c r="V54" s="93" t="s">
        <v>1</v>
      </c>
      <c r="W54" s="93" t="s">
        <v>1</v>
      </c>
      <c r="X54" s="93"/>
      <c r="Y54" s="93"/>
      <c r="Z54" s="93"/>
      <c r="AA54" s="93"/>
      <c r="AB54" s="93"/>
      <c r="AC54" s="93" t="s">
        <v>1</v>
      </c>
      <c r="AD54" s="93" t="s">
        <v>1</v>
      </c>
      <c r="AE54" s="94"/>
      <c r="AF54" s="94"/>
      <c r="AG54" s="94"/>
      <c r="AH54" s="94"/>
      <c r="AI54" s="94"/>
      <c r="AJ54" s="95" t="s">
        <v>1</v>
      </c>
      <c r="AK54" s="96">
        <f>IF(D54="","",COUNT($F$51:$AJ$51)-AL54)</f>
        <v>31</v>
      </c>
      <c r="AL54" s="143">
        <f>IF(D54="","",AT54+AU54)</f>
        <v>0</v>
      </c>
      <c r="AM54" s="98">
        <f>IF(D54="","",COUNTIF(F54:AJ54,"休"))</f>
        <v>9</v>
      </c>
      <c r="AN54" s="195">
        <f t="shared" ref="AN54:AN59" si="43">IF(D54="","",IF(AK54=0,"－",IFERROR(ROUNDDOWN(AM54/AK54,3),"")))</f>
        <v>0.28999999999999998</v>
      </c>
      <c r="AO54" s="196"/>
      <c r="AP54" s="213">
        <f>ROUNDDOWN(AVERAGE(AN54:AN69),3)</f>
        <v>0.29199999999999998</v>
      </c>
      <c r="AQ54" s="214"/>
      <c r="AR54" s="167"/>
      <c r="AT54" s="88">
        <f>IF(D54="","",COUNTIF(F54:AJ54,"－"))</f>
        <v>0</v>
      </c>
      <c r="AU54" s="88">
        <f>IF(D54="","",COUNTIF(F54:AJ54,"外"))</f>
        <v>0</v>
      </c>
      <c r="AV54" s="2"/>
      <c r="AX54" s="245" t="str">
        <f>$AX$13</f>
        <v>元請負人</v>
      </c>
      <c r="AY54" s="246"/>
      <c r="AZ54" s="247"/>
      <c r="BA54" s="22" t="str">
        <f>$BA$13</f>
        <v>A建設</v>
      </c>
      <c r="BB54" s="23" t="str">
        <f>$BB$13</f>
        <v>〇〇</v>
      </c>
      <c r="BC54" s="90">
        <f>IF(AK54="",0,AK54)</f>
        <v>31</v>
      </c>
      <c r="BD54" s="90">
        <f t="shared" ref="BD54:BD59" si="44">IF(AL54="",0,AL54)</f>
        <v>0</v>
      </c>
      <c r="BE54" s="90">
        <f t="shared" ref="BE54:BE59" si="45">IF(AM54="",0,AM54)</f>
        <v>9</v>
      </c>
      <c r="BI54" s="100"/>
      <c r="BJ54" s="101">
        <f>AK54</f>
        <v>31</v>
      </c>
      <c r="BK54" s="90"/>
      <c r="BL54" s="90"/>
      <c r="BM54" s="90"/>
      <c r="BN54" s="90"/>
      <c r="BO54" s="90"/>
      <c r="BX54" s="90">
        <f>AL54</f>
        <v>0</v>
      </c>
      <c r="BY54" s="90"/>
      <c r="BZ54" s="90"/>
      <c r="CA54" s="90"/>
      <c r="CB54" s="90"/>
      <c r="CC54" s="90"/>
      <c r="CL54" s="90">
        <f>AM54</f>
        <v>9</v>
      </c>
      <c r="CM54" s="90"/>
      <c r="CN54" s="90"/>
      <c r="CO54" s="90"/>
      <c r="CP54" s="90"/>
      <c r="CQ54" s="90"/>
    </row>
    <row r="55" spans="2:99" ht="13.5" customHeight="1">
      <c r="B55" s="211"/>
      <c r="C55" s="208"/>
      <c r="D55" s="102" t="str">
        <f>IF($AH$14="","",$AH$14)</f>
        <v>●●</v>
      </c>
      <c r="E55" s="193"/>
      <c r="F55" s="103" t="s">
        <v>1</v>
      </c>
      <c r="G55" s="104" t="s">
        <v>1</v>
      </c>
      <c r="H55" s="104"/>
      <c r="I55" s="104"/>
      <c r="J55" s="104"/>
      <c r="K55" s="104"/>
      <c r="L55" s="104"/>
      <c r="M55" s="104" t="s">
        <v>1</v>
      </c>
      <c r="N55" s="104" t="s">
        <v>1</v>
      </c>
      <c r="O55" s="104"/>
      <c r="P55" s="104"/>
      <c r="Q55" s="104"/>
      <c r="R55" s="104"/>
      <c r="S55" s="104"/>
      <c r="T55" s="104"/>
      <c r="U55" s="104" t="s">
        <v>1</v>
      </c>
      <c r="V55" s="104"/>
      <c r="W55" s="104"/>
      <c r="X55" s="104"/>
      <c r="Y55" s="104"/>
      <c r="Z55" s="104"/>
      <c r="AA55" s="104" t="s">
        <v>1</v>
      </c>
      <c r="AB55" s="104" t="s">
        <v>1</v>
      </c>
      <c r="AC55" s="104"/>
      <c r="AD55" s="104"/>
      <c r="AE55" s="104"/>
      <c r="AF55" s="104"/>
      <c r="AG55" s="104"/>
      <c r="AH55" s="104" t="s">
        <v>1</v>
      </c>
      <c r="AI55" s="104" t="s">
        <v>1</v>
      </c>
      <c r="AJ55" s="105"/>
      <c r="AK55" s="96">
        <f t="shared" ref="AK55:AK59" si="46">IF(D55="","",COUNT($F$51:$AJ$51)-AL55)</f>
        <v>31</v>
      </c>
      <c r="AL55" s="96">
        <f t="shared" ref="AL55:AL59" si="47">IF(D55="","",AT55+AU55)</f>
        <v>0</v>
      </c>
      <c r="AM55" s="106">
        <f t="shared" ref="AM55:AM59" si="48">IF(D55="","",COUNTIF(F55:AJ55,"休"))</f>
        <v>9</v>
      </c>
      <c r="AN55" s="197">
        <f t="shared" si="43"/>
        <v>0.28999999999999998</v>
      </c>
      <c r="AO55" s="198"/>
      <c r="AP55" s="215"/>
      <c r="AQ55" s="216"/>
      <c r="AR55" s="167"/>
      <c r="AT55" s="88">
        <f t="shared" ref="AT55:AT59" si="49">IF(D55="","",COUNTIF(F55:AJ55,"－"))</f>
        <v>0</v>
      </c>
      <c r="AU55" s="88">
        <f t="shared" ref="AU55:AU59" si="50">IF(D55="","",COUNTIF(F55:AJ55,"外"))</f>
        <v>0</v>
      </c>
      <c r="AV55" s="2"/>
      <c r="AX55" s="245"/>
      <c r="AY55" s="246"/>
      <c r="AZ55" s="247"/>
      <c r="BA55" s="35" t="str">
        <f>$BA$14</f>
        <v>A建設</v>
      </c>
      <c r="BB55" s="36" t="str">
        <f>$BB$14</f>
        <v>●●</v>
      </c>
      <c r="BC55" s="90">
        <f t="shared" ref="BC55:BC59" si="51">IF(AK55="",0,AK55)</f>
        <v>31</v>
      </c>
      <c r="BD55" s="90">
        <f t="shared" si="44"/>
        <v>0</v>
      </c>
      <c r="BE55" s="90">
        <f t="shared" si="45"/>
        <v>9</v>
      </c>
      <c r="BI55" s="100"/>
      <c r="BJ55" s="101"/>
      <c r="BK55" s="90">
        <f>AK55</f>
        <v>31</v>
      </c>
      <c r="BL55" s="90"/>
      <c r="BM55" s="90"/>
      <c r="BN55" s="90"/>
      <c r="BO55" s="90"/>
      <c r="BX55" s="90"/>
      <c r="BY55" s="90">
        <f>AL55</f>
        <v>0</v>
      </c>
      <c r="BZ55" s="90"/>
      <c r="CA55" s="90"/>
      <c r="CB55" s="90"/>
      <c r="CC55" s="90"/>
      <c r="CL55" s="90"/>
      <c r="CM55" s="90">
        <f>AM55</f>
        <v>9</v>
      </c>
      <c r="CN55" s="90"/>
      <c r="CO55" s="90"/>
      <c r="CP55" s="90"/>
      <c r="CQ55" s="90"/>
    </row>
    <row r="56" spans="2:99" ht="13.5" customHeight="1">
      <c r="B56" s="211"/>
      <c r="C56" s="208"/>
      <c r="D56" s="102" t="str">
        <f>IF($AH$15="","",$AH$15)</f>
        <v>△△</v>
      </c>
      <c r="E56" s="193"/>
      <c r="F56" s="103"/>
      <c r="G56" s="104"/>
      <c r="H56" s="104"/>
      <c r="I56" s="104" t="s">
        <v>1</v>
      </c>
      <c r="J56" s="104" t="s">
        <v>1</v>
      </c>
      <c r="K56" s="104"/>
      <c r="L56" s="104"/>
      <c r="M56" s="104"/>
      <c r="N56" s="104"/>
      <c r="O56" s="104" t="s">
        <v>1</v>
      </c>
      <c r="P56" s="104" t="s">
        <v>1</v>
      </c>
      <c r="Q56" s="104"/>
      <c r="R56" s="104"/>
      <c r="S56" s="104"/>
      <c r="T56" s="104" t="s">
        <v>1</v>
      </c>
      <c r="U56" s="104"/>
      <c r="V56" s="104"/>
      <c r="W56" s="104"/>
      <c r="X56" s="104" t="s">
        <v>1</v>
      </c>
      <c r="Y56" s="104"/>
      <c r="Z56" s="104"/>
      <c r="AA56" s="104"/>
      <c r="AB56" s="104" t="s">
        <v>1</v>
      </c>
      <c r="AC56" s="104"/>
      <c r="AD56" s="104"/>
      <c r="AE56" s="104"/>
      <c r="AF56" s="104"/>
      <c r="AG56" s="104" t="s">
        <v>1</v>
      </c>
      <c r="AH56" s="104" t="s">
        <v>1</v>
      </c>
      <c r="AI56" s="104"/>
      <c r="AJ56" s="105"/>
      <c r="AK56" s="96">
        <f t="shared" si="46"/>
        <v>31</v>
      </c>
      <c r="AL56" s="96">
        <f t="shared" si="47"/>
        <v>0</v>
      </c>
      <c r="AM56" s="106">
        <f t="shared" si="48"/>
        <v>9</v>
      </c>
      <c r="AN56" s="197">
        <f t="shared" si="43"/>
        <v>0.28999999999999998</v>
      </c>
      <c r="AO56" s="198"/>
      <c r="AP56" s="215"/>
      <c r="AQ56" s="216"/>
      <c r="AR56" s="167"/>
      <c r="AT56" s="88">
        <f t="shared" si="49"/>
        <v>0</v>
      </c>
      <c r="AU56" s="88">
        <f t="shared" si="50"/>
        <v>0</v>
      </c>
      <c r="AV56" s="2"/>
      <c r="AX56" s="245"/>
      <c r="AY56" s="246"/>
      <c r="AZ56" s="247"/>
      <c r="BA56" s="35" t="str">
        <f>$BA$15</f>
        <v>A建設</v>
      </c>
      <c r="BB56" s="36" t="str">
        <f>$BB$15</f>
        <v>△△</v>
      </c>
      <c r="BC56" s="90">
        <f t="shared" si="51"/>
        <v>31</v>
      </c>
      <c r="BD56" s="90">
        <f t="shared" si="44"/>
        <v>0</v>
      </c>
      <c r="BE56" s="90">
        <f t="shared" si="45"/>
        <v>9</v>
      </c>
      <c r="BI56" s="100"/>
      <c r="BJ56" s="101"/>
      <c r="BK56" s="90"/>
      <c r="BL56" s="90">
        <f>AK56</f>
        <v>31</v>
      </c>
      <c r="BM56" s="90"/>
      <c r="BN56" s="90"/>
      <c r="BO56" s="90"/>
      <c r="BX56" s="90"/>
      <c r="BY56" s="90"/>
      <c r="BZ56" s="90">
        <f>AL56</f>
        <v>0</v>
      </c>
      <c r="CA56" s="90"/>
      <c r="CB56" s="90"/>
      <c r="CC56" s="90"/>
      <c r="CL56" s="90"/>
      <c r="CM56" s="90"/>
      <c r="CN56" s="90">
        <f>AM56</f>
        <v>9</v>
      </c>
      <c r="CO56" s="90"/>
      <c r="CP56" s="90"/>
      <c r="CQ56" s="90"/>
    </row>
    <row r="57" spans="2:99" ht="13.5" customHeight="1">
      <c r="B57" s="211"/>
      <c r="C57" s="208"/>
      <c r="D57" s="102" t="str">
        <f>IF($AH$16="","",$AH$16)</f>
        <v>■■</v>
      </c>
      <c r="E57" s="193"/>
      <c r="F57" s="103"/>
      <c r="G57" s="104"/>
      <c r="H57" s="104"/>
      <c r="I57" s="104"/>
      <c r="J57" s="104" t="s">
        <v>1</v>
      </c>
      <c r="K57" s="104" t="s">
        <v>1</v>
      </c>
      <c r="L57" s="104"/>
      <c r="M57" s="104"/>
      <c r="N57" s="104" t="s">
        <v>1</v>
      </c>
      <c r="O57" s="104"/>
      <c r="P57" s="104"/>
      <c r="Q57" s="104" t="s">
        <v>1</v>
      </c>
      <c r="R57" s="104"/>
      <c r="S57" s="104"/>
      <c r="T57" s="104"/>
      <c r="U57" s="104" t="s">
        <v>1</v>
      </c>
      <c r="V57" s="104"/>
      <c r="W57" s="104"/>
      <c r="X57" s="104" t="s">
        <v>1</v>
      </c>
      <c r="Y57" s="104"/>
      <c r="Z57" s="104"/>
      <c r="AA57" s="104"/>
      <c r="AB57" s="104"/>
      <c r="AC57" s="104" t="s">
        <v>1</v>
      </c>
      <c r="AD57" s="104"/>
      <c r="AE57" s="104"/>
      <c r="AF57" s="104" t="s">
        <v>1</v>
      </c>
      <c r="AG57" s="104"/>
      <c r="AH57" s="104"/>
      <c r="AI57" s="104"/>
      <c r="AJ57" s="105" t="s">
        <v>1</v>
      </c>
      <c r="AK57" s="96">
        <f t="shared" si="46"/>
        <v>31</v>
      </c>
      <c r="AL57" s="96">
        <f t="shared" si="47"/>
        <v>0</v>
      </c>
      <c r="AM57" s="106">
        <f t="shared" si="48"/>
        <v>9</v>
      </c>
      <c r="AN57" s="197">
        <f t="shared" si="43"/>
        <v>0.28999999999999998</v>
      </c>
      <c r="AO57" s="198"/>
      <c r="AP57" s="215"/>
      <c r="AQ57" s="216"/>
      <c r="AR57" s="167"/>
      <c r="AT57" s="88">
        <f t="shared" si="49"/>
        <v>0</v>
      </c>
      <c r="AU57" s="88">
        <f t="shared" si="50"/>
        <v>0</v>
      </c>
      <c r="AV57" s="2"/>
      <c r="AX57" s="245"/>
      <c r="AY57" s="246"/>
      <c r="AZ57" s="247"/>
      <c r="BA57" s="35" t="str">
        <f>$BA$16</f>
        <v>A建設</v>
      </c>
      <c r="BB57" s="36" t="str">
        <f>$BB$16</f>
        <v>■■</v>
      </c>
      <c r="BC57" s="90">
        <f t="shared" si="51"/>
        <v>31</v>
      </c>
      <c r="BD57" s="90">
        <f t="shared" si="44"/>
        <v>0</v>
      </c>
      <c r="BE57" s="90">
        <f t="shared" si="45"/>
        <v>9</v>
      </c>
      <c r="BI57" s="100"/>
      <c r="BJ57" s="101"/>
      <c r="BK57" s="90"/>
      <c r="BL57" s="90"/>
      <c r="BM57" s="90">
        <f>AK57</f>
        <v>31</v>
      </c>
      <c r="BN57" s="90"/>
      <c r="BO57" s="90"/>
      <c r="BX57" s="90"/>
      <c r="BY57" s="90"/>
      <c r="BZ57" s="90"/>
      <c r="CA57" s="90">
        <f>AL57</f>
        <v>0</v>
      </c>
      <c r="CB57" s="90"/>
      <c r="CC57" s="90"/>
      <c r="CL57" s="90"/>
      <c r="CM57" s="90"/>
      <c r="CN57" s="90"/>
      <c r="CO57" s="90">
        <f>AM57</f>
        <v>9</v>
      </c>
      <c r="CP57" s="90"/>
      <c r="CQ57" s="90"/>
    </row>
    <row r="58" spans="2:99" ht="13.5" customHeight="1">
      <c r="B58" s="211"/>
      <c r="C58" s="208"/>
      <c r="D58" s="102" t="str">
        <f>IF($AH$17="","",$AH$17)</f>
        <v>★★</v>
      </c>
      <c r="E58" s="193"/>
      <c r="F58" s="103" t="s">
        <v>5</v>
      </c>
      <c r="G58" s="104" t="s">
        <v>5</v>
      </c>
      <c r="H58" s="104" t="s">
        <v>2</v>
      </c>
      <c r="I58" s="104"/>
      <c r="J58" s="104"/>
      <c r="K58" s="104"/>
      <c r="L58" s="104"/>
      <c r="M58" s="104" t="s">
        <v>1</v>
      </c>
      <c r="N58" s="104" t="s">
        <v>1</v>
      </c>
      <c r="O58" s="104"/>
      <c r="P58" s="104"/>
      <c r="Q58" s="104"/>
      <c r="R58" s="104" t="s">
        <v>1</v>
      </c>
      <c r="S58" s="104" t="s">
        <v>1</v>
      </c>
      <c r="T58" s="104"/>
      <c r="U58" s="104"/>
      <c r="V58" s="104" t="s">
        <v>1</v>
      </c>
      <c r="W58" s="104" t="s">
        <v>1</v>
      </c>
      <c r="X58" s="104"/>
      <c r="Y58" s="104"/>
      <c r="Z58" s="104"/>
      <c r="AA58" s="104"/>
      <c r="AB58" s="104" t="s">
        <v>1</v>
      </c>
      <c r="AC58" s="104" t="s">
        <v>1</v>
      </c>
      <c r="AD58" s="104"/>
      <c r="AE58" s="104"/>
      <c r="AF58" s="104"/>
      <c r="AG58" s="104"/>
      <c r="AH58" s="104" t="s">
        <v>1</v>
      </c>
      <c r="AI58" s="104"/>
      <c r="AJ58" s="105"/>
      <c r="AK58" s="96">
        <f t="shared" si="46"/>
        <v>29</v>
      </c>
      <c r="AL58" s="96">
        <f t="shared" si="47"/>
        <v>2</v>
      </c>
      <c r="AM58" s="106">
        <f t="shared" si="48"/>
        <v>9</v>
      </c>
      <c r="AN58" s="197">
        <f t="shared" si="43"/>
        <v>0.31</v>
      </c>
      <c r="AO58" s="198"/>
      <c r="AP58" s="215"/>
      <c r="AQ58" s="216"/>
      <c r="AR58" s="167"/>
      <c r="AT58" s="88">
        <f t="shared" si="49"/>
        <v>2</v>
      </c>
      <c r="AU58" s="88">
        <f t="shared" si="50"/>
        <v>0</v>
      </c>
      <c r="AV58" s="2"/>
      <c r="AX58" s="245"/>
      <c r="AY58" s="246"/>
      <c r="AZ58" s="247"/>
      <c r="BA58" s="35" t="str">
        <f>$BA$17</f>
        <v>A建設</v>
      </c>
      <c r="BB58" s="36" t="str">
        <f>$BB$17</f>
        <v>★★</v>
      </c>
      <c r="BC58" s="90">
        <f t="shared" si="51"/>
        <v>29</v>
      </c>
      <c r="BD58" s="90">
        <f t="shared" si="44"/>
        <v>2</v>
      </c>
      <c r="BE58" s="90">
        <f t="shared" si="45"/>
        <v>9</v>
      </c>
      <c r="BI58" s="100"/>
      <c r="BJ58" s="101"/>
      <c r="BK58" s="90"/>
      <c r="BL58" s="90"/>
      <c r="BM58" s="90"/>
      <c r="BN58" s="90">
        <f>AK58</f>
        <v>29</v>
      </c>
      <c r="BO58" s="90"/>
      <c r="BX58" s="90"/>
      <c r="BY58" s="90"/>
      <c r="BZ58" s="90"/>
      <c r="CA58" s="90"/>
      <c r="CB58" s="90">
        <f>AL58</f>
        <v>2</v>
      </c>
      <c r="CC58" s="90"/>
      <c r="CL58" s="90"/>
      <c r="CM58" s="90"/>
      <c r="CN58" s="90"/>
      <c r="CO58" s="90"/>
      <c r="CP58" s="90">
        <f>AM58</f>
        <v>9</v>
      </c>
      <c r="CQ58" s="90"/>
    </row>
    <row r="59" spans="2:99" ht="13.5" customHeight="1">
      <c r="B59" s="212"/>
      <c r="C59" s="209"/>
      <c r="D59" s="102" t="str">
        <f>IF($AH$18="","",$AH$18)</f>
        <v/>
      </c>
      <c r="E59" s="194"/>
      <c r="F59" s="107"/>
      <c r="G59" s="108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  <c r="AK59" s="96" t="str">
        <f t="shared" si="46"/>
        <v/>
      </c>
      <c r="AL59" s="143" t="str">
        <f t="shared" si="47"/>
        <v/>
      </c>
      <c r="AM59" s="98" t="str">
        <f t="shared" si="48"/>
        <v/>
      </c>
      <c r="AN59" s="199" t="str">
        <f t="shared" si="43"/>
        <v/>
      </c>
      <c r="AO59" s="200"/>
      <c r="AP59" s="215"/>
      <c r="AQ59" s="216"/>
      <c r="AR59" s="167"/>
      <c r="AT59" s="88" t="str">
        <f t="shared" si="49"/>
        <v/>
      </c>
      <c r="AU59" s="88" t="str">
        <f t="shared" si="50"/>
        <v/>
      </c>
      <c r="AV59" s="2"/>
      <c r="AX59" s="245"/>
      <c r="AY59" s="246"/>
      <c r="AZ59" s="247"/>
      <c r="BA59" s="50" t="str">
        <f>$BA$18</f>
        <v>A建設</v>
      </c>
      <c r="BB59" s="51">
        <f>$BB$18</f>
        <v>0</v>
      </c>
      <c r="BC59" s="90">
        <f t="shared" si="51"/>
        <v>0</v>
      </c>
      <c r="BD59" s="90">
        <f t="shared" si="44"/>
        <v>0</v>
      </c>
      <c r="BE59" s="90">
        <f t="shared" si="45"/>
        <v>0</v>
      </c>
      <c r="BI59" s="100"/>
      <c r="BJ59" s="101"/>
      <c r="BK59" s="90"/>
      <c r="BL59" s="90"/>
      <c r="BM59" s="90"/>
      <c r="BN59" s="90"/>
      <c r="BO59" s="90" t="str">
        <f>AK59</f>
        <v/>
      </c>
      <c r="BX59" s="90"/>
      <c r="BY59" s="90"/>
      <c r="BZ59" s="90"/>
      <c r="CA59" s="90"/>
      <c r="CB59" s="90"/>
      <c r="CC59" s="90" t="str">
        <f>AL59</f>
        <v/>
      </c>
      <c r="CL59" s="90"/>
      <c r="CM59" s="90"/>
      <c r="CN59" s="90"/>
      <c r="CO59" s="90"/>
      <c r="CP59" s="90"/>
      <c r="CQ59" s="90" t="str">
        <f>AM59</f>
        <v/>
      </c>
    </row>
    <row r="60" spans="2:99" ht="26.25" customHeight="1">
      <c r="B60" s="210" t="str">
        <f>IF($AB$19="","",$AB$19)</f>
        <v>下請負人</v>
      </c>
      <c r="C60" s="207" t="str">
        <f>$AE$19</f>
        <v>B産業</v>
      </c>
      <c r="D60" s="88"/>
      <c r="E60" s="89" t="s">
        <v>50</v>
      </c>
      <c r="F60" s="158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9"/>
      <c r="AK60" s="88"/>
      <c r="AL60" s="88"/>
      <c r="AM60" s="141"/>
      <c r="AN60" s="112"/>
      <c r="AO60" s="113"/>
      <c r="AP60" s="215"/>
      <c r="AQ60" s="216"/>
      <c r="AR60" s="167"/>
      <c r="AX60" s="183" t="str">
        <f>$AX$19</f>
        <v>下請負人</v>
      </c>
      <c r="AY60" s="184"/>
      <c r="AZ60" s="185"/>
      <c r="BA60" s="150"/>
      <c r="BB60" s="151"/>
      <c r="BC60" s="114"/>
      <c r="BD60" s="114"/>
      <c r="BE60" s="114"/>
    </row>
    <row r="61" spans="2:99" ht="13.5" customHeight="1">
      <c r="B61" s="211"/>
      <c r="C61" s="208"/>
      <c r="D61" s="115" t="str">
        <f>IF($AH$19="","",$AH$19)</f>
        <v>〇〇</v>
      </c>
      <c r="E61" s="192"/>
      <c r="F61" s="92"/>
      <c r="G61" s="93"/>
      <c r="H61" s="93" t="s">
        <v>1</v>
      </c>
      <c r="I61" s="93" t="s">
        <v>1</v>
      </c>
      <c r="J61" s="93"/>
      <c r="K61" s="93"/>
      <c r="L61" s="93"/>
      <c r="M61" s="93"/>
      <c r="N61" s="93" t="s">
        <v>1</v>
      </c>
      <c r="O61" s="93"/>
      <c r="P61" s="93"/>
      <c r="Q61" s="93"/>
      <c r="R61" s="93" t="s">
        <v>1</v>
      </c>
      <c r="S61" s="93"/>
      <c r="T61" s="93"/>
      <c r="U61" s="93"/>
      <c r="V61" s="93" t="s">
        <v>1</v>
      </c>
      <c r="W61" s="93"/>
      <c r="X61" s="93"/>
      <c r="Y61" s="93"/>
      <c r="Z61" s="93" t="s">
        <v>1</v>
      </c>
      <c r="AA61" s="93" t="s">
        <v>1</v>
      </c>
      <c r="AB61" s="93" t="s">
        <v>1</v>
      </c>
      <c r="AC61" s="93"/>
      <c r="AD61" s="93"/>
      <c r="AE61" s="94"/>
      <c r="AF61" s="94"/>
      <c r="AG61" s="94" t="s">
        <v>1</v>
      </c>
      <c r="AH61" s="94"/>
      <c r="AI61" s="94"/>
      <c r="AJ61" s="95"/>
      <c r="AK61" s="96">
        <f>IF(D61="","",COUNT($F$51:$AJ$51)-AL61)</f>
        <v>31</v>
      </c>
      <c r="AL61" s="143">
        <f>IF(D61="","",AT61+AU61)</f>
        <v>0</v>
      </c>
      <c r="AM61" s="98">
        <f>IF(D61="","",COUNTIF(F61:AJ61,"休"))</f>
        <v>9</v>
      </c>
      <c r="AN61" s="195">
        <f>IF(D61="","",IF(AK61=0,"－",IFERROR(ROUNDDOWN(AM61/AK61,3),"")))</f>
        <v>0.28999999999999998</v>
      </c>
      <c r="AO61" s="196"/>
      <c r="AP61" s="215"/>
      <c r="AQ61" s="216"/>
      <c r="AR61" s="167"/>
      <c r="AT61" s="88">
        <f t="shared" ref="AT61:AT64" si="52">IF(D61="","",COUNTIF(F61:AJ61,"－"))</f>
        <v>0</v>
      </c>
      <c r="AU61" s="88">
        <f t="shared" ref="AU61:AU64" si="53">IF(D61="","",COUNTIF(F61:AJ61,"外"))</f>
        <v>0</v>
      </c>
      <c r="AV61" s="2"/>
      <c r="AX61" s="186"/>
      <c r="AY61" s="187"/>
      <c r="AZ61" s="188"/>
      <c r="BA61" s="22" t="str">
        <f>$BA$19</f>
        <v>B産業</v>
      </c>
      <c r="BB61" s="23" t="str">
        <f>$BB$19</f>
        <v>〇〇</v>
      </c>
      <c r="BC61" s="90">
        <f t="shared" ref="BC61:BC64" si="54">IF(AK61="",0,AK61)</f>
        <v>31</v>
      </c>
      <c r="BD61" s="90">
        <f t="shared" ref="BD61:BD64" si="55">IF(AL61="",0,AL61)</f>
        <v>0</v>
      </c>
      <c r="BE61" s="90">
        <f t="shared" ref="BE61:BE64" si="56">IF(AM61="",0,AM61)</f>
        <v>9</v>
      </c>
      <c r="BP61" s="90">
        <f>AK61</f>
        <v>31</v>
      </c>
      <c r="BQ61" s="90"/>
      <c r="BR61" s="90"/>
      <c r="BS61" s="90"/>
      <c r="CD61" s="90">
        <f>AL61</f>
        <v>0</v>
      </c>
      <c r="CE61" s="90"/>
      <c r="CF61" s="90"/>
      <c r="CG61" s="90"/>
      <c r="CR61" s="90">
        <f>AM61</f>
        <v>9</v>
      </c>
      <c r="CS61" s="90"/>
      <c r="CT61" s="90"/>
      <c r="CU61" s="90"/>
    </row>
    <row r="62" spans="2:99" ht="13.5" customHeight="1">
      <c r="B62" s="211"/>
      <c r="C62" s="208"/>
      <c r="D62" s="102" t="str">
        <f>IF($AH$20="","",$AH$20)</f>
        <v>●●</v>
      </c>
      <c r="E62" s="193"/>
      <c r="F62" s="103"/>
      <c r="G62" s="104"/>
      <c r="H62" s="104"/>
      <c r="I62" s="104" t="s">
        <v>1</v>
      </c>
      <c r="J62" s="104" t="s">
        <v>1</v>
      </c>
      <c r="K62" s="104"/>
      <c r="L62" s="104"/>
      <c r="M62" s="104"/>
      <c r="N62" s="104"/>
      <c r="O62" s="104" t="s">
        <v>1</v>
      </c>
      <c r="P62" s="104" t="s">
        <v>1</v>
      </c>
      <c r="Q62" s="104"/>
      <c r="R62" s="104"/>
      <c r="S62" s="104"/>
      <c r="T62" s="104" t="s">
        <v>1</v>
      </c>
      <c r="U62" s="104"/>
      <c r="V62" s="104"/>
      <c r="W62" s="104" t="s">
        <v>1</v>
      </c>
      <c r="X62" s="104"/>
      <c r="Y62" s="104"/>
      <c r="Z62" s="104"/>
      <c r="AA62" s="104"/>
      <c r="AB62" s="104" t="s">
        <v>1</v>
      </c>
      <c r="AC62" s="104" t="s">
        <v>1</v>
      </c>
      <c r="AD62" s="104"/>
      <c r="AE62" s="104"/>
      <c r="AF62" s="104"/>
      <c r="AG62" s="104" t="s">
        <v>1</v>
      </c>
      <c r="AH62" s="104"/>
      <c r="AI62" s="104"/>
      <c r="AJ62" s="105"/>
      <c r="AK62" s="96">
        <f t="shared" ref="AK62:AK64" si="57">IF(D62="","",COUNT($F$51:$AJ$51)-AL62)</f>
        <v>31</v>
      </c>
      <c r="AL62" s="96">
        <f t="shared" ref="AL62:AL64" si="58">IF(D62="","",AT62+AU62)</f>
        <v>0</v>
      </c>
      <c r="AM62" s="106">
        <f t="shared" ref="AM62:AM64" si="59">IF(D62="","",COUNTIF(F62:AJ62,"休"))</f>
        <v>9</v>
      </c>
      <c r="AN62" s="197">
        <f t="shared" ref="AN62:AN64" si="60">IF(D62="","",IF(AK62=0,"－",IFERROR(ROUNDDOWN(AM62/AK62,3),"")))</f>
        <v>0.28999999999999998</v>
      </c>
      <c r="AO62" s="198"/>
      <c r="AP62" s="215"/>
      <c r="AQ62" s="216"/>
      <c r="AR62" s="167"/>
      <c r="AT62" s="88">
        <f t="shared" si="52"/>
        <v>0</v>
      </c>
      <c r="AU62" s="88">
        <f t="shared" si="53"/>
        <v>0</v>
      </c>
      <c r="AV62" s="2"/>
      <c r="AX62" s="186"/>
      <c r="AY62" s="187"/>
      <c r="AZ62" s="188"/>
      <c r="BA62" s="35" t="str">
        <f>$BA$20</f>
        <v>B産業</v>
      </c>
      <c r="BB62" s="152" t="str">
        <f>$BB$20</f>
        <v>●●</v>
      </c>
      <c r="BC62" s="90">
        <f t="shared" si="54"/>
        <v>31</v>
      </c>
      <c r="BD62" s="90">
        <f t="shared" si="55"/>
        <v>0</v>
      </c>
      <c r="BE62" s="90">
        <f t="shared" si="56"/>
        <v>9</v>
      </c>
      <c r="BP62" s="90"/>
      <c r="BQ62" s="90">
        <f>AK62</f>
        <v>31</v>
      </c>
      <c r="BR62" s="90"/>
      <c r="BS62" s="90"/>
      <c r="CD62" s="90"/>
      <c r="CE62" s="90">
        <f>AL62</f>
        <v>0</v>
      </c>
      <c r="CF62" s="90"/>
      <c r="CG62" s="90"/>
      <c r="CR62" s="90"/>
      <c r="CS62" s="90">
        <f>AM62</f>
        <v>9</v>
      </c>
      <c r="CT62" s="90"/>
      <c r="CU62" s="90"/>
    </row>
    <row r="63" spans="2:99" ht="13.5" customHeight="1">
      <c r="B63" s="211"/>
      <c r="C63" s="208"/>
      <c r="D63" s="102" t="str">
        <f>IF($AH$21="","",$AH$21)</f>
        <v/>
      </c>
      <c r="E63" s="193"/>
      <c r="F63" s="10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96" t="str">
        <f t="shared" si="57"/>
        <v/>
      </c>
      <c r="AL63" s="96" t="str">
        <f t="shared" si="58"/>
        <v/>
      </c>
      <c r="AM63" s="106" t="str">
        <f t="shared" si="59"/>
        <v/>
      </c>
      <c r="AN63" s="197" t="str">
        <f t="shared" si="60"/>
        <v/>
      </c>
      <c r="AO63" s="198"/>
      <c r="AP63" s="215"/>
      <c r="AQ63" s="216"/>
      <c r="AR63" s="167"/>
      <c r="AT63" s="88" t="str">
        <f t="shared" si="52"/>
        <v/>
      </c>
      <c r="AU63" s="88" t="str">
        <f t="shared" si="53"/>
        <v/>
      </c>
      <c r="AV63" s="2"/>
      <c r="AX63" s="186"/>
      <c r="AY63" s="187"/>
      <c r="AZ63" s="188"/>
      <c r="BA63" s="35" t="str">
        <f>$BA$21</f>
        <v>B産業</v>
      </c>
      <c r="BB63" s="152">
        <f>$BB$21</f>
        <v>0</v>
      </c>
      <c r="BC63" s="90">
        <f t="shared" si="54"/>
        <v>0</v>
      </c>
      <c r="BD63" s="90">
        <f t="shared" si="55"/>
        <v>0</v>
      </c>
      <c r="BE63" s="90">
        <f t="shared" si="56"/>
        <v>0</v>
      </c>
      <c r="BP63" s="90"/>
      <c r="BQ63" s="90"/>
      <c r="BR63" s="90" t="str">
        <f>AK63</f>
        <v/>
      </c>
      <c r="BS63" s="90"/>
      <c r="CD63" s="90"/>
      <c r="CE63" s="90"/>
      <c r="CF63" s="90" t="str">
        <f>AL63</f>
        <v/>
      </c>
      <c r="CG63" s="90"/>
      <c r="CR63" s="90"/>
      <c r="CS63" s="90"/>
      <c r="CT63" s="90" t="str">
        <f>AM63</f>
        <v/>
      </c>
      <c r="CU63" s="90"/>
    </row>
    <row r="64" spans="2:99" ht="13.5" customHeight="1">
      <c r="B64" s="211"/>
      <c r="C64" s="209"/>
      <c r="D64" s="115" t="str">
        <f>IF($AH$22="","",$AH$22)</f>
        <v/>
      </c>
      <c r="E64" s="194"/>
      <c r="F64" s="10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96" t="str">
        <f t="shared" si="57"/>
        <v/>
      </c>
      <c r="AL64" s="116" t="str">
        <f t="shared" si="58"/>
        <v/>
      </c>
      <c r="AM64" s="98" t="str">
        <f t="shared" si="59"/>
        <v/>
      </c>
      <c r="AN64" s="199" t="str">
        <f t="shared" si="60"/>
        <v/>
      </c>
      <c r="AO64" s="200"/>
      <c r="AP64" s="215"/>
      <c r="AQ64" s="216"/>
      <c r="AR64" s="167"/>
      <c r="AT64" s="88" t="str">
        <f t="shared" si="52"/>
        <v/>
      </c>
      <c r="AU64" s="88" t="str">
        <f t="shared" si="53"/>
        <v/>
      </c>
      <c r="AV64" s="2"/>
      <c r="AX64" s="186"/>
      <c r="AY64" s="187"/>
      <c r="AZ64" s="188"/>
      <c r="BA64" s="50" t="str">
        <f>$BA$22</f>
        <v>B産業</v>
      </c>
      <c r="BB64" s="153" t="str">
        <f t="shared" ref="BB64" si="61">BB44</f>
        <v>●●</v>
      </c>
      <c r="BC64" s="90">
        <f t="shared" si="54"/>
        <v>0</v>
      </c>
      <c r="BD64" s="90">
        <f t="shared" si="55"/>
        <v>0</v>
      </c>
      <c r="BE64" s="90">
        <f t="shared" si="56"/>
        <v>0</v>
      </c>
      <c r="BP64" s="90"/>
      <c r="BQ64" s="90"/>
      <c r="BR64" s="90"/>
      <c r="BS64" s="90" t="str">
        <f>AK64</f>
        <v/>
      </c>
      <c r="CD64" s="90"/>
      <c r="CE64" s="90"/>
      <c r="CF64" s="90"/>
      <c r="CG64" s="90" t="str">
        <f>AL64</f>
        <v/>
      </c>
      <c r="CR64" s="90"/>
      <c r="CS64" s="90"/>
      <c r="CT64" s="90"/>
      <c r="CU64" s="90" t="str">
        <f>AM64</f>
        <v/>
      </c>
    </row>
    <row r="65" spans="2:103" ht="26.25" customHeight="1">
      <c r="B65" s="211"/>
      <c r="C65" s="207" t="str">
        <f>$AE$23</f>
        <v>C土木</v>
      </c>
      <c r="D65" s="88"/>
      <c r="E65" s="89" t="s">
        <v>50</v>
      </c>
      <c r="F65" s="158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9"/>
      <c r="AK65" s="88"/>
      <c r="AL65" s="88"/>
      <c r="AM65" s="141"/>
      <c r="AN65" s="112"/>
      <c r="AO65" s="113"/>
      <c r="AP65" s="215"/>
      <c r="AQ65" s="216"/>
      <c r="AR65" s="167"/>
      <c r="AX65" s="186"/>
      <c r="AY65" s="187"/>
      <c r="AZ65" s="188"/>
      <c r="BA65" s="150"/>
      <c r="BB65" s="149"/>
      <c r="BC65" s="114"/>
      <c r="BD65" s="114"/>
      <c r="BE65" s="114"/>
    </row>
    <row r="66" spans="2:103" ht="13.5" customHeight="1">
      <c r="B66" s="211"/>
      <c r="C66" s="208"/>
      <c r="D66" s="91" t="str">
        <f>IF($AH$23="","",$AH$23)</f>
        <v>●●</v>
      </c>
      <c r="E66" s="192"/>
      <c r="F66" s="92"/>
      <c r="G66" s="93" t="s">
        <v>1</v>
      </c>
      <c r="H66" s="93"/>
      <c r="I66" s="93"/>
      <c r="J66" s="93" t="s">
        <v>1</v>
      </c>
      <c r="K66" s="93" t="s">
        <v>1</v>
      </c>
      <c r="L66" s="93"/>
      <c r="M66" s="93"/>
      <c r="N66" s="93"/>
      <c r="O66" s="93"/>
      <c r="P66" s="93" t="s">
        <v>1</v>
      </c>
      <c r="Q66" s="93"/>
      <c r="R66" s="93"/>
      <c r="S66" s="93"/>
      <c r="T66" s="93" t="s">
        <v>1</v>
      </c>
      <c r="U66" s="93"/>
      <c r="V66" s="93"/>
      <c r="W66" s="93"/>
      <c r="X66" s="93"/>
      <c r="Y66" s="93"/>
      <c r="Z66" s="93" t="s">
        <v>1</v>
      </c>
      <c r="AA66" s="93" t="s">
        <v>1</v>
      </c>
      <c r="AB66" s="93"/>
      <c r="AC66" s="93"/>
      <c r="AD66" s="93" t="s">
        <v>1</v>
      </c>
      <c r="AE66" s="93"/>
      <c r="AF66" s="93"/>
      <c r="AG66" s="93"/>
      <c r="AH66" s="93"/>
      <c r="AI66" s="93"/>
      <c r="AJ66" s="117" t="s">
        <v>1</v>
      </c>
      <c r="AK66" s="96">
        <f>IF(D66="","",COUNT($F$51:$AJ$51)-AL66)</f>
        <v>31</v>
      </c>
      <c r="AL66" s="142">
        <f>IF(D66="","",AT66+AU66)</f>
        <v>0</v>
      </c>
      <c r="AM66" s="119">
        <f>IF(D66="","",COUNTIF(F66:AJ66,"休"))</f>
        <v>9</v>
      </c>
      <c r="AN66" s="195">
        <f t="shared" ref="AN66:AN69" si="62">IF(D66="","",IF(AK66=0,"－",IFERROR(ROUNDDOWN(AM66/AK66,3),"")))</f>
        <v>0.28999999999999998</v>
      </c>
      <c r="AO66" s="196"/>
      <c r="AP66" s="215"/>
      <c r="AQ66" s="216"/>
      <c r="AR66" s="167"/>
      <c r="AT66" s="88">
        <f t="shared" ref="AT66:AT69" si="63">IF(D66="","",COUNTIF(F66:AJ66,"－"))</f>
        <v>0</v>
      </c>
      <c r="AU66" s="88">
        <f t="shared" ref="AU66:AU69" si="64">IF(D66="","",COUNTIF(F66:AJ66,"外"))</f>
        <v>0</v>
      </c>
      <c r="AV66" s="2"/>
      <c r="AX66" s="186"/>
      <c r="AY66" s="187"/>
      <c r="AZ66" s="188"/>
      <c r="BA66" s="22" t="str">
        <f>$BA$23</f>
        <v>C土木</v>
      </c>
      <c r="BB66" s="154" t="str">
        <f>$BB$23</f>
        <v>●●</v>
      </c>
      <c r="BC66" s="90">
        <f t="shared" ref="BC66:BC69" si="65">IF(AK66="",0,AK66)</f>
        <v>31</v>
      </c>
      <c r="BD66" s="90">
        <f t="shared" ref="BD66:BD69" si="66">IF(AL66="",0,AL66)</f>
        <v>0</v>
      </c>
      <c r="BE66" s="90">
        <f t="shared" ref="BE66:BE69" si="67">IF(AM66="",0,AM66)</f>
        <v>9</v>
      </c>
      <c r="BT66" s="90">
        <f>AK66</f>
        <v>31</v>
      </c>
      <c r="BU66" s="90"/>
      <c r="BV66" s="90"/>
      <c r="BW66" s="90"/>
      <c r="CH66" s="90">
        <f>AL66</f>
        <v>0</v>
      </c>
      <c r="CI66" s="90"/>
      <c r="CJ66" s="90"/>
      <c r="CK66" s="90"/>
      <c r="CV66" s="90">
        <f>AM66</f>
        <v>9</v>
      </c>
      <c r="CW66" s="90"/>
      <c r="CX66" s="90"/>
      <c r="CY66" s="90"/>
    </row>
    <row r="67" spans="2:103" ht="13.5" customHeight="1">
      <c r="B67" s="211"/>
      <c r="C67" s="208"/>
      <c r="D67" s="102" t="str">
        <f>IF($AH$24="","",$AH$24)</f>
        <v/>
      </c>
      <c r="E67" s="193"/>
      <c r="F67" s="103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5"/>
      <c r="AK67" s="96" t="str">
        <f t="shared" ref="AK67:AK69" si="68">IF(D67="","",COUNT($F$51:$AJ$51)-AL67)</f>
        <v/>
      </c>
      <c r="AL67" s="96" t="str">
        <f t="shared" ref="AL67:AL69" si="69">IF(D67="","",AT67+AU67)</f>
        <v/>
      </c>
      <c r="AM67" s="106" t="str">
        <f t="shared" ref="AM67:AM69" si="70">IF(D67="","",COUNTIF(F67:AJ67,"休"))</f>
        <v/>
      </c>
      <c r="AN67" s="197" t="str">
        <f t="shared" si="62"/>
        <v/>
      </c>
      <c r="AO67" s="198"/>
      <c r="AP67" s="215"/>
      <c r="AQ67" s="216"/>
      <c r="AR67" s="167"/>
      <c r="AT67" s="88" t="str">
        <f t="shared" si="63"/>
        <v/>
      </c>
      <c r="AU67" s="88" t="str">
        <f t="shared" si="64"/>
        <v/>
      </c>
      <c r="AV67" s="2"/>
      <c r="AX67" s="186"/>
      <c r="AY67" s="187"/>
      <c r="AZ67" s="188"/>
      <c r="BA67" s="35" t="str">
        <f>$BA$24</f>
        <v>C土木</v>
      </c>
      <c r="BB67" s="152">
        <f>$BB$24</f>
        <v>0</v>
      </c>
      <c r="BC67" s="90">
        <f t="shared" si="65"/>
        <v>0</v>
      </c>
      <c r="BD67" s="90">
        <f t="shared" si="66"/>
        <v>0</v>
      </c>
      <c r="BE67" s="90">
        <f t="shared" si="67"/>
        <v>0</v>
      </c>
      <c r="BT67" s="90"/>
      <c r="BU67" s="90" t="str">
        <f>AK67</f>
        <v/>
      </c>
      <c r="BV67" s="90"/>
      <c r="BW67" s="90"/>
      <c r="CH67" s="90"/>
      <c r="CI67" s="90" t="str">
        <f>AL67</f>
        <v/>
      </c>
      <c r="CJ67" s="90"/>
      <c r="CK67" s="90"/>
      <c r="CV67" s="90"/>
      <c r="CW67" s="90" t="str">
        <f>AM67</f>
        <v/>
      </c>
      <c r="CX67" s="90"/>
      <c r="CY67" s="90"/>
    </row>
    <row r="68" spans="2:103" ht="13.5" customHeight="1">
      <c r="B68" s="211"/>
      <c r="C68" s="208"/>
      <c r="D68" s="102" t="str">
        <f>IF($AH$25="","",$AH$25)</f>
        <v/>
      </c>
      <c r="E68" s="193"/>
      <c r="F68" s="103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5"/>
      <c r="AK68" s="96" t="str">
        <f t="shared" si="68"/>
        <v/>
      </c>
      <c r="AL68" s="96" t="str">
        <f t="shared" si="69"/>
        <v/>
      </c>
      <c r="AM68" s="106" t="str">
        <f t="shared" si="70"/>
        <v/>
      </c>
      <c r="AN68" s="197" t="str">
        <f t="shared" si="62"/>
        <v/>
      </c>
      <c r="AO68" s="198"/>
      <c r="AP68" s="215"/>
      <c r="AQ68" s="216"/>
      <c r="AR68" s="167"/>
      <c r="AT68" s="88" t="str">
        <f t="shared" si="63"/>
        <v/>
      </c>
      <c r="AU68" s="88" t="str">
        <f t="shared" si="64"/>
        <v/>
      </c>
      <c r="AV68" s="2"/>
      <c r="AX68" s="186"/>
      <c r="AY68" s="187"/>
      <c r="AZ68" s="188"/>
      <c r="BA68" s="35" t="str">
        <f>$BA$25</f>
        <v>C土木</v>
      </c>
      <c r="BB68" s="152">
        <f>$BB$25</f>
        <v>0</v>
      </c>
      <c r="BC68" s="90">
        <f t="shared" si="65"/>
        <v>0</v>
      </c>
      <c r="BD68" s="90">
        <f t="shared" si="66"/>
        <v>0</v>
      </c>
      <c r="BE68" s="90">
        <f t="shared" si="67"/>
        <v>0</v>
      </c>
      <c r="BT68" s="90"/>
      <c r="BU68" s="90"/>
      <c r="BV68" s="90" t="str">
        <f>AK68</f>
        <v/>
      </c>
      <c r="BW68" s="90"/>
      <c r="CH68" s="90"/>
      <c r="CI68" s="90"/>
      <c r="CJ68" s="90" t="str">
        <f>AL68</f>
        <v/>
      </c>
      <c r="CK68" s="90"/>
      <c r="CV68" s="90"/>
      <c r="CW68" s="90"/>
      <c r="CX68" s="90" t="str">
        <f>AM68</f>
        <v/>
      </c>
      <c r="CY68" s="90"/>
    </row>
    <row r="69" spans="2:103" ht="13.5" customHeight="1">
      <c r="B69" s="212"/>
      <c r="C69" s="209"/>
      <c r="D69" s="120" t="str">
        <f>IF($AH$26="","",$AH$26)</f>
        <v/>
      </c>
      <c r="E69" s="194"/>
      <c r="F69" s="121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22"/>
      <c r="AK69" s="144" t="str">
        <f t="shared" si="68"/>
        <v/>
      </c>
      <c r="AL69" s="144" t="str">
        <f t="shared" si="69"/>
        <v/>
      </c>
      <c r="AM69" s="124" t="str">
        <f t="shared" si="70"/>
        <v/>
      </c>
      <c r="AN69" s="199" t="str">
        <f t="shared" si="62"/>
        <v/>
      </c>
      <c r="AO69" s="200"/>
      <c r="AP69" s="217"/>
      <c r="AQ69" s="218"/>
      <c r="AR69" s="167"/>
      <c r="AT69" s="88" t="str">
        <f t="shared" si="63"/>
        <v/>
      </c>
      <c r="AU69" s="88" t="str">
        <f t="shared" si="64"/>
        <v/>
      </c>
      <c r="AV69" s="2"/>
      <c r="AX69" s="189"/>
      <c r="AY69" s="190"/>
      <c r="AZ69" s="191"/>
      <c r="BA69" s="50" t="str">
        <f>$BA$26</f>
        <v>C土木</v>
      </c>
      <c r="BB69" s="153">
        <f>$BB$26</f>
        <v>0</v>
      </c>
      <c r="BC69" s="90">
        <f t="shared" si="65"/>
        <v>0</v>
      </c>
      <c r="BD69" s="90">
        <f t="shared" si="66"/>
        <v>0</v>
      </c>
      <c r="BE69" s="90">
        <f t="shared" si="67"/>
        <v>0</v>
      </c>
      <c r="BT69" s="90"/>
      <c r="BU69" s="90"/>
      <c r="BV69" s="90"/>
      <c r="BW69" s="90" t="str">
        <f>AK69</f>
        <v/>
      </c>
      <c r="CH69" s="90"/>
      <c r="CI69" s="90"/>
      <c r="CJ69" s="90"/>
      <c r="CK69" s="90" t="str">
        <f>AL69</f>
        <v/>
      </c>
      <c r="CV69" s="90"/>
      <c r="CW69" s="90"/>
      <c r="CX69" s="90"/>
      <c r="CY69" s="90" t="str">
        <f>AM69</f>
        <v/>
      </c>
    </row>
    <row r="70" spans="2:103">
      <c r="B70" s="135"/>
      <c r="C70" s="136"/>
      <c r="D70" s="137"/>
      <c r="E70" s="13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8"/>
      <c r="AL70" s="138"/>
      <c r="AM70" s="203" t="s">
        <v>56</v>
      </c>
      <c r="AN70" s="204"/>
      <c r="AO70" s="204"/>
      <c r="AP70" s="205" t="str">
        <f>IF(7&gt;COUNT(F51:AJ51),"対象外",IF(AP54&gt;=0.285,"達成","未達成"))</f>
        <v>達成</v>
      </c>
      <c r="AQ70" s="206"/>
      <c r="AR70" s="165"/>
      <c r="AT70" s="2"/>
      <c r="AU70" s="2"/>
      <c r="AV70" s="2"/>
      <c r="BA70" s="150"/>
      <c r="BB70" s="150"/>
      <c r="BC70" s="127"/>
      <c r="BD70" s="127"/>
      <c r="BE70" s="127"/>
    </row>
    <row r="71" spans="2:103">
      <c r="B71" s="125"/>
      <c r="C71" s="12"/>
      <c r="D71" s="65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126"/>
      <c r="AL71" s="2"/>
      <c r="AM71" s="2"/>
      <c r="AR71" s="155"/>
      <c r="BA71" s="150"/>
      <c r="BB71" s="150"/>
    </row>
    <row r="72" spans="2:103">
      <c r="B72" s="125"/>
      <c r="C72" s="12"/>
      <c r="D72" s="65"/>
      <c r="F72" s="129" t="str">
        <f>IF(F73="","",IF(COUNT($F73:$AJ73)&lt;7,"外",""))</f>
        <v/>
      </c>
      <c r="G72" s="129" t="str">
        <f t="shared" ref="G72" si="71">IF(G73="","",IF(COUNT($F73:$AJ73)&lt;7,"外",""))</f>
        <v/>
      </c>
      <c r="H72" s="129" t="str">
        <f t="shared" ref="H72" si="72">IF(H73="","",IF(COUNT($F73:$AJ73)&lt;7,"外",""))</f>
        <v/>
      </c>
      <c r="I72" s="130" t="str">
        <f t="shared" ref="I72" si="73">IF(I73="","",IF(COUNT($F73:$AJ73)&lt;7,"外",""))</f>
        <v/>
      </c>
      <c r="J72" s="130" t="str">
        <f t="shared" ref="J72" si="74">IF(J73="","",IF(COUNT($F73:$AJ73)&lt;7,"外",""))</f>
        <v/>
      </c>
      <c r="K72" s="130" t="str">
        <f t="shared" ref="K72" si="75">IF(K73="","",IF(COUNT($F73:$AJ73)&lt;7,"外",""))</f>
        <v/>
      </c>
      <c r="AK72" s="139"/>
      <c r="AL72" s="2"/>
      <c r="AM72" s="2"/>
      <c r="AR72" s="155"/>
      <c r="BA72" s="150"/>
      <c r="BB72" s="150"/>
    </row>
    <row r="73" spans="2:103" ht="13.5" customHeight="1">
      <c r="B73" s="219">
        <f>F73</f>
        <v>45748</v>
      </c>
      <c r="C73" s="220"/>
      <c r="D73" s="221"/>
      <c r="E73" s="77" t="s">
        <v>48</v>
      </c>
      <c r="F73" s="78">
        <f>IF(EDATE(B51,1)&gt;$E$10,"",EDATE(B51,1))</f>
        <v>45748</v>
      </c>
      <c r="G73" s="79">
        <f>IF(MONTH($F73)&lt;MONTH($F73+F$1),"",IF(($F73+F$1)&gt;$E$10,"",IF(F73=EOMONTH(($F73-DAY($F73)+G$1),0),"",IF(F73="","",F73+1))))</f>
        <v>45749</v>
      </c>
      <c r="H73" s="79">
        <f t="shared" ref="H73:AJ73" si="76">IF(MONTH($F73)&lt;MONTH($F73+G$1),"",IF(($F73+G$1)&gt;$E$10,"",IF(G73=EOMONTH(($F73-DAY($F73)+H$1),0),"",IF(G73="","",G73+1))))</f>
        <v>45750</v>
      </c>
      <c r="I73" s="79">
        <f t="shared" si="76"/>
        <v>45751</v>
      </c>
      <c r="J73" s="79">
        <f t="shared" si="76"/>
        <v>45752</v>
      </c>
      <c r="K73" s="79">
        <f t="shared" si="76"/>
        <v>45753</v>
      </c>
      <c r="L73" s="79">
        <f t="shared" si="76"/>
        <v>45754</v>
      </c>
      <c r="M73" s="79">
        <f t="shared" si="76"/>
        <v>45755</v>
      </c>
      <c r="N73" s="79">
        <f t="shared" si="76"/>
        <v>45756</v>
      </c>
      <c r="O73" s="79">
        <f t="shared" si="76"/>
        <v>45757</v>
      </c>
      <c r="P73" s="79">
        <f t="shared" si="76"/>
        <v>45758</v>
      </c>
      <c r="Q73" s="79">
        <f t="shared" si="76"/>
        <v>45759</v>
      </c>
      <c r="R73" s="79">
        <f t="shared" si="76"/>
        <v>45760</v>
      </c>
      <c r="S73" s="79">
        <f t="shared" si="76"/>
        <v>45761</v>
      </c>
      <c r="T73" s="79">
        <f t="shared" si="76"/>
        <v>45762</v>
      </c>
      <c r="U73" s="79">
        <f t="shared" si="76"/>
        <v>45763</v>
      </c>
      <c r="V73" s="79">
        <f t="shared" si="76"/>
        <v>45764</v>
      </c>
      <c r="W73" s="79">
        <f t="shared" si="76"/>
        <v>45765</v>
      </c>
      <c r="X73" s="79">
        <f t="shared" si="76"/>
        <v>45766</v>
      </c>
      <c r="Y73" s="79">
        <f t="shared" si="76"/>
        <v>45767</v>
      </c>
      <c r="Z73" s="79">
        <f t="shared" si="76"/>
        <v>45768</v>
      </c>
      <c r="AA73" s="79">
        <f t="shared" si="76"/>
        <v>45769</v>
      </c>
      <c r="AB73" s="79">
        <f t="shared" si="76"/>
        <v>45770</v>
      </c>
      <c r="AC73" s="79">
        <f t="shared" si="76"/>
        <v>45771</v>
      </c>
      <c r="AD73" s="79">
        <f t="shared" si="76"/>
        <v>45772</v>
      </c>
      <c r="AE73" s="79">
        <f t="shared" si="76"/>
        <v>45773</v>
      </c>
      <c r="AF73" s="79">
        <f t="shared" si="76"/>
        <v>45774</v>
      </c>
      <c r="AG73" s="79">
        <f t="shared" si="76"/>
        <v>45775</v>
      </c>
      <c r="AH73" s="79">
        <f t="shared" si="76"/>
        <v>45776</v>
      </c>
      <c r="AI73" s="79">
        <f t="shared" si="76"/>
        <v>45777</v>
      </c>
      <c r="AJ73" s="80" t="str">
        <f t="shared" si="76"/>
        <v/>
      </c>
      <c r="AK73" s="225" t="s">
        <v>25</v>
      </c>
      <c r="AL73" s="228" t="s">
        <v>71</v>
      </c>
      <c r="AM73" s="231" t="s">
        <v>27</v>
      </c>
      <c r="AN73" s="234" t="s">
        <v>51</v>
      </c>
      <c r="AO73" s="235"/>
      <c r="AP73" s="240" t="s">
        <v>52</v>
      </c>
      <c r="AQ73" s="241"/>
      <c r="AR73" s="182"/>
      <c r="AT73" s="201" t="s">
        <v>53</v>
      </c>
      <c r="AU73" s="201" t="s">
        <v>54</v>
      </c>
      <c r="AV73" s="202" t="s">
        <v>55</v>
      </c>
      <c r="BA73" s="150"/>
      <c r="BB73" s="150"/>
    </row>
    <row r="74" spans="2:103">
      <c r="B74" s="222"/>
      <c r="C74" s="223"/>
      <c r="D74" s="224"/>
      <c r="E74" s="82" t="s">
        <v>49</v>
      </c>
      <c r="F74" s="83" t="str">
        <f>TEXT(F73,"aaa")</f>
        <v>火</v>
      </c>
      <c r="G74" s="84" t="str">
        <f t="shared" ref="G74:AJ74" si="77">TEXT(G73,"aaa")</f>
        <v>水</v>
      </c>
      <c r="H74" s="84" t="str">
        <f t="shared" si="77"/>
        <v>木</v>
      </c>
      <c r="I74" s="84" t="str">
        <f t="shared" si="77"/>
        <v>金</v>
      </c>
      <c r="J74" s="84" t="str">
        <f t="shared" si="77"/>
        <v>土</v>
      </c>
      <c r="K74" s="84" t="str">
        <f t="shared" si="77"/>
        <v>日</v>
      </c>
      <c r="L74" s="84" t="str">
        <f t="shared" si="77"/>
        <v>月</v>
      </c>
      <c r="M74" s="84" t="str">
        <f t="shared" si="77"/>
        <v>火</v>
      </c>
      <c r="N74" s="84" t="str">
        <f t="shared" si="77"/>
        <v>水</v>
      </c>
      <c r="O74" s="84" t="str">
        <f t="shared" si="77"/>
        <v>木</v>
      </c>
      <c r="P74" s="84" t="str">
        <f t="shared" si="77"/>
        <v>金</v>
      </c>
      <c r="Q74" s="84" t="str">
        <f t="shared" si="77"/>
        <v>土</v>
      </c>
      <c r="R74" s="84" t="str">
        <f t="shared" si="77"/>
        <v>日</v>
      </c>
      <c r="S74" s="84" t="str">
        <f t="shared" si="77"/>
        <v>月</v>
      </c>
      <c r="T74" s="84" t="str">
        <f t="shared" si="77"/>
        <v>火</v>
      </c>
      <c r="U74" s="84" t="str">
        <f t="shared" si="77"/>
        <v>水</v>
      </c>
      <c r="V74" s="84" t="str">
        <f t="shared" si="77"/>
        <v>木</v>
      </c>
      <c r="W74" s="84" t="str">
        <f t="shared" si="77"/>
        <v>金</v>
      </c>
      <c r="X74" s="84" t="str">
        <f t="shared" si="77"/>
        <v>土</v>
      </c>
      <c r="Y74" s="84" t="str">
        <f t="shared" si="77"/>
        <v>日</v>
      </c>
      <c r="Z74" s="84" t="str">
        <f t="shared" si="77"/>
        <v>月</v>
      </c>
      <c r="AA74" s="84" t="str">
        <f t="shared" si="77"/>
        <v>火</v>
      </c>
      <c r="AB74" s="84" t="str">
        <f t="shared" si="77"/>
        <v>水</v>
      </c>
      <c r="AC74" s="84" t="str">
        <f t="shared" si="77"/>
        <v>木</v>
      </c>
      <c r="AD74" s="84" t="str">
        <f t="shared" si="77"/>
        <v>金</v>
      </c>
      <c r="AE74" s="84" t="str">
        <f t="shared" si="77"/>
        <v>土</v>
      </c>
      <c r="AF74" s="84" t="str">
        <f t="shared" si="77"/>
        <v>日</v>
      </c>
      <c r="AG74" s="84" t="str">
        <f t="shared" si="77"/>
        <v>月</v>
      </c>
      <c r="AH74" s="84" t="str">
        <f t="shared" si="77"/>
        <v>火</v>
      </c>
      <c r="AI74" s="84" t="str">
        <f t="shared" si="77"/>
        <v>水</v>
      </c>
      <c r="AJ74" s="85" t="str">
        <f t="shared" si="77"/>
        <v/>
      </c>
      <c r="AK74" s="226"/>
      <c r="AL74" s="229"/>
      <c r="AM74" s="232"/>
      <c r="AN74" s="236"/>
      <c r="AO74" s="237"/>
      <c r="AP74" s="182"/>
      <c r="AQ74" s="242"/>
      <c r="AR74" s="182"/>
      <c r="AT74" s="201"/>
      <c r="AU74" s="201"/>
      <c r="AV74" s="202"/>
      <c r="BA74" s="150"/>
      <c r="BB74" s="150"/>
    </row>
    <row r="75" spans="2:103" ht="26.25" customHeight="1">
      <c r="B75" s="86"/>
      <c r="C75" s="145" t="s">
        <v>21</v>
      </c>
      <c r="D75" s="88" t="s">
        <v>23</v>
      </c>
      <c r="E75" s="89" t="s">
        <v>50</v>
      </c>
      <c r="F75" s="158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9"/>
      <c r="AK75" s="227"/>
      <c r="AL75" s="230"/>
      <c r="AM75" s="233"/>
      <c r="AN75" s="238"/>
      <c r="AO75" s="239"/>
      <c r="AP75" s="243"/>
      <c r="AQ75" s="244"/>
      <c r="AR75" s="182"/>
      <c r="AV75" s="90">
        <f>COUNTIF(F72:AJ72,"外")</f>
        <v>0</v>
      </c>
      <c r="BA75" s="150"/>
      <c r="BB75" s="150"/>
      <c r="BC75" s="113"/>
      <c r="BD75" s="113"/>
      <c r="BE75" s="113"/>
    </row>
    <row r="76" spans="2:103" ht="13.5" customHeight="1">
      <c r="B76" s="210" t="str">
        <f>IF($AB$13="","",$AB$13)</f>
        <v>元請負人</v>
      </c>
      <c r="C76" s="207" t="str">
        <f>$AE$13</f>
        <v>A建設</v>
      </c>
      <c r="D76" s="91" t="str">
        <f>IF($AH$13="","",$AH$13)</f>
        <v>〇〇</v>
      </c>
      <c r="E76" s="192"/>
      <c r="F76" s="92" t="s">
        <v>1</v>
      </c>
      <c r="G76" s="93"/>
      <c r="H76" s="93"/>
      <c r="I76" s="93"/>
      <c r="J76" s="93"/>
      <c r="K76" s="93"/>
      <c r="L76" s="93" t="s">
        <v>1</v>
      </c>
      <c r="M76" s="93" t="s">
        <v>1</v>
      </c>
      <c r="N76" s="93"/>
      <c r="O76" s="93"/>
      <c r="P76" s="93"/>
      <c r="Q76" s="93"/>
      <c r="R76" s="93"/>
      <c r="S76" s="93" t="s">
        <v>1</v>
      </c>
      <c r="T76" s="93" t="s">
        <v>1</v>
      </c>
      <c r="U76" s="93"/>
      <c r="V76" s="93"/>
      <c r="W76" s="93"/>
      <c r="X76" s="93"/>
      <c r="Y76" s="93"/>
      <c r="Z76" s="93" t="s">
        <v>1</v>
      </c>
      <c r="AA76" s="93" t="s">
        <v>1</v>
      </c>
      <c r="AB76" s="93"/>
      <c r="AC76" s="93"/>
      <c r="AD76" s="93"/>
      <c r="AE76" s="94"/>
      <c r="AF76" s="94"/>
      <c r="AG76" s="94" t="s">
        <v>1</v>
      </c>
      <c r="AH76" s="94" t="s">
        <v>1</v>
      </c>
      <c r="AI76" s="94"/>
      <c r="AJ76" s="95"/>
      <c r="AK76" s="96">
        <f>IF(D76="","",COUNT($F$73:$AJ$73)-AL76)</f>
        <v>30</v>
      </c>
      <c r="AL76" s="143">
        <f>IF(D76="","",AT76+AU76)</f>
        <v>0</v>
      </c>
      <c r="AM76" s="98">
        <f>IF(D76="","",COUNTIF(F76:AJ76,"休"))</f>
        <v>9</v>
      </c>
      <c r="AN76" s="195">
        <f t="shared" ref="AN76:AN81" si="78">IF(D76="","",IF(AK76=0,"－",IFERROR(ROUNDDOWN(AM76/AK76,3),"")))</f>
        <v>0.3</v>
      </c>
      <c r="AO76" s="196"/>
      <c r="AP76" s="213">
        <f>ROUNDDOWN(AVERAGE(AN76:AN91),3)</f>
        <v>0.312</v>
      </c>
      <c r="AQ76" s="214"/>
      <c r="AR76" s="167"/>
      <c r="AT76" s="88">
        <f>IF(D76="","",COUNTIF(F76:AJ76,"－"))</f>
        <v>0</v>
      </c>
      <c r="AU76" s="88">
        <f>IF(D76="","",COUNTIF(F76:AJ76,"外"))</f>
        <v>0</v>
      </c>
      <c r="AV76" s="2"/>
      <c r="AX76" s="245" t="str">
        <f>$AX$13</f>
        <v>元請負人</v>
      </c>
      <c r="AY76" s="246"/>
      <c r="AZ76" s="247"/>
      <c r="BA76" s="22" t="str">
        <f>$BA$13</f>
        <v>A建設</v>
      </c>
      <c r="BB76" s="23" t="str">
        <f>$BB$13</f>
        <v>〇〇</v>
      </c>
      <c r="BC76" s="90">
        <f>IF(AK76="",0,AK76)</f>
        <v>30</v>
      </c>
      <c r="BD76" s="90">
        <f t="shared" ref="BD76:BD81" si="79">IF(AL76="",0,AL76)</f>
        <v>0</v>
      </c>
      <c r="BE76" s="90">
        <f t="shared" ref="BE76:BE81" si="80">IF(AM76="",0,AM76)</f>
        <v>9</v>
      </c>
      <c r="BI76" s="100"/>
      <c r="BJ76" s="101">
        <f>AK76</f>
        <v>30</v>
      </c>
      <c r="BK76" s="90"/>
      <c r="BL76" s="90"/>
      <c r="BM76" s="90"/>
      <c r="BN76" s="90"/>
      <c r="BO76" s="90"/>
      <c r="BX76" s="90">
        <f>AL76</f>
        <v>0</v>
      </c>
      <c r="BY76" s="90"/>
      <c r="BZ76" s="90"/>
      <c r="CA76" s="90"/>
      <c r="CB76" s="90"/>
      <c r="CC76" s="90"/>
      <c r="CL76" s="90">
        <f>AM76</f>
        <v>9</v>
      </c>
      <c r="CM76" s="90"/>
      <c r="CN76" s="90"/>
      <c r="CO76" s="90"/>
      <c r="CP76" s="90"/>
      <c r="CQ76" s="90"/>
    </row>
    <row r="77" spans="2:103" ht="13.5" customHeight="1">
      <c r="B77" s="211"/>
      <c r="C77" s="208"/>
      <c r="D77" s="102" t="str">
        <f>IF($AH$14="","",$AH$14)</f>
        <v>●●</v>
      </c>
      <c r="E77" s="193"/>
      <c r="F77" s="103"/>
      <c r="G77" s="104"/>
      <c r="H77" s="104"/>
      <c r="I77" s="104"/>
      <c r="J77" s="104" t="s">
        <v>1</v>
      </c>
      <c r="K77" s="104" t="s">
        <v>1</v>
      </c>
      <c r="L77" s="104"/>
      <c r="M77" s="104"/>
      <c r="N77" s="104"/>
      <c r="O77" s="104"/>
      <c r="P77" s="104"/>
      <c r="Q77" s="104" t="s">
        <v>1</v>
      </c>
      <c r="R77" s="104" t="s">
        <v>1</v>
      </c>
      <c r="S77" s="104"/>
      <c r="T77" s="104"/>
      <c r="U77" s="104"/>
      <c r="V77" s="104"/>
      <c r="W77" s="104"/>
      <c r="X77" s="104" t="s">
        <v>1</v>
      </c>
      <c r="Y77" s="104" t="s">
        <v>1</v>
      </c>
      <c r="Z77" s="104"/>
      <c r="AA77" s="104"/>
      <c r="AB77" s="104"/>
      <c r="AC77" s="104"/>
      <c r="AD77" s="104"/>
      <c r="AE77" s="104" t="s">
        <v>1</v>
      </c>
      <c r="AF77" s="104" t="s">
        <v>1</v>
      </c>
      <c r="AG77" s="104"/>
      <c r="AH77" s="104"/>
      <c r="AI77" s="104"/>
      <c r="AJ77" s="105"/>
      <c r="AK77" s="96">
        <f t="shared" ref="AK77:AK81" si="81">IF(D77="","",COUNT($F$73:$AJ$73)-AL77)</f>
        <v>30</v>
      </c>
      <c r="AL77" s="96">
        <f t="shared" ref="AL77:AL81" si="82">IF(D77="","",AT77+AU77)</f>
        <v>0</v>
      </c>
      <c r="AM77" s="106">
        <f t="shared" ref="AM77:AM81" si="83">IF(D77="","",COUNTIF(F77:AJ77,"休"))</f>
        <v>8</v>
      </c>
      <c r="AN77" s="197">
        <f t="shared" si="78"/>
        <v>0.26600000000000001</v>
      </c>
      <c r="AO77" s="198"/>
      <c r="AP77" s="215"/>
      <c r="AQ77" s="216"/>
      <c r="AR77" s="167"/>
      <c r="AT77" s="88">
        <f t="shared" ref="AT77:AT81" si="84">IF(D77="","",COUNTIF(F77:AJ77,"－"))</f>
        <v>0</v>
      </c>
      <c r="AU77" s="88">
        <f t="shared" ref="AU77:AU81" si="85">IF(D77="","",COUNTIF(F77:AJ77,"外"))</f>
        <v>0</v>
      </c>
      <c r="AV77" s="2"/>
      <c r="AX77" s="245"/>
      <c r="AY77" s="246"/>
      <c r="AZ77" s="247"/>
      <c r="BA77" s="35" t="str">
        <f>$BA$14</f>
        <v>A建設</v>
      </c>
      <c r="BB77" s="36" t="str">
        <f>$BB$14</f>
        <v>●●</v>
      </c>
      <c r="BC77" s="90">
        <f t="shared" ref="BC77:BC81" si="86">IF(AK77="",0,AK77)</f>
        <v>30</v>
      </c>
      <c r="BD77" s="90">
        <f t="shared" si="79"/>
        <v>0</v>
      </c>
      <c r="BE77" s="90">
        <f t="shared" si="80"/>
        <v>8</v>
      </c>
      <c r="BI77" s="100"/>
      <c r="BJ77" s="101"/>
      <c r="BK77" s="90">
        <f>AK77</f>
        <v>30</v>
      </c>
      <c r="BL77" s="90"/>
      <c r="BM77" s="90"/>
      <c r="BN77" s="90"/>
      <c r="BO77" s="90"/>
      <c r="BX77" s="90"/>
      <c r="BY77" s="90">
        <f>AL77</f>
        <v>0</v>
      </c>
      <c r="BZ77" s="90"/>
      <c r="CA77" s="90"/>
      <c r="CB77" s="90"/>
      <c r="CC77" s="90"/>
      <c r="CL77" s="90"/>
      <c r="CM77" s="90">
        <f>AM77</f>
        <v>8</v>
      </c>
      <c r="CN77" s="90"/>
      <c r="CO77" s="90"/>
      <c r="CP77" s="90"/>
      <c r="CQ77" s="90"/>
    </row>
    <row r="78" spans="2:103" ht="13.5" customHeight="1">
      <c r="B78" s="211"/>
      <c r="C78" s="208"/>
      <c r="D78" s="102" t="str">
        <f>IF($AH$15="","",$AH$15)</f>
        <v>△△</v>
      </c>
      <c r="E78" s="193"/>
      <c r="F78" s="103"/>
      <c r="G78" s="104"/>
      <c r="H78" s="104" t="s">
        <v>1</v>
      </c>
      <c r="I78" s="104" t="s">
        <v>1</v>
      </c>
      <c r="J78" s="104"/>
      <c r="K78" s="104"/>
      <c r="L78" s="104"/>
      <c r="M78" s="104"/>
      <c r="N78" s="104" t="s">
        <v>1</v>
      </c>
      <c r="O78" s="104"/>
      <c r="P78" s="104"/>
      <c r="Q78" s="104"/>
      <c r="R78" s="104" t="s">
        <v>1</v>
      </c>
      <c r="S78" s="104"/>
      <c r="T78" s="104"/>
      <c r="U78" s="104"/>
      <c r="V78" s="104"/>
      <c r="W78" s="104"/>
      <c r="X78" s="104" t="s">
        <v>1</v>
      </c>
      <c r="Y78" s="104" t="s">
        <v>1</v>
      </c>
      <c r="Z78" s="104"/>
      <c r="AA78" s="104"/>
      <c r="AB78" s="104"/>
      <c r="AC78" s="104" t="s">
        <v>1</v>
      </c>
      <c r="AD78" s="104" t="s">
        <v>1</v>
      </c>
      <c r="AE78" s="104"/>
      <c r="AF78" s="104"/>
      <c r="AG78" s="104"/>
      <c r="AH78" s="104" t="s">
        <v>1</v>
      </c>
      <c r="AI78" s="104"/>
      <c r="AJ78" s="105"/>
      <c r="AK78" s="96">
        <f t="shared" si="81"/>
        <v>30</v>
      </c>
      <c r="AL78" s="96">
        <f t="shared" si="82"/>
        <v>0</v>
      </c>
      <c r="AM78" s="106">
        <f t="shared" si="83"/>
        <v>9</v>
      </c>
      <c r="AN78" s="197">
        <f t="shared" si="78"/>
        <v>0.3</v>
      </c>
      <c r="AO78" s="198"/>
      <c r="AP78" s="215"/>
      <c r="AQ78" s="216"/>
      <c r="AR78" s="167"/>
      <c r="AT78" s="88">
        <f t="shared" si="84"/>
        <v>0</v>
      </c>
      <c r="AU78" s="88">
        <f t="shared" si="85"/>
        <v>0</v>
      </c>
      <c r="AV78" s="2"/>
      <c r="AX78" s="245"/>
      <c r="AY78" s="246"/>
      <c r="AZ78" s="247"/>
      <c r="BA78" s="35" t="str">
        <f>$BA$15</f>
        <v>A建設</v>
      </c>
      <c r="BB78" s="36" t="str">
        <f>$BB$15</f>
        <v>△△</v>
      </c>
      <c r="BC78" s="90">
        <f t="shared" si="86"/>
        <v>30</v>
      </c>
      <c r="BD78" s="90">
        <f t="shared" si="79"/>
        <v>0</v>
      </c>
      <c r="BE78" s="90">
        <f t="shared" si="80"/>
        <v>9</v>
      </c>
      <c r="BI78" s="100"/>
      <c r="BJ78" s="101"/>
      <c r="BK78" s="90"/>
      <c r="BL78" s="90">
        <f>AK78</f>
        <v>30</v>
      </c>
      <c r="BM78" s="90"/>
      <c r="BN78" s="90"/>
      <c r="BO78" s="90"/>
      <c r="BX78" s="90"/>
      <c r="BY78" s="90"/>
      <c r="BZ78" s="90">
        <f>AL78</f>
        <v>0</v>
      </c>
      <c r="CA78" s="90"/>
      <c r="CB78" s="90"/>
      <c r="CC78" s="90"/>
      <c r="CL78" s="90"/>
      <c r="CM78" s="90"/>
      <c r="CN78" s="90">
        <f>AM78</f>
        <v>9</v>
      </c>
      <c r="CO78" s="90"/>
      <c r="CP78" s="90"/>
      <c r="CQ78" s="90"/>
    </row>
    <row r="79" spans="2:103" ht="13.5" customHeight="1">
      <c r="B79" s="211"/>
      <c r="C79" s="208"/>
      <c r="D79" s="102" t="str">
        <f>IF($AH$16="","",$AH$16)</f>
        <v>■■</v>
      </c>
      <c r="E79" s="193"/>
      <c r="F79" s="103" t="s">
        <v>1</v>
      </c>
      <c r="G79" s="104"/>
      <c r="H79" s="104"/>
      <c r="I79" s="104"/>
      <c r="J79" s="104"/>
      <c r="K79" s="104" t="s">
        <v>1</v>
      </c>
      <c r="L79" s="104"/>
      <c r="M79" s="104"/>
      <c r="N79" s="104" t="s">
        <v>1</v>
      </c>
      <c r="O79" s="104"/>
      <c r="P79" s="104"/>
      <c r="Q79" s="104"/>
      <c r="R79" s="104" t="s">
        <v>1</v>
      </c>
      <c r="S79" s="104" t="s">
        <v>1</v>
      </c>
      <c r="T79" s="104"/>
      <c r="U79" s="104"/>
      <c r="V79" s="104"/>
      <c r="W79" s="104"/>
      <c r="X79" s="104"/>
      <c r="Y79" s="104" t="s">
        <v>1</v>
      </c>
      <c r="Z79" s="104" t="s">
        <v>1</v>
      </c>
      <c r="AA79" s="104"/>
      <c r="AB79" s="104"/>
      <c r="AC79" s="104"/>
      <c r="AD79" s="104"/>
      <c r="AE79" s="104" t="s">
        <v>1</v>
      </c>
      <c r="AF79" s="104"/>
      <c r="AG79" s="104"/>
      <c r="AH79" s="104"/>
      <c r="AI79" s="104" t="s">
        <v>1</v>
      </c>
      <c r="AJ79" s="105"/>
      <c r="AK79" s="96">
        <f t="shared" si="81"/>
        <v>30</v>
      </c>
      <c r="AL79" s="96">
        <f t="shared" si="82"/>
        <v>0</v>
      </c>
      <c r="AM79" s="106">
        <f t="shared" si="83"/>
        <v>9</v>
      </c>
      <c r="AN79" s="197">
        <f t="shared" si="78"/>
        <v>0.3</v>
      </c>
      <c r="AO79" s="198"/>
      <c r="AP79" s="215"/>
      <c r="AQ79" s="216"/>
      <c r="AR79" s="167"/>
      <c r="AT79" s="88">
        <f t="shared" si="84"/>
        <v>0</v>
      </c>
      <c r="AU79" s="88">
        <f t="shared" si="85"/>
        <v>0</v>
      </c>
      <c r="AV79" s="2"/>
      <c r="AX79" s="245"/>
      <c r="AY79" s="246"/>
      <c r="AZ79" s="247"/>
      <c r="BA79" s="35" t="str">
        <f>$BA$16</f>
        <v>A建設</v>
      </c>
      <c r="BB79" s="36" t="str">
        <f>$BB$16</f>
        <v>■■</v>
      </c>
      <c r="BC79" s="90">
        <f t="shared" si="86"/>
        <v>30</v>
      </c>
      <c r="BD79" s="90">
        <f t="shared" si="79"/>
        <v>0</v>
      </c>
      <c r="BE79" s="90">
        <f t="shared" si="80"/>
        <v>9</v>
      </c>
      <c r="BI79" s="100"/>
      <c r="BJ79" s="101"/>
      <c r="BK79" s="90"/>
      <c r="BL79" s="90"/>
      <c r="BM79" s="90">
        <f>AK79</f>
        <v>30</v>
      </c>
      <c r="BN79" s="90"/>
      <c r="BO79" s="90"/>
      <c r="BX79" s="90"/>
      <c r="BY79" s="90"/>
      <c r="BZ79" s="90"/>
      <c r="CA79" s="90">
        <f>AL79</f>
        <v>0</v>
      </c>
      <c r="CB79" s="90"/>
      <c r="CC79" s="90"/>
      <c r="CL79" s="90"/>
      <c r="CM79" s="90"/>
      <c r="CN79" s="90"/>
      <c r="CO79" s="90">
        <f>AM79</f>
        <v>9</v>
      </c>
      <c r="CP79" s="90"/>
      <c r="CQ79" s="90"/>
    </row>
    <row r="80" spans="2:103" ht="13.5" customHeight="1">
      <c r="B80" s="211"/>
      <c r="C80" s="208"/>
      <c r="D80" s="102" t="str">
        <f>IF($AH$17="","",$AH$17)</f>
        <v>★★</v>
      </c>
      <c r="E80" s="193"/>
      <c r="F80" s="103"/>
      <c r="G80" s="104"/>
      <c r="H80" s="104"/>
      <c r="I80" s="104"/>
      <c r="J80" s="104"/>
      <c r="K80" s="104" t="s">
        <v>1</v>
      </c>
      <c r="L80" s="104" t="s">
        <v>1</v>
      </c>
      <c r="M80" s="104"/>
      <c r="N80" s="104"/>
      <c r="O80" s="104" t="s">
        <v>1</v>
      </c>
      <c r="P80" s="104"/>
      <c r="Q80" s="104"/>
      <c r="R80" s="104"/>
      <c r="S80" s="104" t="s">
        <v>1</v>
      </c>
      <c r="T80" s="104" t="s">
        <v>1</v>
      </c>
      <c r="U80" s="104"/>
      <c r="V80" s="104"/>
      <c r="W80" s="104"/>
      <c r="X80" s="104" t="s">
        <v>1</v>
      </c>
      <c r="Y80" s="104"/>
      <c r="Z80" s="104"/>
      <c r="AA80" s="104" t="s">
        <v>1</v>
      </c>
      <c r="AB80" s="104" t="s">
        <v>1</v>
      </c>
      <c r="AC80" s="104"/>
      <c r="AD80" s="104"/>
      <c r="AE80" s="104"/>
      <c r="AF80" s="104"/>
      <c r="AG80" s="104"/>
      <c r="AH80" s="104" t="s">
        <v>1</v>
      </c>
      <c r="AI80" s="104" t="s">
        <v>1</v>
      </c>
      <c r="AJ80" s="105"/>
      <c r="AK80" s="96">
        <f t="shared" si="81"/>
        <v>30</v>
      </c>
      <c r="AL80" s="96">
        <f t="shared" si="82"/>
        <v>0</v>
      </c>
      <c r="AM80" s="106">
        <f t="shared" si="83"/>
        <v>10</v>
      </c>
      <c r="AN80" s="197">
        <f t="shared" si="78"/>
        <v>0.33300000000000002</v>
      </c>
      <c r="AO80" s="198"/>
      <c r="AP80" s="215"/>
      <c r="AQ80" s="216"/>
      <c r="AR80" s="167"/>
      <c r="AT80" s="88">
        <f t="shared" si="84"/>
        <v>0</v>
      </c>
      <c r="AU80" s="88">
        <f t="shared" si="85"/>
        <v>0</v>
      </c>
      <c r="AV80" s="2"/>
      <c r="AX80" s="245"/>
      <c r="AY80" s="246"/>
      <c r="AZ80" s="247"/>
      <c r="BA80" s="35" t="str">
        <f>$BA$17</f>
        <v>A建設</v>
      </c>
      <c r="BB80" s="36" t="str">
        <f>$BB$17</f>
        <v>★★</v>
      </c>
      <c r="BC80" s="90">
        <f t="shared" si="86"/>
        <v>30</v>
      </c>
      <c r="BD80" s="90">
        <f t="shared" si="79"/>
        <v>0</v>
      </c>
      <c r="BE80" s="90">
        <f t="shared" si="80"/>
        <v>10</v>
      </c>
      <c r="BI80" s="100"/>
      <c r="BJ80" s="101"/>
      <c r="BK80" s="90"/>
      <c r="BL80" s="90"/>
      <c r="BM80" s="90"/>
      <c r="BN80" s="90">
        <f>AK80</f>
        <v>30</v>
      </c>
      <c r="BO80" s="90"/>
      <c r="BX80" s="90"/>
      <c r="BY80" s="90"/>
      <c r="BZ80" s="90"/>
      <c r="CA80" s="90"/>
      <c r="CB80" s="90">
        <f>AL80</f>
        <v>0</v>
      </c>
      <c r="CC80" s="90"/>
      <c r="CL80" s="90"/>
      <c r="CM80" s="90"/>
      <c r="CN80" s="90"/>
      <c r="CO80" s="90"/>
      <c r="CP80" s="90">
        <f>AM80</f>
        <v>10</v>
      </c>
      <c r="CQ80" s="90"/>
    </row>
    <row r="81" spans="2:103" ht="13.5" customHeight="1">
      <c r="B81" s="212"/>
      <c r="C81" s="209"/>
      <c r="D81" s="102" t="str">
        <f>IF($AH$18="","",$AH$18)</f>
        <v/>
      </c>
      <c r="E81" s="194"/>
      <c r="F81" s="107"/>
      <c r="G81" s="108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10"/>
      <c r="AK81" s="96" t="str">
        <f t="shared" si="81"/>
        <v/>
      </c>
      <c r="AL81" s="143" t="str">
        <f t="shared" si="82"/>
        <v/>
      </c>
      <c r="AM81" s="98" t="str">
        <f t="shared" si="83"/>
        <v/>
      </c>
      <c r="AN81" s="199" t="str">
        <f t="shared" si="78"/>
        <v/>
      </c>
      <c r="AO81" s="200"/>
      <c r="AP81" s="215"/>
      <c r="AQ81" s="216"/>
      <c r="AR81" s="167"/>
      <c r="AT81" s="88" t="str">
        <f t="shared" si="84"/>
        <v/>
      </c>
      <c r="AU81" s="88" t="str">
        <f t="shared" si="85"/>
        <v/>
      </c>
      <c r="AV81" s="2"/>
      <c r="AX81" s="245"/>
      <c r="AY81" s="246"/>
      <c r="AZ81" s="247"/>
      <c r="BA81" s="50" t="str">
        <f>$BA$18</f>
        <v>A建設</v>
      </c>
      <c r="BB81" s="51">
        <f>$BB$18</f>
        <v>0</v>
      </c>
      <c r="BC81" s="90">
        <f t="shared" si="86"/>
        <v>0</v>
      </c>
      <c r="BD81" s="90">
        <f t="shared" si="79"/>
        <v>0</v>
      </c>
      <c r="BE81" s="90">
        <f t="shared" si="80"/>
        <v>0</v>
      </c>
      <c r="BI81" s="100"/>
      <c r="BJ81" s="101"/>
      <c r="BK81" s="90"/>
      <c r="BL81" s="90"/>
      <c r="BM81" s="90"/>
      <c r="BN81" s="90"/>
      <c r="BO81" s="90" t="str">
        <f>AK81</f>
        <v/>
      </c>
      <c r="BX81" s="90"/>
      <c r="BY81" s="90"/>
      <c r="BZ81" s="90"/>
      <c r="CA81" s="90"/>
      <c r="CB81" s="90"/>
      <c r="CC81" s="90" t="str">
        <f>AL81</f>
        <v/>
      </c>
      <c r="CL81" s="90"/>
      <c r="CM81" s="90"/>
      <c r="CN81" s="90"/>
      <c r="CO81" s="90"/>
      <c r="CP81" s="90"/>
      <c r="CQ81" s="90" t="str">
        <f>AM81</f>
        <v/>
      </c>
    </row>
    <row r="82" spans="2:103" ht="26.25" customHeight="1">
      <c r="B82" s="210" t="str">
        <f>IF($AB$19="","",$AB$19)</f>
        <v>下請負人</v>
      </c>
      <c r="C82" s="207" t="str">
        <f>$AE$19</f>
        <v>B産業</v>
      </c>
      <c r="D82" s="88"/>
      <c r="E82" s="89" t="s">
        <v>50</v>
      </c>
      <c r="F82" s="158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9"/>
      <c r="AK82" s="88"/>
      <c r="AL82" s="88"/>
      <c r="AM82" s="141"/>
      <c r="AN82" s="112"/>
      <c r="AO82" s="113"/>
      <c r="AP82" s="215"/>
      <c r="AQ82" s="216"/>
      <c r="AR82" s="167"/>
      <c r="AX82" s="183" t="str">
        <f>$AX$19</f>
        <v>下請負人</v>
      </c>
      <c r="AY82" s="184"/>
      <c r="AZ82" s="185"/>
      <c r="BA82" s="150"/>
      <c r="BB82" s="151"/>
      <c r="BC82" s="114"/>
      <c r="BD82" s="114"/>
      <c r="BE82" s="114"/>
    </row>
    <row r="83" spans="2:103" ht="13.5" customHeight="1">
      <c r="B83" s="211"/>
      <c r="C83" s="208"/>
      <c r="D83" s="115" t="str">
        <f>IF($AH$19="","",$AH$19)</f>
        <v>〇〇</v>
      </c>
      <c r="E83" s="192"/>
      <c r="F83" s="92" t="s">
        <v>1</v>
      </c>
      <c r="G83" s="93" t="s">
        <v>1</v>
      </c>
      <c r="H83" s="93"/>
      <c r="I83" s="93"/>
      <c r="J83" s="93"/>
      <c r="K83" s="93"/>
      <c r="L83" s="93" t="s">
        <v>1</v>
      </c>
      <c r="M83" s="93" t="s">
        <v>1</v>
      </c>
      <c r="N83" s="93"/>
      <c r="O83" s="93"/>
      <c r="P83" s="93"/>
      <c r="Q83" s="93" t="s">
        <v>1</v>
      </c>
      <c r="R83" s="93"/>
      <c r="S83" s="93"/>
      <c r="T83" s="93"/>
      <c r="U83" s="93"/>
      <c r="V83" s="93" t="s">
        <v>1</v>
      </c>
      <c r="W83" s="93" t="s">
        <v>1</v>
      </c>
      <c r="X83" s="93"/>
      <c r="Y83" s="93"/>
      <c r="Z83" s="93"/>
      <c r="AA83" s="93" t="s">
        <v>1</v>
      </c>
      <c r="AB83" s="93"/>
      <c r="AC83" s="93"/>
      <c r="AD83" s="93"/>
      <c r="AE83" s="94"/>
      <c r="AF83" s="94" t="s">
        <v>1</v>
      </c>
      <c r="AG83" s="94" t="s">
        <v>1</v>
      </c>
      <c r="AH83" s="94"/>
      <c r="AI83" s="94"/>
      <c r="AJ83" s="95"/>
      <c r="AK83" s="96">
        <f>IF(D83="","",COUNT($F$73:$AJ$73)-AL83)</f>
        <v>30</v>
      </c>
      <c r="AL83" s="143">
        <f>IF(D83="","",AT83+AU83)</f>
        <v>0</v>
      </c>
      <c r="AM83" s="98">
        <f>IF(D83="","",COUNTIF(F83:AJ83,"休"))</f>
        <v>10</v>
      </c>
      <c r="AN83" s="195">
        <f t="shared" ref="AN83:AN86" si="87">IF(D83="","",IF(AK83=0,"－",IFERROR(ROUNDDOWN(AM83/AK83,3),"")))</f>
        <v>0.33300000000000002</v>
      </c>
      <c r="AO83" s="196"/>
      <c r="AP83" s="215"/>
      <c r="AQ83" s="216"/>
      <c r="AR83" s="167"/>
      <c r="AT83" s="88">
        <f t="shared" ref="AT83:AT86" si="88">IF(D83="","",COUNTIF(F83:AJ83,"－"))</f>
        <v>0</v>
      </c>
      <c r="AU83" s="88">
        <f t="shared" ref="AU83:AU86" si="89">IF(D83="","",COUNTIF(F83:AJ83,"外"))</f>
        <v>0</v>
      </c>
      <c r="AV83" s="2"/>
      <c r="AX83" s="186"/>
      <c r="AY83" s="187"/>
      <c r="AZ83" s="188"/>
      <c r="BA83" s="22" t="str">
        <f>$BA$19</f>
        <v>B産業</v>
      </c>
      <c r="BB83" s="23" t="str">
        <f>$BB$19</f>
        <v>〇〇</v>
      </c>
      <c r="BC83" s="90">
        <f t="shared" ref="BC83:BC86" si="90">IF(AK83="",0,AK83)</f>
        <v>30</v>
      </c>
      <c r="BD83" s="90">
        <f t="shared" ref="BD83:BD86" si="91">IF(AL83="",0,AL83)</f>
        <v>0</v>
      </c>
      <c r="BE83" s="90">
        <f t="shared" ref="BE83:BE86" si="92">IF(AM83="",0,AM83)</f>
        <v>10</v>
      </c>
      <c r="BP83" s="90">
        <f>AK83</f>
        <v>30</v>
      </c>
      <c r="BQ83" s="90"/>
      <c r="BR83" s="90"/>
      <c r="BS83" s="90"/>
      <c r="CD83" s="90">
        <f>AL83</f>
        <v>0</v>
      </c>
      <c r="CE83" s="90"/>
      <c r="CF83" s="90"/>
      <c r="CG83" s="90"/>
      <c r="CR83" s="90">
        <f>AM83</f>
        <v>10</v>
      </c>
      <c r="CS83" s="90"/>
      <c r="CT83" s="90"/>
      <c r="CU83" s="90"/>
    </row>
    <row r="84" spans="2:103" ht="13.5" customHeight="1">
      <c r="B84" s="211"/>
      <c r="C84" s="208"/>
      <c r="D84" s="102" t="str">
        <f>IF($AH$20="","",$AH$20)</f>
        <v>●●</v>
      </c>
      <c r="E84" s="193"/>
      <c r="F84" s="103"/>
      <c r="G84" s="104" t="s">
        <v>1</v>
      </c>
      <c r="H84" s="104" t="s">
        <v>1</v>
      </c>
      <c r="I84" s="104"/>
      <c r="J84" s="104"/>
      <c r="K84" s="104"/>
      <c r="L84" s="104"/>
      <c r="M84" s="104" t="s">
        <v>1</v>
      </c>
      <c r="N84" s="104" t="s">
        <v>1</v>
      </c>
      <c r="O84" s="104"/>
      <c r="P84" s="104"/>
      <c r="Q84" s="104"/>
      <c r="R84" s="104" t="s">
        <v>1</v>
      </c>
      <c r="S84" s="104"/>
      <c r="T84" s="104"/>
      <c r="U84" s="104"/>
      <c r="V84" s="104"/>
      <c r="W84" s="104" t="s">
        <v>1</v>
      </c>
      <c r="X84" s="104" t="s">
        <v>1</v>
      </c>
      <c r="Y84" s="104"/>
      <c r="Z84" s="104"/>
      <c r="AA84" s="104"/>
      <c r="AB84" s="104" t="s">
        <v>1</v>
      </c>
      <c r="AC84" s="104"/>
      <c r="AD84" s="104"/>
      <c r="AE84" s="104"/>
      <c r="AF84" s="104"/>
      <c r="AG84" s="104" t="s">
        <v>1</v>
      </c>
      <c r="AH84" s="104" t="s">
        <v>1</v>
      </c>
      <c r="AI84" s="104"/>
      <c r="AJ84" s="105"/>
      <c r="AK84" s="96">
        <f t="shared" ref="AK84:AK86" si="93">IF(D84="","",COUNT($F$73:$AJ$73)-AL84)</f>
        <v>30</v>
      </c>
      <c r="AL84" s="96">
        <f t="shared" ref="AL84:AL86" si="94">IF(D84="","",AT84+AU84)</f>
        <v>0</v>
      </c>
      <c r="AM84" s="106">
        <f t="shared" ref="AM84:AM86" si="95">IF(D84="","",COUNTIF(F84:AJ84,"休"))</f>
        <v>10</v>
      </c>
      <c r="AN84" s="197">
        <f t="shared" si="87"/>
        <v>0.33300000000000002</v>
      </c>
      <c r="AO84" s="198"/>
      <c r="AP84" s="215"/>
      <c r="AQ84" s="216"/>
      <c r="AR84" s="167"/>
      <c r="AT84" s="88">
        <f t="shared" si="88"/>
        <v>0</v>
      </c>
      <c r="AU84" s="88">
        <f t="shared" si="89"/>
        <v>0</v>
      </c>
      <c r="AV84" s="2"/>
      <c r="AX84" s="186"/>
      <c r="AY84" s="187"/>
      <c r="AZ84" s="188"/>
      <c r="BA84" s="35" t="str">
        <f>$BA$20</f>
        <v>B産業</v>
      </c>
      <c r="BB84" s="152" t="str">
        <f>$BB$20</f>
        <v>●●</v>
      </c>
      <c r="BC84" s="90">
        <f t="shared" si="90"/>
        <v>30</v>
      </c>
      <c r="BD84" s="90">
        <f t="shared" si="91"/>
        <v>0</v>
      </c>
      <c r="BE84" s="90">
        <f t="shared" si="92"/>
        <v>10</v>
      </c>
      <c r="BP84" s="90"/>
      <c r="BQ84" s="90">
        <f>AK84</f>
        <v>30</v>
      </c>
      <c r="BR84" s="90"/>
      <c r="BS84" s="90"/>
      <c r="CD84" s="90"/>
      <c r="CE84" s="90">
        <f>AL84</f>
        <v>0</v>
      </c>
      <c r="CF84" s="90"/>
      <c r="CG84" s="90"/>
      <c r="CR84" s="90"/>
      <c r="CS84" s="90">
        <f>AM84</f>
        <v>10</v>
      </c>
      <c r="CT84" s="90"/>
      <c r="CU84" s="90"/>
    </row>
    <row r="85" spans="2:103" ht="13.5" customHeight="1">
      <c r="B85" s="211"/>
      <c r="C85" s="208"/>
      <c r="D85" s="102" t="str">
        <f>IF($AH$21="","",$AH$21)</f>
        <v/>
      </c>
      <c r="E85" s="193"/>
      <c r="F85" s="103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5"/>
      <c r="AK85" s="96" t="str">
        <f t="shared" si="93"/>
        <v/>
      </c>
      <c r="AL85" s="96" t="str">
        <f t="shared" si="94"/>
        <v/>
      </c>
      <c r="AM85" s="106" t="str">
        <f t="shared" si="95"/>
        <v/>
      </c>
      <c r="AN85" s="197" t="str">
        <f t="shared" si="87"/>
        <v/>
      </c>
      <c r="AO85" s="198"/>
      <c r="AP85" s="215"/>
      <c r="AQ85" s="216"/>
      <c r="AR85" s="167"/>
      <c r="AT85" s="88" t="str">
        <f t="shared" si="88"/>
        <v/>
      </c>
      <c r="AU85" s="88" t="str">
        <f t="shared" si="89"/>
        <v/>
      </c>
      <c r="AV85" s="2"/>
      <c r="AX85" s="186"/>
      <c r="AY85" s="187"/>
      <c r="AZ85" s="188"/>
      <c r="BA85" s="35" t="str">
        <f>$BA$21</f>
        <v>B産業</v>
      </c>
      <c r="BB85" s="152">
        <f>$BB$21</f>
        <v>0</v>
      </c>
      <c r="BC85" s="90">
        <f t="shared" si="90"/>
        <v>0</v>
      </c>
      <c r="BD85" s="90">
        <f t="shared" si="91"/>
        <v>0</v>
      </c>
      <c r="BE85" s="90">
        <f t="shared" si="92"/>
        <v>0</v>
      </c>
      <c r="BP85" s="90"/>
      <c r="BQ85" s="90"/>
      <c r="BR85" s="90" t="str">
        <f>AK85</f>
        <v/>
      </c>
      <c r="BS85" s="90"/>
      <c r="CD85" s="90"/>
      <c r="CE85" s="90"/>
      <c r="CF85" s="90" t="str">
        <f>AL85</f>
        <v/>
      </c>
      <c r="CG85" s="90"/>
      <c r="CR85" s="90"/>
      <c r="CS85" s="90"/>
      <c r="CT85" s="90" t="str">
        <f>AM85</f>
        <v/>
      </c>
      <c r="CU85" s="90"/>
    </row>
    <row r="86" spans="2:103" ht="13.5" customHeight="1">
      <c r="B86" s="211"/>
      <c r="C86" s="209"/>
      <c r="D86" s="115" t="str">
        <f>IF($AH$22="","",$AH$22)</f>
        <v/>
      </c>
      <c r="E86" s="194"/>
      <c r="F86" s="10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5"/>
      <c r="AK86" s="96" t="str">
        <f t="shared" si="93"/>
        <v/>
      </c>
      <c r="AL86" s="116" t="str">
        <f t="shared" si="94"/>
        <v/>
      </c>
      <c r="AM86" s="98" t="str">
        <f t="shared" si="95"/>
        <v/>
      </c>
      <c r="AN86" s="199" t="str">
        <f t="shared" si="87"/>
        <v/>
      </c>
      <c r="AO86" s="200"/>
      <c r="AP86" s="215"/>
      <c r="AQ86" s="216"/>
      <c r="AR86" s="167"/>
      <c r="AT86" s="88" t="str">
        <f t="shared" si="88"/>
        <v/>
      </c>
      <c r="AU86" s="88" t="str">
        <f t="shared" si="89"/>
        <v/>
      </c>
      <c r="AV86" s="2"/>
      <c r="AX86" s="186"/>
      <c r="AY86" s="187"/>
      <c r="AZ86" s="188"/>
      <c r="BA86" s="50" t="str">
        <f>$BA$22</f>
        <v>B産業</v>
      </c>
      <c r="BB86" s="153" t="str">
        <f t="shared" ref="BB86" si="96">BB66</f>
        <v>●●</v>
      </c>
      <c r="BC86" s="90">
        <f t="shared" si="90"/>
        <v>0</v>
      </c>
      <c r="BD86" s="90">
        <f t="shared" si="91"/>
        <v>0</v>
      </c>
      <c r="BE86" s="90">
        <f t="shared" si="92"/>
        <v>0</v>
      </c>
      <c r="BP86" s="90"/>
      <c r="BQ86" s="90"/>
      <c r="BR86" s="90"/>
      <c r="BS86" s="90" t="str">
        <f>AK86</f>
        <v/>
      </c>
      <c r="CD86" s="90"/>
      <c r="CE86" s="90"/>
      <c r="CF86" s="90"/>
      <c r="CG86" s="90" t="str">
        <f>AL86</f>
        <v/>
      </c>
      <c r="CR86" s="90"/>
      <c r="CS86" s="90"/>
      <c r="CT86" s="90"/>
      <c r="CU86" s="90" t="str">
        <f>AM86</f>
        <v/>
      </c>
    </row>
    <row r="87" spans="2:103" ht="26.25" customHeight="1">
      <c r="B87" s="211"/>
      <c r="C87" s="207" t="str">
        <f>$AE$23</f>
        <v>C土木</v>
      </c>
      <c r="D87" s="88"/>
      <c r="E87" s="89" t="s">
        <v>50</v>
      </c>
      <c r="F87" s="158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9"/>
      <c r="AK87" s="88"/>
      <c r="AL87" s="88"/>
      <c r="AM87" s="141"/>
      <c r="AN87" s="112"/>
      <c r="AO87" s="113"/>
      <c r="AP87" s="215"/>
      <c r="AQ87" s="216"/>
      <c r="AR87" s="167"/>
      <c r="AX87" s="186"/>
      <c r="AY87" s="187"/>
      <c r="AZ87" s="188"/>
      <c r="BA87" s="150"/>
      <c r="BB87" s="149"/>
      <c r="BC87" s="114"/>
      <c r="BD87" s="114"/>
      <c r="BE87" s="114"/>
    </row>
    <row r="88" spans="2:103" ht="13.5" customHeight="1">
      <c r="B88" s="211"/>
      <c r="C88" s="208"/>
      <c r="D88" s="91" t="str">
        <f>IF($AH$23="","",$AH$23)</f>
        <v>●●</v>
      </c>
      <c r="E88" s="192"/>
      <c r="F88" s="92" t="s">
        <v>1</v>
      </c>
      <c r="G88" s="93"/>
      <c r="H88" s="93"/>
      <c r="I88" s="93" t="s">
        <v>1</v>
      </c>
      <c r="J88" s="93"/>
      <c r="K88" s="93"/>
      <c r="L88" s="93"/>
      <c r="M88" s="93"/>
      <c r="N88" s="93"/>
      <c r="O88" s="93" t="s">
        <v>1</v>
      </c>
      <c r="P88" s="93" t="s">
        <v>1</v>
      </c>
      <c r="Q88" s="93"/>
      <c r="R88" s="93"/>
      <c r="S88" s="93" t="s">
        <v>1</v>
      </c>
      <c r="T88" s="93"/>
      <c r="U88" s="93"/>
      <c r="V88" s="93"/>
      <c r="W88" s="93"/>
      <c r="X88" s="93"/>
      <c r="Y88" s="93" t="s">
        <v>1</v>
      </c>
      <c r="Z88" s="93" t="s">
        <v>1</v>
      </c>
      <c r="AA88" s="93"/>
      <c r="AB88" s="93"/>
      <c r="AC88" s="93" t="s">
        <v>1</v>
      </c>
      <c r="AD88" s="93"/>
      <c r="AE88" s="93"/>
      <c r="AF88" s="93"/>
      <c r="AG88" s="93"/>
      <c r="AH88" s="93" t="s">
        <v>1</v>
      </c>
      <c r="AI88" s="93" t="s">
        <v>1</v>
      </c>
      <c r="AJ88" s="117"/>
      <c r="AK88" s="96">
        <f>IF(D88="","",COUNT($F$73:$AJ$73)-AL88)</f>
        <v>30</v>
      </c>
      <c r="AL88" s="142">
        <f>IF(D88="","",AT88+AU88)</f>
        <v>0</v>
      </c>
      <c r="AM88" s="119">
        <f>IF(D88="","",COUNTIF(F88:AJ88,"休"))</f>
        <v>10</v>
      </c>
      <c r="AN88" s="195">
        <f t="shared" ref="AN88:AN91" si="97">IF(D88="","",IF(AK88=0,"－",IFERROR(ROUNDDOWN(AM88/AK88,3),"")))</f>
        <v>0.33300000000000002</v>
      </c>
      <c r="AO88" s="196"/>
      <c r="AP88" s="215"/>
      <c r="AQ88" s="216"/>
      <c r="AR88" s="167"/>
      <c r="AT88" s="88">
        <f t="shared" ref="AT88:AT91" si="98">IF(D88="","",COUNTIF(F88:AJ88,"－"))</f>
        <v>0</v>
      </c>
      <c r="AU88" s="88">
        <f t="shared" ref="AU88:AU91" si="99">IF(D88="","",COUNTIF(F88:AJ88,"外"))</f>
        <v>0</v>
      </c>
      <c r="AV88" s="2"/>
      <c r="AX88" s="186"/>
      <c r="AY88" s="187"/>
      <c r="AZ88" s="188"/>
      <c r="BA88" s="22" t="str">
        <f>$BA$23</f>
        <v>C土木</v>
      </c>
      <c r="BB88" s="154" t="str">
        <f>$BB$23</f>
        <v>●●</v>
      </c>
      <c r="BC88" s="90">
        <f t="shared" ref="BC88:BC91" si="100">IF(AK88="",0,AK88)</f>
        <v>30</v>
      </c>
      <c r="BD88" s="90">
        <f t="shared" ref="BD88:BD91" si="101">IF(AL88="",0,AL88)</f>
        <v>0</v>
      </c>
      <c r="BE88" s="90">
        <f t="shared" ref="BE88:BE91" si="102">IF(AM88="",0,AM88)</f>
        <v>10</v>
      </c>
      <c r="BT88" s="90">
        <f>AK88</f>
        <v>30</v>
      </c>
      <c r="BU88" s="90"/>
      <c r="BV88" s="90"/>
      <c r="BW88" s="90"/>
      <c r="CH88" s="90">
        <f>AL88</f>
        <v>0</v>
      </c>
      <c r="CI88" s="90"/>
      <c r="CJ88" s="90"/>
      <c r="CK88" s="90"/>
      <c r="CV88" s="90">
        <f>AM88</f>
        <v>10</v>
      </c>
      <c r="CW88" s="90"/>
      <c r="CX88" s="90"/>
      <c r="CY88" s="90"/>
    </row>
    <row r="89" spans="2:103" ht="13.5" customHeight="1">
      <c r="B89" s="211"/>
      <c r="C89" s="208"/>
      <c r="D89" s="102" t="str">
        <f>IF($AH$24="","",$AH$24)</f>
        <v/>
      </c>
      <c r="E89" s="193"/>
      <c r="F89" s="103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5"/>
      <c r="AK89" s="96" t="str">
        <f t="shared" ref="AK89:AK91" si="103">IF(D89="","",COUNT($F$73:$AJ$73)-AL89)</f>
        <v/>
      </c>
      <c r="AL89" s="96" t="str">
        <f t="shared" ref="AL89:AL91" si="104">IF(D89="","",AT89+AU89)</f>
        <v/>
      </c>
      <c r="AM89" s="106" t="str">
        <f t="shared" ref="AM89:AM91" si="105">IF(D89="","",COUNTIF(F89:AJ89,"休"))</f>
        <v/>
      </c>
      <c r="AN89" s="197" t="str">
        <f t="shared" si="97"/>
        <v/>
      </c>
      <c r="AO89" s="198"/>
      <c r="AP89" s="215"/>
      <c r="AQ89" s="216"/>
      <c r="AR89" s="167"/>
      <c r="AT89" s="88" t="str">
        <f t="shared" si="98"/>
        <v/>
      </c>
      <c r="AU89" s="88" t="str">
        <f t="shared" si="99"/>
        <v/>
      </c>
      <c r="AV89" s="2"/>
      <c r="AX89" s="186"/>
      <c r="AY89" s="187"/>
      <c r="AZ89" s="188"/>
      <c r="BA89" s="35" t="str">
        <f>$BA$24</f>
        <v>C土木</v>
      </c>
      <c r="BB89" s="152">
        <f>$BB$24</f>
        <v>0</v>
      </c>
      <c r="BC89" s="90">
        <f t="shared" si="100"/>
        <v>0</v>
      </c>
      <c r="BD89" s="90">
        <f t="shared" si="101"/>
        <v>0</v>
      </c>
      <c r="BE89" s="90">
        <f t="shared" si="102"/>
        <v>0</v>
      </c>
      <c r="BT89" s="90"/>
      <c r="BU89" s="90" t="str">
        <f>AK89</f>
        <v/>
      </c>
      <c r="BV89" s="90"/>
      <c r="BW89" s="90"/>
      <c r="CH89" s="90"/>
      <c r="CI89" s="90" t="str">
        <f>AL89</f>
        <v/>
      </c>
      <c r="CJ89" s="90"/>
      <c r="CK89" s="90"/>
      <c r="CV89" s="90"/>
      <c r="CW89" s="90" t="str">
        <f>AM89</f>
        <v/>
      </c>
      <c r="CX89" s="90"/>
      <c r="CY89" s="90"/>
    </row>
    <row r="90" spans="2:103" ht="13.5" customHeight="1">
      <c r="B90" s="211"/>
      <c r="C90" s="208"/>
      <c r="D90" s="102" t="str">
        <f>IF($AH$25="","",$AH$25)</f>
        <v/>
      </c>
      <c r="E90" s="193"/>
      <c r="F90" s="103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5"/>
      <c r="AK90" s="96" t="str">
        <f t="shared" si="103"/>
        <v/>
      </c>
      <c r="AL90" s="96" t="str">
        <f t="shared" si="104"/>
        <v/>
      </c>
      <c r="AM90" s="106" t="str">
        <f t="shared" si="105"/>
        <v/>
      </c>
      <c r="AN90" s="197" t="str">
        <f t="shared" si="97"/>
        <v/>
      </c>
      <c r="AO90" s="198"/>
      <c r="AP90" s="215"/>
      <c r="AQ90" s="216"/>
      <c r="AR90" s="167"/>
      <c r="AT90" s="88" t="str">
        <f t="shared" si="98"/>
        <v/>
      </c>
      <c r="AU90" s="88" t="str">
        <f t="shared" si="99"/>
        <v/>
      </c>
      <c r="AV90" s="2"/>
      <c r="AX90" s="186"/>
      <c r="AY90" s="187"/>
      <c r="AZ90" s="188"/>
      <c r="BA90" s="35" t="str">
        <f>$BA$25</f>
        <v>C土木</v>
      </c>
      <c r="BB90" s="152">
        <f>$BB$25</f>
        <v>0</v>
      </c>
      <c r="BC90" s="90">
        <f t="shared" si="100"/>
        <v>0</v>
      </c>
      <c r="BD90" s="90">
        <f t="shared" si="101"/>
        <v>0</v>
      </c>
      <c r="BE90" s="90">
        <f t="shared" si="102"/>
        <v>0</v>
      </c>
      <c r="BT90" s="90"/>
      <c r="BU90" s="90"/>
      <c r="BV90" s="90" t="str">
        <f>AK90</f>
        <v/>
      </c>
      <c r="BW90" s="90"/>
      <c r="CH90" s="90"/>
      <c r="CI90" s="90"/>
      <c r="CJ90" s="90" t="str">
        <f>AL90</f>
        <v/>
      </c>
      <c r="CK90" s="90"/>
      <c r="CV90" s="90"/>
      <c r="CW90" s="90"/>
      <c r="CX90" s="90" t="str">
        <f>AM90</f>
        <v/>
      </c>
      <c r="CY90" s="90"/>
    </row>
    <row r="91" spans="2:103" ht="13.5" customHeight="1">
      <c r="B91" s="212"/>
      <c r="C91" s="209"/>
      <c r="D91" s="120" t="str">
        <f>IF($AH$26="","",$AH$26)</f>
        <v/>
      </c>
      <c r="E91" s="194"/>
      <c r="F91" s="121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22"/>
      <c r="AK91" s="116" t="str">
        <f t="shared" si="103"/>
        <v/>
      </c>
      <c r="AL91" s="144" t="str">
        <f t="shared" si="104"/>
        <v/>
      </c>
      <c r="AM91" s="124" t="str">
        <f t="shared" si="105"/>
        <v/>
      </c>
      <c r="AN91" s="199" t="str">
        <f t="shared" si="97"/>
        <v/>
      </c>
      <c r="AO91" s="200"/>
      <c r="AP91" s="217"/>
      <c r="AQ91" s="218"/>
      <c r="AR91" s="167"/>
      <c r="AT91" s="88" t="str">
        <f t="shared" si="98"/>
        <v/>
      </c>
      <c r="AU91" s="88" t="str">
        <f t="shared" si="99"/>
        <v/>
      </c>
      <c r="AV91" s="2"/>
      <c r="AX91" s="189"/>
      <c r="AY91" s="190"/>
      <c r="AZ91" s="191"/>
      <c r="BA91" s="50" t="str">
        <f>$BA$26</f>
        <v>C土木</v>
      </c>
      <c r="BB91" s="153">
        <f>$BB$26</f>
        <v>0</v>
      </c>
      <c r="BC91" s="90">
        <f t="shared" si="100"/>
        <v>0</v>
      </c>
      <c r="BD91" s="90">
        <f t="shared" si="101"/>
        <v>0</v>
      </c>
      <c r="BE91" s="90">
        <f t="shared" si="102"/>
        <v>0</v>
      </c>
      <c r="BT91" s="90"/>
      <c r="BU91" s="90"/>
      <c r="BV91" s="90"/>
      <c r="BW91" s="90" t="str">
        <f>AK91</f>
        <v/>
      </c>
      <c r="CH91" s="90"/>
      <c r="CI91" s="90"/>
      <c r="CJ91" s="90"/>
      <c r="CK91" s="90" t="str">
        <f>AL91</f>
        <v/>
      </c>
      <c r="CV91" s="90"/>
      <c r="CW91" s="90"/>
      <c r="CX91" s="90"/>
      <c r="CY91" s="90" t="str">
        <f>AM91</f>
        <v/>
      </c>
    </row>
    <row r="92" spans="2:103"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M92" s="203" t="s">
        <v>56</v>
      </c>
      <c r="AN92" s="204"/>
      <c r="AO92" s="204"/>
      <c r="AP92" s="205" t="str">
        <f>IF(7&gt;COUNT(F73:AJ73),"対象外",IF(AP76&gt;=0.285,"達成","未達成"))</f>
        <v>達成</v>
      </c>
      <c r="AQ92" s="206"/>
      <c r="AR92" s="165"/>
      <c r="BA92" s="150"/>
      <c r="BB92" s="150"/>
      <c r="BC92" s="127"/>
      <c r="BD92" s="127"/>
      <c r="BE92" s="127"/>
    </row>
    <row r="93" spans="2:103"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R93" s="155"/>
      <c r="BA93" s="150"/>
      <c r="BB93" s="150"/>
    </row>
    <row r="94" spans="2:103">
      <c r="AR94" s="155"/>
      <c r="BA94" s="150"/>
      <c r="BB94" s="150"/>
    </row>
    <row r="95" spans="2:103">
      <c r="AR95" s="155"/>
      <c r="BA95" s="150"/>
      <c r="BB95" s="150"/>
    </row>
    <row r="96" spans="2:103" ht="13.5" customHeight="1">
      <c r="AR96" s="155"/>
      <c r="BA96" s="150"/>
      <c r="BB96" s="150"/>
    </row>
    <row r="97" spans="1:54" ht="13.5" customHeight="1">
      <c r="AR97" s="155"/>
      <c r="BA97" s="150"/>
      <c r="BB97" s="150"/>
    </row>
    <row r="98" spans="1:54">
      <c r="AR98" s="155"/>
      <c r="BA98" s="150"/>
      <c r="BB98" s="150"/>
    </row>
    <row r="99" spans="1:54">
      <c r="AR99" s="155"/>
      <c r="BA99" s="150"/>
      <c r="BB99" s="150"/>
    </row>
    <row r="100" spans="1:54">
      <c r="AR100" s="155"/>
      <c r="BA100" s="150"/>
      <c r="BB100" s="150"/>
    </row>
    <row r="101" spans="1:54">
      <c r="AR101" s="155"/>
      <c r="BA101" s="150"/>
      <c r="BB101" s="150"/>
    </row>
    <row r="102" spans="1:54">
      <c r="AR102" s="155"/>
      <c r="BA102" s="150"/>
      <c r="BB102" s="150"/>
    </row>
    <row r="103" spans="1:54">
      <c r="AR103" s="155"/>
      <c r="BA103" s="150"/>
      <c r="BB103" s="150"/>
    </row>
    <row r="104" spans="1:54" ht="18.75">
      <c r="A104" s="4"/>
      <c r="B104" s="4"/>
      <c r="C104" s="160" t="str">
        <f>$C$5</f>
        <v>休日取得</v>
      </c>
      <c r="D104" s="161" t="str">
        <f>$D$5</f>
        <v>計画表</v>
      </c>
      <c r="E104" s="4" t="str">
        <f>$E$5</f>
        <v>（週休２日交替制工事）</v>
      </c>
      <c r="O104" s="5"/>
      <c r="T104" s="5"/>
      <c r="AR104" s="155"/>
      <c r="BA104" s="150"/>
      <c r="BB104" s="150"/>
    </row>
    <row r="105" spans="1:54">
      <c r="AR105" s="155"/>
      <c r="BA105" s="150"/>
      <c r="BB105" s="150"/>
    </row>
    <row r="106" spans="1:54" ht="14.25">
      <c r="A106" s="9"/>
      <c r="B106" s="248" t="str">
        <f>$B$7</f>
        <v>工事名</v>
      </c>
      <c r="C106" s="248"/>
      <c r="D106" s="10" t="s">
        <v>7</v>
      </c>
      <c r="E106" s="11" t="str">
        <f>$E$7</f>
        <v>〇〇〇工事（〇〇工区）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0"/>
      <c r="AR106" s="155"/>
      <c r="BA106" s="150"/>
      <c r="BB106" s="150"/>
    </row>
    <row r="107" spans="1:54" ht="14.25">
      <c r="A107" s="9"/>
      <c r="B107" s="248" t="str">
        <f>$B$8</f>
        <v>工事期間</v>
      </c>
      <c r="C107" s="248"/>
      <c r="D107" s="10" t="s">
        <v>7</v>
      </c>
      <c r="E107" s="249">
        <f>$E$8</f>
        <v>527</v>
      </c>
      <c r="F107" s="249"/>
      <c r="G107" s="249"/>
      <c r="H107" s="10"/>
      <c r="I107" s="10"/>
      <c r="J107" s="10"/>
      <c r="K107" s="10"/>
      <c r="L107" s="10"/>
      <c r="M107" s="10"/>
      <c r="N107" s="10"/>
      <c r="O107" s="10"/>
      <c r="AR107" s="155"/>
      <c r="BA107" s="150"/>
      <c r="BB107" s="150"/>
    </row>
    <row r="108" spans="1:54" ht="14.25">
      <c r="B108" s="9" t="str">
        <f>$B$9</f>
        <v>対象期間開始日：</v>
      </c>
      <c r="C108" s="9"/>
      <c r="D108" s="9"/>
      <c r="E108" s="250">
        <f>$E$9</f>
        <v>45712</v>
      </c>
      <c r="F108" s="250"/>
      <c r="G108" s="250"/>
      <c r="H108" s="250"/>
      <c r="I108" s="250"/>
      <c r="J108" s="1"/>
      <c r="K108" s="1"/>
      <c r="L108" s="1"/>
      <c r="M108" s="1"/>
      <c r="N108" s="1"/>
      <c r="O108" s="1"/>
      <c r="AR108" s="155"/>
      <c r="BA108" s="150"/>
      <c r="BB108" s="150"/>
    </row>
    <row r="109" spans="1:54" ht="14.25">
      <c r="B109" s="9" t="str">
        <f>$B$10</f>
        <v>工事完成日※(予定)：</v>
      </c>
      <c r="C109" s="13"/>
      <c r="D109" s="10" t="s">
        <v>7</v>
      </c>
      <c r="E109" s="250">
        <f>$E$10</f>
        <v>46238</v>
      </c>
      <c r="F109" s="250"/>
      <c r="G109" s="250"/>
      <c r="H109" s="250"/>
      <c r="I109" s="250"/>
      <c r="J109" s="1"/>
      <c r="K109" s="1"/>
      <c r="L109" s="1"/>
      <c r="M109" s="1"/>
      <c r="N109" s="1"/>
      <c r="O109" s="1"/>
      <c r="AR109" s="155"/>
      <c r="BA109" s="150"/>
      <c r="BB109" s="150"/>
    </row>
    <row r="110" spans="1:54"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R110" s="155"/>
      <c r="BA110" s="150"/>
      <c r="BB110" s="150"/>
    </row>
    <row r="111" spans="1:54">
      <c r="F111" s="129" t="str">
        <f>IF(F112="","",IF(COUNT($F112:$AJ112)&lt;7,"外",""))</f>
        <v/>
      </c>
      <c r="G111" s="129" t="str">
        <f t="shared" ref="G111:K111" si="106">IF(G112="","",IF(COUNT($F112:$AJ112)&lt;7,"外",""))</f>
        <v/>
      </c>
      <c r="H111" s="129" t="str">
        <f t="shared" si="106"/>
        <v/>
      </c>
      <c r="I111" s="130" t="str">
        <f t="shared" si="106"/>
        <v/>
      </c>
      <c r="J111" s="130" t="str">
        <f t="shared" si="106"/>
        <v/>
      </c>
      <c r="K111" s="130" t="str">
        <f t="shared" si="106"/>
        <v/>
      </c>
      <c r="AR111" s="155"/>
      <c r="BA111" s="150"/>
      <c r="BB111" s="150"/>
    </row>
    <row r="112" spans="1:54" ht="13.5" customHeight="1">
      <c r="B112" s="219">
        <f>F112</f>
        <v>45778</v>
      </c>
      <c r="C112" s="220"/>
      <c r="D112" s="221"/>
      <c r="E112" s="77" t="s">
        <v>48</v>
      </c>
      <c r="F112" s="78">
        <f>IF(EDATE(B73,1)&gt;$E$10,"",EDATE(B73,1))</f>
        <v>45778</v>
      </c>
      <c r="G112" s="79">
        <f>IF(MONTH($F112)&lt;MONTH($F112+F$1),"",IF(($F112+F$1)&gt;$E$10,"",IF(F112=EOMONTH(($F112-DAY($F112)+G$1),0),"",IF(F112="","",F112+1))))</f>
        <v>45779</v>
      </c>
      <c r="H112" s="79">
        <f t="shared" ref="H112:AJ112" si="107">IF(MONTH($F112)&lt;MONTH($F112+G$1),"",IF(($F112+G$1)&gt;$E$10,"",IF(G112=EOMONTH(($F112-DAY($F112)+H$1),0),"",IF(G112="","",G112+1))))</f>
        <v>45780</v>
      </c>
      <c r="I112" s="79">
        <f t="shared" si="107"/>
        <v>45781</v>
      </c>
      <c r="J112" s="79">
        <f t="shared" si="107"/>
        <v>45782</v>
      </c>
      <c r="K112" s="79">
        <f t="shared" si="107"/>
        <v>45783</v>
      </c>
      <c r="L112" s="79">
        <f t="shared" si="107"/>
        <v>45784</v>
      </c>
      <c r="M112" s="79">
        <f t="shared" si="107"/>
        <v>45785</v>
      </c>
      <c r="N112" s="79">
        <f t="shared" si="107"/>
        <v>45786</v>
      </c>
      <c r="O112" s="79">
        <f t="shared" si="107"/>
        <v>45787</v>
      </c>
      <c r="P112" s="79">
        <f t="shared" si="107"/>
        <v>45788</v>
      </c>
      <c r="Q112" s="79">
        <f t="shared" si="107"/>
        <v>45789</v>
      </c>
      <c r="R112" s="79">
        <f t="shared" si="107"/>
        <v>45790</v>
      </c>
      <c r="S112" s="79">
        <f t="shared" si="107"/>
        <v>45791</v>
      </c>
      <c r="T112" s="79">
        <f t="shared" si="107"/>
        <v>45792</v>
      </c>
      <c r="U112" s="79">
        <f t="shared" si="107"/>
        <v>45793</v>
      </c>
      <c r="V112" s="79">
        <f t="shared" si="107"/>
        <v>45794</v>
      </c>
      <c r="W112" s="79">
        <f t="shared" si="107"/>
        <v>45795</v>
      </c>
      <c r="X112" s="79">
        <f t="shared" si="107"/>
        <v>45796</v>
      </c>
      <c r="Y112" s="79">
        <f t="shared" si="107"/>
        <v>45797</v>
      </c>
      <c r="Z112" s="79">
        <f t="shared" si="107"/>
        <v>45798</v>
      </c>
      <c r="AA112" s="79">
        <f t="shared" si="107"/>
        <v>45799</v>
      </c>
      <c r="AB112" s="79">
        <f t="shared" si="107"/>
        <v>45800</v>
      </c>
      <c r="AC112" s="79">
        <f t="shared" si="107"/>
        <v>45801</v>
      </c>
      <c r="AD112" s="79">
        <f t="shared" si="107"/>
        <v>45802</v>
      </c>
      <c r="AE112" s="79">
        <f t="shared" si="107"/>
        <v>45803</v>
      </c>
      <c r="AF112" s="79">
        <f t="shared" si="107"/>
        <v>45804</v>
      </c>
      <c r="AG112" s="79">
        <f t="shared" si="107"/>
        <v>45805</v>
      </c>
      <c r="AH112" s="79">
        <f t="shared" si="107"/>
        <v>45806</v>
      </c>
      <c r="AI112" s="79">
        <f t="shared" si="107"/>
        <v>45807</v>
      </c>
      <c r="AJ112" s="80">
        <f t="shared" si="107"/>
        <v>45808</v>
      </c>
      <c r="AK112" s="225" t="s">
        <v>25</v>
      </c>
      <c r="AL112" s="228" t="s">
        <v>71</v>
      </c>
      <c r="AM112" s="231" t="s">
        <v>27</v>
      </c>
      <c r="AN112" s="234" t="s">
        <v>51</v>
      </c>
      <c r="AO112" s="235"/>
      <c r="AP112" s="240" t="s">
        <v>52</v>
      </c>
      <c r="AQ112" s="241"/>
      <c r="AR112" s="182"/>
      <c r="AT112" s="201" t="s">
        <v>53</v>
      </c>
      <c r="AU112" s="201" t="s">
        <v>54</v>
      </c>
      <c r="AV112" s="202" t="s">
        <v>55</v>
      </c>
      <c r="BA112" s="150"/>
      <c r="BB112" s="150"/>
    </row>
    <row r="113" spans="2:103">
      <c r="B113" s="222"/>
      <c r="C113" s="223"/>
      <c r="D113" s="224"/>
      <c r="E113" s="82" t="s">
        <v>49</v>
      </c>
      <c r="F113" s="83" t="str">
        <f>TEXT(F112,"aaa")</f>
        <v>木</v>
      </c>
      <c r="G113" s="84" t="str">
        <f t="shared" ref="G113:AJ113" si="108">TEXT(G112,"aaa")</f>
        <v>金</v>
      </c>
      <c r="H113" s="84" t="str">
        <f t="shared" si="108"/>
        <v>土</v>
      </c>
      <c r="I113" s="84" t="str">
        <f t="shared" si="108"/>
        <v>日</v>
      </c>
      <c r="J113" s="84" t="str">
        <f t="shared" si="108"/>
        <v>月</v>
      </c>
      <c r="K113" s="84" t="str">
        <f t="shared" si="108"/>
        <v>火</v>
      </c>
      <c r="L113" s="84" t="str">
        <f t="shared" si="108"/>
        <v>水</v>
      </c>
      <c r="M113" s="84" t="str">
        <f t="shared" si="108"/>
        <v>木</v>
      </c>
      <c r="N113" s="84" t="str">
        <f t="shared" si="108"/>
        <v>金</v>
      </c>
      <c r="O113" s="84" t="str">
        <f t="shared" si="108"/>
        <v>土</v>
      </c>
      <c r="P113" s="84" t="str">
        <f t="shared" si="108"/>
        <v>日</v>
      </c>
      <c r="Q113" s="84" t="str">
        <f t="shared" si="108"/>
        <v>月</v>
      </c>
      <c r="R113" s="84" t="str">
        <f t="shared" si="108"/>
        <v>火</v>
      </c>
      <c r="S113" s="84" t="str">
        <f t="shared" si="108"/>
        <v>水</v>
      </c>
      <c r="T113" s="84" t="str">
        <f t="shared" si="108"/>
        <v>木</v>
      </c>
      <c r="U113" s="84" t="str">
        <f t="shared" si="108"/>
        <v>金</v>
      </c>
      <c r="V113" s="84" t="str">
        <f t="shared" si="108"/>
        <v>土</v>
      </c>
      <c r="W113" s="84" t="str">
        <f t="shared" si="108"/>
        <v>日</v>
      </c>
      <c r="X113" s="84" t="str">
        <f t="shared" si="108"/>
        <v>月</v>
      </c>
      <c r="Y113" s="84" t="str">
        <f t="shared" si="108"/>
        <v>火</v>
      </c>
      <c r="Z113" s="84" t="str">
        <f t="shared" si="108"/>
        <v>水</v>
      </c>
      <c r="AA113" s="84" t="str">
        <f t="shared" si="108"/>
        <v>木</v>
      </c>
      <c r="AB113" s="84" t="str">
        <f t="shared" si="108"/>
        <v>金</v>
      </c>
      <c r="AC113" s="84" t="str">
        <f t="shared" si="108"/>
        <v>土</v>
      </c>
      <c r="AD113" s="84" t="str">
        <f t="shared" si="108"/>
        <v>日</v>
      </c>
      <c r="AE113" s="84" t="str">
        <f t="shared" si="108"/>
        <v>月</v>
      </c>
      <c r="AF113" s="84" t="str">
        <f t="shared" si="108"/>
        <v>火</v>
      </c>
      <c r="AG113" s="84" t="str">
        <f t="shared" si="108"/>
        <v>水</v>
      </c>
      <c r="AH113" s="84" t="str">
        <f t="shared" si="108"/>
        <v>木</v>
      </c>
      <c r="AI113" s="84" t="str">
        <f t="shared" si="108"/>
        <v>金</v>
      </c>
      <c r="AJ113" s="85" t="str">
        <f t="shared" si="108"/>
        <v>土</v>
      </c>
      <c r="AK113" s="226"/>
      <c r="AL113" s="229"/>
      <c r="AM113" s="232"/>
      <c r="AN113" s="236"/>
      <c r="AO113" s="237"/>
      <c r="AP113" s="182"/>
      <c r="AQ113" s="242"/>
      <c r="AR113" s="182"/>
      <c r="AT113" s="201"/>
      <c r="AU113" s="201"/>
      <c r="AV113" s="202"/>
      <c r="BA113" s="150"/>
      <c r="BB113" s="150"/>
    </row>
    <row r="114" spans="2:103" ht="26.25" customHeight="1">
      <c r="B114" s="86"/>
      <c r="C114" s="145" t="s">
        <v>21</v>
      </c>
      <c r="D114" s="88" t="s">
        <v>23</v>
      </c>
      <c r="E114" s="89" t="s">
        <v>50</v>
      </c>
      <c r="F114" s="158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9"/>
      <c r="AK114" s="227"/>
      <c r="AL114" s="230"/>
      <c r="AM114" s="233"/>
      <c r="AN114" s="238"/>
      <c r="AO114" s="239"/>
      <c r="AP114" s="243"/>
      <c r="AQ114" s="244"/>
      <c r="AR114" s="182"/>
      <c r="AV114" s="90">
        <f>COUNTIF(F111:AJ111,"外")</f>
        <v>0</v>
      </c>
      <c r="BA114" s="150"/>
      <c r="BB114" s="150"/>
      <c r="BC114" s="113"/>
      <c r="BD114" s="113"/>
      <c r="BE114" s="113"/>
    </row>
    <row r="115" spans="2:103" ht="13.5" customHeight="1">
      <c r="B115" s="210" t="str">
        <f>IF($AB$13="","",$AB$13)</f>
        <v>元請負人</v>
      </c>
      <c r="C115" s="207" t="str">
        <f>$AE$13</f>
        <v>A建設</v>
      </c>
      <c r="D115" s="91" t="str">
        <f>IF($AH$13="","",$AH$13)</f>
        <v>〇〇</v>
      </c>
      <c r="E115" s="192"/>
      <c r="F115" s="92"/>
      <c r="G115" s="93"/>
      <c r="H115" s="93"/>
      <c r="I115" s="93"/>
      <c r="J115" s="93" t="s">
        <v>1</v>
      </c>
      <c r="K115" s="93" t="s">
        <v>1</v>
      </c>
      <c r="L115" s="93"/>
      <c r="M115" s="93"/>
      <c r="N115" s="93"/>
      <c r="O115" s="93"/>
      <c r="P115" s="93"/>
      <c r="Q115" s="93" t="s">
        <v>1</v>
      </c>
      <c r="R115" s="93" t="s">
        <v>1</v>
      </c>
      <c r="S115" s="93"/>
      <c r="T115" s="93"/>
      <c r="U115" s="93"/>
      <c r="V115" s="93"/>
      <c r="W115" s="93"/>
      <c r="X115" s="93" t="s">
        <v>1</v>
      </c>
      <c r="Y115" s="93" t="s">
        <v>1</v>
      </c>
      <c r="Z115" s="93"/>
      <c r="AA115" s="93"/>
      <c r="AB115" s="93"/>
      <c r="AC115" s="93"/>
      <c r="AD115" s="93"/>
      <c r="AE115" s="94" t="s">
        <v>1</v>
      </c>
      <c r="AF115" s="94" t="s">
        <v>1</v>
      </c>
      <c r="AG115" s="94"/>
      <c r="AH115" s="94"/>
      <c r="AI115" s="94"/>
      <c r="AJ115" s="95"/>
      <c r="AK115" s="96">
        <f>IF(D115="","",COUNT($F$112:$AJ$112)-AL115)</f>
        <v>31</v>
      </c>
      <c r="AL115" s="97">
        <f>IF(D115="","",AT115+AU115)</f>
        <v>0</v>
      </c>
      <c r="AM115" s="98">
        <f>IF(D115="","",COUNTIF(F115:AJ115,"休"))</f>
        <v>8</v>
      </c>
      <c r="AN115" s="195">
        <f t="shared" ref="AN115:AN120" si="109">IF(D115="","",IF(AK115=0,"－",IFERROR(ROUNDDOWN(AM115/AK115,3),"")))</f>
        <v>0.25800000000000001</v>
      </c>
      <c r="AO115" s="196"/>
      <c r="AP115" s="213">
        <f>ROUNDDOWN(AVERAGE(AN115:AN130),3)</f>
        <v>0.28599999999999998</v>
      </c>
      <c r="AQ115" s="214"/>
      <c r="AR115" s="167"/>
      <c r="AT115" s="88">
        <f>IF(D115="","",COUNTIF(F115:AJ115,"－"))</f>
        <v>0</v>
      </c>
      <c r="AU115" s="88">
        <f>IF(D115="","",COUNTIF(F115:AJ115,"外"))</f>
        <v>0</v>
      </c>
      <c r="AV115" s="2"/>
      <c r="AX115" s="245" t="str">
        <f>$AX$13</f>
        <v>元請負人</v>
      </c>
      <c r="AY115" s="246"/>
      <c r="AZ115" s="247"/>
      <c r="BA115" s="22" t="str">
        <f>$BA$13</f>
        <v>A建設</v>
      </c>
      <c r="BB115" s="23" t="str">
        <f>$BB$13</f>
        <v>〇〇</v>
      </c>
      <c r="BC115" s="90">
        <f>IF(AK115="",0,AK115)</f>
        <v>31</v>
      </c>
      <c r="BD115" s="90">
        <f t="shared" ref="BD115:BD120" si="110">IF(AL115="",0,AL115)</f>
        <v>0</v>
      </c>
      <c r="BE115" s="90">
        <f t="shared" ref="BE115:BE120" si="111">IF(AM115="",0,AM115)</f>
        <v>8</v>
      </c>
      <c r="BI115" s="100"/>
      <c r="BJ115" s="101">
        <f>AK115</f>
        <v>31</v>
      </c>
      <c r="BK115" s="90"/>
      <c r="BL115" s="90"/>
      <c r="BM115" s="90"/>
      <c r="BN115" s="90"/>
      <c r="BO115" s="90"/>
      <c r="BX115" s="90">
        <f>AL115</f>
        <v>0</v>
      </c>
      <c r="BY115" s="90"/>
      <c r="BZ115" s="90"/>
      <c r="CA115" s="90"/>
      <c r="CB115" s="90"/>
      <c r="CC115" s="90"/>
      <c r="CL115" s="90">
        <f>AM115</f>
        <v>8</v>
      </c>
      <c r="CM115" s="90"/>
      <c r="CN115" s="90"/>
      <c r="CO115" s="90"/>
      <c r="CP115" s="90"/>
      <c r="CQ115" s="90"/>
    </row>
    <row r="116" spans="2:103" ht="13.5" customHeight="1">
      <c r="B116" s="211"/>
      <c r="C116" s="208"/>
      <c r="D116" s="102" t="str">
        <f>IF($AH$14="","",$AH$14)</f>
        <v>●●</v>
      </c>
      <c r="E116" s="193"/>
      <c r="F116" s="103"/>
      <c r="G116" s="104"/>
      <c r="H116" s="104" t="s">
        <v>1</v>
      </c>
      <c r="I116" s="104" t="s">
        <v>1</v>
      </c>
      <c r="J116" s="104"/>
      <c r="K116" s="104"/>
      <c r="L116" s="104"/>
      <c r="M116" s="104"/>
      <c r="N116" s="104"/>
      <c r="O116" s="104" t="s">
        <v>1</v>
      </c>
      <c r="P116" s="104" t="s">
        <v>1</v>
      </c>
      <c r="Q116" s="104"/>
      <c r="R116" s="104"/>
      <c r="S116" s="104"/>
      <c r="T116" s="104"/>
      <c r="U116" s="104"/>
      <c r="V116" s="104" t="s">
        <v>1</v>
      </c>
      <c r="W116" s="104" t="s">
        <v>1</v>
      </c>
      <c r="X116" s="104"/>
      <c r="Y116" s="104"/>
      <c r="Z116" s="104"/>
      <c r="AA116" s="104"/>
      <c r="AB116" s="104"/>
      <c r="AC116" s="104" t="s">
        <v>1</v>
      </c>
      <c r="AD116" s="104" t="s">
        <v>1</v>
      </c>
      <c r="AE116" s="104"/>
      <c r="AF116" s="104"/>
      <c r="AG116" s="104"/>
      <c r="AH116" s="104"/>
      <c r="AI116" s="104"/>
      <c r="AJ116" s="105" t="s">
        <v>1</v>
      </c>
      <c r="AK116" s="96">
        <f t="shared" ref="AK116:AK120" si="112">IF(D116="","",COUNT($F$112:$AJ$112)-AL116)</f>
        <v>31</v>
      </c>
      <c r="AL116" s="96">
        <f t="shared" ref="AL116:AL120" si="113">IF(D116="","",AT116+AU116)</f>
        <v>0</v>
      </c>
      <c r="AM116" s="106">
        <f t="shared" ref="AM116:AM120" si="114">IF(D116="","",COUNTIF(F116:AJ116,"休"))</f>
        <v>9</v>
      </c>
      <c r="AN116" s="197">
        <f t="shared" si="109"/>
        <v>0.28999999999999998</v>
      </c>
      <c r="AO116" s="198"/>
      <c r="AP116" s="215"/>
      <c r="AQ116" s="216"/>
      <c r="AR116" s="167"/>
      <c r="AT116" s="88">
        <f t="shared" ref="AT116:AT120" si="115">IF(D116="","",COUNTIF(F116:AJ116,"－"))</f>
        <v>0</v>
      </c>
      <c r="AU116" s="88">
        <f t="shared" ref="AU116:AU120" si="116">IF(D116="","",COUNTIF(F116:AJ116,"外"))</f>
        <v>0</v>
      </c>
      <c r="AV116" s="2"/>
      <c r="AX116" s="245"/>
      <c r="AY116" s="246"/>
      <c r="AZ116" s="247"/>
      <c r="BA116" s="35" t="str">
        <f>$BA$14</f>
        <v>A建設</v>
      </c>
      <c r="BB116" s="36" t="str">
        <f>$BB$14</f>
        <v>●●</v>
      </c>
      <c r="BC116" s="90">
        <f t="shared" ref="BC116:BC120" si="117">IF(AK116="",0,AK116)</f>
        <v>31</v>
      </c>
      <c r="BD116" s="90">
        <f t="shared" si="110"/>
        <v>0</v>
      </c>
      <c r="BE116" s="90">
        <f t="shared" si="111"/>
        <v>9</v>
      </c>
      <c r="BI116" s="100"/>
      <c r="BJ116" s="101"/>
      <c r="BK116" s="90">
        <f>AK116</f>
        <v>31</v>
      </c>
      <c r="BL116" s="90"/>
      <c r="BM116" s="90"/>
      <c r="BN116" s="90"/>
      <c r="BO116" s="90"/>
      <c r="BX116" s="90"/>
      <c r="BY116" s="90">
        <f>AL116</f>
        <v>0</v>
      </c>
      <c r="BZ116" s="90"/>
      <c r="CA116" s="90"/>
      <c r="CB116" s="90"/>
      <c r="CC116" s="90"/>
      <c r="CL116" s="90"/>
      <c r="CM116" s="90">
        <f>AM116</f>
        <v>9</v>
      </c>
      <c r="CN116" s="90"/>
      <c r="CO116" s="90"/>
      <c r="CP116" s="90"/>
      <c r="CQ116" s="90"/>
    </row>
    <row r="117" spans="2:103" ht="13.5" customHeight="1">
      <c r="B117" s="211"/>
      <c r="C117" s="208"/>
      <c r="D117" s="102" t="str">
        <f>IF($AH$15="","",$AH$15)</f>
        <v>△△</v>
      </c>
      <c r="E117" s="193"/>
      <c r="F117" s="103"/>
      <c r="G117" s="104" t="s">
        <v>1</v>
      </c>
      <c r="H117" s="104"/>
      <c r="I117" s="104"/>
      <c r="J117" s="104"/>
      <c r="K117" s="104"/>
      <c r="L117" s="104" t="s">
        <v>1</v>
      </c>
      <c r="M117" s="104"/>
      <c r="N117" s="104"/>
      <c r="O117" s="104" t="s">
        <v>1</v>
      </c>
      <c r="P117" s="104"/>
      <c r="Q117" s="104"/>
      <c r="R117" s="104" t="s">
        <v>1</v>
      </c>
      <c r="S117" s="104"/>
      <c r="T117" s="104"/>
      <c r="U117" s="104"/>
      <c r="V117" s="104"/>
      <c r="W117" s="104" t="s">
        <v>1</v>
      </c>
      <c r="X117" s="104" t="s">
        <v>1</v>
      </c>
      <c r="Y117" s="104"/>
      <c r="Z117" s="104"/>
      <c r="AA117" s="104"/>
      <c r="AB117" s="104" t="s">
        <v>1</v>
      </c>
      <c r="AC117" s="104"/>
      <c r="AD117" s="104"/>
      <c r="AE117" s="104"/>
      <c r="AF117" s="104" t="s">
        <v>1</v>
      </c>
      <c r="AG117" s="104"/>
      <c r="AH117" s="104"/>
      <c r="AI117" s="104"/>
      <c r="AJ117" s="105"/>
      <c r="AK117" s="96">
        <f t="shared" si="112"/>
        <v>31</v>
      </c>
      <c r="AL117" s="96">
        <f t="shared" si="113"/>
        <v>0</v>
      </c>
      <c r="AM117" s="106">
        <f t="shared" si="114"/>
        <v>8</v>
      </c>
      <c r="AN117" s="197">
        <f t="shared" si="109"/>
        <v>0.25800000000000001</v>
      </c>
      <c r="AO117" s="198"/>
      <c r="AP117" s="215"/>
      <c r="AQ117" s="216"/>
      <c r="AR117" s="167"/>
      <c r="AT117" s="88">
        <f t="shared" si="115"/>
        <v>0</v>
      </c>
      <c r="AU117" s="88">
        <f t="shared" si="116"/>
        <v>0</v>
      </c>
      <c r="AV117" s="2"/>
      <c r="AX117" s="245"/>
      <c r="AY117" s="246"/>
      <c r="AZ117" s="247"/>
      <c r="BA117" s="35" t="str">
        <f>$BA$15</f>
        <v>A建設</v>
      </c>
      <c r="BB117" s="36" t="str">
        <f>$BB$15</f>
        <v>△△</v>
      </c>
      <c r="BC117" s="90">
        <f t="shared" si="117"/>
        <v>31</v>
      </c>
      <c r="BD117" s="90">
        <f t="shared" si="110"/>
        <v>0</v>
      </c>
      <c r="BE117" s="90">
        <f t="shared" si="111"/>
        <v>8</v>
      </c>
      <c r="BI117" s="100"/>
      <c r="BJ117" s="101"/>
      <c r="BK117" s="90"/>
      <c r="BL117" s="90">
        <f>AK117</f>
        <v>31</v>
      </c>
      <c r="BM117" s="90"/>
      <c r="BN117" s="90"/>
      <c r="BO117" s="90"/>
      <c r="BX117" s="90"/>
      <c r="BY117" s="90"/>
      <c r="BZ117" s="90">
        <f>AL117</f>
        <v>0</v>
      </c>
      <c r="CA117" s="90"/>
      <c r="CB117" s="90"/>
      <c r="CC117" s="90"/>
      <c r="CL117" s="90"/>
      <c r="CM117" s="90"/>
      <c r="CN117" s="90">
        <f>AM117</f>
        <v>8</v>
      </c>
      <c r="CO117" s="90"/>
      <c r="CP117" s="90"/>
      <c r="CQ117" s="90"/>
    </row>
    <row r="118" spans="2:103" ht="13.5" customHeight="1">
      <c r="B118" s="211"/>
      <c r="C118" s="208"/>
      <c r="D118" s="102" t="str">
        <f>IF($AH$16="","",$AH$16)</f>
        <v>■■</v>
      </c>
      <c r="E118" s="193"/>
      <c r="F118" s="103" t="s">
        <v>1</v>
      </c>
      <c r="G118" s="104"/>
      <c r="H118" s="104"/>
      <c r="I118" s="104"/>
      <c r="J118" s="104"/>
      <c r="K118" s="104" t="s">
        <v>1</v>
      </c>
      <c r="L118" s="104" t="s">
        <v>1</v>
      </c>
      <c r="M118" s="104"/>
      <c r="N118" s="104"/>
      <c r="O118" s="104"/>
      <c r="P118" s="104" t="s">
        <v>1</v>
      </c>
      <c r="Q118" s="104"/>
      <c r="R118" s="104"/>
      <c r="S118" s="104"/>
      <c r="T118" s="104" t="s">
        <v>1</v>
      </c>
      <c r="U118" s="104"/>
      <c r="V118" s="104"/>
      <c r="W118" s="104"/>
      <c r="X118" s="104" t="s">
        <v>1</v>
      </c>
      <c r="Y118" s="104"/>
      <c r="Z118" s="104"/>
      <c r="AA118" s="104"/>
      <c r="AB118" s="104" t="s">
        <v>1</v>
      </c>
      <c r="AC118" s="104"/>
      <c r="AD118" s="104"/>
      <c r="AE118" s="104"/>
      <c r="AF118" s="104"/>
      <c r="AG118" s="104" t="s">
        <v>1</v>
      </c>
      <c r="AH118" s="104" t="s">
        <v>1</v>
      </c>
      <c r="AI118" s="104"/>
      <c r="AJ118" s="105"/>
      <c r="AK118" s="96">
        <f t="shared" si="112"/>
        <v>31</v>
      </c>
      <c r="AL118" s="96">
        <f t="shared" si="113"/>
        <v>0</v>
      </c>
      <c r="AM118" s="106">
        <f t="shared" si="114"/>
        <v>9</v>
      </c>
      <c r="AN118" s="197">
        <f t="shared" si="109"/>
        <v>0.28999999999999998</v>
      </c>
      <c r="AO118" s="198"/>
      <c r="AP118" s="215"/>
      <c r="AQ118" s="216"/>
      <c r="AR118" s="167"/>
      <c r="AT118" s="88">
        <f t="shared" si="115"/>
        <v>0</v>
      </c>
      <c r="AU118" s="88">
        <f t="shared" si="116"/>
        <v>0</v>
      </c>
      <c r="AV118" s="2"/>
      <c r="AX118" s="245"/>
      <c r="AY118" s="246"/>
      <c r="AZ118" s="247"/>
      <c r="BA118" s="35" t="str">
        <f>$BA$16</f>
        <v>A建設</v>
      </c>
      <c r="BB118" s="36" t="str">
        <f>$BB$16</f>
        <v>■■</v>
      </c>
      <c r="BC118" s="90">
        <f t="shared" si="117"/>
        <v>31</v>
      </c>
      <c r="BD118" s="90">
        <f t="shared" si="110"/>
        <v>0</v>
      </c>
      <c r="BE118" s="90">
        <f t="shared" si="111"/>
        <v>9</v>
      </c>
      <c r="BI118" s="100"/>
      <c r="BJ118" s="101"/>
      <c r="BK118" s="90"/>
      <c r="BL118" s="90"/>
      <c r="BM118" s="90">
        <f>AK118</f>
        <v>31</v>
      </c>
      <c r="BN118" s="90"/>
      <c r="BO118" s="90"/>
      <c r="BX118" s="90"/>
      <c r="BY118" s="90"/>
      <c r="BZ118" s="90"/>
      <c r="CA118" s="90">
        <f>AL118</f>
        <v>0</v>
      </c>
      <c r="CB118" s="90"/>
      <c r="CC118" s="90"/>
      <c r="CL118" s="90"/>
      <c r="CM118" s="90"/>
      <c r="CN118" s="90"/>
      <c r="CO118" s="90">
        <f>AM118</f>
        <v>9</v>
      </c>
      <c r="CP118" s="90"/>
      <c r="CQ118" s="90"/>
    </row>
    <row r="119" spans="2:103" ht="13.5" customHeight="1">
      <c r="B119" s="211"/>
      <c r="C119" s="208"/>
      <c r="D119" s="102" t="str">
        <f>IF($AH$17="","",$AH$17)</f>
        <v>★★</v>
      </c>
      <c r="E119" s="193"/>
      <c r="F119" s="103"/>
      <c r="G119" s="104"/>
      <c r="H119" s="104"/>
      <c r="I119" s="104" t="s">
        <v>1</v>
      </c>
      <c r="J119" s="104" t="s">
        <v>1</v>
      </c>
      <c r="K119" s="104"/>
      <c r="L119" s="104"/>
      <c r="M119" s="104"/>
      <c r="N119" s="104"/>
      <c r="O119" s="104"/>
      <c r="P119" s="104" t="s">
        <v>1</v>
      </c>
      <c r="Q119" s="104" t="s">
        <v>1</v>
      </c>
      <c r="R119" s="104"/>
      <c r="S119" s="104"/>
      <c r="T119" s="104"/>
      <c r="U119" s="104"/>
      <c r="V119" s="104"/>
      <c r="W119" s="104" t="s">
        <v>1</v>
      </c>
      <c r="X119" s="104" t="s">
        <v>1</v>
      </c>
      <c r="Y119" s="104"/>
      <c r="Z119" s="104"/>
      <c r="AA119" s="104"/>
      <c r="AB119" s="104"/>
      <c r="AC119" s="104"/>
      <c r="AD119" s="104" t="s">
        <v>1</v>
      </c>
      <c r="AE119" s="104" t="s">
        <v>1</v>
      </c>
      <c r="AF119" s="104"/>
      <c r="AG119" s="104"/>
      <c r="AH119" s="104"/>
      <c r="AI119" s="104"/>
      <c r="AJ119" s="105"/>
      <c r="AK119" s="96">
        <f t="shared" si="112"/>
        <v>31</v>
      </c>
      <c r="AL119" s="96">
        <f t="shared" si="113"/>
        <v>0</v>
      </c>
      <c r="AM119" s="106">
        <f t="shared" si="114"/>
        <v>8</v>
      </c>
      <c r="AN119" s="197">
        <f t="shared" si="109"/>
        <v>0.25800000000000001</v>
      </c>
      <c r="AO119" s="198"/>
      <c r="AP119" s="215"/>
      <c r="AQ119" s="216"/>
      <c r="AR119" s="167"/>
      <c r="AT119" s="88">
        <f t="shared" si="115"/>
        <v>0</v>
      </c>
      <c r="AU119" s="88">
        <f t="shared" si="116"/>
        <v>0</v>
      </c>
      <c r="AV119" s="2"/>
      <c r="AX119" s="245"/>
      <c r="AY119" s="246"/>
      <c r="AZ119" s="247"/>
      <c r="BA119" s="35" t="str">
        <f>$BA$17</f>
        <v>A建設</v>
      </c>
      <c r="BB119" s="36" t="str">
        <f>$BB$17</f>
        <v>★★</v>
      </c>
      <c r="BC119" s="90">
        <f t="shared" si="117"/>
        <v>31</v>
      </c>
      <c r="BD119" s="90">
        <f t="shared" si="110"/>
        <v>0</v>
      </c>
      <c r="BE119" s="90">
        <f t="shared" si="111"/>
        <v>8</v>
      </c>
      <c r="BI119" s="100"/>
      <c r="BJ119" s="101"/>
      <c r="BK119" s="90"/>
      <c r="BL119" s="90"/>
      <c r="BM119" s="90"/>
      <c r="BN119" s="90">
        <f>AK119</f>
        <v>31</v>
      </c>
      <c r="BO119" s="90"/>
      <c r="BX119" s="90"/>
      <c r="BY119" s="90"/>
      <c r="BZ119" s="90"/>
      <c r="CA119" s="90"/>
      <c r="CB119" s="90">
        <f>AL119</f>
        <v>0</v>
      </c>
      <c r="CC119" s="90"/>
      <c r="CL119" s="90"/>
      <c r="CM119" s="90"/>
      <c r="CN119" s="90"/>
      <c r="CO119" s="90"/>
      <c r="CP119" s="90">
        <f>AM119</f>
        <v>8</v>
      </c>
      <c r="CQ119" s="90"/>
    </row>
    <row r="120" spans="2:103" ht="13.5" customHeight="1">
      <c r="B120" s="212"/>
      <c r="C120" s="209"/>
      <c r="D120" s="102" t="str">
        <f>IF($AH$18="","",$AH$18)</f>
        <v/>
      </c>
      <c r="E120" s="194"/>
      <c r="F120" s="107"/>
      <c r="G120" s="108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10"/>
      <c r="AK120" s="96" t="str">
        <f t="shared" si="112"/>
        <v/>
      </c>
      <c r="AL120" s="97" t="str">
        <f t="shared" si="113"/>
        <v/>
      </c>
      <c r="AM120" s="98" t="str">
        <f t="shared" si="114"/>
        <v/>
      </c>
      <c r="AN120" s="199" t="str">
        <f t="shared" si="109"/>
        <v/>
      </c>
      <c r="AO120" s="200"/>
      <c r="AP120" s="215"/>
      <c r="AQ120" s="216"/>
      <c r="AR120" s="167"/>
      <c r="AT120" s="88" t="str">
        <f t="shared" si="115"/>
        <v/>
      </c>
      <c r="AU120" s="88" t="str">
        <f t="shared" si="116"/>
        <v/>
      </c>
      <c r="AV120" s="2"/>
      <c r="AX120" s="245"/>
      <c r="AY120" s="246"/>
      <c r="AZ120" s="247"/>
      <c r="BA120" s="50" t="str">
        <f>$BA$18</f>
        <v>A建設</v>
      </c>
      <c r="BB120" s="51">
        <f>$BB$18</f>
        <v>0</v>
      </c>
      <c r="BC120" s="90">
        <f t="shared" si="117"/>
        <v>0</v>
      </c>
      <c r="BD120" s="90">
        <f t="shared" si="110"/>
        <v>0</v>
      </c>
      <c r="BE120" s="90">
        <f t="shared" si="111"/>
        <v>0</v>
      </c>
      <c r="BI120" s="100"/>
      <c r="BJ120" s="101"/>
      <c r="BK120" s="90"/>
      <c r="BL120" s="90"/>
      <c r="BM120" s="90"/>
      <c r="BN120" s="90"/>
      <c r="BO120" s="90" t="str">
        <f>AK120</f>
        <v/>
      </c>
      <c r="BX120" s="90"/>
      <c r="BY120" s="90"/>
      <c r="BZ120" s="90"/>
      <c r="CA120" s="90"/>
      <c r="CB120" s="90"/>
      <c r="CC120" s="90" t="str">
        <f>AL120</f>
        <v/>
      </c>
      <c r="CL120" s="90"/>
      <c r="CM120" s="90"/>
      <c r="CN120" s="90"/>
      <c r="CO120" s="90"/>
      <c r="CP120" s="90"/>
      <c r="CQ120" s="90" t="str">
        <f>AM120</f>
        <v/>
      </c>
    </row>
    <row r="121" spans="2:103" ht="26.25" customHeight="1">
      <c r="B121" s="210" t="str">
        <f>IF($AB$19="","",$AB$19)</f>
        <v>下請負人</v>
      </c>
      <c r="C121" s="207" t="str">
        <f>$AE$19</f>
        <v>B産業</v>
      </c>
      <c r="D121" s="88"/>
      <c r="E121" s="89" t="s">
        <v>50</v>
      </c>
      <c r="F121" s="158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9"/>
      <c r="AK121" s="88"/>
      <c r="AL121" s="88"/>
      <c r="AM121" s="111"/>
      <c r="AN121" s="112"/>
      <c r="AO121" s="113"/>
      <c r="AP121" s="215"/>
      <c r="AQ121" s="216"/>
      <c r="AR121" s="167"/>
      <c r="AX121" s="183" t="str">
        <f>$AX$19</f>
        <v>下請負人</v>
      </c>
      <c r="AY121" s="184"/>
      <c r="AZ121" s="185"/>
      <c r="BA121" s="150"/>
      <c r="BB121" s="151"/>
      <c r="BC121" s="114"/>
      <c r="BD121" s="114"/>
      <c r="BE121" s="114"/>
    </row>
    <row r="122" spans="2:103" ht="13.5" customHeight="1">
      <c r="B122" s="211"/>
      <c r="C122" s="208"/>
      <c r="D122" s="115" t="str">
        <f>IF($AH$19="","",$AH$19)</f>
        <v>〇〇</v>
      </c>
      <c r="E122" s="192"/>
      <c r="F122" s="92"/>
      <c r="G122" s="93"/>
      <c r="H122" s="93" t="s">
        <v>1</v>
      </c>
      <c r="I122" s="93" t="s">
        <v>1</v>
      </c>
      <c r="J122" s="93"/>
      <c r="K122" s="93"/>
      <c r="L122" s="93"/>
      <c r="M122" s="93"/>
      <c r="N122" s="93" t="s">
        <v>1</v>
      </c>
      <c r="O122" s="93" t="s">
        <v>1</v>
      </c>
      <c r="P122" s="93"/>
      <c r="Q122" s="93"/>
      <c r="R122" s="93"/>
      <c r="S122" s="93" t="s">
        <v>1</v>
      </c>
      <c r="T122" s="93"/>
      <c r="U122" s="93"/>
      <c r="V122" s="93"/>
      <c r="W122" s="93"/>
      <c r="X122" s="93" t="s">
        <v>1</v>
      </c>
      <c r="Y122" s="93" t="s">
        <v>1</v>
      </c>
      <c r="Z122" s="93"/>
      <c r="AA122" s="93"/>
      <c r="AB122" s="93"/>
      <c r="AC122" s="93" t="s">
        <v>1</v>
      </c>
      <c r="AD122" s="93"/>
      <c r="AE122" s="94"/>
      <c r="AF122" s="94"/>
      <c r="AG122" s="94"/>
      <c r="AH122" s="94" t="s">
        <v>1</v>
      </c>
      <c r="AI122" s="94" t="s">
        <v>1</v>
      </c>
      <c r="AJ122" s="95"/>
      <c r="AK122" s="96">
        <f>IF(D122="","",COUNT($F$112:$AJ$112)-AL122)</f>
        <v>31</v>
      </c>
      <c r="AL122" s="97">
        <f>IF(D122="","",AT122+AU122)</f>
        <v>0</v>
      </c>
      <c r="AM122" s="98">
        <f>IF(D122="","",COUNTIF(F122:AJ122,"休"))</f>
        <v>10</v>
      </c>
      <c r="AN122" s="195">
        <f t="shared" ref="AN122:AN125" si="118">IF(D122="","",IF(AK122=0,"－",IFERROR(ROUNDDOWN(AM122/AK122,3),"")))</f>
        <v>0.32200000000000001</v>
      </c>
      <c r="AO122" s="196"/>
      <c r="AP122" s="215"/>
      <c r="AQ122" s="216"/>
      <c r="AR122" s="167"/>
      <c r="AT122" s="88">
        <f t="shared" ref="AT122:AT125" si="119">IF(D122="","",COUNTIF(F122:AJ122,"－"))</f>
        <v>0</v>
      </c>
      <c r="AU122" s="88">
        <f t="shared" ref="AU122:AU125" si="120">IF(D122="","",COUNTIF(F122:AJ122,"外"))</f>
        <v>0</v>
      </c>
      <c r="AV122" s="2"/>
      <c r="AX122" s="186"/>
      <c r="AY122" s="187"/>
      <c r="AZ122" s="188"/>
      <c r="BA122" s="22" t="str">
        <f>$BA$19</f>
        <v>B産業</v>
      </c>
      <c r="BB122" s="23" t="str">
        <f>$BB$19</f>
        <v>〇〇</v>
      </c>
      <c r="BC122" s="90">
        <f t="shared" ref="BC122:BC125" si="121">IF(AK122="",0,AK122)</f>
        <v>31</v>
      </c>
      <c r="BD122" s="90">
        <f t="shared" ref="BD122:BD125" si="122">IF(AL122="",0,AL122)</f>
        <v>0</v>
      </c>
      <c r="BE122" s="90">
        <f t="shared" ref="BE122:BE125" si="123">IF(AM122="",0,AM122)</f>
        <v>10</v>
      </c>
      <c r="BP122" s="90">
        <f>AK122</f>
        <v>31</v>
      </c>
      <c r="BQ122" s="90"/>
      <c r="BR122" s="90"/>
      <c r="BS122" s="90"/>
      <c r="CD122" s="90">
        <f>AL122</f>
        <v>0</v>
      </c>
      <c r="CE122" s="90"/>
      <c r="CF122" s="90"/>
      <c r="CG122" s="90"/>
      <c r="CR122" s="90">
        <f>AM122</f>
        <v>10</v>
      </c>
      <c r="CS122" s="90"/>
      <c r="CT122" s="90"/>
      <c r="CU122" s="90"/>
    </row>
    <row r="123" spans="2:103" ht="13.5" customHeight="1">
      <c r="B123" s="211"/>
      <c r="C123" s="208"/>
      <c r="D123" s="102" t="str">
        <f>IF($AH$20="","",$AH$20)</f>
        <v>●●</v>
      </c>
      <c r="E123" s="193"/>
      <c r="F123" s="103"/>
      <c r="G123" s="104"/>
      <c r="H123" s="104"/>
      <c r="I123" s="104" t="s">
        <v>1</v>
      </c>
      <c r="J123" s="104" t="s">
        <v>1</v>
      </c>
      <c r="K123" s="104"/>
      <c r="L123" s="104"/>
      <c r="M123" s="104"/>
      <c r="N123" s="104"/>
      <c r="O123" s="104" t="s">
        <v>1</v>
      </c>
      <c r="P123" s="104" t="s">
        <v>1</v>
      </c>
      <c r="Q123" s="104"/>
      <c r="R123" s="104"/>
      <c r="S123" s="104"/>
      <c r="T123" s="104" t="s">
        <v>1</v>
      </c>
      <c r="U123" s="104"/>
      <c r="V123" s="104"/>
      <c r="W123" s="104"/>
      <c r="X123" s="104"/>
      <c r="Y123" s="104" t="s">
        <v>1</v>
      </c>
      <c r="Z123" s="104" t="s">
        <v>1</v>
      </c>
      <c r="AA123" s="104"/>
      <c r="AB123" s="104"/>
      <c r="AC123" s="104"/>
      <c r="AD123" s="104" t="s">
        <v>1</v>
      </c>
      <c r="AE123" s="104"/>
      <c r="AF123" s="104"/>
      <c r="AG123" s="104"/>
      <c r="AH123" s="104"/>
      <c r="AI123" s="104" t="s">
        <v>1</v>
      </c>
      <c r="AJ123" s="105" t="s">
        <v>1</v>
      </c>
      <c r="AK123" s="96">
        <f t="shared" ref="AK123:AK125" si="124">IF(D123="","",COUNT($F$112:$AJ$112)-AL123)</f>
        <v>31</v>
      </c>
      <c r="AL123" s="96">
        <f t="shared" ref="AL123:AL125" si="125">IF(D123="","",AT123+AU123)</f>
        <v>0</v>
      </c>
      <c r="AM123" s="106">
        <f t="shared" ref="AM123:AM125" si="126">IF(D123="","",COUNTIF(F123:AJ123,"休"))</f>
        <v>10</v>
      </c>
      <c r="AN123" s="197">
        <f t="shared" si="118"/>
        <v>0.32200000000000001</v>
      </c>
      <c r="AO123" s="198"/>
      <c r="AP123" s="215"/>
      <c r="AQ123" s="216"/>
      <c r="AR123" s="167"/>
      <c r="AT123" s="88">
        <f t="shared" si="119"/>
        <v>0</v>
      </c>
      <c r="AU123" s="88">
        <f t="shared" si="120"/>
        <v>0</v>
      </c>
      <c r="AV123" s="2"/>
      <c r="AX123" s="186"/>
      <c r="AY123" s="187"/>
      <c r="AZ123" s="188"/>
      <c r="BA123" s="35" t="str">
        <f>$BA$20</f>
        <v>B産業</v>
      </c>
      <c r="BB123" s="152" t="str">
        <f>$BB$20</f>
        <v>●●</v>
      </c>
      <c r="BC123" s="90">
        <f t="shared" si="121"/>
        <v>31</v>
      </c>
      <c r="BD123" s="90">
        <f t="shared" si="122"/>
        <v>0</v>
      </c>
      <c r="BE123" s="90">
        <f t="shared" si="123"/>
        <v>10</v>
      </c>
      <c r="BP123" s="90"/>
      <c r="BQ123" s="90">
        <f>AK123</f>
        <v>31</v>
      </c>
      <c r="BR123" s="90"/>
      <c r="BS123" s="90"/>
      <c r="CD123" s="90"/>
      <c r="CE123" s="90">
        <f>AL123</f>
        <v>0</v>
      </c>
      <c r="CF123" s="90"/>
      <c r="CG123" s="90"/>
      <c r="CR123" s="90"/>
      <c r="CS123" s="90">
        <f>AM123</f>
        <v>10</v>
      </c>
      <c r="CT123" s="90"/>
      <c r="CU123" s="90"/>
    </row>
    <row r="124" spans="2:103" ht="13.5" customHeight="1">
      <c r="B124" s="211"/>
      <c r="C124" s="208"/>
      <c r="D124" s="102" t="str">
        <f>IF($AH$21="","",$AH$21)</f>
        <v/>
      </c>
      <c r="E124" s="193"/>
      <c r="F124" s="103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5"/>
      <c r="AK124" s="96" t="str">
        <f t="shared" si="124"/>
        <v/>
      </c>
      <c r="AL124" s="96" t="str">
        <f t="shared" si="125"/>
        <v/>
      </c>
      <c r="AM124" s="106" t="str">
        <f t="shared" si="126"/>
        <v/>
      </c>
      <c r="AN124" s="197" t="str">
        <f t="shared" si="118"/>
        <v/>
      </c>
      <c r="AO124" s="198"/>
      <c r="AP124" s="215"/>
      <c r="AQ124" s="216"/>
      <c r="AR124" s="167"/>
      <c r="AT124" s="88" t="str">
        <f t="shared" si="119"/>
        <v/>
      </c>
      <c r="AU124" s="88" t="str">
        <f t="shared" si="120"/>
        <v/>
      </c>
      <c r="AV124" s="2"/>
      <c r="AX124" s="186"/>
      <c r="AY124" s="187"/>
      <c r="AZ124" s="188"/>
      <c r="BA124" s="35" t="str">
        <f>$BA$21</f>
        <v>B産業</v>
      </c>
      <c r="BB124" s="152">
        <f>$BB$21</f>
        <v>0</v>
      </c>
      <c r="BC124" s="90">
        <f t="shared" si="121"/>
        <v>0</v>
      </c>
      <c r="BD124" s="90">
        <f t="shared" si="122"/>
        <v>0</v>
      </c>
      <c r="BE124" s="90">
        <f t="shared" si="123"/>
        <v>0</v>
      </c>
      <c r="BP124" s="90"/>
      <c r="BQ124" s="90"/>
      <c r="BR124" s="90" t="str">
        <f>AK124</f>
        <v/>
      </c>
      <c r="BS124" s="90"/>
      <c r="CD124" s="90"/>
      <c r="CE124" s="90"/>
      <c r="CF124" s="90" t="str">
        <f>AL124</f>
        <v/>
      </c>
      <c r="CG124" s="90"/>
      <c r="CR124" s="90"/>
      <c r="CS124" s="90"/>
      <c r="CT124" s="90" t="str">
        <f>AM124</f>
        <v/>
      </c>
      <c r="CU124" s="90"/>
    </row>
    <row r="125" spans="2:103" ht="13.5" customHeight="1">
      <c r="B125" s="211"/>
      <c r="C125" s="209"/>
      <c r="D125" s="115" t="str">
        <f>IF($AH$22="","",$AH$22)</f>
        <v/>
      </c>
      <c r="E125" s="194"/>
      <c r="F125" s="10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5"/>
      <c r="AK125" s="96" t="str">
        <f t="shared" si="124"/>
        <v/>
      </c>
      <c r="AL125" s="116" t="str">
        <f t="shared" si="125"/>
        <v/>
      </c>
      <c r="AM125" s="98" t="str">
        <f t="shared" si="126"/>
        <v/>
      </c>
      <c r="AN125" s="199" t="str">
        <f t="shared" si="118"/>
        <v/>
      </c>
      <c r="AO125" s="200"/>
      <c r="AP125" s="215"/>
      <c r="AQ125" s="216"/>
      <c r="AR125" s="167"/>
      <c r="AT125" s="88" t="str">
        <f t="shared" si="119"/>
        <v/>
      </c>
      <c r="AU125" s="88" t="str">
        <f t="shared" si="120"/>
        <v/>
      </c>
      <c r="AV125" s="2"/>
      <c r="AX125" s="186"/>
      <c r="AY125" s="187"/>
      <c r="AZ125" s="188"/>
      <c r="BA125" s="50" t="str">
        <f>$BA$22</f>
        <v>B産業</v>
      </c>
      <c r="BB125" s="153">
        <f t="shared" ref="BB125" si="127">BB105</f>
        <v>0</v>
      </c>
      <c r="BC125" s="90">
        <f t="shared" si="121"/>
        <v>0</v>
      </c>
      <c r="BD125" s="90">
        <f t="shared" si="122"/>
        <v>0</v>
      </c>
      <c r="BE125" s="90">
        <f t="shared" si="123"/>
        <v>0</v>
      </c>
      <c r="BP125" s="90"/>
      <c r="BQ125" s="90"/>
      <c r="BR125" s="90"/>
      <c r="BS125" s="90" t="str">
        <f>AK125</f>
        <v/>
      </c>
      <c r="CD125" s="90"/>
      <c r="CE125" s="90"/>
      <c r="CF125" s="90"/>
      <c r="CG125" s="90" t="str">
        <f>AL125</f>
        <v/>
      </c>
      <c r="CR125" s="90"/>
      <c r="CS125" s="90"/>
      <c r="CT125" s="90"/>
      <c r="CU125" s="90" t="str">
        <f>AM125</f>
        <v/>
      </c>
    </row>
    <row r="126" spans="2:103" ht="26.25" customHeight="1">
      <c r="B126" s="211"/>
      <c r="C126" s="207" t="str">
        <f>$AE$23</f>
        <v>C土木</v>
      </c>
      <c r="D126" s="88"/>
      <c r="E126" s="89" t="s">
        <v>50</v>
      </c>
      <c r="F126" s="158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9"/>
      <c r="AK126" s="88"/>
      <c r="AL126" s="88"/>
      <c r="AM126" s="111"/>
      <c r="AN126" s="112"/>
      <c r="AO126" s="113"/>
      <c r="AP126" s="215"/>
      <c r="AQ126" s="216"/>
      <c r="AR126" s="167"/>
      <c r="AX126" s="186"/>
      <c r="AY126" s="187"/>
      <c r="AZ126" s="188"/>
      <c r="BA126" s="150"/>
      <c r="BB126" s="149"/>
      <c r="BC126" s="114"/>
      <c r="BD126" s="114"/>
      <c r="BE126" s="114"/>
    </row>
    <row r="127" spans="2:103">
      <c r="B127" s="211"/>
      <c r="C127" s="208"/>
      <c r="D127" s="91" t="str">
        <f>IF($AH$23="","",$AH$23)</f>
        <v>●●</v>
      </c>
      <c r="E127" s="192"/>
      <c r="F127" s="92"/>
      <c r="G127" s="93"/>
      <c r="H127" s="93"/>
      <c r="I127" s="93"/>
      <c r="J127" s="93"/>
      <c r="K127" s="93" t="s">
        <v>1</v>
      </c>
      <c r="L127" s="93" t="s">
        <v>1</v>
      </c>
      <c r="M127" s="93"/>
      <c r="N127" s="93"/>
      <c r="O127" s="93" t="s">
        <v>1</v>
      </c>
      <c r="P127" s="93"/>
      <c r="Q127" s="93"/>
      <c r="R127" s="93"/>
      <c r="S127" s="93"/>
      <c r="T127" s="93"/>
      <c r="U127" s="93" t="s">
        <v>1</v>
      </c>
      <c r="V127" s="93" t="s">
        <v>1</v>
      </c>
      <c r="W127" s="93"/>
      <c r="X127" s="93"/>
      <c r="Y127" s="93" t="s">
        <v>1</v>
      </c>
      <c r="Z127" s="93"/>
      <c r="AA127" s="93"/>
      <c r="AB127" s="93"/>
      <c r="AC127" s="93"/>
      <c r="AD127" s="93" t="s">
        <v>1</v>
      </c>
      <c r="AE127" s="93" t="s">
        <v>1</v>
      </c>
      <c r="AF127" s="93"/>
      <c r="AG127" s="93"/>
      <c r="AH127" s="93"/>
      <c r="AI127" s="93"/>
      <c r="AJ127" s="117" t="s">
        <v>1</v>
      </c>
      <c r="AK127" s="96">
        <f>IF(D127="","",COUNT($F$112:$AJ$112)-AL127)</f>
        <v>31</v>
      </c>
      <c r="AL127" s="118">
        <f>IF(D127="","",AT127+AU127)</f>
        <v>0</v>
      </c>
      <c r="AM127" s="119">
        <f>IF(D127="","",COUNTIF(F127:AJ127,"休"))</f>
        <v>9</v>
      </c>
      <c r="AN127" s="195">
        <f t="shared" ref="AN127:AN130" si="128">IF(D127="","",IF(AK127=0,"－",IFERROR(ROUNDDOWN(AM127/AK127,3),"")))</f>
        <v>0.28999999999999998</v>
      </c>
      <c r="AO127" s="196"/>
      <c r="AP127" s="215"/>
      <c r="AQ127" s="216"/>
      <c r="AR127" s="167"/>
      <c r="AT127" s="88">
        <f t="shared" ref="AT127:AT130" si="129">IF(D127="","",COUNTIF(F127:AJ127,"－"))</f>
        <v>0</v>
      </c>
      <c r="AU127" s="88">
        <f t="shared" ref="AU127:AU130" si="130">IF(D127="","",COUNTIF(F127:AJ127,"外"))</f>
        <v>0</v>
      </c>
      <c r="AV127" s="2"/>
      <c r="AX127" s="186"/>
      <c r="AY127" s="187"/>
      <c r="AZ127" s="188"/>
      <c r="BA127" s="22" t="str">
        <f>$BA$23</f>
        <v>C土木</v>
      </c>
      <c r="BB127" s="154" t="str">
        <f>$BB$23</f>
        <v>●●</v>
      </c>
      <c r="BC127" s="90">
        <f t="shared" ref="BC127:BC130" si="131">IF(AK127="",0,AK127)</f>
        <v>31</v>
      </c>
      <c r="BD127" s="90">
        <f t="shared" ref="BD127:BD130" si="132">IF(AL127="",0,AL127)</f>
        <v>0</v>
      </c>
      <c r="BE127" s="90">
        <f t="shared" ref="BE127:BE130" si="133">IF(AM127="",0,AM127)</f>
        <v>9</v>
      </c>
      <c r="BT127" s="90">
        <f>AK127</f>
        <v>31</v>
      </c>
      <c r="BU127" s="90"/>
      <c r="BV127" s="90"/>
      <c r="BW127" s="90"/>
      <c r="CH127" s="90">
        <f>AL127</f>
        <v>0</v>
      </c>
      <c r="CI127" s="90"/>
      <c r="CJ127" s="90"/>
      <c r="CK127" s="90"/>
      <c r="CV127" s="90">
        <f>AM127</f>
        <v>9</v>
      </c>
      <c r="CW127" s="90"/>
      <c r="CX127" s="90"/>
      <c r="CY127" s="90"/>
    </row>
    <row r="128" spans="2:103" ht="13.5" customHeight="1">
      <c r="B128" s="211"/>
      <c r="C128" s="208"/>
      <c r="D128" s="102" t="str">
        <f>IF($AH$24="","",$AH$24)</f>
        <v/>
      </c>
      <c r="E128" s="193"/>
      <c r="F128" s="103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5"/>
      <c r="AK128" s="96" t="str">
        <f t="shared" ref="AK128:AK130" si="134">IF(D128="","",COUNT($F$112:$AJ$112)-AL128)</f>
        <v/>
      </c>
      <c r="AL128" s="96" t="str">
        <f t="shared" ref="AL128:AL130" si="135">IF(D128="","",AT128+AU128)</f>
        <v/>
      </c>
      <c r="AM128" s="106" t="str">
        <f t="shared" ref="AM128:AM130" si="136">IF(D128="","",COUNTIF(F128:AJ128,"休"))</f>
        <v/>
      </c>
      <c r="AN128" s="197" t="str">
        <f t="shared" si="128"/>
        <v/>
      </c>
      <c r="AO128" s="198"/>
      <c r="AP128" s="215"/>
      <c r="AQ128" s="216"/>
      <c r="AR128" s="167"/>
      <c r="AT128" s="88" t="str">
        <f t="shared" si="129"/>
        <v/>
      </c>
      <c r="AU128" s="88" t="str">
        <f t="shared" si="130"/>
        <v/>
      </c>
      <c r="AV128" s="2"/>
      <c r="AX128" s="186"/>
      <c r="AY128" s="187"/>
      <c r="AZ128" s="188"/>
      <c r="BA128" s="35" t="str">
        <f>$BA$24</f>
        <v>C土木</v>
      </c>
      <c r="BB128" s="152">
        <f>$BB$24</f>
        <v>0</v>
      </c>
      <c r="BC128" s="90">
        <f t="shared" si="131"/>
        <v>0</v>
      </c>
      <c r="BD128" s="90">
        <f t="shared" si="132"/>
        <v>0</v>
      </c>
      <c r="BE128" s="90">
        <f t="shared" si="133"/>
        <v>0</v>
      </c>
      <c r="BT128" s="90"/>
      <c r="BU128" s="90" t="str">
        <f>AK128</f>
        <v/>
      </c>
      <c r="BV128" s="90"/>
      <c r="BW128" s="90"/>
      <c r="CH128" s="90"/>
      <c r="CI128" s="90" t="str">
        <f>AL128</f>
        <v/>
      </c>
      <c r="CJ128" s="90"/>
      <c r="CK128" s="90"/>
      <c r="CV128" s="90"/>
      <c r="CW128" s="90" t="str">
        <f>AM128</f>
        <v/>
      </c>
      <c r="CX128" s="90"/>
      <c r="CY128" s="90"/>
    </row>
    <row r="129" spans="2:103" ht="13.5" customHeight="1">
      <c r="B129" s="211"/>
      <c r="C129" s="208"/>
      <c r="D129" s="102" t="str">
        <f>IF($AH$25="","",$AH$25)</f>
        <v/>
      </c>
      <c r="E129" s="193"/>
      <c r="F129" s="103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5"/>
      <c r="AK129" s="96" t="str">
        <f t="shared" si="134"/>
        <v/>
      </c>
      <c r="AL129" s="96" t="str">
        <f t="shared" si="135"/>
        <v/>
      </c>
      <c r="AM129" s="106" t="str">
        <f t="shared" si="136"/>
        <v/>
      </c>
      <c r="AN129" s="197" t="str">
        <f t="shared" si="128"/>
        <v/>
      </c>
      <c r="AO129" s="198"/>
      <c r="AP129" s="215"/>
      <c r="AQ129" s="216"/>
      <c r="AR129" s="167"/>
      <c r="AT129" s="88" t="str">
        <f t="shared" si="129"/>
        <v/>
      </c>
      <c r="AU129" s="88" t="str">
        <f t="shared" si="130"/>
        <v/>
      </c>
      <c r="AV129" s="2"/>
      <c r="AX129" s="186"/>
      <c r="AY129" s="187"/>
      <c r="AZ129" s="188"/>
      <c r="BA129" s="35" t="str">
        <f>$BA$25</f>
        <v>C土木</v>
      </c>
      <c r="BB129" s="152">
        <f>$BB$25</f>
        <v>0</v>
      </c>
      <c r="BC129" s="90">
        <f t="shared" si="131"/>
        <v>0</v>
      </c>
      <c r="BD129" s="90">
        <f t="shared" si="132"/>
        <v>0</v>
      </c>
      <c r="BE129" s="90">
        <f t="shared" si="133"/>
        <v>0</v>
      </c>
      <c r="BT129" s="90"/>
      <c r="BU129" s="90"/>
      <c r="BV129" s="90" t="str">
        <f>AK129</f>
        <v/>
      </c>
      <c r="BW129" s="90"/>
      <c r="CH129" s="90"/>
      <c r="CI129" s="90"/>
      <c r="CJ129" s="90" t="str">
        <f>AL129</f>
        <v/>
      </c>
      <c r="CK129" s="90"/>
      <c r="CV129" s="90"/>
      <c r="CW129" s="90"/>
      <c r="CX129" s="90" t="str">
        <f>AM129</f>
        <v/>
      </c>
      <c r="CY129" s="90"/>
    </row>
    <row r="130" spans="2:103" ht="13.5" customHeight="1">
      <c r="B130" s="212"/>
      <c r="C130" s="209"/>
      <c r="D130" s="120" t="str">
        <f>IF($AH$26="","",$AH$26)</f>
        <v/>
      </c>
      <c r="E130" s="194"/>
      <c r="F130" s="121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22"/>
      <c r="AK130" s="146" t="str">
        <f t="shared" si="134"/>
        <v/>
      </c>
      <c r="AL130" s="146" t="str">
        <f t="shared" si="135"/>
        <v/>
      </c>
      <c r="AM130" s="124" t="str">
        <f t="shared" si="136"/>
        <v/>
      </c>
      <c r="AN130" s="199" t="str">
        <f t="shared" si="128"/>
        <v/>
      </c>
      <c r="AO130" s="200"/>
      <c r="AP130" s="217"/>
      <c r="AQ130" s="218"/>
      <c r="AR130" s="167"/>
      <c r="AT130" s="88" t="str">
        <f t="shared" si="129"/>
        <v/>
      </c>
      <c r="AU130" s="88" t="str">
        <f t="shared" si="130"/>
        <v/>
      </c>
      <c r="AV130" s="2"/>
      <c r="AX130" s="189"/>
      <c r="AY130" s="190"/>
      <c r="AZ130" s="191"/>
      <c r="BA130" s="50" t="str">
        <f>$BA$26</f>
        <v>C土木</v>
      </c>
      <c r="BB130" s="153">
        <f>$BB$26</f>
        <v>0</v>
      </c>
      <c r="BC130" s="90">
        <f t="shared" si="131"/>
        <v>0</v>
      </c>
      <c r="BD130" s="90">
        <f t="shared" si="132"/>
        <v>0</v>
      </c>
      <c r="BE130" s="90">
        <f t="shared" si="133"/>
        <v>0</v>
      </c>
      <c r="BT130" s="90"/>
      <c r="BU130" s="90"/>
      <c r="BV130" s="90"/>
      <c r="BW130" s="90" t="str">
        <f>AK130</f>
        <v/>
      </c>
      <c r="CH130" s="90"/>
      <c r="CI130" s="90"/>
      <c r="CJ130" s="90"/>
      <c r="CK130" s="90" t="str">
        <f>AL130</f>
        <v/>
      </c>
      <c r="CV130" s="90"/>
      <c r="CW130" s="90"/>
      <c r="CX130" s="90"/>
      <c r="CY130" s="90" t="str">
        <f>AM130</f>
        <v/>
      </c>
    </row>
    <row r="131" spans="2:103">
      <c r="B131" s="135"/>
      <c r="C131" s="136"/>
      <c r="D131" s="137"/>
      <c r="E131" s="138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8"/>
      <c r="AL131" s="138"/>
      <c r="AM131" s="203" t="s">
        <v>56</v>
      </c>
      <c r="AN131" s="204"/>
      <c r="AO131" s="204"/>
      <c r="AP131" s="205" t="str">
        <f>IF(7&gt;COUNT(F112:AJ112),"対象外",IF(AP115&gt;=0.285,"達成","未達成"))</f>
        <v>達成</v>
      </c>
      <c r="AQ131" s="206"/>
      <c r="AR131" s="165"/>
      <c r="AT131" s="2"/>
      <c r="AU131" s="2"/>
      <c r="AV131" s="2"/>
      <c r="BA131" s="150"/>
      <c r="BB131" s="150"/>
      <c r="BC131" s="127"/>
      <c r="BD131" s="127"/>
      <c r="BE131" s="127"/>
    </row>
    <row r="132" spans="2:103">
      <c r="B132" s="125"/>
      <c r="C132" s="12"/>
      <c r="D132" s="65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126"/>
      <c r="AL132" s="2"/>
      <c r="AM132" s="2"/>
      <c r="AR132" s="155"/>
      <c r="BA132" s="150"/>
      <c r="BB132" s="150"/>
    </row>
    <row r="133" spans="2:103">
      <c r="B133" s="125"/>
      <c r="C133" s="12"/>
      <c r="D133" s="65"/>
      <c r="F133" s="129" t="str">
        <f>IF(F134="","",IF(COUNT($F134:$AJ134)&lt;7,"外",""))</f>
        <v/>
      </c>
      <c r="G133" s="129" t="str">
        <f t="shared" ref="G133:K133" si="137">IF(G134="","",IF(COUNT($F134:$AJ134)&lt;7,"外",""))</f>
        <v/>
      </c>
      <c r="H133" s="129" t="str">
        <f t="shared" si="137"/>
        <v/>
      </c>
      <c r="I133" s="130" t="str">
        <f t="shared" si="137"/>
        <v/>
      </c>
      <c r="J133" s="130" t="str">
        <f t="shared" si="137"/>
        <v/>
      </c>
      <c r="K133" s="130" t="str">
        <f t="shared" si="137"/>
        <v/>
      </c>
      <c r="AK133" s="139"/>
      <c r="AL133" s="2"/>
      <c r="AM133" s="2"/>
      <c r="AR133" s="155"/>
      <c r="BA133" s="150"/>
      <c r="BB133" s="150"/>
    </row>
    <row r="134" spans="2:103" ht="13.5" customHeight="1">
      <c r="B134" s="219">
        <f>F134</f>
        <v>45809</v>
      </c>
      <c r="C134" s="220"/>
      <c r="D134" s="221"/>
      <c r="E134" s="77" t="s">
        <v>48</v>
      </c>
      <c r="F134" s="78">
        <f>IF(EDATE(B112,1)&gt;$E$10,"",EDATE(B112,1))</f>
        <v>45809</v>
      </c>
      <c r="G134" s="79">
        <f>IF(MONTH($F134)&lt;MONTH($F134+F$1),"",IF(($F134+F$1)&gt;$E$10,"",IF(F134=EOMONTH(($F134-DAY($F134)+G$1),0),"",IF(F134="","",F134+1))))</f>
        <v>45810</v>
      </c>
      <c r="H134" s="79">
        <f t="shared" ref="H134" si="138">IF(MONTH($F134)&lt;MONTH($F134+G$1),"",IF(($F134+G$1)&gt;$E$10,"",IF(G134=EOMONTH(($F134-DAY($F134)+H$1),0),"",IF(G134="","",G134+1))))</f>
        <v>45811</v>
      </c>
      <c r="I134" s="79">
        <f t="shared" ref="I134" si="139">IF(MONTH($F134)&lt;MONTH($F134+H$1),"",IF(($F134+H$1)&gt;$E$10,"",IF(H134=EOMONTH(($F134-DAY($F134)+I$1),0),"",IF(H134="","",H134+1))))</f>
        <v>45812</v>
      </c>
      <c r="J134" s="79">
        <f t="shared" ref="J134" si="140">IF(MONTH($F134)&lt;MONTH($F134+I$1),"",IF(($F134+I$1)&gt;$E$10,"",IF(I134=EOMONTH(($F134-DAY($F134)+J$1),0),"",IF(I134="","",I134+1))))</f>
        <v>45813</v>
      </c>
      <c r="K134" s="79">
        <f t="shared" ref="K134" si="141">IF(MONTH($F134)&lt;MONTH($F134+J$1),"",IF(($F134+J$1)&gt;$E$10,"",IF(J134=EOMONTH(($F134-DAY($F134)+K$1),0),"",IF(J134="","",J134+1))))</f>
        <v>45814</v>
      </c>
      <c r="L134" s="79">
        <f t="shared" ref="L134" si="142">IF(MONTH($F134)&lt;MONTH($F134+K$1),"",IF(($F134+K$1)&gt;$E$10,"",IF(K134=EOMONTH(($F134-DAY($F134)+L$1),0),"",IF(K134="","",K134+1))))</f>
        <v>45815</v>
      </c>
      <c r="M134" s="79">
        <f t="shared" ref="M134" si="143">IF(MONTH($F134)&lt;MONTH($F134+L$1),"",IF(($F134+L$1)&gt;$E$10,"",IF(L134=EOMONTH(($F134-DAY($F134)+M$1),0),"",IF(L134="","",L134+1))))</f>
        <v>45816</v>
      </c>
      <c r="N134" s="79">
        <f t="shared" ref="N134" si="144">IF(MONTH($F134)&lt;MONTH($F134+M$1),"",IF(($F134+M$1)&gt;$E$10,"",IF(M134=EOMONTH(($F134-DAY($F134)+N$1),0),"",IF(M134="","",M134+1))))</f>
        <v>45817</v>
      </c>
      <c r="O134" s="79">
        <f t="shared" ref="O134" si="145">IF(MONTH($F134)&lt;MONTH($F134+N$1),"",IF(($F134+N$1)&gt;$E$10,"",IF(N134=EOMONTH(($F134-DAY($F134)+O$1),0),"",IF(N134="","",N134+1))))</f>
        <v>45818</v>
      </c>
      <c r="P134" s="79">
        <f t="shared" ref="P134" si="146">IF(MONTH($F134)&lt;MONTH($F134+O$1),"",IF(($F134+O$1)&gt;$E$10,"",IF(O134=EOMONTH(($F134-DAY($F134)+P$1),0),"",IF(O134="","",O134+1))))</f>
        <v>45819</v>
      </c>
      <c r="Q134" s="79">
        <f t="shared" ref="Q134" si="147">IF(MONTH($F134)&lt;MONTH($F134+P$1),"",IF(($F134+P$1)&gt;$E$10,"",IF(P134=EOMONTH(($F134-DAY($F134)+Q$1),0),"",IF(P134="","",P134+1))))</f>
        <v>45820</v>
      </c>
      <c r="R134" s="79">
        <f t="shared" ref="R134" si="148">IF(MONTH($F134)&lt;MONTH($F134+Q$1),"",IF(($F134+Q$1)&gt;$E$10,"",IF(Q134=EOMONTH(($F134-DAY($F134)+R$1),0),"",IF(Q134="","",Q134+1))))</f>
        <v>45821</v>
      </c>
      <c r="S134" s="79">
        <f t="shared" ref="S134" si="149">IF(MONTH($F134)&lt;MONTH($F134+R$1),"",IF(($F134+R$1)&gt;$E$10,"",IF(R134=EOMONTH(($F134-DAY($F134)+S$1),0),"",IF(R134="","",R134+1))))</f>
        <v>45822</v>
      </c>
      <c r="T134" s="79">
        <f t="shared" ref="T134" si="150">IF(MONTH($F134)&lt;MONTH($F134+S$1),"",IF(($F134+S$1)&gt;$E$10,"",IF(S134=EOMONTH(($F134-DAY($F134)+T$1),0),"",IF(S134="","",S134+1))))</f>
        <v>45823</v>
      </c>
      <c r="U134" s="79">
        <f t="shared" ref="U134" si="151">IF(MONTH($F134)&lt;MONTH($F134+T$1),"",IF(($F134+T$1)&gt;$E$10,"",IF(T134=EOMONTH(($F134-DAY($F134)+U$1),0),"",IF(T134="","",T134+1))))</f>
        <v>45824</v>
      </c>
      <c r="V134" s="79">
        <f t="shared" ref="V134" si="152">IF(MONTH($F134)&lt;MONTH($F134+U$1),"",IF(($F134+U$1)&gt;$E$10,"",IF(U134=EOMONTH(($F134-DAY($F134)+V$1),0),"",IF(U134="","",U134+1))))</f>
        <v>45825</v>
      </c>
      <c r="W134" s="79">
        <f t="shared" ref="W134" si="153">IF(MONTH($F134)&lt;MONTH($F134+V$1),"",IF(($F134+V$1)&gt;$E$10,"",IF(V134=EOMONTH(($F134-DAY($F134)+W$1),0),"",IF(V134="","",V134+1))))</f>
        <v>45826</v>
      </c>
      <c r="X134" s="79">
        <f t="shared" ref="X134" si="154">IF(MONTH($F134)&lt;MONTH($F134+W$1),"",IF(($F134+W$1)&gt;$E$10,"",IF(W134=EOMONTH(($F134-DAY($F134)+X$1),0),"",IF(W134="","",W134+1))))</f>
        <v>45827</v>
      </c>
      <c r="Y134" s="79">
        <f t="shared" ref="Y134" si="155">IF(MONTH($F134)&lt;MONTH($F134+X$1),"",IF(($F134+X$1)&gt;$E$10,"",IF(X134=EOMONTH(($F134-DAY($F134)+Y$1),0),"",IF(X134="","",X134+1))))</f>
        <v>45828</v>
      </c>
      <c r="Z134" s="79">
        <f t="shared" ref="Z134" si="156">IF(MONTH($F134)&lt;MONTH($F134+Y$1),"",IF(($F134+Y$1)&gt;$E$10,"",IF(Y134=EOMONTH(($F134-DAY($F134)+Z$1),0),"",IF(Y134="","",Y134+1))))</f>
        <v>45829</v>
      </c>
      <c r="AA134" s="79">
        <f t="shared" ref="AA134" si="157">IF(MONTH($F134)&lt;MONTH($F134+Z$1),"",IF(($F134+Z$1)&gt;$E$10,"",IF(Z134=EOMONTH(($F134-DAY($F134)+AA$1),0),"",IF(Z134="","",Z134+1))))</f>
        <v>45830</v>
      </c>
      <c r="AB134" s="79">
        <f t="shared" ref="AB134" si="158">IF(MONTH($F134)&lt;MONTH($F134+AA$1),"",IF(($F134+AA$1)&gt;$E$10,"",IF(AA134=EOMONTH(($F134-DAY($F134)+AB$1),0),"",IF(AA134="","",AA134+1))))</f>
        <v>45831</v>
      </c>
      <c r="AC134" s="79">
        <f t="shared" ref="AC134" si="159">IF(MONTH($F134)&lt;MONTH($F134+AB$1),"",IF(($F134+AB$1)&gt;$E$10,"",IF(AB134=EOMONTH(($F134-DAY($F134)+AC$1),0),"",IF(AB134="","",AB134+1))))</f>
        <v>45832</v>
      </c>
      <c r="AD134" s="79">
        <f t="shared" ref="AD134" si="160">IF(MONTH($F134)&lt;MONTH($F134+AC$1),"",IF(($F134+AC$1)&gt;$E$10,"",IF(AC134=EOMONTH(($F134-DAY($F134)+AD$1),0),"",IF(AC134="","",AC134+1))))</f>
        <v>45833</v>
      </c>
      <c r="AE134" s="79">
        <f t="shared" ref="AE134" si="161">IF(MONTH($F134)&lt;MONTH($F134+AD$1),"",IF(($F134+AD$1)&gt;$E$10,"",IF(AD134=EOMONTH(($F134-DAY($F134)+AE$1),0),"",IF(AD134="","",AD134+1))))</f>
        <v>45834</v>
      </c>
      <c r="AF134" s="79">
        <f t="shared" ref="AF134" si="162">IF(MONTH($F134)&lt;MONTH($F134+AE$1),"",IF(($F134+AE$1)&gt;$E$10,"",IF(AE134=EOMONTH(($F134-DAY($F134)+AF$1),0),"",IF(AE134="","",AE134+1))))</f>
        <v>45835</v>
      </c>
      <c r="AG134" s="79">
        <f t="shared" ref="AG134" si="163">IF(MONTH($F134)&lt;MONTH($F134+AF$1),"",IF(($F134+AF$1)&gt;$E$10,"",IF(AF134=EOMONTH(($F134-DAY($F134)+AG$1),0),"",IF(AF134="","",AF134+1))))</f>
        <v>45836</v>
      </c>
      <c r="AH134" s="79">
        <f t="shared" ref="AH134" si="164">IF(MONTH($F134)&lt;MONTH($F134+AG$1),"",IF(($F134+AG$1)&gt;$E$10,"",IF(AG134=EOMONTH(($F134-DAY($F134)+AH$1),0),"",IF(AG134="","",AG134+1))))</f>
        <v>45837</v>
      </c>
      <c r="AI134" s="79">
        <f t="shared" ref="AI134" si="165">IF(MONTH($F134)&lt;MONTH($F134+AH$1),"",IF(($F134+AH$1)&gt;$E$10,"",IF(AH134=EOMONTH(($F134-DAY($F134)+AI$1),0),"",IF(AH134="","",AH134+1))))</f>
        <v>45838</v>
      </c>
      <c r="AJ134" s="80" t="str">
        <f t="shared" ref="AJ134" si="166">IF(MONTH($F134)&lt;MONTH($F134+AI$1),"",IF(($F134+AI$1)&gt;$E$10,"",IF(AI134=EOMONTH(($F134-DAY($F134)+AJ$1),0),"",IF(AI134="","",AI134+1))))</f>
        <v/>
      </c>
      <c r="AK134" s="225" t="s">
        <v>25</v>
      </c>
      <c r="AL134" s="228" t="s">
        <v>71</v>
      </c>
      <c r="AM134" s="231" t="s">
        <v>27</v>
      </c>
      <c r="AN134" s="234" t="s">
        <v>51</v>
      </c>
      <c r="AO134" s="235"/>
      <c r="AP134" s="240" t="s">
        <v>52</v>
      </c>
      <c r="AQ134" s="241"/>
      <c r="AR134" s="182"/>
      <c r="AT134" s="201" t="s">
        <v>53</v>
      </c>
      <c r="AU134" s="201" t="s">
        <v>54</v>
      </c>
      <c r="AV134" s="202" t="s">
        <v>55</v>
      </c>
      <c r="BA134" s="150"/>
      <c r="BB134" s="150"/>
    </row>
    <row r="135" spans="2:103">
      <c r="B135" s="222"/>
      <c r="C135" s="223"/>
      <c r="D135" s="224"/>
      <c r="E135" s="82" t="s">
        <v>49</v>
      </c>
      <c r="F135" s="83" t="str">
        <f>TEXT(F134,"aaa")</f>
        <v>日</v>
      </c>
      <c r="G135" s="84" t="str">
        <f t="shared" ref="G135:AJ135" si="167">TEXT(G134,"aaa")</f>
        <v>月</v>
      </c>
      <c r="H135" s="84" t="str">
        <f t="shared" si="167"/>
        <v>火</v>
      </c>
      <c r="I135" s="84" t="str">
        <f t="shared" si="167"/>
        <v>水</v>
      </c>
      <c r="J135" s="84" t="str">
        <f t="shared" si="167"/>
        <v>木</v>
      </c>
      <c r="K135" s="84" t="str">
        <f t="shared" si="167"/>
        <v>金</v>
      </c>
      <c r="L135" s="84" t="str">
        <f t="shared" si="167"/>
        <v>土</v>
      </c>
      <c r="M135" s="84" t="str">
        <f t="shared" si="167"/>
        <v>日</v>
      </c>
      <c r="N135" s="84" t="str">
        <f t="shared" si="167"/>
        <v>月</v>
      </c>
      <c r="O135" s="84" t="str">
        <f t="shared" si="167"/>
        <v>火</v>
      </c>
      <c r="P135" s="84" t="str">
        <f t="shared" si="167"/>
        <v>水</v>
      </c>
      <c r="Q135" s="84" t="str">
        <f t="shared" si="167"/>
        <v>木</v>
      </c>
      <c r="R135" s="84" t="str">
        <f t="shared" si="167"/>
        <v>金</v>
      </c>
      <c r="S135" s="84" t="str">
        <f t="shared" si="167"/>
        <v>土</v>
      </c>
      <c r="T135" s="84" t="str">
        <f t="shared" si="167"/>
        <v>日</v>
      </c>
      <c r="U135" s="84" t="str">
        <f t="shared" si="167"/>
        <v>月</v>
      </c>
      <c r="V135" s="84" t="str">
        <f t="shared" si="167"/>
        <v>火</v>
      </c>
      <c r="W135" s="84" t="str">
        <f t="shared" si="167"/>
        <v>水</v>
      </c>
      <c r="X135" s="84" t="str">
        <f t="shared" si="167"/>
        <v>木</v>
      </c>
      <c r="Y135" s="84" t="str">
        <f t="shared" si="167"/>
        <v>金</v>
      </c>
      <c r="Z135" s="84" t="str">
        <f t="shared" si="167"/>
        <v>土</v>
      </c>
      <c r="AA135" s="84" t="str">
        <f t="shared" si="167"/>
        <v>日</v>
      </c>
      <c r="AB135" s="84" t="str">
        <f t="shared" si="167"/>
        <v>月</v>
      </c>
      <c r="AC135" s="84" t="str">
        <f t="shared" si="167"/>
        <v>火</v>
      </c>
      <c r="AD135" s="84" t="str">
        <f t="shared" si="167"/>
        <v>水</v>
      </c>
      <c r="AE135" s="84" t="str">
        <f t="shared" si="167"/>
        <v>木</v>
      </c>
      <c r="AF135" s="84" t="str">
        <f t="shared" si="167"/>
        <v>金</v>
      </c>
      <c r="AG135" s="84" t="str">
        <f t="shared" si="167"/>
        <v>土</v>
      </c>
      <c r="AH135" s="84" t="str">
        <f t="shared" si="167"/>
        <v>日</v>
      </c>
      <c r="AI135" s="84" t="str">
        <f t="shared" si="167"/>
        <v>月</v>
      </c>
      <c r="AJ135" s="85" t="str">
        <f t="shared" si="167"/>
        <v/>
      </c>
      <c r="AK135" s="226"/>
      <c r="AL135" s="229"/>
      <c r="AM135" s="232"/>
      <c r="AN135" s="236"/>
      <c r="AO135" s="237"/>
      <c r="AP135" s="182"/>
      <c r="AQ135" s="242"/>
      <c r="AR135" s="182"/>
      <c r="AT135" s="201"/>
      <c r="AU135" s="201"/>
      <c r="AV135" s="202"/>
      <c r="BA135" s="150"/>
      <c r="BB135" s="150"/>
    </row>
    <row r="136" spans="2:103" ht="26.25" customHeight="1">
      <c r="B136" s="86"/>
      <c r="C136" s="145" t="s">
        <v>21</v>
      </c>
      <c r="D136" s="88" t="s">
        <v>23</v>
      </c>
      <c r="E136" s="89" t="s">
        <v>50</v>
      </c>
      <c r="F136" s="158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9"/>
      <c r="AK136" s="227"/>
      <c r="AL136" s="230"/>
      <c r="AM136" s="233"/>
      <c r="AN136" s="238"/>
      <c r="AO136" s="239"/>
      <c r="AP136" s="243"/>
      <c r="AQ136" s="244"/>
      <c r="AR136" s="182"/>
      <c r="AV136" s="90">
        <f>COUNTIF(F133:AJ133,"外")</f>
        <v>0</v>
      </c>
      <c r="BA136" s="150"/>
      <c r="BB136" s="150"/>
      <c r="BC136" s="113"/>
      <c r="BD136" s="113"/>
      <c r="BE136" s="113"/>
    </row>
    <row r="137" spans="2:103" ht="13.5" customHeight="1">
      <c r="B137" s="210" t="str">
        <f>IF($AB$13="","",$AB$13)</f>
        <v>元請負人</v>
      </c>
      <c r="C137" s="207" t="str">
        <f>$AE$13</f>
        <v>A建設</v>
      </c>
      <c r="D137" s="91" t="str">
        <f>IF($AH$13="","",$AH$13)</f>
        <v>〇〇</v>
      </c>
      <c r="E137" s="192"/>
      <c r="F137" s="92"/>
      <c r="G137" s="93" t="s">
        <v>1</v>
      </c>
      <c r="H137" s="93" t="s">
        <v>1</v>
      </c>
      <c r="I137" s="93"/>
      <c r="J137" s="93"/>
      <c r="K137" s="93"/>
      <c r="L137" s="93"/>
      <c r="M137" s="93"/>
      <c r="N137" s="93" t="s">
        <v>1</v>
      </c>
      <c r="O137" s="93" t="s">
        <v>1</v>
      </c>
      <c r="P137" s="93"/>
      <c r="Q137" s="93"/>
      <c r="R137" s="93"/>
      <c r="S137" s="93"/>
      <c r="T137" s="93"/>
      <c r="U137" s="93" t="s">
        <v>1</v>
      </c>
      <c r="V137" s="93" t="s">
        <v>1</v>
      </c>
      <c r="W137" s="93"/>
      <c r="X137" s="93"/>
      <c r="Y137" s="93"/>
      <c r="Z137" s="93"/>
      <c r="AA137" s="93"/>
      <c r="AB137" s="93" t="s">
        <v>1</v>
      </c>
      <c r="AC137" s="93" t="s">
        <v>1</v>
      </c>
      <c r="AD137" s="93"/>
      <c r="AE137" s="94"/>
      <c r="AF137" s="94"/>
      <c r="AG137" s="94"/>
      <c r="AH137" s="94"/>
      <c r="AI137" s="94" t="s">
        <v>1</v>
      </c>
      <c r="AJ137" s="95"/>
      <c r="AK137" s="96">
        <f>IF(D137="","",COUNT($F$134:$AJ$134)-AL137)</f>
        <v>30</v>
      </c>
      <c r="AL137" s="97">
        <f>IF(D137="","",AT137+AU137)</f>
        <v>0</v>
      </c>
      <c r="AM137" s="98">
        <f>IF(D137="","",COUNTIF(F137:AJ137,"休"))</f>
        <v>9</v>
      </c>
      <c r="AN137" s="195">
        <f t="shared" ref="AN137:AN142" si="168">IF(D137="","",IF(AK137=0,"－",IFERROR(ROUNDDOWN(AM137/AK137,3),"")))</f>
        <v>0.3</v>
      </c>
      <c r="AO137" s="196"/>
      <c r="AP137" s="213">
        <f>ROUNDDOWN(AVERAGE(AN137:AN152),3)</f>
        <v>0.29499999999999998</v>
      </c>
      <c r="AQ137" s="214"/>
      <c r="AR137" s="167"/>
      <c r="AT137" s="88">
        <f>IF(D137="","",COUNTIF(F137:AJ137,"－"))</f>
        <v>0</v>
      </c>
      <c r="AU137" s="88">
        <f>IF(D137="","",COUNTIF(F137:AJ137,"外"))</f>
        <v>0</v>
      </c>
      <c r="AV137" s="2"/>
      <c r="AX137" s="245" t="str">
        <f>$AX$13</f>
        <v>元請負人</v>
      </c>
      <c r="AY137" s="246"/>
      <c r="AZ137" s="247"/>
      <c r="BA137" s="22" t="str">
        <f>$BA$13</f>
        <v>A建設</v>
      </c>
      <c r="BB137" s="23" t="str">
        <f>$BB$13</f>
        <v>〇〇</v>
      </c>
      <c r="BC137" s="90">
        <f>IF(AK137="",0,AK137)</f>
        <v>30</v>
      </c>
      <c r="BD137" s="90">
        <f t="shared" ref="BD137:BD142" si="169">IF(AL137="",0,AL137)</f>
        <v>0</v>
      </c>
      <c r="BE137" s="90">
        <f t="shared" ref="BE137:BE142" si="170">IF(AM137="",0,AM137)</f>
        <v>9</v>
      </c>
      <c r="BI137" s="100"/>
      <c r="BJ137" s="101">
        <f>AK137</f>
        <v>30</v>
      </c>
      <c r="BK137" s="90"/>
      <c r="BL137" s="90"/>
      <c r="BM137" s="90"/>
      <c r="BN137" s="90"/>
      <c r="BO137" s="90"/>
      <c r="BX137" s="90">
        <f>AL137</f>
        <v>0</v>
      </c>
      <c r="BY137" s="90"/>
      <c r="BZ137" s="90"/>
      <c r="CA137" s="90"/>
      <c r="CB137" s="90"/>
      <c r="CC137" s="90"/>
      <c r="CL137" s="90">
        <f>AM137</f>
        <v>9</v>
      </c>
      <c r="CM137" s="90"/>
      <c r="CN137" s="90"/>
      <c r="CO137" s="90"/>
      <c r="CP137" s="90"/>
      <c r="CQ137" s="90"/>
    </row>
    <row r="138" spans="2:103" ht="13.5" customHeight="1">
      <c r="B138" s="211"/>
      <c r="C138" s="208"/>
      <c r="D138" s="102" t="str">
        <f>IF($AH$14="","",$AH$14)</f>
        <v>●●</v>
      </c>
      <c r="E138" s="193"/>
      <c r="F138" s="103" t="s">
        <v>1</v>
      </c>
      <c r="G138" s="104"/>
      <c r="H138" s="104"/>
      <c r="I138" s="104"/>
      <c r="J138" s="104"/>
      <c r="K138" s="104"/>
      <c r="L138" s="104" t="s">
        <v>1</v>
      </c>
      <c r="M138" s="104" t="s">
        <v>1</v>
      </c>
      <c r="N138" s="104"/>
      <c r="O138" s="104"/>
      <c r="P138" s="104"/>
      <c r="Q138" s="104"/>
      <c r="R138" s="104"/>
      <c r="S138" s="104" t="s">
        <v>1</v>
      </c>
      <c r="T138" s="104" t="s">
        <v>1</v>
      </c>
      <c r="U138" s="104"/>
      <c r="V138" s="104"/>
      <c r="W138" s="104"/>
      <c r="X138" s="104"/>
      <c r="Y138" s="104"/>
      <c r="Z138" s="104" t="s">
        <v>1</v>
      </c>
      <c r="AA138" s="104" t="s">
        <v>1</v>
      </c>
      <c r="AB138" s="104"/>
      <c r="AC138" s="104"/>
      <c r="AD138" s="104"/>
      <c r="AE138" s="104"/>
      <c r="AF138" s="104"/>
      <c r="AG138" s="104" t="s">
        <v>1</v>
      </c>
      <c r="AH138" s="104" t="s">
        <v>1</v>
      </c>
      <c r="AI138" s="104"/>
      <c r="AJ138" s="105"/>
      <c r="AK138" s="96">
        <f t="shared" ref="AK138:AK142" si="171">IF(D138="","",COUNT($F$134:$AJ$134)-AL138)</f>
        <v>30</v>
      </c>
      <c r="AL138" s="96">
        <f t="shared" ref="AL138:AL142" si="172">IF(D138="","",AT138+AU138)</f>
        <v>0</v>
      </c>
      <c r="AM138" s="106">
        <f t="shared" ref="AM138:AM142" si="173">IF(D138="","",COUNTIF(F138:AJ138,"休"))</f>
        <v>9</v>
      </c>
      <c r="AN138" s="197">
        <f t="shared" si="168"/>
        <v>0.3</v>
      </c>
      <c r="AO138" s="198"/>
      <c r="AP138" s="215"/>
      <c r="AQ138" s="216"/>
      <c r="AR138" s="167"/>
      <c r="AT138" s="88">
        <f t="shared" ref="AT138:AT142" si="174">IF(D138="","",COUNTIF(F138:AJ138,"－"))</f>
        <v>0</v>
      </c>
      <c r="AU138" s="88">
        <f t="shared" ref="AU138:AU142" si="175">IF(D138="","",COUNTIF(F138:AJ138,"外"))</f>
        <v>0</v>
      </c>
      <c r="AV138" s="2"/>
      <c r="AX138" s="245"/>
      <c r="AY138" s="246"/>
      <c r="AZ138" s="247"/>
      <c r="BA138" s="35" t="str">
        <f>$BA$14</f>
        <v>A建設</v>
      </c>
      <c r="BB138" s="36" t="str">
        <f>$BB$14</f>
        <v>●●</v>
      </c>
      <c r="BC138" s="90">
        <f t="shared" ref="BC138:BC142" si="176">IF(AK138="",0,AK138)</f>
        <v>30</v>
      </c>
      <c r="BD138" s="90">
        <f t="shared" si="169"/>
        <v>0</v>
      </c>
      <c r="BE138" s="90">
        <f t="shared" si="170"/>
        <v>9</v>
      </c>
      <c r="BI138" s="100"/>
      <c r="BJ138" s="101"/>
      <c r="BK138" s="90">
        <f>AK138</f>
        <v>30</v>
      </c>
      <c r="BL138" s="90"/>
      <c r="BM138" s="90"/>
      <c r="BN138" s="90"/>
      <c r="BO138" s="90"/>
      <c r="BX138" s="90"/>
      <c r="BY138" s="90">
        <f>AL138</f>
        <v>0</v>
      </c>
      <c r="BZ138" s="90"/>
      <c r="CA138" s="90"/>
      <c r="CB138" s="90"/>
      <c r="CC138" s="90"/>
      <c r="CL138" s="90"/>
      <c r="CM138" s="90">
        <f>AM138</f>
        <v>9</v>
      </c>
      <c r="CN138" s="90"/>
      <c r="CO138" s="90"/>
      <c r="CP138" s="90"/>
      <c r="CQ138" s="90"/>
    </row>
    <row r="139" spans="2:103" ht="13.5" customHeight="1">
      <c r="B139" s="211"/>
      <c r="C139" s="208"/>
      <c r="D139" s="102" t="str">
        <f>IF($AH$15="","",$AH$15)</f>
        <v>△△</v>
      </c>
      <c r="E139" s="193"/>
      <c r="F139" s="103"/>
      <c r="G139" s="104" t="s">
        <v>1</v>
      </c>
      <c r="H139" s="104"/>
      <c r="I139" s="104"/>
      <c r="J139" s="104"/>
      <c r="K139" s="104"/>
      <c r="L139" s="104"/>
      <c r="M139" s="104" t="s">
        <v>1</v>
      </c>
      <c r="N139" s="104"/>
      <c r="O139" s="104"/>
      <c r="P139" s="104" t="s">
        <v>1</v>
      </c>
      <c r="Q139" s="104"/>
      <c r="R139" s="104"/>
      <c r="S139" s="104" t="s">
        <v>1</v>
      </c>
      <c r="T139" s="104"/>
      <c r="U139" s="104"/>
      <c r="V139" s="104"/>
      <c r="W139" s="104"/>
      <c r="X139" s="104" t="s">
        <v>1</v>
      </c>
      <c r="Y139" s="104" t="s">
        <v>1</v>
      </c>
      <c r="Z139" s="104"/>
      <c r="AA139" s="104"/>
      <c r="AB139" s="104"/>
      <c r="AC139" s="104" t="s">
        <v>1</v>
      </c>
      <c r="AD139" s="104"/>
      <c r="AE139" s="104"/>
      <c r="AF139" s="104"/>
      <c r="AG139" s="104" t="s">
        <v>1</v>
      </c>
      <c r="AH139" s="104"/>
      <c r="AI139" s="104"/>
      <c r="AJ139" s="105"/>
      <c r="AK139" s="96">
        <f t="shared" si="171"/>
        <v>30</v>
      </c>
      <c r="AL139" s="96">
        <f t="shared" si="172"/>
        <v>0</v>
      </c>
      <c r="AM139" s="106">
        <f t="shared" si="173"/>
        <v>8</v>
      </c>
      <c r="AN139" s="197">
        <f t="shared" si="168"/>
        <v>0.26600000000000001</v>
      </c>
      <c r="AO139" s="198"/>
      <c r="AP139" s="215"/>
      <c r="AQ139" s="216"/>
      <c r="AR139" s="167"/>
      <c r="AT139" s="88">
        <f t="shared" si="174"/>
        <v>0</v>
      </c>
      <c r="AU139" s="88">
        <f t="shared" si="175"/>
        <v>0</v>
      </c>
      <c r="AV139" s="2"/>
      <c r="AX139" s="245"/>
      <c r="AY139" s="246"/>
      <c r="AZ139" s="247"/>
      <c r="BA139" s="35" t="str">
        <f>$BA$15</f>
        <v>A建設</v>
      </c>
      <c r="BB139" s="36" t="str">
        <f>$BB$15</f>
        <v>△△</v>
      </c>
      <c r="BC139" s="90">
        <f t="shared" si="176"/>
        <v>30</v>
      </c>
      <c r="BD139" s="90">
        <f t="shared" si="169"/>
        <v>0</v>
      </c>
      <c r="BE139" s="90">
        <f t="shared" si="170"/>
        <v>8</v>
      </c>
      <c r="BI139" s="100"/>
      <c r="BJ139" s="101"/>
      <c r="BK139" s="90"/>
      <c r="BL139" s="90">
        <f>AK139</f>
        <v>30</v>
      </c>
      <c r="BM139" s="90"/>
      <c r="BN139" s="90"/>
      <c r="BO139" s="90"/>
      <c r="BX139" s="90"/>
      <c r="BY139" s="90"/>
      <c r="BZ139" s="90">
        <f>AL139</f>
        <v>0</v>
      </c>
      <c r="CA139" s="90"/>
      <c r="CB139" s="90"/>
      <c r="CC139" s="90"/>
      <c r="CL139" s="90"/>
      <c r="CM139" s="90"/>
      <c r="CN139" s="90">
        <f>AM139</f>
        <v>8</v>
      </c>
      <c r="CO139" s="90"/>
      <c r="CP139" s="90"/>
      <c r="CQ139" s="90"/>
    </row>
    <row r="140" spans="2:103" ht="13.5" customHeight="1">
      <c r="B140" s="211"/>
      <c r="C140" s="208"/>
      <c r="D140" s="102" t="str">
        <f>IF($AH$16="","",$AH$16)</f>
        <v>■■</v>
      </c>
      <c r="E140" s="193"/>
      <c r="F140" s="103"/>
      <c r="G140" s="104"/>
      <c r="H140" s="104" t="s">
        <v>1</v>
      </c>
      <c r="I140" s="104" t="s">
        <v>1</v>
      </c>
      <c r="J140" s="104"/>
      <c r="K140" s="104"/>
      <c r="L140" s="104"/>
      <c r="M140" s="104" t="s">
        <v>1</v>
      </c>
      <c r="N140" s="104"/>
      <c r="O140" s="104"/>
      <c r="P140" s="104"/>
      <c r="Q140" s="104" t="s">
        <v>1</v>
      </c>
      <c r="R140" s="104"/>
      <c r="S140" s="104"/>
      <c r="T140" s="104"/>
      <c r="U140" s="104" t="s">
        <v>1</v>
      </c>
      <c r="V140" s="104"/>
      <c r="W140" s="104"/>
      <c r="X140" s="104"/>
      <c r="Y140" s="104" t="s">
        <v>1</v>
      </c>
      <c r="Z140" s="104"/>
      <c r="AA140" s="104"/>
      <c r="AB140" s="104"/>
      <c r="AC140" s="104"/>
      <c r="AD140" s="104" t="s">
        <v>1</v>
      </c>
      <c r="AE140" s="104" t="s">
        <v>1</v>
      </c>
      <c r="AF140" s="104"/>
      <c r="AG140" s="104"/>
      <c r="AH140" s="104"/>
      <c r="AI140" s="104"/>
      <c r="AJ140" s="105"/>
      <c r="AK140" s="96">
        <f t="shared" si="171"/>
        <v>30</v>
      </c>
      <c r="AL140" s="96">
        <f t="shared" si="172"/>
        <v>0</v>
      </c>
      <c r="AM140" s="106">
        <f t="shared" si="173"/>
        <v>8</v>
      </c>
      <c r="AN140" s="197">
        <f t="shared" si="168"/>
        <v>0.26600000000000001</v>
      </c>
      <c r="AO140" s="198"/>
      <c r="AP140" s="215"/>
      <c r="AQ140" s="216"/>
      <c r="AR140" s="167"/>
      <c r="AT140" s="88">
        <f t="shared" si="174"/>
        <v>0</v>
      </c>
      <c r="AU140" s="88">
        <f t="shared" si="175"/>
        <v>0</v>
      </c>
      <c r="AV140" s="2"/>
      <c r="AX140" s="245"/>
      <c r="AY140" s="246"/>
      <c r="AZ140" s="247"/>
      <c r="BA140" s="35" t="str">
        <f>$BA$16</f>
        <v>A建設</v>
      </c>
      <c r="BB140" s="36" t="str">
        <f>$BB$16</f>
        <v>■■</v>
      </c>
      <c r="BC140" s="90">
        <f t="shared" si="176"/>
        <v>30</v>
      </c>
      <c r="BD140" s="90">
        <f t="shared" si="169"/>
        <v>0</v>
      </c>
      <c r="BE140" s="90">
        <f t="shared" si="170"/>
        <v>8</v>
      </c>
      <c r="BI140" s="100"/>
      <c r="BJ140" s="101"/>
      <c r="BK140" s="90"/>
      <c r="BL140" s="90"/>
      <c r="BM140" s="90">
        <f>AK140</f>
        <v>30</v>
      </c>
      <c r="BN140" s="90"/>
      <c r="BO140" s="90"/>
      <c r="BX140" s="90"/>
      <c r="BY140" s="90"/>
      <c r="BZ140" s="90"/>
      <c r="CA140" s="90">
        <f>AL140</f>
        <v>0</v>
      </c>
      <c r="CB140" s="90"/>
      <c r="CC140" s="90"/>
      <c r="CL140" s="90"/>
      <c r="CM140" s="90"/>
      <c r="CN140" s="90"/>
      <c r="CO140" s="90">
        <f>AM140</f>
        <v>8</v>
      </c>
      <c r="CP140" s="90"/>
      <c r="CQ140" s="90"/>
    </row>
    <row r="141" spans="2:103" ht="13.5" customHeight="1">
      <c r="B141" s="211"/>
      <c r="C141" s="208"/>
      <c r="D141" s="102" t="str">
        <f>IF($AH$17="","",$AH$17)</f>
        <v>★★</v>
      </c>
      <c r="E141" s="193"/>
      <c r="F141" s="103" t="s">
        <v>1</v>
      </c>
      <c r="G141" s="104" t="s">
        <v>1</v>
      </c>
      <c r="H141" s="104"/>
      <c r="I141" s="104"/>
      <c r="J141" s="104"/>
      <c r="K141" s="104"/>
      <c r="L141" s="104"/>
      <c r="M141" s="104" t="s">
        <v>1</v>
      </c>
      <c r="N141" s="104" t="s">
        <v>1</v>
      </c>
      <c r="O141" s="104"/>
      <c r="P141" s="104"/>
      <c r="Q141" s="104"/>
      <c r="R141" s="104"/>
      <c r="S141" s="104"/>
      <c r="T141" s="104" t="s">
        <v>1</v>
      </c>
      <c r="U141" s="104" t="s">
        <v>1</v>
      </c>
      <c r="V141" s="104"/>
      <c r="W141" s="104"/>
      <c r="X141" s="104"/>
      <c r="Y141" s="104"/>
      <c r="Z141" s="104"/>
      <c r="AA141" s="104" t="s">
        <v>1</v>
      </c>
      <c r="AB141" s="104" t="s">
        <v>1</v>
      </c>
      <c r="AC141" s="104"/>
      <c r="AD141" s="104"/>
      <c r="AE141" s="104"/>
      <c r="AF141" s="104"/>
      <c r="AG141" s="104"/>
      <c r="AH141" s="104" t="s">
        <v>1</v>
      </c>
      <c r="AI141" s="104" t="s">
        <v>1</v>
      </c>
      <c r="AJ141" s="105"/>
      <c r="AK141" s="96">
        <f t="shared" si="171"/>
        <v>30</v>
      </c>
      <c r="AL141" s="96">
        <f t="shared" si="172"/>
        <v>0</v>
      </c>
      <c r="AM141" s="106">
        <f t="shared" si="173"/>
        <v>10</v>
      </c>
      <c r="AN141" s="197">
        <f t="shared" si="168"/>
        <v>0.33300000000000002</v>
      </c>
      <c r="AO141" s="198"/>
      <c r="AP141" s="215"/>
      <c r="AQ141" s="216"/>
      <c r="AR141" s="167"/>
      <c r="AT141" s="88">
        <f t="shared" si="174"/>
        <v>0</v>
      </c>
      <c r="AU141" s="88">
        <f t="shared" si="175"/>
        <v>0</v>
      </c>
      <c r="AV141" s="2"/>
      <c r="AX141" s="245"/>
      <c r="AY141" s="246"/>
      <c r="AZ141" s="247"/>
      <c r="BA141" s="35" t="str">
        <f>$BA$17</f>
        <v>A建設</v>
      </c>
      <c r="BB141" s="36" t="str">
        <f>$BB$17</f>
        <v>★★</v>
      </c>
      <c r="BC141" s="90">
        <f t="shared" si="176"/>
        <v>30</v>
      </c>
      <c r="BD141" s="90">
        <f t="shared" si="169"/>
        <v>0</v>
      </c>
      <c r="BE141" s="90">
        <f t="shared" si="170"/>
        <v>10</v>
      </c>
      <c r="BI141" s="100"/>
      <c r="BJ141" s="101"/>
      <c r="BK141" s="90"/>
      <c r="BL141" s="90"/>
      <c r="BM141" s="90"/>
      <c r="BN141" s="90">
        <f>AK141</f>
        <v>30</v>
      </c>
      <c r="BO141" s="90"/>
      <c r="BX141" s="90"/>
      <c r="BY141" s="90"/>
      <c r="BZ141" s="90"/>
      <c r="CA141" s="90"/>
      <c r="CB141" s="90">
        <f>AL141</f>
        <v>0</v>
      </c>
      <c r="CC141" s="90"/>
      <c r="CL141" s="90"/>
      <c r="CM141" s="90"/>
      <c r="CN141" s="90"/>
      <c r="CO141" s="90"/>
      <c r="CP141" s="90">
        <f>AM141</f>
        <v>10</v>
      </c>
      <c r="CQ141" s="90"/>
    </row>
    <row r="142" spans="2:103" ht="13.5" customHeight="1">
      <c r="B142" s="212"/>
      <c r="C142" s="209"/>
      <c r="D142" s="102" t="str">
        <f>IF($AH$18="","",$AH$18)</f>
        <v/>
      </c>
      <c r="E142" s="194"/>
      <c r="F142" s="107"/>
      <c r="G142" s="108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10"/>
      <c r="AK142" s="96" t="str">
        <f t="shared" si="171"/>
        <v/>
      </c>
      <c r="AL142" s="97" t="str">
        <f t="shared" si="172"/>
        <v/>
      </c>
      <c r="AM142" s="98" t="str">
        <f t="shared" si="173"/>
        <v/>
      </c>
      <c r="AN142" s="199" t="str">
        <f t="shared" si="168"/>
        <v/>
      </c>
      <c r="AO142" s="200"/>
      <c r="AP142" s="215"/>
      <c r="AQ142" s="216"/>
      <c r="AR142" s="167"/>
      <c r="AT142" s="88" t="str">
        <f t="shared" si="174"/>
        <v/>
      </c>
      <c r="AU142" s="88" t="str">
        <f t="shared" si="175"/>
        <v/>
      </c>
      <c r="AV142" s="2"/>
      <c r="AX142" s="245"/>
      <c r="AY142" s="246"/>
      <c r="AZ142" s="247"/>
      <c r="BA142" s="50" t="str">
        <f>$BA$18</f>
        <v>A建設</v>
      </c>
      <c r="BB142" s="51">
        <f>$BB$18</f>
        <v>0</v>
      </c>
      <c r="BC142" s="90">
        <f t="shared" si="176"/>
        <v>0</v>
      </c>
      <c r="BD142" s="90">
        <f t="shared" si="169"/>
        <v>0</v>
      </c>
      <c r="BE142" s="90">
        <f t="shared" si="170"/>
        <v>0</v>
      </c>
      <c r="BI142" s="100"/>
      <c r="BJ142" s="101"/>
      <c r="BK142" s="90"/>
      <c r="BL142" s="90"/>
      <c r="BM142" s="90"/>
      <c r="BN142" s="90"/>
      <c r="BO142" s="90" t="str">
        <f>AK142</f>
        <v/>
      </c>
      <c r="BX142" s="90"/>
      <c r="BY142" s="90"/>
      <c r="BZ142" s="90"/>
      <c r="CA142" s="90"/>
      <c r="CB142" s="90"/>
      <c r="CC142" s="90" t="str">
        <f>AL142</f>
        <v/>
      </c>
      <c r="CL142" s="90"/>
      <c r="CM142" s="90"/>
      <c r="CN142" s="90"/>
      <c r="CO142" s="90"/>
      <c r="CP142" s="90"/>
      <c r="CQ142" s="90" t="str">
        <f>AM142</f>
        <v/>
      </c>
    </row>
    <row r="143" spans="2:103" ht="26.25" customHeight="1">
      <c r="B143" s="210" t="str">
        <f>IF($AB$19="","",$AB$19)</f>
        <v>下請負人</v>
      </c>
      <c r="C143" s="207" t="str">
        <f>$AE$19</f>
        <v>B産業</v>
      </c>
      <c r="D143" s="88"/>
      <c r="E143" s="89" t="s">
        <v>50</v>
      </c>
      <c r="F143" s="158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9"/>
      <c r="AK143" s="88"/>
      <c r="AL143" s="88"/>
      <c r="AM143" s="111"/>
      <c r="AN143" s="112"/>
      <c r="AO143" s="113"/>
      <c r="AP143" s="215"/>
      <c r="AQ143" s="216"/>
      <c r="AR143" s="167"/>
      <c r="AX143" s="183" t="str">
        <f>$AX$19</f>
        <v>下請負人</v>
      </c>
      <c r="AY143" s="184"/>
      <c r="AZ143" s="185"/>
      <c r="BA143" s="150"/>
      <c r="BB143" s="151"/>
      <c r="BC143" s="114"/>
      <c r="BD143" s="114"/>
      <c r="BE143" s="114"/>
    </row>
    <row r="144" spans="2:103" ht="13.5" customHeight="1">
      <c r="B144" s="211"/>
      <c r="C144" s="208"/>
      <c r="D144" s="115" t="str">
        <f>IF($AH$19="","",$AH$19)</f>
        <v>〇〇</v>
      </c>
      <c r="E144" s="192"/>
      <c r="F144" s="92"/>
      <c r="G144" s="93"/>
      <c r="H144" s="93" t="s">
        <v>1</v>
      </c>
      <c r="I144" s="93" t="s">
        <v>1</v>
      </c>
      <c r="J144" s="93"/>
      <c r="K144" s="93"/>
      <c r="L144" s="93"/>
      <c r="M144" s="93"/>
      <c r="N144" s="93" t="s">
        <v>1</v>
      </c>
      <c r="O144" s="93" t="s">
        <v>1</v>
      </c>
      <c r="P144" s="93"/>
      <c r="Q144" s="93"/>
      <c r="R144" s="93"/>
      <c r="S144" s="93" t="s">
        <v>1</v>
      </c>
      <c r="T144" s="93"/>
      <c r="U144" s="93"/>
      <c r="V144" s="93"/>
      <c r="W144" s="93"/>
      <c r="X144" s="93" t="s">
        <v>1</v>
      </c>
      <c r="Y144" s="93" t="s">
        <v>1</v>
      </c>
      <c r="Z144" s="93"/>
      <c r="AA144" s="93"/>
      <c r="AB144" s="93"/>
      <c r="AC144" s="93" t="s">
        <v>1</v>
      </c>
      <c r="AD144" s="93"/>
      <c r="AE144" s="94"/>
      <c r="AF144" s="94"/>
      <c r="AG144" s="94"/>
      <c r="AH144" s="94" t="s">
        <v>1</v>
      </c>
      <c r="AI144" s="94" t="s">
        <v>1</v>
      </c>
      <c r="AJ144" s="95"/>
      <c r="AK144" s="96">
        <f>IF(D144="","",COUNT($F$134:$AJ$134)-AL144)</f>
        <v>30</v>
      </c>
      <c r="AL144" s="97">
        <f>IF(D144="","",AT144+AU144)</f>
        <v>0</v>
      </c>
      <c r="AM144" s="98">
        <f>IF(D144="","",COUNTIF(F144:AJ144,"休"))</f>
        <v>10</v>
      </c>
      <c r="AN144" s="195">
        <f t="shared" ref="AN144:AN147" si="177">IF(D144="","",IF(AK144=0,"－",IFERROR(ROUNDDOWN(AM144/AK144,3),"")))</f>
        <v>0.33300000000000002</v>
      </c>
      <c r="AO144" s="196"/>
      <c r="AP144" s="215"/>
      <c r="AQ144" s="216"/>
      <c r="AR144" s="167"/>
      <c r="AT144" s="88">
        <f t="shared" ref="AT144:AT147" si="178">IF(D144="","",COUNTIF(F144:AJ144,"－"))</f>
        <v>0</v>
      </c>
      <c r="AU144" s="88">
        <f t="shared" ref="AU144:AU147" si="179">IF(D144="","",COUNTIF(F144:AJ144,"外"))</f>
        <v>0</v>
      </c>
      <c r="AV144" s="2"/>
      <c r="AX144" s="186"/>
      <c r="AY144" s="187"/>
      <c r="AZ144" s="188"/>
      <c r="BA144" s="22" t="str">
        <f>$BA$19</f>
        <v>B産業</v>
      </c>
      <c r="BB144" s="23" t="str">
        <f>$BB$19</f>
        <v>〇〇</v>
      </c>
      <c r="BC144" s="90">
        <f t="shared" ref="BC144:BC147" si="180">IF(AK144="",0,AK144)</f>
        <v>30</v>
      </c>
      <c r="BD144" s="90">
        <f t="shared" ref="BD144:BD147" si="181">IF(AL144="",0,AL144)</f>
        <v>0</v>
      </c>
      <c r="BE144" s="90">
        <f t="shared" ref="BE144:BE147" si="182">IF(AM144="",0,AM144)</f>
        <v>10</v>
      </c>
      <c r="BP144" s="90">
        <f>AK144</f>
        <v>30</v>
      </c>
      <c r="BQ144" s="90"/>
      <c r="BR144" s="90"/>
      <c r="BS144" s="90"/>
      <c r="CD144" s="90">
        <f>AL144</f>
        <v>0</v>
      </c>
      <c r="CE144" s="90"/>
      <c r="CF144" s="90"/>
      <c r="CG144" s="90"/>
      <c r="CR144" s="90">
        <f>AM144</f>
        <v>10</v>
      </c>
      <c r="CS144" s="90"/>
      <c r="CT144" s="90"/>
      <c r="CU144" s="90"/>
    </row>
    <row r="145" spans="2:103" ht="13.5" customHeight="1">
      <c r="B145" s="211"/>
      <c r="C145" s="208"/>
      <c r="D145" s="102" t="str">
        <f>IF($AH$20="","",$AH$20)</f>
        <v>●●</v>
      </c>
      <c r="E145" s="193"/>
      <c r="F145" s="103"/>
      <c r="G145" s="104"/>
      <c r="H145" s="104"/>
      <c r="I145" s="104" t="s">
        <v>1</v>
      </c>
      <c r="J145" s="104" t="s">
        <v>1</v>
      </c>
      <c r="K145" s="104"/>
      <c r="L145" s="104"/>
      <c r="M145" s="104"/>
      <c r="N145" s="104"/>
      <c r="O145" s="104" t="s">
        <v>1</v>
      </c>
      <c r="P145" s="104" t="s">
        <v>1</v>
      </c>
      <c r="Q145" s="104"/>
      <c r="R145" s="104"/>
      <c r="S145" s="104"/>
      <c r="T145" s="104" t="s">
        <v>1</v>
      </c>
      <c r="U145" s="104"/>
      <c r="V145" s="104"/>
      <c r="W145" s="104"/>
      <c r="X145" s="104"/>
      <c r="Y145" s="104" t="s">
        <v>1</v>
      </c>
      <c r="Z145" s="104" t="s">
        <v>1</v>
      </c>
      <c r="AA145" s="104"/>
      <c r="AB145" s="104"/>
      <c r="AC145" s="104"/>
      <c r="AD145" s="104" t="s">
        <v>1</v>
      </c>
      <c r="AE145" s="104"/>
      <c r="AF145" s="104"/>
      <c r="AG145" s="104"/>
      <c r="AH145" s="104"/>
      <c r="AI145" s="104" t="s">
        <v>1</v>
      </c>
      <c r="AJ145" s="105"/>
      <c r="AK145" s="96">
        <f t="shared" ref="AK145:AK147" si="183">IF(D145="","",COUNT($F$134:$AJ$134)-AL145)</f>
        <v>30</v>
      </c>
      <c r="AL145" s="96">
        <f t="shared" ref="AL145:AL147" si="184">IF(D145="","",AT145+AU145)</f>
        <v>0</v>
      </c>
      <c r="AM145" s="106">
        <f t="shared" ref="AM145:AM147" si="185">IF(D145="","",COUNTIF(F145:AJ145,"休"))</f>
        <v>9</v>
      </c>
      <c r="AN145" s="197">
        <f t="shared" si="177"/>
        <v>0.3</v>
      </c>
      <c r="AO145" s="198"/>
      <c r="AP145" s="215"/>
      <c r="AQ145" s="216"/>
      <c r="AR145" s="167"/>
      <c r="AT145" s="88">
        <f t="shared" si="178"/>
        <v>0</v>
      </c>
      <c r="AU145" s="88">
        <f t="shared" si="179"/>
        <v>0</v>
      </c>
      <c r="AV145" s="2"/>
      <c r="AX145" s="186"/>
      <c r="AY145" s="187"/>
      <c r="AZ145" s="188"/>
      <c r="BA145" s="35" t="str">
        <f>$BA$20</f>
        <v>B産業</v>
      </c>
      <c r="BB145" s="152" t="str">
        <f>$BB$20</f>
        <v>●●</v>
      </c>
      <c r="BC145" s="90">
        <f t="shared" si="180"/>
        <v>30</v>
      </c>
      <c r="BD145" s="90">
        <f t="shared" si="181"/>
        <v>0</v>
      </c>
      <c r="BE145" s="90">
        <f t="shared" si="182"/>
        <v>9</v>
      </c>
      <c r="BP145" s="90"/>
      <c r="BQ145" s="90">
        <f>AK145</f>
        <v>30</v>
      </c>
      <c r="BR145" s="90"/>
      <c r="BS145" s="90"/>
      <c r="CD145" s="90"/>
      <c r="CE145" s="90">
        <f>AL145</f>
        <v>0</v>
      </c>
      <c r="CF145" s="90"/>
      <c r="CG145" s="90"/>
      <c r="CR145" s="90"/>
      <c r="CS145" s="90">
        <f>AM145</f>
        <v>9</v>
      </c>
      <c r="CT145" s="90"/>
      <c r="CU145" s="90"/>
    </row>
    <row r="146" spans="2:103" ht="13.5" customHeight="1">
      <c r="B146" s="211"/>
      <c r="C146" s="208"/>
      <c r="D146" s="102" t="str">
        <f>IF($AH$21="","",$AH$21)</f>
        <v/>
      </c>
      <c r="E146" s="193"/>
      <c r="F146" s="103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5"/>
      <c r="AK146" s="96" t="str">
        <f t="shared" si="183"/>
        <v/>
      </c>
      <c r="AL146" s="96" t="str">
        <f t="shared" si="184"/>
        <v/>
      </c>
      <c r="AM146" s="106" t="str">
        <f t="shared" si="185"/>
        <v/>
      </c>
      <c r="AN146" s="197" t="str">
        <f t="shared" si="177"/>
        <v/>
      </c>
      <c r="AO146" s="198"/>
      <c r="AP146" s="215"/>
      <c r="AQ146" s="216"/>
      <c r="AR146" s="167"/>
      <c r="AT146" s="88" t="str">
        <f t="shared" si="178"/>
        <v/>
      </c>
      <c r="AU146" s="88" t="str">
        <f t="shared" si="179"/>
        <v/>
      </c>
      <c r="AV146" s="2"/>
      <c r="AX146" s="186"/>
      <c r="AY146" s="187"/>
      <c r="AZ146" s="188"/>
      <c r="BA146" s="35" t="str">
        <f>$BA$21</f>
        <v>B産業</v>
      </c>
      <c r="BB146" s="152">
        <f>$BB$21</f>
        <v>0</v>
      </c>
      <c r="BC146" s="90">
        <f t="shared" si="180"/>
        <v>0</v>
      </c>
      <c r="BD146" s="90">
        <f t="shared" si="181"/>
        <v>0</v>
      </c>
      <c r="BE146" s="90">
        <f t="shared" si="182"/>
        <v>0</v>
      </c>
      <c r="BP146" s="90"/>
      <c r="BQ146" s="90"/>
      <c r="BR146" s="90" t="str">
        <f>AK146</f>
        <v/>
      </c>
      <c r="BS146" s="90"/>
      <c r="CD146" s="90"/>
      <c r="CE146" s="90"/>
      <c r="CF146" s="90" t="str">
        <f>AL146</f>
        <v/>
      </c>
      <c r="CG146" s="90"/>
      <c r="CR146" s="90"/>
      <c r="CS146" s="90"/>
      <c r="CT146" s="90" t="str">
        <f>AM146</f>
        <v/>
      </c>
      <c r="CU146" s="90"/>
    </row>
    <row r="147" spans="2:103" ht="13.5" customHeight="1">
      <c r="B147" s="211"/>
      <c r="C147" s="209"/>
      <c r="D147" s="115" t="str">
        <f>IF($AH$22="","",$AH$22)</f>
        <v/>
      </c>
      <c r="E147" s="194"/>
      <c r="F147" s="10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5"/>
      <c r="AK147" s="96" t="str">
        <f t="shared" si="183"/>
        <v/>
      </c>
      <c r="AL147" s="116" t="str">
        <f t="shared" si="184"/>
        <v/>
      </c>
      <c r="AM147" s="98" t="str">
        <f t="shared" si="185"/>
        <v/>
      </c>
      <c r="AN147" s="199" t="str">
        <f t="shared" si="177"/>
        <v/>
      </c>
      <c r="AO147" s="200"/>
      <c r="AP147" s="215"/>
      <c r="AQ147" s="216"/>
      <c r="AR147" s="167"/>
      <c r="AT147" s="88" t="str">
        <f t="shared" si="178"/>
        <v/>
      </c>
      <c r="AU147" s="88" t="str">
        <f t="shared" si="179"/>
        <v/>
      </c>
      <c r="AV147" s="2"/>
      <c r="AX147" s="186"/>
      <c r="AY147" s="187"/>
      <c r="AZ147" s="188"/>
      <c r="BA147" s="50" t="str">
        <f>$BA$22</f>
        <v>B産業</v>
      </c>
      <c r="BB147" s="153" t="str">
        <f t="shared" ref="BB147" si="186">BB127</f>
        <v>●●</v>
      </c>
      <c r="BC147" s="90">
        <f t="shared" si="180"/>
        <v>0</v>
      </c>
      <c r="BD147" s="90">
        <f t="shared" si="181"/>
        <v>0</v>
      </c>
      <c r="BE147" s="90">
        <f t="shared" si="182"/>
        <v>0</v>
      </c>
      <c r="BP147" s="90"/>
      <c r="BQ147" s="90"/>
      <c r="BR147" s="90"/>
      <c r="BS147" s="90" t="str">
        <f>AK147</f>
        <v/>
      </c>
      <c r="CD147" s="90"/>
      <c r="CE147" s="90"/>
      <c r="CF147" s="90"/>
      <c r="CG147" s="90" t="str">
        <f>AL147</f>
        <v/>
      </c>
      <c r="CR147" s="90"/>
      <c r="CS147" s="90"/>
      <c r="CT147" s="90"/>
      <c r="CU147" s="90" t="str">
        <f>AM147</f>
        <v/>
      </c>
    </row>
    <row r="148" spans="2:103" ht="26.25" customHeight="1">
      <c r="B148" s="211"/>
      <c r="C148" s="207" t="str">
        <f>$AE$23</f>
        <v>C土木</v>
      </c>
      <c r="D148" s="88"/>
      <c r="E148" s="89" t="s">
        <v>50</v>
      </c>
      <c r="F148" s="158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9"/>
      <c r="AK148" s="88"/>
      <c r="AL148" s="88"/>
      <c r="AM148" s="111"/>
      <c r="AN148" s="112"/>
      <c r="AO148" s="113"/>
      <c r="AP148" s="215"/>
      <c r="AQ148" s="216"/>
      <c r="AR148" s="167"/>
      <c r="AX148" s="186"/>
      <c r="AY148" s="187"/>
      <c r="AZ148" s="188"/>
      <c r="BA148" s="150"/>
      <c r="BB148" s="149"/>
      <c r="BC148" s="114"/>
      <c r="BD148" s="114"/>
      <c r="BE148" s="114"/>
    </row>
    <row r="149" spans="2:103">
      <c r="B149" s="211"/>
      <c r="C149" s="208"/>
      <c r="D149" s="91" t="str">
        <f>IF($AH$23="","",$AH$23)</f>
        <v>●●</v>
      </c>
      <c r="E149" s="192"/>
      <c r="F149" s="92"/>
      <c r="G149" s="93"/>
      <c r="H149" s="93"/>
      <c r="I149" s="93"/>
      <c r="J149" s="93"/>
      <c r="K149" s="93" t="s">
        <v>1</v>
      </c>
      <c r="L149" s="93" t="s">
        <v>1</v>
      </c>
      <c r="M149" s="93"/>
      <c r="N149" s="93"/>
      <c r="O149" s="93"/>
      <c r="P149" s="93"/>
      <c r="Q149" s="93" t="s">
        <v>1</v>
      </c>
      <c r="R149" s="93" t="s">
        <v>1</v>
      </c>
      <c r="S149" s="93"/>
      <c r="T149" s="93"/>
      <c r="U149" s="93"/>
      <c r="V149" s="93"/>
      <c r="W149" s="93" t="s">
        <v>1</v>
      </c>
      <c r="X149" s="93" t="s">
        <v>1</v>
      </c>
      <c r="Y149" s="93"/>
      <c r="Z149" s="93"/>
      <c r="AA149" s="93"/>
      <c r="AB149" s="93"/>
      <c r="AC149" s="93"/>
      <c r="AD149" s="93" t="s">
        <v>1</v>
      </c>
      <c r="AE149" s="93" t="s">
        <v>1</v>
      </c>
      <c r="AF149" s="93"/>
      <c r="AG149" s="93"/>
      <c r="AH149" s="93"/>
      <c r="AI149" s="93"/>
      <c r="AJ149" s="117"/>
      <c r="AK149" s="96">
        <f>IF(D149="","",COUNT($F$134:$AJ$134)-AL149)</f>
        <v>30</v>
      </c>
      <c r="AL149" s="118">
        <f>IF(D149="","",AT149+AU149)</f>
        <v>0</v>
      </c>
      <c r="AM149" s="119">
        <f>IF(D149="","",COUNTIF(F149:AJ149,"休"))</f>
        <v>8</v>
      </c>
      <c r="AN149" s="195">
        <f t="shared" ref="AN149:AN152" si="187">IF(D149="","",IF(AK149=0,"－",IFERROR(ROUNDDOWN(AM149/AK149,3),"")))</f>
        <v>0.26600000000000001</v>
      </c>
      <c r="AO149" s="196"/>
      <c r="AP149" s="215"/>
      <c r="AQ149" s="216"/>
      <c r="AR149" s="167"/>
      <c r="AT149" s="88">
        <f t="shared" ref="AT149:AT152" si="188">IF(D149="","",COUNTIF(F149:AJ149,"－"))</f>
        <v>0</v>
      </c>
      <c r="AU149" s="88">
        <f t="shared" ref="AU149:AU152" si="189">IF(D149="","",COUNTIF(F149:AJ149,"外"))</f>
        <v>0</v>
      </c>
      <c r="AV149" s="2"/>
      <c r="AX149" s="186"/>
      <c r="AY149" s="187"/>
      <c r="AZ149" s="188"/>
      <c r="BA149" s="22" t="str">
        <f>$BA$23</f>
        <v>C土木</v>
      </c>
      <c r="BB149" s="154" t="str">
        <f>$BB$23</f>
        <v>●●</v>
      </c>
      <c r="BC149" s="90">
        <f t="shared" ref="BC149:BC152" si="190">IF(AK149="",0,AK149)</f>
        <v>30</v>
      </c>
      <c r="BD149" s="90">
        <f t="shared" ref="BD149:BD152" si="191">IF(AL149="",0,AL149)</f>
        <v>0</v>
      </c>
      <c r="BE149" s="90">
        <f t="shared" ref="BE149:BE152" si="192">IF(AM149="",0,AM149)</f>
        <v>8</v>
      </c>
      <c r="BT149" s="90">
        <f>AK149</f>
        <v>30</v>
      </c>
      <c r="BU149" s="90"/>
      <c r="BV149" s="90"/>
      <c r="BW149" s="90"/>
      <c r="CH149" s="90">
        <f>AL149</f>
        <v>0</v>
      </c>
      <c r="CI149" s="90"/>
      <c r="CJ149" s="90"/>
      <c r="CK149" s="90"/>
      <c r="CV149" s="90">
        <f>AM149</f>
        <v>8</v>
      </c>
      <c r="CW149" s="90"/>
      <c r="CX149" s="90"/>
      <c r="CY149" s="90"/>
    </row>
    <row r="150" spans="2:103" ht="13.5" customHeight="1">
      <c r="B150" s="211"/>
      <c r="C150" s="208"/>
      <c r="D150" s="102" t="str">
        <f>IF($AH$24="","",$AH$24)</f>
        <v/>
      </c>
      <c r="E150" s="193"/>
      <c r="F150" s="103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5"/>
      <c r="AK150" s="96" t="str">
        <f t="shared" ref="AK150:AK152" si="193">IF(D150="","",COUNT($F$134:$AJ$134)-AL150)</f>
        <v/>
      </c>
      <c r="AL150" s="96" t="str">
        <f t="shared" ref="AL150:AL152" si="194">IF(D150="","",AT150+AU150)</f>
        <v/>
      </c>
      <c r="AM150" s="106" t="str">
        <f t="shared" ref="AM150:AM152" si="195">IF(D150="","",COUNTIF(F150:AJ150,"休"))</f>
        <v/>
      </c>
      <c r="AN150" s="197" t="str">
        <f t="shared" si="187"/>
        <v/>
      </c>
      <c r="AO150" s="198"/>
      <c r="AP150" s="215"/>
      <c r="AQ150" s="216"/>
      <c r="AR150" s="167"/>
      <c r="AT150" s="88" t="str">
        <f t="shared" si="188"/>
        <v/>
      </c>
      <c r="AU150" s="88" t="str">
        <f t="shared" si="189"/>
        <v/>
      </c>
      <c r="AV150" s="2"/>
      <c r="AX150" s="186"/>
      <c r="AY150" s="187"/>
      <c r="AZ150" s="188"/>
      <c r="BA150" s="35" t="str">
        <f>$BA$24</f>
        <v>C土木</v>
      </c>
      <c r="BB150" s="152">
        <f>$BB$24</f>
        <v>0</v>
      </c>
      <c r="BC150" s="90">
        <f t="shared" si="190"/>
        <v>0</v>
      </c>
      <c r="BD150" s="90">
        <f t="shared" si="191"/>
        <v>0</v>
      </c>
      <c r="BE150" s="90">
        <f t="shared" si="192"/>
        <v>0</v>
      </c>
      <c r="BT150" s="90"/>
      <c r="BU150" s="90" t="str">
        <f>AK150</f>
        <v/>
      </c>
      <c r="BV150" s="90"/>
      <c r="BW150" s="90"/>
      <c r="CH150" s="90"/>
      <c r="CI150" s="90" t="str">
        <f>AL150</f>
        <v/>
      </c>
      <c r="CJ150" s="90"/>
      <c r="CK150" s="90"/>
      <c r="CV150" s="90"/>
      <c r="CW150" s="90" t="str">
        <f>AM150</f>
        <v/>
      </c>
      <c r="CX150" s="90"/>
      <c r="CY150" s="90"/>
    </row>
    <row r="151" spans="2:103" ht="13.5" customHeight="1">
      <c r="B151" s="211"/>
      <c r="C151" s="208"/>
      <c r="D151" s="102" t="str">
        <f>IF($AH$25="","",$AH$25)</f>
        <v/>
      </c>
      <c r="E151" s="193"/>
      <c r="F151" s="103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5"/>
      <c r="AK151" s="96" t="str">
        <f t="shared" si="193"/>
        <v/>
      </c>
      <c r="AL151" s="96" t="str">
        <f t="shared" si="194"/>
        <v/>
      </c>
      <c r="AM151" s="106" t="str">
        <f t="shared" si="195"/>
        <v/>
      </c>
      <c r="AN151" s="197" t="str">
        <f t="shared" si="187"/>
        <v/>
      </c>
      <c r="AO151" s="198"/>
      <c r="AP151" s="215"/>
      <c r="AQ151" s="216"/>
      <c r="AR151" s="167"/>
      <c r="AT151" s="88" t="str">
        <f t="shared" si="188"/>
        <v/>
      </c>
      <c r="AU151" s="88" t="str">
        <f t="shared" si="189"/>
        <v/>
      </c>
      <c r="AV151" s="2"/>
      <c r="AX151" s="186"/>
      <c r="AY151" s="187"/>
      <c r="AZ151" s="188"/>
      <c r="BA151" s="35" t="str">
        <f>$BA$25</f>
        <v>C土木</v>
      </c>
      <c r="BB151" s="152">
        <f>$BB$25</f>
        <v>0</v>
      </c>
      <c r="BC151" s="90">
        <f t="shared" si="190"/>
        <v>0</v>
      </c>
      <c r="BD151" s="90">
        <f t="shared" si="191"/>
        <v>0</v>
      </c>
      <c r="BE151" s="90">
        <f t="shared" si="192"/>
        <v>0</v>
      </c>
      <c r="BT151" s="90"/>
      <c r="BU151" s="90"/>
      <c r="BV151" s="90" t="str">
        <f>AK151</f>
        <v/>
      </c>
      <c r="BW151" s="90"/>
      <c r="CH151" s="90"/>
      <c r="CI151" s="90"/>
      <c r="CJ151" s="90" t="str">
        <f>AL151</f>
        <v/>
      </c>
      <c r="CK151" s="90"/>
      <c r="CV151" s="90"/>
      <c r="CW151" s="90"/>
      <c r="CX151" s="90" t="str">
        <f>AM151</f>
        <v/>
      </c>
      <c r="CY151" s="90"/>
    </row>
    <row r="152" spans="2:103" ht="13.5" customHeight="1">
      <c r="B152" s="212"/>
      <c r="C152" s="209"/>
      <c r="D152" s="120" t="str">
        <f>IF($AH$26="","",$AH$26)</f>
        <v/>
      </c>
      <c r="E152" s="194"/>
      <c r="F152" s="121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22"/>
      <c r="AK152" s="116" t="str">
        <f t="shared" si="193"/>
        <v/>
      </c>
      <c r="AL152" s="123" t="str">
        <f t="shared" si="194"/>
        <v/>
      </c>
      <c r="AM152" s="124" t="str">
        <f t="shared" si="195"/>
        <v/>
      </c>
      <c r="AN152" s="199" t="str">
        <f t="shared" si="187"/>
        <v/>
      </c>
      <c r="AO152" s="200"/>
      <c r="AP152" s="217"/>
      <c r="AQ152" s="218"/>
      <c r="AR152" s="167"/>
      <c r="AT152" s="88" t="str">
        <f t="shared" si="188"/>
        <v/>
      </c>
      <c r="AU152" s="88" t="str">
        <f t="shared" si="189"/>
        <v/>
      </c>
      <c r="AV152" s="2"/>
      <c r="AX152" s="189"/>
      <c r="AY152" s="190"/>
      <c r="AZ152" s="191"/>
      <c r="BA152" s="50" t="str">
        <f>$BA$26</f>
        <v>C土木</v>
      </c>
      <c r="BB152" s="153">
        <f>$BB$26</f>
        <v>0</v>
      </c>
      <c r="BC152" s="90">
        <f t="shared" si="190"/>
        <v>0</v>
      </c>
      <c r="BD152" s="90">
        <f t="shared" si="191"/>
        <v>0</v>
      </c>
      <c r="BE152" s="90">
        <f t="shared" si="192"/>
        <v>0</v>
      </c>
      <c r="BT152" s="90"/>
      <c r="BU152" s="90"/>
      <c r="BV152" s="90"/>
      <c r="BW152" s="90" t="str">
        <f>AK152</f>
        <v/>
      </c>
      <c r="CH152" s="90"/>
      <c r="CI152" s="90"/>
      <c r="CJ152" s="90"/>
      <c r="CK152" s="90" t="str">
        <f>AL152</f>
        <v/>
      </c>
      <c r="CV152" s="90"/>
      <c r="CW152" s="90"/>
      <c r="CX152" s="90"/>
      <c r="CY152" s="90" t="str">
        <f>AM152</f>
        <v/>
      </c>
    </row>
    <row r="153" spans="2:103"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M153" s="203" t="s">
        <v>56</v>
      </c>
      <c r="AN153" s="204"/>
      <c r="AO153" s="204"/>
      <c r="AP153" s="205" t="str">
        <f>IF(7&gt;COUNT(F134:AJ134),"対象外",IF(AP137&gt;=0.285,"達成","未達成"))</f>
        <v>達成</v>
      </c>
      <c r="AQ153" s="206"/>
      <c r="AR153" s="165"/>
      <c r="BA153" s="150"/>
      <c r="BB153" s="150"/>
      <c r="BC153" s="127"/>
      <c r="BD153" s="127"/>
      <c r="BE153" s="127"/>
    </row>
    <row r="154" spans="2:103">
      <c r="B154" s="125"/>
      <c r="C154" s="12"/>
      <c r="D154" s="65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126"/>
      <c r="AL154" s="2"/>
      <c r="AM154" s="2"/>
      <c r="AR154" s="155"/>
      <c r="BA154" s="150"/>
      <c r="BB154" s="150"/>
    </row>
    <row r="155" spans="2:103">
      <c r="B155" s="125"/>
      <c r="C155" s="12"/>
      <c r="D155" s="65"/>
      <c r="F155" s="129" t="str">
        <f>IF(F156="","",IF(COUNT($F156:$AJ156)&lt;7,"外",""))</f>
        <v/>
      </c>
      <c r="G155" s="129" t="str">
        <f t="shared" ref="G155:K155" si="196">IF(G156="","",IF(COUNT($F156:$AJ156)&lt;7,"外",""))</f>
        <v/>
      </c>
      <c r="H155" s="129" t="str">
        <f t="shared" si="196"/>
        <v/>
      </c>
      <c r="I155" s="130" t="str">
        <f t="shared" si="196"/>
        <v/>
      </c>
      <c r="J155" s="130" t="str">
        <f t="shared" si="196"/>
        <v/>
      </c>
      <c r="K155" s="130" t="str">
        <f t="shared" si="196"/>
        <v/>
      </c>
      <c r="AK155" s="139"/>
      <c r="AL155" s="2"/>
      <c r="AM155" s="2"/>
      <c r="AR155" s="155"/>
      <c r="BA155" s="150"/>
      <c r="BB155" s="150"/>
    </row>
    <row r="156" spans="2:103" ht="13.5" customHeight="1">
      <c r="B156" s="219">
        <f>F156</f>
        <v>45839</v>
      </c>
      <c r="C156" s="220"/>
      <c r="D156" s="221"/>
      <c r="E156" s="77" t="s">
        <v>48</v>
      </c>
      <c r="F156" s="78">
        <f>IF(EDATE(B134,1)&gt;$E$10,"",EDATE(B134,1))</f>
        <v>45839</v>
      </c>
      <c r="G156" s="79">
        <f>IF(MONTH($F156)&lt;MONTH($F156+F$1),"",IF(($F156+F$1)&gt;$E$10,"",IF(F156=EOMONTH(($F156-DAY($F156)+G$1),0),"",IF(F156="","",F156+1))))</f>
        <v>45840</v>
      </c>
      <c r="H156" s="79">
        <f t="shared" ref="H156" si="197">IF(MONTH($F156)&lt;MONTH($F156+G$1),"",IF(($F156+G$1)&gt;$E$10,"",IF(G156=EOMONTH(($F156-DAY($F156)+H$1),0),"",IF(G156="","",G156+1))))</f>
        <v>45841</v>
      </c>
      <c r="I156" s="79">
        <f t="shared" ref="I156" si="198">IF(MONTH($F156)&lt;MONTH($F156+H$1),"",IF(($F156+H$1)&gt;$E$10,"",IF(H156=EOMONTH(($F156-DAY($F156)+I$1),0),"",IF(H156="","",H156+1))))</f>
        <v>45842</v>
      </c>
      <c r="J156" s="79">
        <f t="shared" ref="J156" si="199">IF(MONTH($F156)&lt;MONTH($F156+I$1),"",IF(($F156+I$1)&gt;$E$10,"",IF(I156=EOMONTH(($F156-DAY($F156)+J$1),0),"",IF(I156="","",I156+1))))</f>
        <v>45843</v>
      </c>
      <c r="K156" s="79">
        <f t="shared" ref="K156" si="200">IF(MONTH($F156)&lt;MONTH($F156+J$1),"",IF(($F156+J$1)&gt;$E$10,"",IF(J156=EOMONTH(($F156-DAY($F156)+K$1),0),"",IF(J156="","",J156+1))))</f>
        <v>45844</v>
      </c>
      <c r="L156" s="79">
        <f t="shared" ref="L156" si="201">IF(MONTH($F156)&lt;MONTH($F156+K$1),"",IF(($F156+K$1)&gt;$E$10,"",IF(K156=EOMONTH(($F156-DAY($F156)+L$1),0),"",IF(K156="","",K156+1))))</f>
        <v>45845</v>
      </c>
      <c r="M156" s="79">
        <f t="shared" ref="M156" si="202">IF(MONTH($F156)&lt;MONTH($F156+L$1),"",IF(($F156+L$1)&gt;$E$10,"",IF(L156=EOMONTH(($F156-DAY($F156)+M$1),0),"",IF(L156="","",L156+1))))</f>
        <v>45846</v>
      </c>
      <c r="N156" s="79">
        <f t="shared" ref="N156" si="203">IF(MONTH($F156)&lt;MONTH($F156+M$1),"",IF(($F156+M$1)&gt;$E$10,"",IF(M156=EOMONTH(($F156-DAY($F156)+N$1),0),"",IF(M156="","",M156+1))))</f>
        <v>45847</v>
      </c>
      <c r="O156" s="79">
        <f t="shared" ref="O156" si="204">IF(MONTH($F156)&lt;MONTH($F156+N$1),"",IF(($F156+N$1)&gt;$E$10,"",IF(N156=EOMONTH(($F156-DAY($F156)+O$1),0),"",IF(N156="","",N156+1))))</f>
        <v>45848</v>
      </c>
      <c r="P156" s="79">
        <f t="shared" ref="P156" si="205">IF(MONTH($F156)&lt;MONTH($F156+O$1),"",IF(($F156+O$1)&gt;$E$10,"",IF(O156=EOMONTH(($F156-DAY($F156)+P$1),0),"",IF(O156="","",O156+1))))</f>
        <v>45849</v>
      </c>
      <c r="Q156" s="79">
        <f t="shared" ref="Q156" si="206">IF(MONTH($F156)&lt;MONTH($F156+P$1),"",IF(($F156+P$1)&gt;$E$10,"",IF(P156=EOMONTH(($F156-DAY($F156)+Q$1),0),"",IF(P156="","",P156+1))))</f>
        <v>45850</v>
      </c>
      <c r="R156" s="79">
        <f t="shared" ref="R156" si="207">IF(MONTH($F156)&lt;MONTH($F156+Q$1),"",IF(($F156+Q$1)&gt;$E$10,"",IF(Q156=EOMONTH(($F156-DAY($F156)+R$1),0),"",IF(Q156="","",Q156+1))))</f>
        <v>45851</v>
      </c>
      <c r="S156" s="79">
        <f t="shared" ref="S156" si="208">IF(MONTH($F156)&lt;MONTH($F156+R$1),"",IF(($F156+R$1)&gt;$E$10,"",IF(R156=EOMONTH(($F156-DAY($F156)+S$1),0),"",IF(R156="","",R156+1))))</f>
        <v>45852</v>
      </c>
      <c r="T156" s="79">
        <f t="shared" ref="T156" si="209">IF(MONTH($F156)&lt;MONTH($F156+S$1),"",IF(($F156+S$1)&gt;$E$10,"",IF(S156=EOMONTH(($F156-DAY($F156)+T$1),0),"",IF(S156="","",S156+1))))</f>
        <v>45853</v>
      </c>
      <c r="U156" s="79">
        <f t="shared" ref="U156" si="210">IF(MONTH($F156)&lt;MONTH($F156+T$1),"",IF(($F156+T$1)&gt;$E$10,"",IF(T156=EOMONTH(($F156-DAY($F156)+U$1),0),"",IF(T156="","",T156+1))))</f>
        <v>45854</v>
      </c>
      <c r="V156" s="79">
        <f t="shared" ref="V156" si="211">IF(MONTH($F156)&lt;MONTH($F156+U$1),"",IF(($F156+U$1)&gt;$E$10,"",IF(U156=EOMONTH(($F156-DAY($F156)+V$1),0),"",IF(U156="","",U156+1))))</f>
        <v>45855</v>
      </c>
      <c r="W156" s="79">
        <f t="shared" ref="W156" si="212">IF(MONTH($F156)&lt;MONTH($F156+V$1),"",IF(($F156+V$1)&gt;$E$10,"",IF(V156=EOMONTH(($F156-DAY($F156)+W$1),0),"",IF(V156="","",V156+1))))</f>
        <v>45856</v>
      </c>
      <c r="X156" s="79">
        <f t="shared" ref="X156" si="213">IF(MONTH($F156)&lt;MONTH($F156+W$1),"",IF(($F156+W$1)&gt;$E$10,"",IF(W156=EOMONTH(($F156-DAY($F156)+X$1),0),"",IF(W156="","",W156+1))))</f>
        <v>45857</v>
      </c>
      <c r="Y156" s="79">
        <f t="shared" ref="Y156" si="214">IF(MONTH($F156)&lt;MONTH($F156+X$1),"",IF(($F156+X$1)&gt;$E$10,"",IF(X156=EOMONTH(($F156-DAY($F156)+Y$1),0),"",IF(X156="","",X156+1))))</f>
        <v>45858</v>
      </c>
      <c r="Z156" s="79">
        <f t="shared" ref="Z156" si="215">IF(MONTH($F156)&lt;MONTH($F156+Y$1),"",IF(($F156+Y$1)&gt;$E$10,"",IF(Y156=EOMONTH(($F156-DAY($F156)+Z$1),0),"",IF(Y156="","",Y156+1))))</f>
        <v>45859</v>
      </c>
      <c r="AA156" s="79">
        <f t="shared" ref="AA156" si="216">IF(MONTH($F156)&lt;MONTH($F156+Z$1),"",IF(($F156+Z$1)&gt;$E$10,"",IF(Z156=EOMONTH(($F156-DAY($F156)+AA$1),0),"",IF(Z156="","",Z156+1))))</f>
        <v>45860</v>
      </c>
      <c r="AB156" s="79">
        <f t="shared" ref="AB156" si="217">IF(MONTH($F156)&lt;MONTH($F156+AA$1),"",IF(($F156+AA$1)&gt;$E$10,"",IF(AA156=EOMONTH(($F156-DAY($F156)+AB$1),0),"",IF(AA156="","",AA156+1))))</f>
        <v>45861</v>
      </c>
      <c r="AC156" s="79">
        <f t="shared" ref="AC156" si="218">IF(MONTH($F156)&lt;MONTH($F156+AB$1),"",IF(($F156+AB$1)&gt;$E$10,"",IF(AB156=EOMONTH(($F156-DAY($F156)+AC$1),0),"",IF(AB156="","",AB156+1))))</f>
        <v>45862</v>
      </c>
      <c r="AD156" s="79">
        <f t="shared" ref="AD156" si="219">IF(MONTH($F156)&lt;MONTH($F156+AC$1),"",IF(($F156+AC$1)&gt;$E$10,"",IF(AC156=EOMONTH(($F156-DAY($F156)+AD$1),0),"",IF(AC156="","",AC156+1))))</f>
        <v>45863</v>
      </c>
      <c r="AE156" s="79">
        <f t="shared" ref="AE156" si="220">IF(MONTH($F156)&lt;MONTH($F156+AD$1),"",IF(($F156+AD$1)&gt;$E$10,"",IF(AD156=EOMONTH(($F156-DAY($F156)+AE$1),0),"",IF(AD156="","",AD156+1))))</f>
        <v>45864</v>
      </c>
      <c r="AF156" s="79">
        <f t="shared" ref="AF156" si="221">IF(MONTH($F156)&lt;MONTH($F156+AE$1),"",IF(($F156+AE$1)&gt;$E$10,"",IF(AE156=EOMONTH(($F156-DAY($F156)+AF$1),0),"",IF(AE156="","",AE156+1))))</f>
        <v>45865</v>
      </c>
      <c r="AG156" s="79">
        <f t="shared" ref="AG156" si="222">IF(MONTH($F156)&lt;MONTH($F156+AF$1),"",IF(($F156+AF$1)&gt;$E$10,"",IF(AF156=EOMONTH(($F156-DAY($F156)+AG$1),0),"",IF(AF156="","",AF156+1))))</f>
        <v>45866</v>
      </c>
      <c r="AH156" s="79">
        <f t="shared" ref="AH156" si="223">IF(MONTH($F156)&lt;MONTH($F156+AG$1),"",IF(($F156+AG$1)&gt;$E$10,"",IF(AG156=EOMONTH(($F156-DAY($F156)+AH$1),0),"",IF(AG156="","",AG156+1))))</f>
        <v>45867</v>
      </c>
      <c r="AI156" s="79">
        <f t="shared" ref="AI156" si="224">IF(MONTH($F156)&lt;MONTH($F156+AH$1),"",IF(($F156+AH$1)&gt;$E$10,"",IF(AH156=EOMONTH(($F156-DAY($F156)+AI$1),0),"",IF(AH156="","",AH156+1))))</f>
        <v>45868</v>
      </c>
      <c r="AJ156" s="80">
        <f t="shared" ref="AJ156" si="225">IF(MONTH($F156)&lt;MONTH($F156+AI$1),"",IF(($F156+AI$1)&gt;$E$10,"",IF(AI156=EOMONTH(($F156-DAY($F156)+AJ$1),0),"",IF(AI156="","",AI156+1))))</f>
        <v>45869</v>
      </c>
      <c r="AK156" s="225" t="s">
        <v>25</v>
      </c>
      <c r="AL156" s="228" t="s">
        <v>71</v>
      </c>
      <c r="AM156" s="231" t="s">
        <v>27</v>
      </c>
      <c r="AN156" s="234" t="s">
        <v>51</v>
      </c>
      <c r="AO156" s="235"/>
      <c r="AP156" s="240" t="s">
        <v>52</v>
      </c>
      <c r="AQ156" s="241"/>
      <c r="AR156" s="182"/>
      <c r="AT156" s="201" t="s">
        <v>53</v>
      </c>
      <c r="AU156" s="201" t="s">
        <v>54</v>
      </c>
      <c r="AV156" s="202" t="s">
        <v>55</v>
      </c>
      <c r="BA156" s="150"/>
      <c r="BB156" s="150"/>
    </row>
    <row r="157" spans="2:103">
      <c r="B157" s="222"/>
      <c r="C157" s="223"/>
      <c r="D157" s="224"/>
      <c r="E157" s="82" t="s">
        <v>49</v>
      </c>
      <c r="F157" s="83" t="str">
        <f>TEXT(F156,"aaa")</f>
        <v>火</v>
      </c>
      <c r="G157" s="84" t="str">
        <f t="shared" ref="G157:AJ157" si="226">TEXT(G156,"aaa")</f>
        <v>水</v>
      </c>
      <c r="H157" s="84" t="str">
        <f t="shared" si="226"/>
        <v>木</v>
      </c>
      <c r="I157" s="84" t="str">
        <f t="shared" si="226"/>
        <v>金</v>
      </c>
      <c r="J157" s="84" t="str">
        <f t="shared" si="226"/>
        <v>土</v>
      </c>
      <c r="K157" s="84" t="str">
        <f t="shared" si="226"/>
        <v>日</v>
      </c>
      <c r="L157" s="84" t="str">
        <f t="shared" si="226"/>
        <v>月</v>
      </c>
      <c r="M157" s="84" t="str">
        <f t="shared" si="226"/>
        <v>火</v>
      </c>
      <c r="N157" s="84" t="str">
        <f t="shared" si="226"/>
        <v>水</v>
      </c>
      <c r="O157" s="84" t="str">
        <f t="shared" si="226"/>
        <v>木</v>
      </c>
      <c r="P157" s="84" t="str">
        <f t="shared" si="226"/>
        <v>金</v>
      </c>
      <c r="Q157" s="84" t="str">
        <f t="shared" si="226"/>
        <v>土</v>
      </c>
      <c r="R157" s="84" t="str">
        <f t="shared" si="226"/>
        <v>日</v>
      </c>
      <c r="S157" s="84" t="str">
        <f t="shared" si="226"/>
        <v>月</v>
      </c>
      <c r="T157" s="84" t="str">
        <f t="shared" si="226"/>
        <v>火</v>
      </c>
      <c r="U157" s="84" t="str">
        <f t="shared" si="226"/>
        <v>水</v>
      </c>
      <c r="V157" s="84" t="str">
        <f t="shared" si="226"/>
        <v>木</v>
      </c>
      <c r="W157" s="84" t="str">
        <f t="shared" si="226"/>
        <v>金</v>
      </c>
      <c r="X157" s="84" t="str">
        <f t="shared" si="226"/>
        <v>土</v>
      </c>
      <c r="Y157" s="84" t="str">
        <f t="shared" si="226"/>
        <v>日</v>
      </c>
      <c r="Z157" s="84" t="str">
        <f t="shared" si="226"/>
        <v>月</v>
      </c>
      <c r="AA157" s="84" t="str">
        <f t="shared" si="226"/>
        <v>火</v>
      </c>
      <c r="AB157" s="84" t="str">
        <f t="shared" si="226"/>
        <v>水</v>
      </c>
      <c r="AC157" s="84" t="str">
        <f t="shared" si="226"/>
        <v>木</v>
      </c>
      <c r="AD157" s="84" t="str">
        <f t="shared" si="226"/>
        <v>金</v>
      </c>
      <c r="AE157" s="84" t="str">
        <f t="shared" si="226"/>
        <v>土</v>
      </c>
      <c r="AF157" s="84" t="str">
        <f t="shared" si="226"/>
        <v>日</v>
      </c>
      <c r="AG157" s="84" t="str">
        <f t="shared" si="226"/>
        <v>月</v>
      </c>
      <c r="AH157" s="84" t="str">
        <f t="shared" si="226"/>
        <v>火</v>
      </c>
      <c r="AI157" s="84" t="str">
        <f t="shared" si="226"/>
        <v>水</v>
      </c>
      <c r="AJ157" s="85" t="str">
        <f t="shared" si="226"/>
        <v>木</v>
      </c>
      <c r="AK157" s="226"/>
      <c r="AL157" s="229"/>
      <c r="AM157" s="232"/>
      <c r="AN157" s="236"/>
      <c r="AO157" s="237"/>
      <c r="AP157" s="182"/>
      <c r="AQ157" s="242"/>
      <c r="AR157" s="182"/>
      <c r="AT157" s="201"/>
      <c r="AU157" s="201"/>
      <c r="AV157" s="202"/>
      <c r="BA157" s="150"/>
      <c r="BB157" s="150"/>
    </row>
    <row r="158" spans="2:103" ht="26.25" customHeight="1">
      <c r="B158" s="86"/>
      <c r="C158" s="145" t="s">
        <v>21</v>
      </c>
      <c r="D158" s="88" t="s">
        <v>23</v>
      </c>
      <c r="E158" s="89" t="s">
        <v>50</v>
      </c>
      <c r="F158" s="158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9"/>
      <c r="AK158" s="227"/>
      <c r="AL158" s="230"/>
      <c r="AM158" s="233"/>
      <c r="AN158" s="238"/>
      <c r="AO158" s="239"/>
      <c r="AP158" s="243"/>
      <c r="AQ158" s="244"/>
      <c r="AR158" s="182"/>
      <c r="AV158" s="90">
        <f>COUNTIF(F155:AJ155,"外")</f>
        <v>0</v>
      </c>
      <c r="BA158" s="150"/>
      <c r="BB158" s="150"/>
      <c r="BC158" s="113"/>
      <c r="BD158" s="113"/>
      <c r="BE158" s="113"/>
    </row>
    <row r="159" spans="2:103" ht="13.5" customHeight="1">
      <c r="B159" s="210" t="str">
        <f>IF($AB$13="","",$AB$13)</f>
        <v>元請負人</v>
      </c>
      <c r="C159" s="207" t="str">
        <f>$AE$13</f>
        <v>A建設</v>
      </c>
      <c r="D159" s="91" t="str">
        <f>IF($AH$13="","",$AH$13)</f>
        <v>〇〇</v>
      </c>
      <c r="E159" s="192"/>
      <c r="F159" s="92" t="s">
        <v>1</v>
      </c>
      <c r="G159" s="93"/>
      <c r="H159" s="93"/>
      <c r="I159" s="93"/>
      <c r="J159" s="93"/>
      <c r="K159" s="93"/>
      <c r="L159" s="93" t="s">
        <v>1</v>
      </c>
      <c r="M159" s="93" t="s">
        <v>1</v>
      </c>
      <c r="N159" s="93"/>
      <c r="O159" s="93"/>
      <c r="P159" s="93"/>
      <c r="Q159" s="93"/>
      <c r="R159" s="93"/>
      <c r="S159" s="93" t="s">
        <v>1</v>
      </c>
      <c r="T159" s="93" t="s">
        <v>1</v>
      </c>
      <c r="U159" s="93"/>
      <c r="V159" s="93"/>
      <c r="W159" s="93"/>
      <c r="X159" s="93"/>
      <c r="Y159" s="93"/>
      <c r="Z159" s="93" t="s">
        <v>1</v>
      </c>
      <c r="AA159" s="93" t="s">
        <v>1</v>
      </c>
      <c r="AB159" s="93"/>
      <c r="AC159" s="93"/>
      <c r="AD159" s="93"/>
      <c r="AE159" s="94"/>
      <c r="AF159" s="94"/>
      <c r="AG159" s="94" t="s">
        <v>1</v>
      </c>
      <c r="AH159" s="94" t="s">
        <v>1</v>
      </c>
      <c r="AI159" s="94"/>
      <c r="AJ159" s="95"/>
      <c r="AK159" s="96">
        <f>IF(D159="","",COUNT($F$156:$AJ$156)-AL159)</f>
        <v>31</v>
      </c>
      <c r="AL159" s="97">
        <f>IF(D159="","",AT159+AU159)</f>
        <v>0</v>
      </c>
      <c r="AM159" s="98">
        <f>IF(D159="","",COUNTIF(F159:AJ159,"休"))</f>
        <v>9</v>
      </c>
      <c r="AN159" s="195">
        <f t="shared" ref="AN159:AN164" si="227">IF(D159="","",IF(AK159=0,"－",IFERROR(ROUNDDOWN(AM159/AK159,3),"")))</f>
        <v>0.28999999999999998</v>
      </c>
      <c r="AO159" s="196"/>
      <c r="AP159" s="213">
        <f>ROUNDDOWN(AVERAGE(AN159:AN174),3)</f>
        <v>0.30199999999999999</v>
      </c>
      <c r="AQ159" s="214"/>
      <c r="AR159" s="167"/>
      <c r="AT159" s="88">
        <f>IF(D159="","",COUNTIF(F159:AJ159,"－"))</f>
        <v>0</v>
      </c>
      <c r="AU159" s="88">
        <f>IF(D159="","",COUNTIF(F159:AJ159,"外"))</f>
        <v>0</v>
      </c>
      <c r="AV159" s="2"/>
      <c r="AX159" s="245" t="str">
        <f>$AX$13</f>
        <v>元請負人</v>
      </c>
      <c r="AY159" s="246"/>
      <c r="AZ159" s="247"/>
      <c r="BA159" s="22" t="str">
        <f>$BA$13</f>
        <v>A建設</v>
      </c>
      <c r="BB159" s="23" t="str">
        <f>$BB$13</f>
        <v>〇〇</v>
      </c>
      <c r="BC159" s="90">
        <f>IF(AK159="",0,AK159)</f>
        <v>31</v>
      </c>
      <c r="BD159" s="90">
        <f t="shared" ref="BD159:BD164" si="228">IF(AL159="",0,AL159)</f>
        <v>0</v>
      </c>
      <c r="BE159" s="90">
        <f t="shared" ref="BE159:BE164" si="229">IF(AM159="",0,AM159)</f>
        <v>9</v>
      </c>
      <c r="BI159" s="100"/>
      <c r="BJ159" s="101">
        <f>AK159</f>
        <v>31</v>
      </c>
      <c r="BK159" s="90"/>
      <c r="BL159" s="90"/>
      <c r="BM159" s="90"/>
      <c r="BN159" s="90"/>
      <c r="BO159" s="90"/>
      <c r="BX159" s="90">
        <f>AL159</f>
        <v>0</v>
      </c>
      <c r="BY159" s="90"/>
      <c r="BZ159" s="90"/>
      <c r="CA159" s="90"/>
      <c r="CB159" s="90"/>
      <c r="CC159" s="90"/>
      <c r="CL159" s="90">
        <f>AM159</f>
        <v>9</v>
      </c>
      <c r="CM159" s="90"/>
      <c r="CN159" s="90"/>
      <c r="CO159" s="90"/>
      <c r="CP159" s="90"/>
      <c r="CQ159" s="90"/>
    </row>
    <row r="160" spans="2:103" ht="13.5" customHeight="1">
      <c r="B160" s="211"/>
      <c r="C160" s="208"/>
      <c r="D160" s="102" t="str">
        <f>IF($AH$14="","",$AH$14)</f>
        <v>●●</v>
      </c>
      <c r="E160" s="193"/>
      <c r="F160" s="103"/>
      <c r="G160" s="104"/>
      <c r="H160" s="104"/>
      <c r="I160" s="104"/>
      <c r="J160" s="104" t="s">
        <v>1</v>
      </c>
      <c r="K160" s="104" t="s">
        <v>1</v>
      </c>
      <c r="L160" s="104"/>
      <c r="M160" s="104"/>
      <c r="N160" s="104"/>
      <c r="O160" s="104"/>
      <c r="P160" s="104"/>
      <c r="Q160" s="104" t="s">
        <v>1</v>
      </c>
      <c r="R160" s="104" t="s">
        <v>1</v>
      </c>
      <c r="S160" s="104"/>
      <c r="T160" s="104"/>
      <c r="U160" s="104"/>
      <c r="V160" s="104"/>
      <c r="W160" s="104"/>
      <c r="X160" s="104" t="s">
        <v>1</v>
      </c>
      <c r="Y160" s="104" t="s">
        <v>1</v>
      </c>
      <c r="Z160" s="104"/>
      <c r="AA160" s="104"/>
      <c r="AB160" s="104"/>
      <c r="AC160" s="104"/>
      <c r="AD160" s="104"/>
      <c r="AE160" s="104" t="s">
        <v>1</v>
      </c>
      <c r="AF160" s="104" t="s">
        <v>1</v>
      </c>
      <c r="AG160" s="104"/>
      <c r="AH160" s="104"/>
      <c r="AI160" s="104"/>
      <c r="AJ160" s="105"/>
      <c r="AK160" s="96">
        <f t="shared" ref="AK160:AK164" si="230">IF(D160="","",COUNT($F$156:$AJ$156)-AL160)</f>
        <v>31</v>
      </c>
      <c r="AL160" s="96">
        <f t="shared" ref="AL160:AL164" si="231">IF(D160="","",AT160+AU160)</f>
        <v>0</v>
      </c>
      <c r="AM160" s="106">
        <f t="shared" ref="AM160:AM164" si="232">IF(D160="","",COUNTIF(F160:AJ160,"休"))</f>
        <v>8</v>
      </c>
      <c r="AN160" s="197">
        <f t="shared" si="227"/>
        <v>0.25800000000000001</v>
      </c>
      <c r="AO160" s="198"/>
      <c r="AP160" s="215"/>
      <c r="AQ160" s="216"/>
      <c r="AR160" s="167"/>
      <c r="AT160" s="88">
        <f t="shared" ref="AT160:AT164" si="233">IF(D160="","",COUNTIF(F160:AJ160,"－"))</f>
        <v>0</v>
      </c>
      <c r="AU160" s="88">
        <f t="shared" ref="AU160:AU164" si="234">IF(D160="","",COUNTIF(F160:AJ160,"外"))</f>
        <v>0</v>
      </c>
      <c r="AV160" s="2"/>
      <c r="AX160" s="245"/>
      <c r="AY160" s="246"/>
      <c r="AZ160" s="247"/>
      <c r="BA160" s="35" t="str">
        <f>$BA$14</f>
        <v>A建設</v>
      </c>
      <c r="BB160" s="36" t="str">
        <f>$BB$14</f>
        <v>●●</v>
      </c>
      <c r="BC160" s="90">
        <f t="shared" ref="BC160:BC164" si="235">IF(AK160="",0,AK160)</f>
        <v>31</v>
      </c>
      <c r="BD160" s="90">
        <f t="shared" si="228"/>
        <v>0</v>
      </c>
      <c r="BE160" s="90">
        <f t="shared" si="229"/>
        <v>8</v>
      </c>
      <c r="BI160" s="100"/>
      <c r="BJ160" s="101"/>
      <c r="BK160" s="90">
        <f>AK160</f>
        <v>31</v>
      </c>
      <c r="BL160" s="90"/>
      <c r="BM160" s="90"/>
      <c r="BN160" s="90"/>
      <c r="BO160" s="90"/>
      <c r="BX160" s="90"/>
      <c r="BY160" s="90">
        <f>AL160</f>
        <v>0</v>
      </c>
      <c r="BZ160" s="90"/>
      <c r="CA160" s="90"/>
      <c r="CB160" s="90"/>
      <c r="CC160" s="90"/>
      <c r="CL160" s="90"/>
      <c r="CM160" s="90">
        <f>AM160</f>
        <v>8</v>
      </c>
      <c r="CN160" s="90"/>
      <c r="CO160" s="90"/>
      <c r="CP160" s="90"/>
      <c r="CQ160" s="90"/>
    </row>
    <row r="161" spans="2:103" ht="13.5" customHeight="1">
      <c r="B161" s="211"/>
      <c r="C161" s="208"/>
      <c r="D161" s="102" t="str">
        <f>IF($AH$15="","",$AH$15)</f>
        <v>△△</v>
      </c>
      <c r="E161" s="193"/>
      <c r="F161" s="103"/>
      <c r="G161" s="104"/>
      <c r="H161" s="104"/>
      <c r="I161" s="104" t="s">
        <v>1</v>
      </c>
      <c r="J161" s="104"/>
      <c r="K161" s="104"/>
      <c r="L161" s="104"/>
      <c r="M161" s="104"/>
      <c r="N161" s="104" t="s">
        <v>1</v>
      </c>
      <c r="O161" s="104"/>
      <c r="P161" s="104"/>
      <c r="Q161" s="104"/>
      <c r="R161" s="104" t="s">
        <v>1</v>
      </c>
      <c r="S161" s="104"/>
      <c r="T161" s="104"/>
      <c r="U161" s="104"/>
      <c r="V161" s="104" t="s">
        <v>1</v>
      </c>
      <c r="W161" s="104"/>
      <c r="X161" s="104"/>
      <c r="Y161" s="104"/>
      <c r="Z161" s="104"/>
      <c r="AA161" s="104" t="s">
        <v>1</v>
      </c>
      <c r="AB161" s="104" t="s">
        <v>1</v>
      </c>
      <c r="AC161" s="104"/>
      <c r="AD161" s="104"/>
      <c r="AE161" s="104"/>
      <c r="AF161" s="104"/>
      <c r="AG161" s="104" t="s">
        <v>1</v>
      </c>
      <c r="AH161" s="104" t="s">
        <v>1</v>
      </c>
      <c r="AI161" s="104" t="s">
        <v>1</v>
      </c>
      <c r="AJ161" s="105"/>
      <c r="AK161" s="96">
        <f t="shared" si="230"/>
        <v>31</v>
      </c>
      <c r="AL161" s="96">
        <f t="shared" si="231"/>
        <v>0</v>
      </c>
      <c r="AM161" s="106">
        <f t="shared" si="232"/>
        <v>9</v>
      </c>
      <c r="AN161" s="197">
        <f t="shared" si="227"/>
        <v>0.28999999999999998</v>
      </c>
      <c r="AO161" s="198"/>
      <c r="AP161" s="215"/>
      <c r="AQ161" s="216"/>
      <c r="AR161" s="167"/>
      <c r="AT161" s="88">
        <f t="shared" si="233"/>
        <v>0</v>
      </c>
      <c r="AU161" s="88">
        <f t="shared" si="234"/>
        <v>0</v>
      </c>
      <c r="AV161" s="2"/>
      <c r="AX161" s="245"/>
      <c r="AY161" s="246"/>
      <c r="AZ161" s="247"/>
      <c r="BA161" s="35" t="str">
        <f>$BA$15</f>
        <v>A建設</v>
      </c>
      <c r="BB161" s="36" t="str">
        <f>$BB$15</f>
        <v>△△</v>
      </c>
      <c r="BC161" s="90">
        <f t="shared" si="235"/>
        <v>31</v>
      </c>
      <c r="BD161" s="90">
        <f t="shared" si="228"/>
        <v>0</v>
      </c>
      <c r="BE161" s="90">
        <f t="shared" si="229"/>
        <v>9</v>
      </c>
      <c r="BI161" s="100"/>
      <c r="BJ161" s="101"/>
      <c r="BK161" s="90"/>
      <c r="BL161" s="90">
        <f>AK161</f>
        <v>31</v>
      </c>
      <c r="BM161" s="90"/>
      <c r="BN161" s="90"/>
      <c r="BO161" s="90"/>
      <c r="BX161" s="90"/>
      <c r="BY161" s="90"/>
      <c r="BZ161" s="90">
        <f>AL161</f>
        <v>0</v>
      </c>
      <c r="CA161" s="90"/>
      <c r="CB161" s="90"/>
      <c r="CC161" s="90"/>
      <c r="CL161" s="90"/>
      <c r="CM161" s="90"/>
      <c r="CN161" s="90">
        <f>AM161</f>
        <v>9</v>
      </c>
      <c r="CO161" s="90"/>
      <c r="CP161" s="90"/>
      <c r="CQ161" s="90"/>
    </row>
    <row r="162" spans="2:103" ht="13.5" customHeight="1">
      <c r="B162" s="211"/>
      <c r="C162" s="208"/>
      <c r="D162" s="102" t="str">
        <f>IF($AH$16="","",$AH$16)</f>
        <v>■■</v>
      </c>
      <c r="E162" s="193"/>
      <c r="F162" s="103" t="s">
        <v>1</v>
      </c>
      <c r="G162" s="104" t="s">
        <v>1</v>
      </c>
      <c r="H162" s="104"/>
      <c r="I162" s="104"/>
      <c r="J162" s="104"/>
      <c r="K162" s="104" t="s">
        <v>1</v>
      </c>
      <c r="L162" s="104"/>
      <c r="M162" s="104"/>
      <c r="N162" s="104"/>
      <c r="O162" s="104" t="s">
        <v>1</v>
      </c>
      <c r="P162" s="104"/>
      <c r="Q162" s="104"/>
      <c r="R162" s="104"/>
      <c r="S162" s="104" t="s">
        <v>1</v>
      </c>
      <c r="T162" s="104"/>
      <c r="U162" s="104"/>
      <c r="V162" s="104"/>
      <c r="W162" s="104" t="s">
        <v>1</v>
      </c>
      <c r="X162" s="104"/>
      <c r="Y162" s="104"/>
      <c r="Z162" s="104"/>
      <c r="AA162" s="104"/>
      <c r="AB162" s="104" t="s">
        <v>1</v>
      </c>
      <c r="AC162" s="104" t="s">
        <v>1</v>
      </c>
      <c r="AD162" s="104"/>
      <c r="AE162" s="104"/>
      <c r="AF162" s="104"/>
      <c r="AG162" s="104"/>
      <c r="AH162" s="104"/>
      <c r="AI162" s="104" t="s">
        <v>1</v>
      </c>
      <c r="AJ162" s="105" t="s">
        <v>1</v>
      </c>
      <c r="AK162" s="96">
        <f t="shared" si="230"/>
        <v>31</v>
      </c>
      <c r="AL162" s="96">
        <f t="shared" si="231"/>
        <v>0</v>
      </c>
      <c r="AM162" s="106">
        <f t="shared" si="232"/>
        <v>10</v>
      </c>
      <c r="AN162" s="197">
        <f t="shared" si="227"/>
        <v>0.32200000000000001</v>
      </c>
      <c r="AO162" s="198"/>
      <c r="AP162" s="215"/>
      <c r="AQ162" s="216"/>
      <c r="AR162" s="167"/>
      <c r="AT162" s="88">
        <f t="shared" si="233"/>
        <v>0</v>
      </c>
      <c r="AU162" s="88">
        <f t="shared" si="234"/>
        <v>0</v>
      </c>
      <c r="AV162" s="2"/>
      <c r="AX162" s="245"/>
      <c r="AY162" s="246"/>
      <c r="AZ162" s="247"/>
      <c r="BA162" s="35" t="str">
        <f>$BA$16</f>
        <v>A建設</v>
      </c>
      <c r="BB162" s="36" t="str">
        <f>$BB$16</f>
        <v>■■</v>
      </c>
      <c r="BC162" s="90">
        <f t="shared" si="235"/>
        <v>31</v>
      </c>
      <c r="BD162" s="90">
        <f t="shared" si="228"/>
        <v>0</v>
      </c>
      <c r="BE162" s="90">
        <f t="shared" si="229"/>
        <v>10</v>
      </c>
      <c r="BI162" s="100"/>
      <c r="BJ162" s="101"/>
      <c r="BK162" s="90"/>
      <c r="BL162" s="90"/>
      <c r="BM162" s="90">
        <f>AK162</f>
        <v>31</v>
      </c>
      <c r="BN162" s="90"/>
      <c r="BO162" s="90"/>
      <c r="BX162" s="90"/>
      <c r="BY162" s="90"/>
      <c r="BZ162" s="90"/>
      <c r="CA162" s="90">
        <f>AL162</f>
        <v>0</v>
      </c>
      <c r="CB162" s="90"/>
      <c r="CC162" s="90"/>
      <c r="CL162" s="90"/>
      <c r="CM162" s="90"/>
      <c r="CN162" s="90"/>
      <c r="CO162" s="90">
        <f>AM162</f>
        <v>10</v>
      </c>
      <c r="CP162" s="90"/>
      <c r="CQ162" s="90"/>
    </row>
    <row r="163" spans="2:103" ht="13.5" customHeight="1">
      <c r="B163" s="211"/>
      <c r="C163" s="208"/>
      <c r="D163" s="102" t="str">
        <f>IF($AH$17="","",$AH$17)</f>
        <v>★★</v>
      </c>
      <c r="E163" s="193"/>
      <c r="F163" s="103"/>
      <c r="G163" s="104"/>
      <c r="H163" s="104"/>
      <c r="I163" s="104"/>
      <c r="J163" s="104"/>
      <c r="K163" s="104" t="s">
        <v>1</v>
      </c>
      <c r="L163" s="104" t="s">
        <v>1</v>
      </c>
      <c r="M163" s="104"/>
      <c r="N163" s="104"/>
      <c r="O163" s="104"/>
      <c r="P163" s="104"/>
      <c r="Q163" s="104"/>
      <c r="R163" s="104" t="s">
        <v>1</v>
      </c>
      <c r="S163" s="104" t="s">
        <v>1</v>
      </c>
      <c r="T163" s="104"/>
      <c r="U163" s="104"/>
      <c r="V163" s="104"/>
      <c r="W163" s="104"/>
      <c r="X163" s="104"/>
      <c r="Y163" s="104" t="s">
        <v>1</v>
      </c>
      <c r="Z163" s="104" t="s">
        <v>1</v>
      </c>
      <c r="AA163" s="104"/>
      <c r="AB163" s="104"/>
      <c r="AC163" s="104"/>
      <c r="AD163" s="104"/>
      <c r="AE163" s="104"/>
      <c r="AF163" s="104" t="s">
        <v>1</v>
      </c>
      <c r="AG163" s="104" t="s">
        <v>1</v>
      </c>
      <c r="AH163" s="104"/>
      <c r="AI163" s="104"/>
      <c r="AJ163" s="105"/>
      <c r="AK163" s="96">
        <f t="shared" si="230"/>
        <v>31</v>
      </c>
      <c r="AL163" s="96">
        <f t="shared" si="231"/>
        <v>0</v>
      </c>
      <c r="AM163" s="106">
        <f t="shared" si="232"/>
        <v>8</v>
      </c>
      <c r="AN163" s="197">
        <f t="shared" si="227"/>
        <v>0.25800000000000001</v>
      </c>
      <c r="AO163" s="198"/>
      <c r="AP163" s="215"/>
      <c r="AQ163" s="216"/>
      <c r="AR163" s="167"/>
      <c r="AT163" s="88">
        <f t="shared" si="233"/>
        <v>0</v>
      </c>
      <c r="AU163" s="88">
        <f t="shared" si="234"/>
        <v>0</v>
      </c>
      <c r="AV163" s="2"/>
      <c r="AX163" s="245"/>
      <c r="AY163" s="246"/>
      <c r="AZ163" s="247"/>
      <c r="BA163" s="35" t="str">
        <f>$BA$17</f>
        <v>A建設</v>
      </c>
      <c r="BB163" s="36" t="str">
        <f>$BB$17</f>
        <v>★★</v>
      </c>
      <c r="BC163" s="90">
        <f t="shared" si="235"/>
        <v>31</v>
      </c>
      <c r="BD163" s="90">
        <f t="shared" si="228"/>
        <v>0</v>
      </c>
      <c r="BE163" s="90">
        <f t="shared" si="229"/>
        <v>8</v>
      </c>
      <c r="BI163" s="100"/>
      <c r="BJ163" s="101"/>
      <c r="BK163" s="90"/>
      <c r="BL163" s="90"/>
      <c r="BM163" s="90"/>
      <c r="BN163" s="90">
        <f>AK163</f>
        <v>31</v>
      </c>
      <c r="BO163" s="90"/>
      <c r="BX163" s="90"/>
      <c r="BY163" s="90"/>
      <c r="BZ163" s="90"/>
      <c r="CA163" s="90"/>
      <c r="CB163" s="90">
        <f>AL163</f>
        <v>0</v>
      </c>
      <c r="CC163" s="90"/>
      <c r="CL163" s="90"/>
      <c r="CM163" s="90"/>
      <c r="CN163" s="90"/>
      <c r="CO163" s="90"/>
      <c r="CP163" s="90">
        <f>AM163</f>
        <v>8</v>
      </c>
      <c r="CQ163" s="90"/>
    </row>
    <row r="164" spans="2:103" ht="13.5" customHeight="1">
      <c r="B164" s="212"/>
      <c r="C164" s="209"/>
      <c r="D164" s="102" t="str">
        <f>IF($AH$18="","",$AH$18)</f>
        <v/>
      </c>
      <c r="E164" s="194"/>
      <c r="F164" s="107"/>
      <c r="G164" s="108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96" t="str">
        <f t="shared" si="230"/>
        <v/>
      </c>
      <c r="AL164" s="97" t="str">
        <f t="shared" si="231"/>
        <v/>
      </c>
      <c r="AM164" s="98" t="str">
        <f t="shared" si="232"/>
        <v/>
      </c>
      <c r="AN164" s="199" t="str">
        <f t="shared" si="227"/>
        <v/>
      </c>
      <c r="AO164" s="200"/>
      <c r="AP164" s="215"/>
      <c r="AQ164" s="216"/>
      <c r="AR164" s="167"/>
      <c r="AT164" s="88" t="str">
        <f t="shared" si="233"/>
        <v/>
      </c>
      <c r="AU164" s="88" t="str">
        <f t="shared" si="234"/>
        <v/>
      </c>
      <c r="AV164" s="2"/>
      <c r="AX164" s="245"/>
      <c r="AY164" s="246"/>
      <c r="AZ164" s="247"/>
      <c r="BA164" s="50" t="str">
        <f>$BA$18</f>
        <v>A建設</v>
      </c>
      <c r="BB164" s="51">
        <f>$BB$18</f>
        <v>0</v>
      </c>
      <c r="BC164" s="90">
        <f t="shared" si="235"/>
        <v>0</v>
      </c>
      <c r="BD164" s="90">
        <f t="shared" si="228"/>
        <v>0</v>
      </c>
      <c r="BE164" s="90">
        <f t="shared" si="229"/>
        <v>0</v>
      </c>
      <c r="BI164" s="100"/>
      <c r="BJ164" s="101"/>
      <c r="BK164" s="90"/>
      <c r="BL164" s="90"/>
      <c r="BM164" s="90"/>
      <c r="BN164" s="90"/>
      <c r="BO164" s="90" t="str">
        <f>AK164</f>
        <v/>
      </c>
      <c r="BX164" s="90"/>
      <c r="BY164" s="90"/>
      <c r="BZ164" s="90"/>
      <c r="CA164" s="90"/>
      <c r="CB164" s="90"/>
      <c r="CC164" s="90" t="str">
        <f>AL164</f>
        <v/>
      </c>
      <c r="CL164" s="90"/>
      <c r="CM164" s="90"/>
      <c r="CN164" s="90"/>
      <c r="CO164" s="90"/>
      <c r="CP164" s="90"/>
      <c r="CQ164" s="90" t="str">
        <f>AM164</f>
        <v/>
      </c>
    </row>
    <row r="165" spans="2:103" ht="26.25" customHeight="1">
      <c r="B165" s="210" t="str">
        <f>IF($AB$19="","",$AB$19)</f>
        <v>下請負人</v>
      </c>
      <c r="C165" s="207" t="str">
        <f>$AE$19</f>
        <v>B産業</v>
      </c>
      <c r="D165" s="88"/>
      <c r="E165" s="89" t="s">
        <v>50</v>
      </c>
      <c r="F165" s="158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9"/>
      <c r="AK165" s="88"/>
      <c r="AL165" s="88"/>
      <c r="AM165" s="111"/>
      <c r="AN165" s="112"/>
      <c r="AO165" s="113"/>
      <c r="AP165" s="215"/>
      <c r="AQ165" s="216"/>
      <c r="AR165" s="167"/>
      <c r="AX165" s="183" t="str">
        <f>$AX$19</f>
        <v>下請負人</v>
      </c>
      <c r="AY165" s="184"/>
      <c r="AZ165" s="185"/>
      <c r="BA165" s="150"/>
      <c r="BB165" s="151"/>
      <c r="BC165" s="114"/>
      <c r="BD165" s="114"/>
      <c r="BE165" s="114"/>
    </row>
    <row r="166" spans="2:103" ht="13.5" customHeight="1">
      <c r="B166" s="211"/>
      <c r="C166" s="208"/>
      <c r="D166" s="115" t="str">
        <f>IF($AH$19="","",$AH$19)</f>
        <v>〇〇</v>
      </c>
      <c r="E166" s="192"/>
      <c r="F166" s="92"/>
      <c r="G166" s="93"/>
      <c r="H166" s="93"/>
      <c r="I166" s="93"/>
      <c r="J166" s="93" t="s">
        <v>1</v>
      </c>
      <c r="K166" s="93" t="s">
        <v>1</v>
      </c>
      <c r="L166" s="93"/>
      <c r="M166" s="93"/>
      <c r="N166" s="93"/>
      <c r="O166" s="93"/>
      <c r="P166" s="93" t="s">
        <v>1</v>
      </c>
      <c r="Q166" s="93" t="s">
        <v>1</v>
      </c>
      <c r="R166" s="93"/>
      <c r="S166" s="93"/>
      <c r="T166" s="93"/>
      <c r="U166" s="93" t="s">
        <v>1</v>
      </c>
      <c r="V166" s="93"/>
      <c r="W166" s="93"/>
      <c r="X166" s="93"/>
      <c r="Y166" s="93"/>
      <c r="Z166" s="93" t="s">
        <v>1</v>
      </c>
      <c r="AA166" s="93" t="s">
        <v>1</v>
      </c>
      <c r="AB166" s="93"/>
      <c r="AC166" s="93"/>
      <c r="AD166" s="93"/>
      <c r="AE166" s="94" t="s">
        <v>1</v>
      </c>
      <c r="AF166" s="94"/>
      <c r="AG166" s="94"/>
      <c r="AH166" s="94" t="s">
        <v>1</v>
      </c>
      <c r="AI166" s="94"/>
      <c r="AJ166" s="95"/>
      <c r="AK166" s="96">
        <f>IF(D166="","",COUNT($F$156:$AJ$156)-AL166)</f>
        <v>31</v>
      </c>
      <c r="AL166" s="97">
        <f>IF(D166="","",AT166+AU166)</f>
        <v>0</v>
      </c>
      <c r="AM166" s="98">
        <f>IF(D166="","",COUNTIF(F166:AJ166,"休"))</f>
        <v>9</v>
      </c>
      <c r="AN166" s="195">
        <f t="shared" ref="AN166:AN169" si="236">IF(D166="","",IF(AK166=0,"－",IFERROR(ROUNDDOWN(AM166/AK166,3),"")))</f>
        <v>0.28999999999999998</v>
      </c>
      <c r="AO166" s="196"/>
      <c r="AP166" s="215"/>
      <c r="AQ166" s="216"/>
      <c r="AR166" s="167"/>
      <c r="AT166" s="88">
        <f t="shared" ref="AT166:AT169" si="237">IF(D166="","",COUNTIF(F166:AJ166,"－"))</f>
        <v>0</v>
      </c>
      <c r="AU166" s="88">
        <f t="shared" ref="AU166:AU169" si="238">IF(D166="","",COUNTIF(F166:AJ166,"外"))</f>
        <v>0</v>
      </c>
      <c r="AV166" s="2"/>
      <c r="AX166" s="186"/>
      <c r="AY166" s="187"/>
      <c r="AZ166" s="188"/>
      <c r="BA166" s="22" t="str">
        <f>$BA$19</f>
        <v>B産業</v>
      </c>
      <c r="BB166" s="23" t="str">
        <f>$BB$19</f>
        <v>〇〇</v>
      </c>
      <c r="BC166" s="90">
        <f t="shared" ref="BC166:BC169" si="239">IF(AK166="",0,AK166)</f>
        <v>31</v>
      </c>
      <c r="BD166" s="90">
        <f t="shared" ref="BD166:BD169" si="240">IF(AL166="",0,AL166)</f>
        <v>0</v>
      </c>
      <c r="BE166" s="90">
        <f t="shared" ref="BE166:BE169" si="241">IF(AM166="",0,AM166)</f>
        <v>9</v>
      </c>
      <c r="BP166" s="90">
        <f>AK166</f>
        <v>31</v>
      </c>
      <c r="BQ166" s="90"/>
      <c r="BR166" s="90"/>
      <c r="BS166" s="90"/>
      <c r="CD166" s="90">
        <f>AL166</f>
        <v>0</v>
      </c>
      <c r="CE166" s="90"/>
      <c r="CF166" s="90"/>
      <c r="CG166" s="90"/>
      <c r="CR166" s="90">
        <f>AM166</f>
        <v>9</v>
      </c>
      <c r="CS166" s="90"/>
      <c r="CT166" s="90"/>
      <c r="CU166" s="90"/>
    </row>
    <row r="167" spans="2:103" ht="13.5" customHeight="1">
      <c r="B167" s="211"/>
      <c r="C167" s="208"/>
      <c r="D167" s="102" t="str">
        <f>IF($AH$20="","",$AH$20)</f>
        <v>●●</v>
      </c>
      <c r="E167" s="193"/>
      <c r="F167" s="103" t="s">
        <v>1</v>
      </c>
      <c r="G167" s="104"/>
      <c r="H167" s="104"/>
      <c r="I167" s="104"/>
      <c r="J167" s="104"/>
      <c r="K167" s="104" t="s">
        <v>1</v>
      </c>
      <c r="L167" s="104" t="s">
        <v>1</v>
      </c>
      <c r="M167" s="104"/>
      <c r="N167" s="104"/>
      <c r="O167" s="104"/>
      <c r="P167" s="104"/>
      <c r="Q167" s="104" t="s">
        <v>1</v>
      </c>
      <c r="R167" s="104" t="s">
        <v>1</v>
      </c>
      <c r="S167" s="104"/>
      <c r="T167" s="104"/>
      <c r="U167" s="104"/>
      <c r="V167" s="104" t="s">
        <v>1</v>
      </c>
      <c r="W167" s="104"/>
      <c r="X167" s="104"/>
      <c r="Y167" s="104"/>
      <c r="Z167" s="104"/>
      <c r="AA167" s="104" t="s">
        <v>1</v>
      </c>
      <c r="AB167" s="104" t="s">
        <v>1</v>
      </c>
      <c r="AC167" s="104"/>
      <c r="AD167" s="104"/>
      <c r="AE167" s="104"/>
      <c r="AF167" s="104" t="s">
        <v>1</v>
      </c>
      <c r="AG167" s="104"/>
      <c r="AH167" s="104" t="s">
        <v>1</v>
      </c>
      <c r="AI167" s="104" t="s">
        <v>1</v>
      </c>
      <c r="AJ167" s="105"/>
      <c r="AK167" s="96">
        <f t="shared" ref="AK167:AK169" si="242">IF(D167="","",COUNT($F$156:$AJ$156)-AL167)</f>
        <v>31</v>
      </c>
      <c r="AL167" s="96">
        <f t="shared" ref="AL167:AL169" si="243">IF(D167="","",AT167+AU167)</f>
        <v>0</v>
      </c>
      <c r="AM167" s="106">
        <f t="shared" ref="AM167:AM169" si="244">IF(D167="","",COUNTIF(F167:AJ167,"休"))</f>
        <v>11</v>
      </c>
      <c r="AN167" s="197">
        <f t="shared" si="236"/>
        <v>0.35399999999999998</v>
      </c>
      <c r="AO167" s="198"/>
      <c r="AP167" s="215"/>
      <c r="AQ167" s="216"/>
      <c r="AR167" s="167"/>
      <c r="AT167" s="88">
        <f t="shared" si="237"/>
        <v>0</v>
      </c>
      <c r="AU167" s="88">
        <f t="shared" si="238"/>
        <v>0</v>
      </c>
      <c r="AV167" s="2"/>
      <c r="AX167" s="186"/>
      <c r="AY167" s="187"/>
      <c r="AZ167" s="188"/>
      <c r="BA167" s="35" t="str">
        <f>$BA$20</f>
        <v>B産業</v>
      </c>
      <c r="BB167" s="152" t="str">
        <f>$BB$20</f>
        <v>●●</v>
      </c>
      <c r="BC167" s="90">
        <f t="shared" si="239"/>
        <v>31</v>
      </c>
      <c r="BD167" s="90">
        <f t="shared" si="240"/>
        <v>0</v>
      </c>
      <c r="BE167" s="90">
        <f t="shared" si="241"/>
        <v>11</v>
      </c>
      <c r="BP167" s="90"/>
      <c r="BQ167" s="90">
        <f>AK167</f>
        <v>31</v>
      </c>
      <c r="BR167" s="90"/>
      <c r="BS167" s="90"/>
      <c r="CD167" s="90"/>
      <c r="CE167" s="90">
        <f>AL167</f>
        <v>0</v>
      </c>
      <c r="CF167" s="90"/>
      <c r="CG167" s="90"/>
      <c r="CR167" s="90"/>
      <c r="CS167" s="90">
        <f>AM167</f>
        <v>11</v>
      </c>
      <c r="CT167" s="90"/>
      <c r="CU167" s="90"/>
    </row>
    <row r="168" spans="2:103" ht="13.5" customHeight="1">
      <c r="B168" s="211"/>
      <c r="C168" s="208"/>
      <c r="D168" s="102" t="str">
        <f>IF($AH$21="","",$AH$21)</f>
        <v/>
      </c>
      <c r="E168" s="193"/>
      <c r="F168" s="103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5"/>
      <c r="AK168" s="96" t="str">
        <f t="shared" si="242"/>
        <v/>
      </c>
      <c r="AL168" s="96" t="str">
        <f t="shared" si="243"/>
        <v/>
      </c>
      <c r="AM168" s="106" t="str">
        <f t="shared" si="244"/>
        <v/>
      </c>
      <c r="AN168" s="197" t="str">
        <f t="shared" si="236"/>
        <v/>
      </c>
      <c r="AO168" s="198"/>
      <c r="AP168" s="215"/>
      <c r="AQ168" s="216"/>
      <c r="AR168" s="167"/>
      <c r="AT168" s="88" t="str">
        <f t="shared" si="237"/>
        <v/>
      </c>
      <c r="AU168" s="88" t="str">
        <f t="shared" si="238"/>
        <v/>
      </c>
      <c r="AV168" s="2"/>
      <c r="AX168" s="186"/>
      <c r="AY168" s="187"/>
      <c r="AZ168" s="188"/>
      <c r="BA168" s="35" t="str">
        <f>$BA$21</f>
        <v>B産業</v>
      </c>
      <c r="BB168" s="152">
        <f>$BB$21</f>
        <v>0</v>
      </c>
      <c r="BC168" s="90">
        <f t="shared" si="239"/>
        <v>0</v>
      </c>
      <c r="BD168" s="90">
        <f t="shared" si="240"/>
        <v>0</v>
      </c>
      <c r="BE168" s="90">
        <f t="shared" si="241"/>
        <v>0</v>
      </c>
      <c r="BP168" s="90"/>
      <c r="BQ168" s="90"/>
      <c r="BR168" s="90" t="str">
        <f>AK168</f>
        <v/>
      </c>
      <c r="BS168" s="90"/>
      <c r="CD168" s="90"/>
      <c r="CE168" s="90"/>
      <c r="CF168" s="90" t="str">
        <f>AL168</f>
        <v/>
      </c>
      <c r="CG168" s="90"/>
      <c r="CR168" s="90"/>
      <c r="CS168" s="90"/>
      <c r="CT168" s="90" t="str">
        <f>AM168</f>
        <v/>
      </c>
      <c r="CU168" s="90"/>
    </row>
    <row r="169" spans="2:103" ht="13.5" customHeight="1">
      <c r="B169" s="211"/>
      <c r="C169" s="209"/>
      <c r="D169" s="115" t="str">
        <f>IF($AH$22="","",$AH$22)</f>
        <v/>
      </c>
      <c r="E169" s="194"/>
      <c r="F169" s="10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5"/>
      <c r="AK169" s="96" t="str">
        <f t="shared" si="242"/>
        <v/>
      </c>
      <c r="AL169" s="116" t="str">
        <f t="shared" si="243"/>
        <v/>
      </c>
      <c r="AM169" s="98" t="str">
        <f t="shared" si="244"/>
        <v/>
      </c>
      <c r="AN169" s="199" t="str">
        <f t="shared" si="236"/>
        <v/>
      </c>
      <c r="AO169" s="200"/>
      <c r="AP169" s="215"/>
      <c r="AQ169" s="216"/>
      <c r="AR169" s="167"/>
      <c r="AT169" s="88" t="str">
        <f t="shared" si="237"/>
        <v/>
      </c>
      <c r="AU169" s="88" t="str">
        <f t="shared" si="238"/>
        <v/>
      </c>
      <c r="AV169" s="2"/>
      <c r="AX169" s="186"/>
      <c r="AY169" s="187"/>
      <c r="AZ169" s="188"/>
      <c r="BA169" s="50" t="str">
        <f>$BA$22</f>
        <v>B産業</v>
      </c>
      <c r="BB169" s="153" t="str">
        <f t="shared" ref="BB169" si="245">BB149</f>
        <v>●●</v>
      </c>
      <c r="BC169" s="90">
        <f t="shared" si="239"/>
        <v>0</v>
      </c>
      <c r="BD169" s="90">
        <f t="shared" si="240"/>
        <v>0</v>
      </c>
      <c r="BE169" s="90">
        <f t="shared" si="241"/>
        <v>0</v>
      </c>
      <c r="BP169" s="90"/>
      <c r="BQ169" s="90"/>
      <c r="BR169" s="90"/>
      <c r="BS169" s="90" t="str">
        <f>AK169</f>
        <v/>
      </c>
      <c r="CD169" s="90"/>
      <c r="CE169" s="90"/>
      <c r="CF169" s="90"/>
      <c r="CG169" s="90" t="str">
        <f>AL169</f>
        <v/>
      </c>
      <c r="CR169" s="90"/>
      <c r="CS169" s="90"/>
      <c r="CT169" s="90"/>
      <c r="CU169" s="90" t="str">
        <f>AM169</f>
        <v/>
      </c>
    </row>
    <row r="170" spans="2:103" ht="26.25" customHeight="1">
      <c r="B170" s="211"/>
      <c r="C170" s="207" t="str">
        <f>$AE$23</f>
        <v>C土木</v>
      </c>
      <c r="D170" s="88"/>
      <c r="E170" s="89" t="s">
        <v>50</v>
      </c>
      <c r="F170" s="158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9"/>
      <c r="AK170" s="88"/>
      <c r="AL170" s="88"/>
      <c r="AM170" s="111"/>
      <c r="AN170" s="112"/>
      <c r="AO170" s="113"/>
      <c r="AP170" s="215"/>
      <c r="AQ170" s="216"/>
      <c r="AR170" s="167"/>
      <c r="AX170" s="186"/>
      <c r="AY170" s="187"/>
      <c r="AZ170" s="188"/>
      <c r="BA170" s="150"/>
      <c r="BB170" s="149"/>
      <c r="BC170" s="114"/>
      <c r="BD170" s="114"/>
      <c r="BE170" s="114"/>
    </row>
    <row r="171" spans="2:103">
      <c r="B171" s="211"/>
      <c r="C171" s="208"/>
      <c r="D171" s="91" t="str">
        <f>IF($AH$23="","",$AH$23)</f>
        <v>●●</v>
      </c>
      <c r="E171" s="192"/>
      <c r="F171" s="92"/>
      <c r="G171" s="93" t="s">
        <v>1</v>
      </c>
      <c r="H171" s="93" t="s">
        <v>1</v>
      </c>
      <c r="I171" s="93"/>
      <c r="J171" s="93"/>
      <c r="K171" s="93"/>
      <c r="L171" s="93"/>
      <c r="M171" s="93" t="s">
        <v>1</v>
      </c>
      <c r="N171" s="93" t="s">
        <v>1</v>
      </c>
      <c r="O171" s="93"/>
      <c r="P171" s="93"/>
      <c r="Q171" s="93"/>
      <c r="R171" s="93"/>
      <c r="S171" s="93" t="s">
        <v>1</v>
      </c>
      <c r="T171" s="93" t="s">
        <v>1</v>
      </c>
      <c r="U171" s="93"/>
      <c r="V171" s="93"/>
      <c r="W171" s="93"/>
      <c r="X171" s="93"/>
      <c r="Y171" s="93"/>
      <c r="Z171" s="93" t="s">
        <v>1</v>
      </c>
      <c r="AA171" s="93" t="s">
        <v>1</v>
      </c>
      <c r="AB171" s="93"/>
      <c r="AC171" s="93"/>
      <c r="AD171" s="93"/>
      <c r="AE171" s="93"/>
      <c r="AF171" s="93" t="s">
        <v>1</v>
      </c>
      <c r="AG171" s="93" t="s">
        <v>1</v>
      </c>
      <c r="AH171" s="93" t="s">
        <v>1</v>
      </c>
      <c r="AI171" s="93"/>
      <c r="AJ171" s="117"/>
      <c r="AK171" s="96">
        <f>IF(D171="","",COUNT($F$156:$AJ$156)-AL171)</f>
        <v>31</v>
      </c>
      <c r="AL171" s="118">
        <f>IF(D171="","",AT171+AU171)</f>
        <v>0</v>
      </c>
      <c r="AM171" s="119">
        <f>IF(D171="","",COUNTIF(F171:AJ171,"休"))</f>
        <v>11</v>
      </c>
      <c r="AN171" s="195">
        <f t="shared" ref="AN171:AN174" si="246">IF(D171="","",IF(AK171=0,"－",IFERROR(ROUNDDOWN(AM171/AK171,3),"")))</f>
        <v>0.35399999999999998</v>
      </c>
      <c r="AO171" s="196"/>
      <c r="AP171" s="215"/>
      <c r="AQ171" s="216"/>
      <c r="AR171" s="167"/>
      <c r="AT171" s="88">
        <f t="shared" ref="AT171:AT174" si="247">IF(D171="","",COUNTIF(F171:AJ171,"－"))</f>
        <v>0</v>
      </c>
      <c r="AU171" s="88">
        <f t="shared" ref="AU171:AU174" si="248">IF(D171="","",COUNTIF(F171:AJ171,"外"))</f>
        <v>0</v>
      </c>
      <c r="AV171" s="2"/>
      <c r="AX171" s="186"/>
      <c r="AY171" s="187"/>
      <c r="AZ171" s="188"/>
      <c r="BA171" s="22" t="str">
        <f>$BA$23</f>
        <v>C土木</v>
      </c>
      <c r="BB171" s="154" t="str">
        <f>$BB$23</f>
        <v>●●</v>
      </c>
      <c r="BC171" s="90">
        <f t="shared" ref="BC171:BC174" si="249">IF(AK171="",0,AK171)</f>
        <v>31</v>
      </c>
      <c r="BD171" s="90">
        <f t="shared" ref="BD171:BD174" si="250">IF(AL171="",0,AL171)</f>
        <v>0</v>
      </c>
      <c r="BE171" s="90">
        <f t="shared" ref="BE171:BE174" si="251">IF(AM171="",0,AM171)</f>
        <v>11</v>
      </c>
      <c r="BT171" s="90">
        <f>AK171</f>
        <v>31</v>
      </c>
      <c r="BU171" s="90"/>
      <c r="BV171" s="90"/>
      <c r="BW171" s="90"/>
      <c r="CH171" s="90">
        <f>AL171</f>
        <v>0</v>
      </c>
      <c r="CI171" s="90"/>
      <c r="CJ171" s="90"/>
      <c r="CK171" s="90"/>
      <c r="CV171" s="90">
        <f>AM171</f>
        <v>11</v>
      </c>
      <c r="CW171" s="90"/>
      <c r="CX171" s="90"/>
      <c r="CY171" s="90"/>
    </row>
    <row r="172" spans="2:103" ht="13.5" customHeight="1">
      <c r="B172" s="211"/>
      <c r="C172" s="208"/>
      <c r="D172" s="102" t="str">
        <f>IF($AH$24="","",$AH$24)</f>
        <v/>
      </c>
      <c r="E172" s="193"/>
      <c r="F172" s="103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5"/>
      <c r="AK172" s="96" t="str">
        <f t="shared" ref="AK172:AK174" si="252">IF(D150="","",COUNT($F$156:$AJ$156)-AL150)</f>
        <v/>
      </c>
      <c r="AL172" s="96" t="str">
        <f t="shared" ref="AL172:AL174" si="253">IF(D172="","",AT172+AU172)</f>
        <v/>
      </c>
      <c r="AM172" s="106" t="str">
        <f t="shared" ref="AM172:AM174" si="254">IF(D172="","",COUNTIF(F172:AJ172,"休"))</f>
        <v/>
      </c>
      <c r="AN172" s="197" t="str">
        <f t="shared" si="246"/>
        <v/>
      </c>
      <c r="AO172" s="198"/>
      <c r="AP172" s="215"/>
      <c r="AQ172" s="216"/>
      <c r="AR172" s="167"/>
      <c r="AT172" s="88" t="str">
        <f t="shared" si="247"/>
        <v/>
      </c>
      <c r="AU172" s="88" t="str">
        <f t="shared" si="248"/>
        <v/>
      </c>
      <c r="AV172" s="2"/>
      <c r="AX172" s="186"/>
      <c r="AY172" s="187"/>
      <c r="AZ172" s="188"/>
      <c r="BA172" s="35" t="str">
        <f>$BA$24</f>
        <v>C土木</v>
      </c>
      <c r="BB172" s="152">
        <f>$BB$24</f>
        <v>0</v>
      </c>
      <c r="BC172" s="90">
        <f t="shared" si="249"/>
        <v>0</v>
      </c>
      <c r="BD172" s="90">
        <f t="shared" si="250"/>
        <v>0</v>
      </c>
      <c r="BE172" s="90">
        <f t="shared" si="251"/>
        <v>0</v>
      </c>
      <c r="BT172" s="90"/>
      <c r="BU172" s="90" t="str">
        <f>AK172</f>
        <v/>
      </c>
      <c r="BV172" s="90"/>
      <c r="BW172" s="90"/>
      <c r="CH172" s="90"/>
      <c r="CI172" s="90" t="str">
        <f>AL172</f>
        <v/>
      </c>
      <c r="CJ172" s="90"/>
      <c r="CK172" s="90"/>
      <c r="CV172" s="90"/>
      <c r="CW172" s="90" t="str">
        <f>AM172</f>
        <v/>
      </c>
      <c r="CX172" s="90"/>
      <c r="CY172" s="90"/>
    </row>
    <row r="173" spans="2:103" ht="13.5" customHeight="1">
      <c r="B173" s="211"/>
      <c r="C173" s="208"/>
      <c r="D173" s="102" t="str">
        <f>IF($AH$25="","",$AH$25)</f>
        <v/>
      </c>
      <c r="E173" s="193"/>
      <c r="F173" s="103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5"/>
      <c r="AK173" s="96" t="str">
        <f t="shared" si="252"/>
        <v/>
      </c>
      <c r="AL173" s="96" t="str">
        <f t="shared" si="253"/>
        <v/>
      </c>
      <c r="AM173" s="106" t="str">
        <f t="shared" si="254"/>
        <v/>
      </c>
      <c r="AN173" s="197" t="str">
        <f t="shared" si="246"/>
        <v/>
      </c>
      <c r="AO173" s="198"/>
      <c r="AP173" s="215"/>
      <c r="AQ173" s="216"/>
      <c r="AR173" s="167"/>
      <c r="AT173" s="88" t="str">
        <f t="shared" si="247"/>
        <v/>
      </c>
      <c r="AU173" s="88" t="str">
        <f t="shared" si="248"/>
        <v/>
      </c>
      <c r="AV173" s="2"/>
      <c r="AX173" s="186"/>
      <c r="AY173" s="187"/>
      <c r="AZ173" s="188"/>
      <c r="BA173" s="35" t="str">
        <f>$BA$25</f>
        <v>C土木</v>
      </c>
      <c r="BB173" s="152">
        <f>$BB$25</f>
        <v>0</v>
      </c>
      <c r="BC173" s="90">
        <f t="shared" si="249"/>
        <v>0</v>
      </c>
      <c r="BD173" s="90">
        <f t="shared" si="250"/>
        <v>0</v>
      </c>
      <c r="BE173" s="90">
        <f t="shared" si="251"/>
        <v>0</v>
      </c>
      <c r="BT173" s="90"/>
      <c r="BU173" s="90"/>
      <c r="BV173" s="90" t="str">
        <f>AK173</f>
        <v/>
      </c>
      <c r="BW173" s="90"/>
      <c r="CH173" s="90"/>
      <c r="CI173" s="90"/>
      <c r="CJ173" s="90" t="str">
        <f>AL173</f>
        <v/>
      </c>
      <c r="CK173" s="90"/>
      <c r="CV173" s="90"/>
      <c r="CW173" s="90"/>
      <c r="CX173" s="90" t="str">
        <f>AM173</f>
        <v/>
      </c>
      <c r="CY173" s="90"/>
    </row>
    <row r="174" spans="2:103" ht="13.5" customHeight="1">
      <c r="B174" s="212"/>
      <c r="C174" s="209"/>
      <c r="D174" s="120" t="str">
        <f>IF($AH$26="","",$AH$26)</f>
        <v/>
      </c>
      <c r="E174" s="194"/>
      <c r="F174" s="121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22"/>
      <c r="AK174" s="116" t="str">
        <f t="shared" si="252"/>
        <v/>
      </c>
      <c r="AL174" s="123" t="str">
        <f t="shared" si="253"/>
        <v/>
      </c>
      <c r="AM174" s="124" t="str">
        <f t="shared" si="254"/>
        <v/>
      </c>
      <c r="AN174" s="199" t="str">
        <f t="shared" si="246"/>
        <v/>
      </c>
      <c r="AO174" s="200"/>
      <c r="AP174" s="217"/>
      <c r="AQ174" s="218"/>
      <c r="AR174" s="167"/>
      <c r="AT174" s="88" t="str">
        <f t="shared" si="247"/>
        <v/>
      </c>
      <c r="AU174" s="88" t="str">
        <f t="shared" si="248"/>
        <v/>
      </c>
      <c r="AV174" s="2"/>
      <c r="AX174" s="189"/>
      <c r="AY174" s="190"/>
      <c r="AZ174" s="191"/>
      <c r="BA174" s="50" t="str">
        <f>$BA$26</f>
        <v>C土木</v>
      </c>
      <c r="BB174" s="153">
        <f>$BB$26</f>
        <v>0</v>
      </c>
      <c r="BC174" s="90">
        <f t="shared" si="249"/>
        <v>0</v>
      </c>
      <c r="BD174" s="90">
        <f t="shared" si="250"/>
        <v>0</v>
      </c>
      <c r="BE174" s="90">
        <f t="shared" si="251"/>
        <v>0</v>
      </c>
      <c r="BT174" s="90"/>
      <c r="BU174" s="90"/>
      <c r="BV174" s="90"/>
      <c r="BW174" s="90" t="str">
        <f>AK174</f>
        <v/>
      </c>
      <c r="CH174" s="90"/>
      <c r="CI174" s="90"/>
      <c r="CJ174" s="90"/>
      <c r="CK174" s="90" t="str">
        <f>AL174</f>
        <v/>
      </c>
      <c r="CV174" s="90"/>
      <c r="CW174" s="90"/>
      <c r="CX174" s="90"/>
      <c r="CY174" s="90" t="str">
        <f>AM174</f>
        <v/>
      </c>
    </row>
    <row r="175" spans="2:103"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M175" s="203" t="s">
        <v>56</v>
      </c>
      <c r="AN175" s="204"/>
      <c r="AO175" s="204"/>
      <c r="AP175" s="205" t="str">
        <f>IF(7&gt;COUNT(F156:AJ156),"対象外",IF(AP159&gt;=0.285,"達成","未達成"))</f>
        <v>達成</v>
      </c>
      <c r="AQ175" s="206"/>
      <c r="AR175" s="165"/>
      <c r="BA175" s="150"/>
      <c r="BB175" s="150"/>
      <c r="BC175" s="127"/>
      <c r="BD175" s="127"/>
      <c r="BE175" s="127"/>
    </row>
    <row r="176" spans="2:103">
      <c r="B176" s="125"/>
      <c r="C176" s="12"/>
      <c r="D176" s="65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126"/>
      <c r="AL176" s="2"/>
      <c r="AM176" s="2"/>
      <c r="AR176" s="155"/>
      <c r="BA176" s="150"/>
      <c r="BB176" s="150"/>
    </row>
    <row r="177" spans="2:99">
      <c r="B177" s="125"/>
      <c r="C177" s="12"/>
      <c r="D177" s="65"/>
      <c r="F177" s="129" t="str">
        <f>IF(F178="","",IF(COUNT($F178:$AJ178)&lt;7,"外",""))</f>
        <v/>
      </c>
      <c r="G177" s="129" t="str">
        <f t="shared" ref="G177:K177" si="255">IF(G178="","",IF(COUNT($F178:$AJ178)&lt;7,"外",""))</f>
        <v/>
      </c>
      <c r="H177" s="129" t="str">
        <f t="shared" si="255"/>
        <v/>
      </c>
      <c r="I177" s="130" t="str">
        <f t="shared" si="255"/>
        <v/>
      </c>
      <c r="J177" s="130" t="str">
        <f t="shared" si="255"/>
        <v/>
      </c>
      <c r="K177" s="130" t="str">
        <f t="shared" si="255"/>
        <v/>
      </c>
      <c r="AK177" s="139"/>
      <c r="AL177" s="2"/>
      <c r="AM177" s="2"/>
      <c r="AR177" s="155"/>
      <c r="BA177" s="150"/>
      <c r="BB177" s="150"/>
    </row>
    <row r="178" spans="2:99" ht="13.5" customHeight="1">
      <c r="B178" s="219">
        <f>F178</f>
        <v>45870</v>
      </c>
      <c r="C178" s="220"/>
      <c r="D178" s="221"/>
      <c r="E178" s="77" t="s">
        <v>48</v>
      </c>
      <c r="F178" s="78">
        <f>IF(EDATE(B156,1)&gt;$E$10,"",EDATE(B156,1))</f>
        <v>45870</v>
      </c>
      <c r="G178" s="79">
        <f>IF(MONTH($F178)&lt;MONTH($F178+F$1),"",IF(($F178+F$1)&gt;$E$10,"",IF(F178=EOMONTH(($F178-DAY($F178)+G$1),0),"",IF(F178="","",F178+1))))</f>
        <v>45871</v>
      </c>
      <c r="H178" s="79">
        <f t="shared" ref="H178" si="256">IF(MONTH($F178)&lt;MONTH($F178+G$1),"",IF(($F178+G$1)&gt;$E$10,"",IF(G178=EOMONTH(($F178-DAY($F178)+H$1),0),"",IF(G178="","",G178+1))))</f>
        <v>45872</v>
      </c>
      <c r="I178" s="79">
        <f t="shared" ref="I178" si="257">IF(MONTH($F178)&lt;MONTH($F178+H$1),"",IF(($F178+H$1)&gt;$E$10,"",IF(H178=EOMONTH(($F178-DAY($F178)+I$1),0),"",IF(H178="","",H178+1))))</f>
        <v>45873</v>
      </c>
      <c r="J178" s="79">
        <f t="shared" ref="J178" si="258">IF(MONTH($F178)&lt;MONTH($F178+I$1),"",IF(($F178+I$1)&gt;$E$10,"",IF(I178=EOMONTH(($F178-DAY($F178)+J$1),0),"",IF(I178="","",I178+1))))</f>
        <v>45874</v>
      </c>
      <c r="K178" s="79">
        <f t="shared" ref="K178" si="259">IF(MONTH($F178)&lt;MONTH($F178+J$1),"",IF(($F178+J$1)&gt;$E$10,"",IF(J178=EOMONTH(($F178-DAY($F178)+K$1),0),"",IF(J178="","",J178+1))))</f>
        <v>45875</v>
      </c>
      <c r="L178" s="79">
        <f t="shared" ref="L178" si="260">IF(MONTH($F178)&lt;MONTH($F178+K$1),"",IF(($F178+K$1)&gt;$E$10,"",IF(K178=EOMONTH(($F178-DAY($F178)+L$1),0),"",IF(K178="","",K178+1))))</f>
        <v>45876</v>
      </c>
      <c r="M178" s="79">
        <f t="shared" ref="M178" si="261">IF(MONTH($F178)&lt;MONTH($F178+L$1),"",IF(($F178+L$1)&gt;$E$10,"",IF(L178=EOMONTH(($F178-DAY($F178)+M$1),0),"",IF(L178="","",L178+1))))</f>
        <v>45877</v>
      </c>
      <c r="N178" s="79">
        <f t="shared" ref="N178" si="262">IF(MONTH($F178)&lt;MONTH($F178+M$1),"",IF(($F178+M$1)&gt;$E$10,"",IF(M178=EOMONTH(($F178-DAY($F178)+N$1),0),"",IF(M178="","",M178+1))))</f>
        <v>45878</v>
      </c>
      <c r="O178" s="79">
        <f t="shared" ref="O178" si="263">IF(MONTH($F178)&lt;MONTH($F178+N$1),"",IF(($F178+N$1)&gt;$E$10,"",IF(N178=EOMONTH(($F178-DAY($F178)+O$1),0),"",IF(N178="","",N178+1))))</f>
        <v>45879</v>
      </c>
      <c r="P178" s="79">
        <f t="shared" ref="P178" si="264">IF(MONTH($F178)&lt;MONTH($F178+O$1),"",IF(($F178+O$1)&gt;$E$10,"",IF(O178=EOMONTH(($F178-DAY($F178)+P$1),0),"",IF(O178="","",O178+1))))</f>
        <v>45880</v>
      </c>
      <c r="Q178" s="79">
        <f t="shared" ref="Q178" si="265">IF(MONTH($F178)&lt;MONTH($F178+P$1),"",IF(($F178+P$1)&gt;$E$10,"",IF(P178=EOMONTH(($F178-DAY($F178)+Q$1),0),"",IF(P178="","",P178+1))))</f>
        <v>45881</v>
      </c>
      <c r="R178" s="79">
        <f t="shared" ref="R178" si="266">IF(MONTH($F178)&lt;MONTH($F178+Q$1),"",IF(($F178+Q$1)&gt;$E$10,"",IF(Q178=EOMONTH(($F178-DAY($F178)+R$1),0),"",IF(Q178="","",Q178+1))))</f>
        <v>45882</v>
      </c>
      <c r="S178" s="79">
        <f t="shared" ref="S178" si="267">IF(MONTH($F178)&lt;MONTH($F178+R$1),"",IF(($F178+R$1)&gt;$E$10,"",IF(R178=EOMONTH(($F178-DAY($F178)+S$1),0),"",IF(R178="","",R178+1))))</f>
        <v>45883</v>
      </c>
      <c r="T178" s="79">
        <f t="shared" ref="T178" si="268">IF(MONTH($F178)&lt;MONTH($F178+S$1),"",IF(($F178+S$1)&gt;$E$10,"",IF(S178=EOMONTH(($F178-DAY($F178)+T$1),0),"",IF(S178="","",S178+1))))</f>
        <v>45884</v>
      </c>
      <c r="U178" s="79">
        <f t="shared" ref="U178" si="269">IF(MONTH($F178)&lt;MONTH($F178+T$1),"",IF(($F178+T$1)&gt;$E$10,"",IF(T178=EOMONTH(($F178-DAY($F178)+U$1),0),"",IF(T178="","",T178+1))))</f>
        <v>45885</v>
      </c>
      <c r="V178" s="79">
        <f t="shared" ref="V178" si="270">IF(MONTH($F178)&lt;MONTH($F178+U$1),"",IF(($F178+U$1)&gt;$E$10,"",IF(U178=EOMONTH(($F178-DAY($F178)+V$1),0),"",IF(U178="","",U178+1))))</f>
        <v>45886</v>
      </c>
      <c r="W178" s="79">
        <f t="shared" ref="W178" si="271">IF(MONTH($F178)&lt;MONTH($F178+V$1),"",IF(($F178+V$1)&gt;$E$10,"",IF(V178=EOMONTH(($F178-DAY($F178)+W$1),0),"",IF(V178="","",V178+1))))</f>
        <v>45887</v>
      </c>
      <c r="X178" s="79">
        <f t="shared" ref="X178" si="272">IF(MONTH($F178)&lt;MONTH($F178+W$1),"",IF(($F178+W$1)&gt;$E$10,"",IF(W178=EOMONTH(($F178-DAY($F178)+X$1),0),"",IF(W178="","",W178+1))))</f>
        <v>45888</v>
      </c>
      <c r="Y178" s="79">
        <f t="shared" ref="Y178" si="273">IF(MONTH($F178)&lt;MONTH($F178+X$1),"",IF(($F178+X$1)&gt;$E$10,"",IF(X178=EOMONTH(($F178-DAY($F178)+Y$1),0),"",IF(X178="","",X178+1))))</f>
        <v>45889</v>
      </c>
      <c r="Z178" s="79">
        <f t="shared" ref="Z178" si="274">IF(MONTH($F178)&lt;MONTH($F178+Y$1),"",IF(($F178+Y$1)&gt;$E$10,"",IF(Y178=EOMONTH(($F178-DAY($F178)+Z$1),0),"",IF(Y178="","",Y178+1))))</f>
        <v>45890</v>
      </c>
      <c r="AA178" s="79">
        <f t="shared" ref="AA178" si="275">IF(MONTH($F178)&lt;MONTH($F178+Z$1),"",IF(($F178+Z$1)&gt;$E$10,"",IF(Z178=EOMONTH(($F178-DAY($F178)+AA$1),0),"",IF(Z178="","",Z178+1))))</f>
        <v>45891</v>
      </c>
      <c r="AB178" s="79">
        <f t="shared" ref="AB178" si="276">IF(MONTH($F178)&lt;MONTH($F178+AA$1),"",IF(($F178+AA$1)&gt;$E$10,"",IF(AA178=EOMONTH(($F178-DAY($F178)+AB$1),0),"",IF(AA178="","",AA178+1))))</f>
        <v>45892</v>
      </c>
      <c r="AC178" s="79">
        <f t="shared" ref="AC178" si="277">IF(MONTH($F178)&lt;MONTH($F178+AB$1),"",IF(($F178+AB$1)&gt;$E$10,"",IF(AB178=EOMONTH(($F178-DAY($F178)+AC$1),0),"",IF(AB178="","",AB178+1))))</f>
        <v>45893</v>
      </c>
      <c r="AD178" s="79">
        <f t="shared" ref="AD178" si="278">IF(MONTH($F178)&lt;MONTH($F178+AC$1),"",IF(($F178+AC$1)&gt;$E$10,"",IF(AC178=EOMONTH(($F178-DAY($F178)+AD$1),0),"",IF(AC178="","",AC178+1))))</f>
        <v>45894</v>
      </c>
      <c r="AE178" s="79">
        <f t="shared" ref="AE178" si="279">IF(MONTH($F178)&lt;MONTH($F178+AD$1),"",IF(($F178+AD$1)&gt;$E$10,"",IF(AD178=EOMONTH(($F178-DAY($F178)+AE$1),0),"",IF(AD178="","",AD178+1))))</f>
        <v>45895</v>
      </c>
      <c r="AF178" s="79">
        <f t="shared" ref="AF178" si="280">IF(MONTH($F178)&lt;MONTH($F178+AE$1),"",IF(($F178+AE$1)&gt;$E$10,"",IF(AE178=EOMONTH(($F178-DAY($F178)+AF$1),0),"",IF(AE178="","",AE178+1))))</f>
        <v>45896</v>
      </c>
      <c r="AG178" s="79">
        <f t="shared" ref="AG178" si="281">IF(MONTH($F178)&lt;MONTH($F178+AF$1),"",IF(($F178+AF$1)&gt;$E$10,"",IF(AF178=EOMONTH(($F178-DAY($F178)+AG$1),0),"",IF(AF178="","",AF178+1))))</f>
        <v>45897</v>
      </c>
      <c r="AH178" s="79">
        <f t="shared" ref="AH178" si="282">IF(MONTH($F178)&lt;MONTH($F178+AG$1),"",IF(($F178+AG$1)&gt;$E$10,"",IF(AG178=EOMONTH(($F178-DAY($F178)+AH$1),0),"",IF(AG178="","",AG178+1))))</f>
        <v>45898</v>
      </c>
      <c r="AI178" s="79">
        <f t="shared" ref="AI178" si="283">IF(MONTH($F178)&lt;MONTH($F178+AH$1),"",IF(($F178+AH$1)&gt;$E$10,"",IF(AH178=EOMONTH(($F178-DAY($F178)+AI$1),0),"",IF(AH178="","",AH178+1))))</f>
        <v>45899</v>
      </c>
      <c r="AJ178" s="80">
        <f t="shared" ref="AJ178" si="284">IF(MONTH($F178)&lt;MONTH($F178+AI$1),"",IF(($F178+AI$1)&gt;$E$10,"",IF(AI178=EOMONTH(($F178-DAY($F178)+AJ$1),0),"",IF(AI178="","",AI178+1))))</f>
        <v>45900</v>
      </c>
      <c r="AK178" s="225" t="s">
        <v>25</v>
      </c>
      <c r="AL178" s="228" t="s">
        <v>71</v>
      </c>
      <c r="AM178" s="231" t="s">
        <v>27</v>
      </c>
      <c r="AN178" s="234" t="s">
        <v>51</v>
      </c>
      <c r="AO178" s="235"/>
      <c r="AP178" s="240" t="s">
        <v>52</v>
      </c>
      <c r="AQ178" s="241"/>
      <c r="AR178" s="182"/>
      <c r="AT178" s="201" t="s">
        <v>53</v>
      </c>
      <c r="AU178" s="201" t="s">
        <v>54</v>
      </c>
      <c r="AV178" s="202" t="s">
        <v>55</v>
      </c>
      <c r="BA178" s="150"/>
      <c r="BB178" s="150"/>
    </row>
    <row r="179" spans="2:99">
      <c r="B179" s="222"/>
      <c r="C179" s="223"/>
      <c r="D179" s="224"/>
      <c r="E179" s="82" t="s">
        <v>49</v>
      </c>
      <c r="F179" s="83" t="str">
        <f>TEXT(F178,"aaa")</f>
        <v>金</v>
      </c>
      <c r="G179" s="84" t="str">
        <f t="shared" ref="G179:AJ179" si="285">TEXT(G178,"aaa")</f>
        <v>土</v>
      </c>
      <c r="H179" s="84" t="str">
        <f t="shared" si="285"/>
        <v>日</v>
      </c>
      <c r="I179" s="84" t="str">
        <f t="shared" si="285"/>
        <v>月</v>
      </c>
      <c r="J179" s="84" t="str">
        <f t="shared" si="285"/>
        <v>火</v>
      </c>
      <c r="K179" s="84" t="str">
        <f t="shared" si="285"/>
        <v>水</v>
      </c>
      <c r="L179" s="84" t="str">
        <f t="shared" si="285"/>
        <v>木</v>
      </c>
      <c r="M179" s="84" t="str">
        <f t="shared" si="285"/>
        <v>金</v>
      </c>
      <c r="N179" s="84" t="str">
        <f t="shared" si="285"/>
        <v>土</v>
      </c>
      <c r="O179" s="84" t="str">
        <f t="shared" si="285"/>
        <v>日</v>
      </c>
      <c r="P179" s="84" t="str">
        <f t="shared" si="285"/>
        <v>月</v>
      </c>
      <c r="Q179" s="84" t="str">
        <f t="shared" si="285"/>
        <v>火</v>
      </c>
      <c r="R179" s="84" t="str">
        <f t="shared" si="285"/>
        <v>水</v>
      </c>
      <c r="S179" s="84" t="str">
        <f t="shared" si="285"/>
        <v>木</v>
      </c>
      <c r="T179" s="84" t="str">
        <f t="shared" si="285"/>
        <v>金</v>
      </c>
      <c r="U179" s="84" t="str">
        <f t="shared" si="285"/>
        <v>土</v>
      </c>
      <c r="V179" s="84" t="str">
        <f t="shared" si="285"/>
        <v>日</v>
      </c>
      <c r="W179" s="84" t="str">
        <f t="shared" si="285"/>
        <v>月</v>
      </c>
      <c r="X179" s="84" t="str">
        <f t="shared" si="285"/>
        <v>火</v>
      </c>
      <c r="Y179" s="84" t="str">
        <f t="shared" si="285"/>
        <v>水</v>
      </c>
      <c r="Z179" s="84" t="str">
        <f t="shared" si="285"/>
        <v>木</v>
      </c>
      <c r="AA179" s="84" t="str">
        <f t="shared" si="285"/>
        <v>金</v>
      </c>
      <c r="AB179" s="84" t="str">
        <f t="shared" si="285"/>
        <v>土</v>
      </c>
      <c r="AC179" s="84" t="str">
        <f t="shared" si="285"/>
        <v>日</v>
      </c>
      <c r="AD179" s="84" t="str">
        <f t="shared" si="285"/>
        <v>月</v>
      </c>
      <c r="AE179" s="84" t="str">
        <f t="shared" si="285"/>
        <v>火</v>
      </c>
      <c r="AF179" s="84" t="str">
        <f t="shared" si="285"/>
        <v>水</v>
      </c>
      <c r="AG179" s="84" t="str">
        <f t="shared" si="285"/>
        <v>木</v>
      </c>
      <c r="AH179" s="84" t="str">
        <f t="shared" si="285"/>
        <v>金</v>
      </c>
      <c r="AI179" s="84" t="str">
        <f t="shared" si="285"/>
        <v>土</v>
      </c>
      <c r="AJ179" s="85" t="str">
        <f t="shared" si="285"/>
        <v>日</v>
      </c>
      <c r="AK179" s="226"/>
      <c r="AL179" s="229"/>
      <c r="AM179" s="232"/>
      <c r="AN179" s="236"/>
      <c r="AO179" s="237"/>
      <c r="AP179" s="182"/>
      <c r="AQ179" s="242"/>
      <c r="AR179" s="182"/>
      <c r="AT179" s="201"/>
      <c r="AU179" s="201"/>
      <c r="AV179" s="202"/>
      <c r="BA179" s="150"/>
      <c r="BB179" s="150"/>
    </row>
    <row r="180" spans="2:99" ht="26.25" customHeight="1">
      <c r="B180" s="86"/>
      <c r="C180" s="145" t="s">
        <v>21</v>
      </c>
      <c r="D180" s="88" t="s">
        <v>23</v>
      </c>
      <c r="E180" s="89" t="s">
        <v>50</v>
      </c>
      <c r="F180" s="158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 t="s">
        <v>68</v>
      </c>
      <c r="S180" s="157" t="s">
        <v>0</v>
      </c>
      <c r="T180" s="157" t="s">
        <v>0</v>
      </c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9"/>
      <c r="AK180" s="227"/>
      <c r="AL180" s="230"/>
      <c r="AM180" s="233"/>
      <c r="AN180" s="238"/>
      <c r="AO180" s="239"/>
      <c r="AP180" s="243"/>
      <c r="AQ180" s="244"/>
      <c r="AR180" s="182"/>
      <c r="AV180" s="90">
        <f>COUNTIF(F177:AJ177,"外")</f>
        <v>0</v>
      </c>
      <c r="BA180" s="150"/>
      <c r="BB180" s="150"/>
    </row>
    <row r="181" spans="2:99" ht="13.5" customHeight="1">
      <c r="B181" s="210" t="str">
        <f>IF($AB$13="","",$AB$13)</f>
        <v>元請負人</v>
      </c>
      <c r="C181" s="207" t="str">
        <f>$AE$13</f>
        <v>A建設</v>
      </c>
      <c r="D181" s="91" t="str">
        <f>IF($AH$13="","",$AH$13)</f>
        <v>〇〇</v>
      </c>
      <c r="E181" s="192"/>
      <c r="F181" s="92"/>
      <c r="G181" s="93"/>
      <c r="H181" s="93"/>
      <c r="I181" s="93" t="s">
        <v>1</v>
      </c>
      <c r="J181" s="93" t="s">
        <v>1</v>
      </c>
      <c r="K181" s="93"/>
      <c r="L181" s="93"/>
      <c r="M181" s="93"/>
      <c r="N181" s="93"/>
      <c r="O181" s="93"/>
      <c r="P181" s="93" t="s">
        <v>1</v>
      </c>
      <c r="Q181" s="93" t="s">
        <v>1</v>
      </c>
      <c r="R181" s="93" t="s">
        <v>4</v>
      </c>
      <c r="S181" s="93" t="s">
        <v>4</v>
      </c>
      <c r="T181" s="93" t="s">
        <v>4</v>
      </c>
      <c r="U181" s="93"/>
      <c r="V181" s="93"/>
      <c r="W181" s="93" t="s">
        <v>1</v>
      </c>
      <c r="X181" s="93" t="s">
        <v>1</v>
      </c>
      <c r="Y181" s="93"/>
      <c r="Z181" s="93"/>
      <c r="AA181" s="93"/>
      <c r="AB181" s="93"/>
      <c r="AC181" s="93"/>
      <c r="AD181" s="93" t="s">
        <v>1</v>
      </c>
      <c r="AE181" s="94" t="s">
        <v>1</v>
      </c>
      <c r="AF181" s="94"/>
      <c r="AG181" s="94"/>
      <c r="AH181" s="94"/>
      <c r="AI181" s="94"/>
      <c r="AJ181" s="95"/>
      <c r="AK181" s="96">
        <f>IF(D181="","",COUNT($F$178:$AJ$178)-AL181)</f>
        <v>28</v>
      </c>
      <c r="AL181" s="97">
        <f>IF(D181="","",AT181+AU181)</f>
        <v>3</v>
      </c>
      <c r="AM181" s="98">
        <f>IF(D181="","",COUNTIF(F181:AJ181,"休"))</f>
        <v>8</v>
      </c>
      <c r="AN181" s="195">
        <f t="shared" ref="AN181:AN186" si="286">IF(D181="","",IF(AK181=0,"－",IFERROR(ROUNDDOWN(AM181/AK181,3),"")))</f>
        <v>0.28499999999999998</v>
      </c>
      <c r="AO181" s="196"/>
      <c r="AP181" s="213">
        <f>ROUNDDOWN(AVERAGE(AN181:AN196),3)</f>
        <v>0.28499999999999998</v>
      </c>
      <c r="AQ181" s="214"/>
      <c r="AR181" s="167"/>
      <c r="AT181" s="88">
        <f>IF(D181="","",COUNTIF(F181:AJ181,"－"))</f>
        <v>0</v>
      </c>
      <c r="AU181" s="88">
        <f>IF(D181="","",COUNTIF(F181:AJ181,"外"))</f>
        <v>3</v>
      </c>
      <c r="AV181" s="2"/>
      <c r="AX181" s="245" t="str">
        <f>$AX$13</f>
        <v>元請負人</v>
      </c>
      <c r="AY181" s="246"/>
      <c r="AZ181" s="247"/>
      <c r="BA181" s="22" t="str">
        <f>$BA$13</f>
        <v>A建設</v>
      </c>
      <c r="BB181" s="23" t="str">
        <f>$BB$13</f>
        <v>〇〇</v>
      </c>
      <c r="BC181" s="90">
        <f>IF(AK181="",0,AK181)</f>
        <v>28</v>
      </c>
      <c r="BD181" s="90">
        <f t="shared" ref="BD181:BD186" si="287">IF(AL181="",0,AL181)</f>
        <v>3</v>
      </c>
      <c r="BE181" s="90">
        <f t="shared" ref="BE181:BE186" si="288">IF(AM181="",0,AM181)</f>
        <v>8</v>
      </c>
      <c r="BI181" s="100"/>
      <c r="BJ181" s="101">
        <f>AK181</f>
        <v>28</v>
      </c>
      <c r="BK181" s="90"/>
      <c r="BL181" s="90"/>
      <c r="BM181" s="90"/>
      <c r="BN181" s="90"/>
      <c r="BO181" s="90"/>
      <c r="BX181" s="90">
        <f>AL181</f>
        <v>3</v>
      </c>
      <c r="BY181" s="90"/>
      <c r="BZ181" s="90"/>
      <c r="CA181" s="90"/>
      <c r="CB181" s="90"/>
      <c r="CC181" s="90"/>
      <c r="CL181" s="90">
        <f>AM181</f>
        <v>8</v>
      </c>
      <c r="CM181" s="90"/>
      <c r="CN181" s="90"/>
      <c r="CO181" s="90"/>
      <c r="CP181" s="90"/>
      <c r="CQ181" s="90"/>
    </row>
    <row r="182" spans="2:99" ht="13.5" customHeight="1">
      <c r="B182" s="211"/>
      <c r="C182" s="208"/>
      <c r="D182" s="102" t="str">
        <f>IF($AH$14="","",$AH$14)</f>
        <v>●●</v>
      </c>
      <c r="E182" s="193"/>
      <c r="F182" s="103"/>
      <c r="G182" s="104" t="s">
        <v>1</v>
      </c>
      <c r="H182" s="104" t="s">
        <v>1</v>
      </c>
      <c r="I182" s="104"/>
      <c r="J182" s="104"/>
      <c r="K182" s="104"/>
      <c r="L182" s="104"/>
      <c r="M182" s="104"/>
      <c r="N182" s="104" t="s">
        <v>1</v>
      </c>
      <c r="O182" s="104" t="s">
        <v>1</v>
      </c>
      <c r="P182" s="104"/>
      <c r="Q182" s="104"/>
      <c r="R182" s="104" t="s">
        <v>4</v>
      </c>
      <c r="S182" s="104" t="s">
        <v>4</v>
      </c>
      <c r="T182" s="104" t="s">
        <v>4</v>
      </c>
      <c r="U182" s="104" t="s">
        <v>1</v>
      </c>
      <c r="V182" s="104" t="s">
        <v>1</v>
      </c>
      <c r="W182" s="104"/>
      <c r="X182" s="104"/>
      <c r="Y182" s="104"/>
      <c r="Z182" s="104"/>
      <c r="AA182" s="104"/>
      <c r="AB182" s="104" t="s">
        <v>1</v>
      </c>
      <c r="AC182" s="104" t="s">
        <v>1</v>
      </c>
      <c r="AD182" s="104"/>
      <c r="AE182" s="104"/>
      <c r="AF182" s="104"/>
      <c r="AG182" s="104"/>
      <c r="AH182" s="104"/>
      <c r="AI182" s="104" t="s">
        <v>1</v>
      </c>
      <c r="AJ182" s="105" t="s">
        <v>1</v>
      </c>
      <c r="AK182" s="96">
        <f t="shared" ref="AK182:AK186" si="289">IF(D182="","",COUNT($F$178:$AJ$178)-AL182)</f>
        <v>28</v>
      </c>
      <c r="AL182" s="96">
        <f t="shared" ref="AL182:AL186" si="290">IF(D182="","",AT182+AU182)</f>
        <v>3</v>
      </c>
      <c r="AM182" s="106">
        <f t="shared" ref="AM182:AM186" si="291">IF(D182="","",COUNTIF(F182:AJ182,"休"))</f>
        <v>10</v>
      </c>
      <c r="AN182" s="197">
        <f t="shared" si="286"/>
        <v>0.35699999999999998</v>
      </c>
      <c r="AO182" s="198"/>
      <c r="AP182" s="215"/>
      <c r="AQ182" s="216"/>
      <c r="AR182" s="167"/>
      <c r="AT182" s="88">
        <f t="shared" ref="AT182:AT186" si="292">IF(D182="","",COUNTIF(F182:AJ182,"－"))</f>
        <v>0</v>
      </c>
      <c r="AU182" s="88">
        <f t="shared" ref="AU182:AU186" si="293">IF(D182="","",COUNTIF(F182:AJ182,"外"))</f>
        <v>3</v>
      </c>
      <c r="AV182" s="2"/>
      <c r="AX182" s="245"/>
      <c r="AY182" s="246"/>
      <c r="AZ182" s="247"/>
      <c r="BA182" s="35" t="str">
        <f>$BA$14</f>
        <v>A建設</v>
      </c>
      <c r="BB182" s="36" t="str">
        <f>$BB$14</f>
        <v>●●</v>
      </c>
      <c r="BC182" s="90">
        <f t="shared" ref="BC182:BC186" si="294">IF(AK182="",0,AK182)</f>
        <v>28</v>
      </c>
      <c r="BD182" s="90">
        <f t="shared" si="287"/>
        <v>3</v>
      </c>
      <c r="BE182" s="90">
        <f t="shared" si="288"/>
        <v>10</v>
      </c>
      <c r="BI182" s="100"/>
      <c r="BJ182" s="101"/>
      <c r="BK182" s="90">
        <f>AK182</f>
        <v>28</v>
      </c>
      <c r="BL182" s="90"/>
      <c r="BM182" s="90"/>
      <c r="BN182" s="90"/>
      <c r="BO182" s="90"/>
      <c r="BX182" s="90"/>
      <c r="BY182" s="90">
        <f>AL182</f>
        <v>3</v>
      </c>
      <c r="BZ182" s="90"/>
      <c r="CA182" s="90"/>
      <c r="CB182" s="90"/>
      <c r="CC182" s="90"/>
      <c r="CL182" s="90"/>
      <c r="CM182" s="90">
        <f>AM182</f>
        <v>10</v>
      </c>
      <c r="CN182" s="90"/>
      <c r="CO182" s="90"/>
      <c r="CP182" s="90"/>
      <c r="CQ182" s="90"/>
    </row>
    <row r="183" spans="2:99" ht="13.5" customHeight="1">
      <c r="B183" s="211"/>
      <c r="C183" s="208"/>
      <c r="D183" s="102" t="str">
        <f>IF($AH$15="","",$AH$15)</f>
        <v>△△</v>
      </c>
      <c r="E183" s="193"/>
      <c r="F183" s="103"/>
      <c r="G183" s="104"/>
      <c r="H183" s="104" t="s">
        <v>1</v>
      </c>
      <c r="I183" s="104"/>
      <c r="J183" s="104"/>
      <c r="K183" s="104" t="s">
        <v>1</v>
      </c>
      <c r="L183" s="104"/>
      <c r="M183" s="104"/>
      <c r="N183" s="104"/>
      <c r="O183" s="104" t="s">
        <v>1</v>
      </c>
      <c r="P183" s="104"/>
      <c r="Q183" s="104"/>
      <c r="R183" s="104" t="s">
        <v>4</v>
      </c>
      <c r="S183" s="104" t="s">
        <v>4</v>
      </c>
      <c r="T183" s="104" t="s">
        <v>4</v>
      </c>
      <c r="U183" s="104"/>
      <c r="V183" s="104"/>
      <c r="W183" s="104"/>
      <c r="X183" s="104" t="s">
        <v>1</v>
      </c>
      <c r="Y183" s="104" t="s">
        <v>1</v>
      </c>
      <c r="Z183" s="104"/>
      <c r="AA183" s="104"/>
      <c r="AB183" s="104"/>
      <c r="AC183" s="104"/>
      <c r="AD183" s="104" t="s">
        <v>1</v>
      </c>
      <c r="AE183" s="104" t="s">
        <v>1</v>
      </c>
      <c r="AF183" s="104"/>
      <c r="AG183" s="104"/>
      <c r="AH183" s="104"/>
      <c r="AI183" s="104"/>
      <c r="AJ183" s="105"/>
      <c r="AK183" s="96">
        <f t="shared" si="289"/>
        <v>28</v>
      </c>
      <c r="AL183" s="96">
        <f t="shared" si="290"/>
        <v>3</v>
      </c>
      <c r="AM183" s="106">
        <f t="shared" si="291"/>
        <v>7</v>
      </c>
      <c r="AN183" s="197">
        <f t="shared" si="286"/>
        <v>0.25</v>
      </c>
      <c r="AO183" s="198"/>
      <c r="AP183" s="215"/>
      <c r="AQ183" s="216"/>
      <c r="AR183" s="167"/>
      <c r="AT183" s="88">
        <f t="shared" si="292"/>
        <v>0</v>
      </c>
      <c r="AU183" s="88">
        <f t="shared" si="293"/>
        <v>3</v>
      </c>
      <c r="AV183" s="2"/>
      <c r="AX183" s="245"/>
      <c r="AY183" s="246"/>
      <c r="AZ183" s="247"/>
      <c r="BA183" s="35" t="str">
        <f>$BA$15</f>
        <v>A建設</v>
      </c>
      <c r="BB183" s="36" t="str">
        <f>$BB$15</f>
        <v>△△</v>
      </c>
      <c r="BC183" s="90">
        <f t="shared" si="294"/>
        <v>28</v>
      </c>
      <c r="BD183" s="90">
        <f t="shared" si="287"/>
        <v>3</v>
      </c>
      <c r="BE183" s="90">
        <f t="shared" si="288"/>
        <v>7</v>
      </c>
      <c r="BI183" s="100"/>
      <c r="BJ183" s="101"/>
      <c r="BK183" s="90"/>
      <c r="BL183" s="90">
        <f>AK183</f>
        <v>28</v>
      </c>
      <c r="BM183" s="90"/>
      <c r="BN183" s="90"/>
      <c r="BO183" s="90"/>
      <c r="BX183" s="90"/>
      <c r="BY183" s="90"/>
      <c r="BZ183" s="90">
        <f>AL183</f>
        <v>3</v>
      </c>
      <c r="CA183" s="90"/>
      <c r="CB183" s="90"/>
      <c r="CC183" s="90"/>
      <c r="CL183" s="90"/>
      <c r="CM183" s="90"/>
      <c r="CN183" s="90">
        <f>AM183</f>
        <v>7</v>
      </c>
      <c r="CO183" s="90"/>
      <c r="CP183" s="90"/>
      <c r="CQ183" s="90"/>
    </row>
    <row r="184" spans="2:99" ht="13.5" customHeight="1">
      <c r="B184" s="211"/>
      <c r="C184" s="208"/>
      <c r="D184" s="102" t="str">
        <f>IF($AH$16="","",$AH$16)</f>
        <v>■■</v>
      </c>
      <c r="E184" s="193"/>
      <c r="F184" s="103" t="s">
        <v>1</v>
      </c>
      <c r="G184" s="104"/>
      <c r="H184" s="104"/>
      <c r="I184" s="104"/>
      <c r="J184" s="104" t="s">
        <v>1</v>
      </c>
      <c r="K184" s="104"/>
      <c r="L184" s="104"/>
      <c r="M184" s="104" t="s">
        <v>1</v>
      </c>
      <c r="N184" s="104"/>
      <c r="O184" s="104"/>
      <c r="P184" s="104" t="s">
        <v>1</v>
      </c>
      <c r="Q184" s="104"/>
      <c r="R184" s="104" t="s">
        <v>4</v>
      </c>
      <c r="S184" s="104" t="s">
        <v>4</v>
      </c>
      <c r="T184" s="104" t="s">
        <v>4</v>
      </c>
      <c r="U184" s="104"/>
      <c r="V184" s="104"/>
      <c r="W184" s="104"/>
      <c r="X184" s="104"/>
      <c r="Y184" s="104" t="s">
        <v>1</v>
      </c>
      <c r="Z184" s="104" t="s">
        <v>1</v>
      </c>
      <c r="AA184" s="104"/>
      <c r="AB184" s="104"/>
      <c r="AC184" s="104"/>
      <c r="AD184" s="104"/>
      <c r="AE184" s="104" t="s">
        <v>1</v>
      </c>
      <c r="AF184" s="104" t="s">
        <v>1</v>
      </c>
      <c r="AG184" s="104"/>
      <c r="AH184" s="104"/>
      <c r="AI184" s="104"/>
      <c r="AJ184" s="105"/>
      <c r="AK184" s="96">
        <f t="shared" si="289"/>
        <v>28</v>
      </c>
      <c r="AL184" s="96">
        <f t="shared" si="290"/>
        <v>3</v>
      </c>
      <c r="AM184" s="106">
        <f t="shared" si="291"/>
        <v>8</v>
      </c>
      <c r="AN184" s="197">
        <f t="shared" si="286"/>
        <v>0.28499999999999998</v>
      </c>
      <c r="AO184" s="198"/>
      <c r="AP184" s="215"/>
      <c r="AQ184" s="216"/>
      <c r="AR184" s="167"/>
      <c r="AT184" s="88">
        <f t="shared" si="292"/>
        <v>0</v>
      </c>
      <c r="AU184" s="88">
        <f t="shared" si="293"/>
        <v>3</v>
      </c>
      <c r="AV184" s="2"/>
      <c r="AX184" s="245"/>
      <c r="AY184" s="246"/>
      <c r="AZ184" s="247"/>
      <c r="BA184" s="35" t="str">
        <f>$BA$16</f>
        <v>A建設</v>
      </c>
      <c r="BB184" s="36" t="str">
        <f>$BB$16</f>
        <v>■■</v>
      </c>
      <c r="BC184" s="90">
        <f t="shared" si="294"/>
        <v>28</v>
      </c>
      <c r="BD184" s="90">
        <f t="shared" si="287"/>
        <v>3</v>
      </c>
      <c r="BE184" s="90">
        <f t="shared" si="288"/>
        <v>8</v>
      </c>
      <c r="BI184" s="100"/>
      <c r="BJ184" s="101"/>
      <c r="BK184" s="90"/>
      <c r="BL184" s="90"/>
      <c r="BM184" s="90">
        <f>AK184</f>
        <v>28</v>
      </c>
      <c r="BN184" s="90"/>
      <c r="BO184" s="90"/>
      <c r="BX184" s="90"/>
      <c r="BY184" s="90"/>
      <c r="BZ184" s="90"/>
      <c r="CA184" s="90">
        <f>AL184</f>
        <v>3</v>
      </c>
      <c r="CB184" s="90"/>
      <c r="CC184" s="90"/>
      <c r="CL184" s="90"/>
      <c r="CM184" s="90"/>
      <c r="CN184" s="90"/>
      <c r="CO184" s="90">
        <f>AM184</f>
        <v>8</v>
      </c>
      <c r="CP184" s="90"/>
      <c r="CQ184" s="90"/>
    </row>
    <row r="185" spans="2:99" ht="13.5" customHeight="1">
      <c r="B185" s="211"/>
      <c r="C185" s="208"/>
      <c r="D185" s="102" t="str">
        <f>IF($AH$17="","",$AH$17)</f>
        <v>★★</v>
      </c>
      <c r="E185" s="193"/>
      <c r="F185" s="103"/>
      <c r="G185" s="104"/>
      <c r="H185" s="104" t="s">
        <v>1</v>
      </c>
      <c r="I185" s="104" t="s">
        <v>1</v>
      </c>
      <c r="J185" s="104"/>
      <c r="K185" s="104"/>
      <c r="L185" s="104"/>
      <c r="M185" s="104"/>
      <c r="N185" s="104"/>
      <c r="O185" s="104" t="s">
        <v>1</v>
      </c>
      <c r="P185" s="104" t="s">
        <v>1</v>
      </c>
      <c r="Q185" s="104"/>
      <c r="R185" s="104" t="s">
        <v>4</v>
      </c>
      <c r="S185" s="104" t="s">
        <v>4</v>
      </c>
      <c r="T185" s="104" t="s">
        <v>4</v>
      </c>
      <c r="U185" s="104"/>
      <c r="V185" s="104" t="s">
        <v>1</v>
      </c>
      <c r="W185" s="104" t="s">
        <v>1</v>
      </c>
      <c r="X185" s="104"/>
      <c r="Y185" s="104"/>
      <c r="Z185" s="104"/>
      <c r="AA185" s="104"/>
      <c r="AB185" s="104"/>
      <c r="AC185" s="104" t="s">
        <v>1</v>
      </c>
      <c r="AD185" s="104" t="s">
        <v>1</v>
      </c>
      <c r="AE185" s="104"/>
      <c r="AF185" s="104"/>
      <c r="AG185" s="104"/>
      <c r="AH185" s="104"/>
      <c r="AI185" s="104"/>
      <c r="AJ185" s="105" t="s">
        <v>1</v>
      </c>
      <c r="AK185" s="96">
        <f t="shared" si="289"/>
        <v>28</v>
      </c>
      <c r="AL185" s="96">
        <f t="shared" si="290"/>
        <v>3</v>
      </c>
      <c r="AM185" s="106">
        <f t="shared" si="291"/>
        <v>9</v>
      </c>
      <c r="AN185" s="197">
        <f t="shared" si="286"/>
        <v>0.32100000000000001</v>
      </c>
      <c r="AO185" s="198"/>
      <c r="AP185" s="215"/>
      <c r="AQ185" s="216"/>
      <c r="AR185" s="167"/>
      <c r="AT185" s="88">
        <f t="shared" si="292"/>
        <v>0</v>
      </c>
      <c r="AU185" s="88">
        <f t="shared" si="293"/>
        <v>3</v>
      </c>
      <c r="AV185" s="2"/>
      <c r="AX185" s="245"/>
      <c r="AY185" s="246"/>
      <c r="AZ185" s="247"/>
      <c r="BA185" s="35" t="str">
        <f>$BA$17</f>
        <v>A建設</v>
      </c>
      <c r="BB185" s="36" t="str">
        <f>$BB$17</f>
        <v>★★</v>
      </c>
      <c r="BC185" s="90">
        <f t="shared" si="294"/>
        <v>28</v>
      </c>
      <c r="BD185" s="90">
        <f t="shared" si="287"/>
        <v>3</v>
      </c>
      <c r="BE185" s="90">
        <f t="shared" si="288"/>
        <v>9</v>
      </c>
      <c r="BI185" s="100"/>
      <c r="BJ185" s="101"/>
      <c r="BK185" s="90"/>
      <c r="BL185" s="90"/>
      <c r="BM185" s="90"/>
      <c r="BN185" s="90">
        <f>AK185</f>
        <v>28</v>
      </c>
      <c r="BO185" s="90"/>
      <c r="BX185" s="90"/>
      <c r="BY185" s="90"/>
      <c r="BZ185" s="90"/>
      <c r="CA185" s="90"/>
      <c r="CB185" s="90">
        <f>AL185</f>
        <v>3</v>
      </c>
      <c r="CC185" s="90"/>
      <c r="CL185" s="90"/>
      <c r="CM185" s="90"/>
      <c r="CN185" s="90"/>
      <c r="CO185" s="90"/>
      <c r="CP185" s="90">
        <f>AM185</f>
        <v>9</v>
      </c>
      <c r="CQ185" s="90"/>
    </row>
    <row r="186" spans="2:99" ht="13.5" customHeight="1">
      <c r="B186" s="212"/>
      <c r="C186" s="209"/>
      <c r="D186" s="102" t="str">
        <f>IF($AH$18="","",$AH$18)</f>
        <v/>
      </c>
      <c r="E186" s="194"/>
      <c r="F186" s="107"/>
      <c r="G186" s="108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96" t="str">
        <f t="shared" si="289"/>
        <v/>
      </c>
      <c r="AL186" s="97" t="str">
        <f t="shared" si="290"/>
        <v/>
      </c>
      <c r="AM186" s="98" t="str">
        <f t="shared" si="291"/>
        <v/>
      </c>
      <c r="AN186" s="199" t="str">
        <f t="shared" si="286"/>
        <v/>
      </c>
      <c r="AO186" s="200"/>
      <c r="AP186" s="215"/>
      <c r="AQ186" s="216"/>
      <c r="AR186" s="167"/>
      <c r="AT186" s="88" t="str">
        <f t="shared" si="292"/>
        <v/>
      </c>
      <c r="AU186" s="88" t="str">
        <f t="shared" si="293"/>
        <v/>
      </c>
      <c r="AV186" s="2"/>
      <c r="AX186" s="245"/>
      <c r="AY186" s="246"/>
      <c r="AZ186" s="247"/>
      <c r="BA186" s="50" t="str">
        <f>$BA$18</f>
        <v>A建設</v>
      </c>
      <c r="BB186" s="51">
        <f>$BB$18</f>
        <v>0</v>
      </c>
      <c r="BC186" s="90">
        <f t="shared" si="294"/>
        <v>0</v>
      </c>
      <c r="BD186" s="90">
        <f t="shared" si="287"/>
        <v>0</v>
      </c>
      <c r="BE186" s="90">
        <f t="shared" si="288"/>
        <v>0</v>
      </c>
      <c r="BI186" s="100"/>
      <c r="BJ186" s="101"/>
      <c r="BK186" s="90"/>
      <c r="BL186" s="90"/>
      <c r="BM186" s="90"/>
      <c r="BN186" s="90"/>
      <c r="BO186" s="90" t="str">
        <f>AK186</f>
        <v/>
      </c>
      <c r="BX186" s="90"/>
      <c r="BY186" s="90"/>
      <c r="BZ186" s="90"/>
      <c r="CA186" s="90"/>
      <c r="CB186" s="90"/>
      <c r="CC186" s="90" t="str">
        <f>AL186</f>
        <v/>
      </c>
      <c r="CL186" s="90"/>
      <c r="CM186" s="90"/>
      <c r="CN186" s="90"/>
      <c r="CO186" s="90"/>
      <c r="CP186" s="90"/>
      <c r="CQ186" s="90" t="str">
        <f>AM186</f>
        <v/>
      </c>
    </row>
    <row r="187" spans="2:99" ht="26.25" customHeight="1">
      <c r="B187" s="210" t="str">
        <f>IF($AB$19="","",$AB$19)</f>
        <v>下請負人</v>
      </c>
      <c r="C187" s="207" t="str">
        <f>$AE$19</f>
        <v>B産業</v>
      </c>
      <c r="D187" s="88"/>
      <c r="E187" s="89" t="s">
        <v>50</v>
      </c>
      <c r="F187" s="158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 t="s">
        <v>0</v>
      </c>
      <c r="Q187" s="157" t="s">
        <v>0</v>
      </c>
      <c r="R187" s="157" t="s">
        <v>0</v>
      </c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9"/>
      <c r="AK187" s="88"/>
      <c r="AL187" s="88"/>
      <c r="AM187" s="111"/>
      <c r="AN187" s="112"/>
      <c r="AO187" s="113"/>
      <c r="AP187" s="215"/>
      <c r="AQ187" s="216"/>
      <c r="AR187" s="167"/>
      <c r="AX187" s="183" t="str">
        <f>$AX$19</f>
        <v>下請負人</v>
      </c>
      <c r="AY187" s="184"/>
      <c r="AZ187" s="185"/>
      <c r="BA187" s="150"/>
      <c r="BB187" s="151"/>
      <c r="BC187" s="114"/>
      <c r="BD187" s="114"/>
      <c r="BE187" s="114"/>
    </row>
    <row r="188" spans="2:99" ht="13.5" customHeight="1">
      <c r="B188" s="211"/>
      <c r="C188" s="208"/>
      <c r="D188" s="115" t="str">
        <f>IF($AH$19="","",$AH$19)</f>
        <v>〇〇</v>
      </c>
      <c r="E188" s="192"/>
      <c r="F188" s="92"/>
      <c r="G188" s="93"/>
      <c r="H188" s="93"/>
      <c r="I188" s="93"/>
      <c r="J188" s="93" t="s">
        <v>1</v>
      </c>
      <c r="K188" s="93" t="s">
        <v>1</v>
      </c>
      <c r="L188" s="93"/>
      <c r="M188" s="93"/>
      <c r="N188" s="93"/>
      <c r="O188" s="93"/>
      <c r="P188" s="93" t="s">
        <v>4</v>
      </c>
      <c r="Q188" s="93" t="s">
        <v>4</v>
      </c>
      <c r="R188" s="93" t="s">
        <v>4</v>
      </c>
      <c r="S188" s="93"/>
      <c r="T188" s="93"/>
      <c r="U188" s="93" t="s">
        <v>1</v>
      </c>
      <c r="V188" s="93"/>
      <c r="W188" s="93"/>
      <c r="X188" s="93"/>
      <c r="Y188" s="93"/>
      <c r="Z188" s="93" t="s">
        <v>1</v>
      </c>
      <c r="AA188" s="93" t="s">
        <v>1</v>
      </c>
      <c r="AB188" s="93"/>
      <c r="AC188" s="93"/>
      <c r="AD188" s="93"/>
      <c r="AE188" s="94" t="s">
        <v>1</v>
      </c>
      <c r="AF188" s="94"/>
      <c r="AG188" s="94"/>
      <c r="AH188" s="94"/>
      <c r="AI188" s="94"/>
      <c r="AJ188" s="95" t="s">
        <v>1</v>
      </c>
      <c r="AK188" s="96">
        <f>IF(D188="","",COUNT($F$178:$AJ$178)-AL188)</f>
        <v>28</v>
      </c>
      <c r="AL188" s="97">
        <f>IF(D188="","",AT188+AU188)</f>
        <v>3</v>
      </c>
      <c r="AM188" s="98">
        <f>IF(D188="","",COUNTIF(F188:AJ188,"休"))</f>
        <v>7</v>
      </c>
      <c r="AN188" s="195">
        <f t="shared" ref="AN188:AN191" si="295">IF(D188="","",IF(AK188=0,"－",IFERROR(ROUNDDOWN(AM188/AK188,3),"")))</f>
        <v>0.25</v>
      </c>
      <c r="AO188" s="196"/>
      <c r="AP188" s="215"/>
      <c r="AQ188" s="216"/>
      <c r="AR188" s="167"/>
      <c r="AT188" s="88">
        <f t="shared" ref="AT188:AT191" si="296">IF(D188="","",COUNTIF(F188:AJ188,"－"))</f>
        <v>0</v>
      </c>
      <c r="AU188" s="88">
        <f t="shared" ref="AU188:AU191" si="297">IF(D188="","",COUNTIF(F188:AJ188,"外"))</f>
        <v>3</v>
      </c>
      <c r="AV188" s="2"/>
      <c r="AX188" s="186"/>
      <c r="AY188" s="187"/>
      <c r="AZ188" s="188"/>
      <c r="BA188" s="22" t="str">
        <f>$BA$19</f>
        <v>B産業</v>
      </c>
      <c r="BB188" s="23" t="str">
        <f>$BB$19</f>
        <v>〇〇</v>
      </c>
      <c r="BC188" s="90">
        <f t="shared" ref="BC188:BC191" si="298">IF(AK188="",0,AK188)</f>
        <v>28</v>
      </c>
      <c r="BD188" s="90">
        <f t="shared" ref="BD188:BD191" si="299">IF(AL188="",0,AL188)</f>
        <v>3</v>
      </c>
      <c r="BE188" s="90">
        <f t="shared" ref="BE188:BE191" si="300">IF(AM188="",0,AM188)</f>
        <v>7</v>
      </c>
      <c r="BP188" s="90">
        <f>AK188</f>
        <v>28</v>
      </c>
      <c r="BQ188" s="90"/>
      <c r="BR188" s="90"/>
      <c r="BS188" s="90"/>
      <c r="CD188" s="90">
        <f>AL188</f>
        <v>3</v>
      </c>
      <c r="CE188" s="90"/>
      <c r="CF188" s="90"/>
      <c r="CG188" s="90"/>
      <c r="CR188" s="90">
        <f>AM188</f>
        <v>7</v>
      </c>
      <c r="CS188" s="90"/>
      <c r="CT188" s="90"/>
      <c r="CU188" s="90"/>
    </row>
    <row r="189" spans="2:99" ht="13.5" customHeight="1">
      <c r="B189" s="211"/>
      <c r="C189" s="208"/>
      <c r="D189" s="102" t="str">
        <f>IF($AH$20="","",$AH$20)</f>
        <v>●●</v>
      </c>
      <c r="E189" s="193"/>
      <c r="F189" s="103"/>
      <c r="G189" s="104"/>
      <c r="H189" s="104"/>
      <c r="I189" s="104"/>
      <c r="J189" s="104"/>
      <c r="K189" s="104" t="s">
        <v>1</v>
      </c>
      <c r="L189" s="104" t="s">
        <v>1</v>
      </c>
      <c r="M189" s="104"/>
      <c r="N189" s="104"/>
      <c r="O189" s="104"/>
      <c r="P189" s="104" t="s">
        <v>4</v>
      </c>
      <c r="Q189" s="104" t="s">
        <v>4</v>
      </c>
      <c r="R189" s="104" t="s">
        <v>4</v>
      </c>
      <c r="S189" s="104"/>
      <c r="T189" s="104"/>
      <c r="U189" s="104"/>
      <c r="V189" s="104" t="s">
        <v>1</v>
      </c>
      <c r="W189" s="104"/>
      <c r="X189" s="104"/>
      <c r="Y189" s="104"/>
      <c r="Z189" s="104"/>
      <c r="AA189" s="104" t="s">
        <v>1</v>
      </c>
      <c r="AB189" s="104" t="s">
        <v>1</v>
      </c>
      <c r="AC189" s="104"/>
      <c r="AD189" s="104"/>
      <c r="AE189" s="104"/>
      <c r="AF189" s="104" t="s">
        <v>1</v>
      </c>
      <c r="AG189" s="104"/>
      <c r="AH189" s="104"/>
      <c r="AI189" s="104"/>
      <c r="AJ189" s="105"/>
      <c r="AK189" s="96">
        <f t="shared" ref="AK189:AK191" si="301">IF(D189="","",COUNT($F$178:$AJ$178)-AL189)</f>
        <v>28</v>
      </c>
      <c r="AL189" s="96">
        <f t="shared" ref="AL189:AL191" si="302">IF(D189="","",AT189+AU189)</f>
        <v>3</v>
      </c>
      <c r="AM189" s="106">
        <f t="shared" ref="AM189:AM191" si="303">IF(D189="","",COUNTIF(F189:AJ189,"休"))</f>
        <v>6</v>
      </c>
      <c r="AN189" s="197">
        <f t="shared" si="295"/>
        <v>0.214</v>
      </c>
      <c r="AO189" s="198"/>
      <c r="AP189" s="215"/>
      <c r="AQ189" s="216"/>
      <c r="AR189" s="167"/>
      <c r="AT189" s="88">
        <f t="shared" si="296"/>
        <v>0</v>
      </c>
      <c r="AU189" s="88">
        <f t="shared" si="297"/>
        <v>3</v>
      </c>
      <c r="AV189" s="2"/>
      <c r="AX189" s="186"/>
      <c r="AY189" s="187"/>
      <c r="AZ189" s="188"/>
      <c r="BA189" s="35" t="str">
        <f>$BA$20</f>
        <v>B産業</v>
      </c>
      <c r="BB189" s="152" t="str">
        <f>$BB$20</f>
        <v>●●</v>
      </c>
      <c r="BC189" s="90">
        <f t="shared" si="298"/>
        <v>28</v>
      </c>
      <c r="BD189" s="90">
        <f t="shared" si="299"/>
        <v>3</v>
      </c>
      <c r="BE189" s="90">
        <f t="shared" si="300"/>
        <v>6</v>
      </c>
      <c r="BP189" s="90"/>
      <c r="BQ189" s="90">
        <f>AK189</f>
        <v>28</v>
      </c>
      <c r="BR189" s="90"/>
      <c r="BS189" s="90"/>
      <c r="CD189" s="90"/>
      <c r="CE189" s="90">
        <f>AL189</f>
        <v>3</v>
      </c>
      <c r="CF189" s="90"/>
      <c r="CG189" s="90"/>
      <c r="CR189" s="90"/>
      <c r="CS189" s="90">
        <f>AM189</f>
        <v>6</v>
      </c>
      <c r="CT189" s="90"/>
      <c r="CU189" s="90"/>
    </row>
    <row r="190" spans="2:99" ht="13.5" customHeight="1">
      <c r="B190" s="211"/>
      <c r="C190" s="208"/>
      <c r="D190" s="102" t="str">
        <f>IF($AH$21="","",$AH$21)</f>
        <v/>
      </c>
      <c r="E190" s="193"/>
      <c r="F190" s="103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 t="s">
        <v>4</v>
      </c>
      <c r="Q190" s="104" t="s">
        <v>4</v>
      </c>
      <c r="R190" s="104" t="s">
        <v>4</v>
      </c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5"/>
      <c r="AK190" s="96" t="str">
        <f t="shared" si="301"/>
        <v/>
      </c>
      <c r="AL190" s="96" t="str">
        <f t="shared" si="302"/>
        <v/>
      </c>
      <c r="AM190" s="106" t="str">
        <f t="shared" si="303"/>
        <v/>
      </c>
      <c r="AN190" s="197" t="str">
        <f t="shared" si="295"/>
        <v/>
      </c>
      <c r="AO190" s="198"/>
      <c r="AP190" s="215"/>
      <c r="AQ190" s="216"/>
      <c r="AR190" s="167"/>
      <c r="AT190" s="88" t="str">
        <f t="shared" si="296"/>
        <v/>
      </c>
      <c r="AU190" s="88" t="str">
        <f t="shared" si="297"/>
        <v/>
      </c>
      <c r="AV190" s="2"/>
      <c r="AX190" s="186"/>
      <c r="AY190" s="187"/>
      <c r="AZ190" s="188"/>
      <c r="BA190" s="35" t="str">
        <f>$BA$21</f>
        <v>B産業</v>
      </c>
      <c r="BB190" s="152">
        <f>$BB$21</f>
        <v>0</v>
      </c>
      <c r="BC190" s="90">
        <f t="shared" si="298"/>
        <v>0</v>
      </c>
      <c r="BD190" s="90">
        <f t="shared" si="299"/>
        <v>0</v>
      </c>
      <c r="BE190" s="90">
        <f t="shared" si="300"/>
        <v>0</v>
      </c>
      <c r="BP190" s="90"/>
      <c r="BQ190" s="90"/>
      <c r="BR190" s="90" t="str">
        <f>AK190</f>
        <v/>
      </c>
      <c r="BS190" s="90"/>
      <c r="CD190" s="90"/>
      <c r="CE190" s="90"/>
      <c r="CF190" s="90" t="str">
        <f>AL190</f>
        <v/>
      </c>
      <c r="CG190" s="90"/>
      <c r="CR190" s="90"/>
      <c r="CS190" s="90"/>
      <c r="CT190" s="90" t="str">
        <f>AM190</f>
        <v/>
      </c>
      <c r="CU190" s="90"/>
    </row>
    <row r="191" spans="2:99" ht="13.5" customHeight="1">
      <c r="B191" s="211"/>
      <c r="C191" s="209"/>
      <c r="D191" s="115" t="str">
        <f>IF($AH$22="","",$AH$22)</f>
        <v/>
      </c>
      <c r="E191" s="194"/>
      <c r="F191" s="103"/>
      <c r="G191" s="94"/>
      <c r="H191" s="94"/>
      <c r="I191" s="94"/>
      <c r="J191" s="94"/>
      <c r="K191" s="94"/>
      <c r="L191" s="94"/>
      <c r="M191" s="94"/>
      <c r="N191" s="94"/>
      <c r="O191" s="94"/>
      <c r="P191" s="94" t="s">
        <v>4</v>
      </c>
      <c r="Q191" s="94" t="s">
        <v>4</v>
      </c>
      <c r="R191" s="94" t="s">
        <v>4</v>
      </c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5"/>
      <c r="AK191" s="96" t="str">
        <f t="shared" si="301"/>
        <v/>
      </c>
      <c r="AL191" s="116" t="str">
        <f t="shared" si="302"/>
        <v/>
      </c>
      <c r="AM191" s="98" t="str">
        <f t="shared" si="303"/>
        <v/>
      </c>
      <c r="AN191" s="199" t="str">
        <f t="shared" si="295"/>
        <v/>
      </c>
      <c r="AO191" s="200"/>
      <c r="AP191" s="215"/>
      <c r="AQ191" s="216"/>
      <c r="AR191" s="167"/>
      <c r="AT191" s="88" t="str">
        <f t="shared" si="296"/>
        <v/>
      </c>
      <c r="AU191" s="88" t="str">
        <f t="shared" si="297"/>
        <v/>
      </c>
      <c r="AV191" s="2"/>
      <c r="AX191" s="186"/>
      <c r="AY191" s="187"/>
      <c r="AZ191" s="188"/>
      <c r="BA191" s="50" t="str">
        <f>$BA$22</f>
        <v>B産業</v>
      </c>
      <c r="BB191" s="153" t="str">
        <f t="shared" ref="BB191" si="304">BB171</f>
        <v>●●</v>
      </c>
      <c r="BC191" s="90">
        <f t="shared" si="298"/>
        <v>0</v>
      </c>
      <c r="BD191" s="90">
        <f t="shared" si="299"/>
        <v>0</v>
      </c>
      <c r="BE191" s="90">
        <f t="shared" si="300"/>
        <v>0</v>
      </c>
      <c r="BP191" s="90"/>
      <c r="BQ191" s="90"/>
      <c r="BR191" s="90"/>
      <c r="BS191" s="90" t="str">
        <f>AK191</f>
        <v/>
      </c>
      <c r="CD191" s="90"/>
      <c r="CE191" s="90"/>
      <c r="CF191" s="90"/>
      <c r="CG191" s="90" t="str">
        <f>AL191</f>
        <v/>
      </c>
      <c r="CR191" s="90"/>
      <c r="CS191" s="90"/>
      <c r="CT191" s="90"/>
      <c r="CU191" s="90" t="str">
        <f>AM191</f>
        <v/>
      </c>
    </row>
    <row r="192" spans="2:99" ht="26.25" customHeight="1">
      <c r="B192" s="211"/>
      <c r="C192" s="207" t="str">
        <f>$AE$23</f>
        <v>C土木</v>
      </c>
      <c r="D192" s="88"/>
      <c r="E192" s="89" t="s">
        <v>50</v>
      </c>
      <c r="F192" s="158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 t="s">
        <v>0</v>
      </c>
      <c r="X192" s="157" t="s">
        <v>0</v>
      </c>
      <c r="Y192" s="157" t="s">
        <v>0</v>
      </c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9"/>
      <c r="AK192" s="88"/>
      <c r="AL192" s="88"/>
      <c r="AM192" s="111"/>
      <c r="AN192" s="112"/>
      <c r="AO192" s="113"/>
      <c r="AP192" s="215"/>
      <c r="AQ192" s="216"/>
      <c r="AR192" s="167"/>
      <c r="AX192" s="186"/>
      <c r="AY192" s="187"/>
      <c r="AZ192" s="188"/>
      <c r="BA192" s="150"/>
      <c r="BB192" s="149"/>
      <c r="BC192" s="114"/>
      <c r="BD192" s="114"/>
      <c r="BE192" s="114"/>
    </row>
    <row r="193" spans="1:103">
      <c r="B193" s="211"/>
      <c r="C193" s="208"/>
      <c r="D193" s="91" t="str">
        <f>IF($AH$23="","",$AH$23)</f>
        <v>●●</v>
      </c>
      <c r="E193" s="192"/>
      <c r="F193" s="92"/>
      <c r="G193" s="93"/>
      <c r="H193" s="93" t="s">
        <v>1</v>
      </c>
      <c r="I193" s="93" t="s">
        <v>1</v>
      </c>
      <c r="J193" s="93" t="s">
        <v>1</v>
      </c>
      <c r="K193" s="93"/>
      <c r="L193" s="93"/>
      <c r="M193" s="93"/>
      <c r="N193" s="93"/>
      <c r="O193" s="93" t="s">
        <v>1</v>
      </c>
      <c r="P193" s="93"/>
      <c r="Q193" s="93"/>
      <c r="R193" s="93"/>
      <c r="S193" s="93"/>
      <c r="T193" s="93" t="s">
        <v>1</v>
      </c>
      <c r="U193" s="93" t="s">
        <v>1</v>
      </c>
      <c r="V193" s="93"/>
      <c r="W193" s="93" t="s">
        <v>4</v>
      </c>
      <c r="X193" s="93" t="s">
        <v>4</v>
      </c>
      <c r="Y193" s="93" t="s">
        <v>4</v>
      </c>
      <c r="Z193" s="93" t="s">
        <v>1</v>
      </c>
      <c r="AA193" s="93"/>
      <c r="AB193" s="93"/>
      <c r="AC193" s="93"/>
      <c r="AD193" s="93" t="s">
        <v>1</v>
      </c>
      <c r="AE193" s="93"/>
      <c r="AF193" s="93"/>
      <c r="AG193" s="93"/>
      <c r="AH193" s="93" t="s">
        <v>1</v>
      </c>
      <c r="AI193" s="93"/>
      <c r="AJ193" s="117"/>
      <c r="AK193" s="96">
        <f>IF(D193="","",COUNT($F$178:$AJ$178)-AL193)</f>
        <v>28</v>
      </c>
      <c r="AL193" s="118">
        <f>IF(D193="","",AT193+AU193)</f>
        <v>3</v>
      </c>
      <c r="AM193" s="119">
        <f>IF(D193="","",COUNTIF(F193:AJ193,"休"))</f>
        <v>9</v>
      </c>
      <c r="AN193" s="195">
        <f t="shared" ref="AN193:AN196" si="305">IF(D193="","",IF(AK193=0,"－",IFERROR(ROUNDDOWN(AM193/AK193,3),"")))</f>
        <v>0.32100000000000001</v>
      </c>
      <c r="AO193" s="196"/>
      <c r="AP193" s="215"/>
      <c r="AQ193" s="216"/>
      <c r="AR193" s="167"/>
      <c r="AT193" s="88">
        <f t="shared" ref="AT193:AT196" si="306">IF(D193="","",COUNTIF(F193:AJ193,"－"))</f>
        <v>0</v>
      </c>
      <c r="AU193" s="88">
        <f t="shared" ref="AU193:AU196" si="307">IF(D193="","",COUNTIF(F193:AJ193,"外"))</f>
        <v>3</v>
      </c>
      <c r="AV193" s="2"/>
      <c r="AX193" s="186"/>
      <c r="AY193" s="187"/>
      <c r="AZ193" s="188"/>
      <c r="BA193" s="22" t="str">
        <f>$BA$23</f>
        <v>C土木</v>
      </c>
      <c r="BB193" s="154" t="str">
        <f>$BB$23</f>
        <v>●●</v>
      </c>
      <c r="BC193" s="90">
        <f t="shared" ref="BC193:BC196" si="308">IF(AK193="",0,AK193)</f>
        <v>28</v>
      </c>
      <c r="BD193" s="90">
        <f t="shared" ref="BD193:BD196" si="309">IF(AL193="",0,AL193)</f>
        <v>3</v>
      </c>
      <c r="BE193" s="90">
        <f t="shared" ref="BE193:BE196" si="310">IF(AM193="",0,AM193)</f>
        <v>9</v>
      </c>
      <c r="BT193" s="90">
        <f>AK193</f>
        <v>28</v>
      </c>
      <c r="BU193" s="90"/>
      <c r="BV193" s="90"/>
      <c r="BW193" s="90"/>
      <c r="CH193" s="90">
        <f>AL193</f>
        <v>3</v>
      </c>
      <c r="CI193" s="90"/>
      <c r="CJ193" s="90"/>
      <c r="CK193" s="90"/>
      <c r="CV193" s="90">
        <f>AM193</f>
        <v>9</v>
      </c>
      <c r="CW193" s="90"/>
      <c r="CX193" s="90"/>
      <c r="CY193" s="90"/>
    </row>
    <row r="194" spans="1:103" ht="13.5" customHeight="1">
      <c r="B194" s="211"/>
      <c r="C194" s="208"/>
      <c r="D194" s="102" t="str">
        <f>IF($AH$24="","",$AH$24)</f>
        <v/>
      </c>
      <c r="E194" s="193"/>
      <c r="F194" s="103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 t="s">
        <v>4</v>
      </c>
      <c r="X194" s="104" t="s">
        <v>4</v>
      </c>
      <c r="Y194" s="104" t="s">
        <v>4</v>
      </c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5"/>
      <c r="AK194" s="96" t="str">
        <f t="shared" ref="AK194:AK196" si="311">IF(D194="","",COUNT($F$178:$AJ$178)-AL194)</f>
        <v/>
      </c>
      <c r="AL194" s="96" t="str">
        <f t="shared" ref="AL194:AL196" si="312">IF(D194="","",AT194+AU194)</f>
        <v/>
      </c>
      <c r="AM194" s="106" t="str">
        <f t="shared" ref="AM194:AM196" si="313">IF(D194="","",COUNTIF(F194:AJ194,"休"))</f>
        <v/>
      </c>
      <c r="AN194" s="197" t="str">
        <f t="shared" si="305"/>
        <v/>
      </c>
      <c r="AO194" s="198"/>
      <c r="AP194" s="215"/>
      <c r="AQ194" s="216"/>
      <c r="AR194" s="167"/>
      <c r="AT194" s="88" t="str">
        <f t="shared" si="306"/>
        <v/>
      </c>
      <c r="AU194" s="88" t="str">
        <f t="shared" si="307"/>
        <v/>
      </c>
      <c r="AV194" s="2"/>
      <c r="AX194" s="186"/>
      <c r="AY194" s="187"/>
      <c r="AZ194" s="188"/>
      <c r="BA194" s="35" t="str">
        <f>$BA$24</f>
        <v>C土木</v>
      </c>
      <c r="BB194" s="152">
        <f>$BB$24</f>
        <v>0</v>
      </c>
      <c r="BC194" s="90">
        <f t="shared" si="308"/>
        <v>0</v>
      </c>
      <c r="BD194" s="90">
        <f t="shared" si="309"/>
        <v>0</v>
      </c>
      <c r="BE194" s="90">
        <f t="shared" si="310"/>
        <v>0</v>
      </c>
      <c r="BT194" s="90"/>
      <c r="BU194" s="90" t="str">
        <f>AK194</f>
        <v/>
      </c>
      <c r="BV194" s="90"/>
      <c r="BW194" s="90"/>
      <c r="CH194" s="90"/>
      <c r="CI194" s="90" t="str">
        <f>AL194</f>
        <v/>
      </c>
      <c r="CJ194" s="90"/>
      <c r="CK194" s="90"/>
      <c r="CV194" s="90"/>
      <c r="CW194" s="90" t="str">
        <f>AM194</f>
        <v/>
      </c>
      <c r="CX194" s="90"/>
      <c r="CY194" s="90"/>
    </row>
    <row r="195" spans="1:103" ht="13.5" customHeight="1">
      <c r="B195" s="211"/>
      <c r="C195" s="208"/>
      <c r="D195" s="102" t="str">
        <f>IF($AH$25="","",$AH$25)</f>
        <v/>
      </c>
      <c r="E195" s="193"/>
      <c r="F195" s="103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 t="s">
        <v>4</v>
      </c>
      <c r="X195" s="104" t="s">
        <v>4</v>
      </c>
      <c r="Y195" s="104" t="s">
        <v>4</v>
      </c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5"/>
      <c r="AK195" s="96" t="str">
        <f t="shared" si="311"/>
        <v/>
      </c>
      <c r="AL195" s="96" t="str">
        <f t="shared" si="312"/>
        <v/>
      </c>
      <c r="AM195" s="106" t="str">
        <f t="shared" si="313"/>
        <v/>
      </c>
      <c r="AN195" s="197" t="str">
        <f t="shared" si="305"/>
        <v/>
      </c>
      <c r="AO195" s="198"/>
      <c r="AP195" s="215"/>
      <c r="AQ195" s="216"/>
      <c r="AR195" s="167"/>
      <c r="AT195" s="88" t="str">
        <f t="shared" si="306"/>
        <v/>
      </c>
      <c r="AU195" s="88" t="str">
        <f t="shared" si="307"/>
        <v/>
      </c>
      <c r="AV195" s="2"/>
      <c r="AX195" s="186"/>
      <c r="AY195" s="187"/>
      <c r="AZ195" s="188"/>
      <c r="BA195" s="35" t="str">
        <f>$BA$25</f>
        <v>C土木</v>
      </c>
      <c r="BB195" s="152">
        <f>$BB$25</f>
        <v>0</v>
      </c>
      <c r="BC195" s="90">
        <f t="shared" si="308"/>
        <v>0</v>
      </c>
      <c r="BD195" s="90">
        <f t="shared" si="309"/>
        <v>0</v>
      </c>
      <c r="BE195" s="90">
        <f t="shared" si="310"/>
        <v>0</v>
      </c>
      <c r="BT195" s="90"/>
      <c r="BU195" s="90"/>
      <c r="BV195" s="90" t="str">
        <f>AK195</f>
        <v/>
      </c>
      <c r="BW195" s="90"/>
      <c r="CH195" s="90"/>
      <c r="CI195" s="90"/>
      <c r="CJ195" s="90" t="str">
        <f>AL195</f>
        <v/>
      </c>
      <c r="CK195" s="90"/>
      <c r="CV195" s="90"/>
      <c r="CW195" s="90"/>
      <c r="CX195" s="90" t="str">
        <f>AM195</f>
        <v/>
      </c>
      <c r="CY195" s="90"/>
    </row>
    <row r="196" spans="1:103" ht="13.5" customHeight="1">
      <c r="B196" s="212"/>
      <c r="C196" s="209"/>
      <c r="D196" s="120" t="str">
        <f>IF($AH$26="","",$AH$26)</f>
        <v/>
      </c>
      <c r="E196" s="194"/>
      <c r="F196" s="121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 t="s">
        <v>4</v>
      </c>
      <c r="X196" s="108" t="s">
        <v>4</v>
      </c>
      <c r="Y196" s="108" t="s">
        <v>4</v>
      </c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22"/>
      <c r="AK196" s="116" t="str">
        <f t="shared" si="311"/>
        <v/>
      </c>
      <c r="AL196" s="123" t="str">
        <f t="shared" si="312"/>
        <v/>
      </c>
      <c r="AM196" s="124" t="str">
        <f t="shared" si="313"/>
        <v/>
      </c>
      <c r="AN196" s="199" t="str">
        <f t="shared" si="305"/>
        <v/>
      </c>
      <c r="AO196" s="200"/>
      <c r="AP196" s="217"/>
      <c r="AQ196" s="218"/>
      <c r="AR196" s="167"/>
      <c r="AT196" s="88" t="str">
        <f t="shared" si="306"/>
        <v/>
      </c>
      <c r="AU196" s="88" t="str">
        <f t="shared" si="307"/>
        <v/>
      </c>
      <c r="AV196" s="2"/>
      <c r="AX196" s="189"/>
      <c r="AY196" s="190"/>
      <c r="AZ196" s="191"/>
      <c r="BA196" s="50" t="str">
        <f>$BA$26</f>
        <v>C土木</v>
      </c>
      <c r="BB196" s="153">
        <f>$BB$26</f>
        <v>0</v>
      </c>
      <c r="BC196" s="90">
        <f t="shared" si="308"/>
        <v>0</v>
      </c>
      <c r="BD196" s="90">
        <f t="shared" si="309"/>
        <v>0</v>
      </c>
      <c r="BE196" s="90">
        <f t="shared" si="310"/>
        <v>0</v>
      </c>
      <c r="BT196" s="90"/>
      <c r="BU196" s="90"/>
      <c r="BV196" s="90"/>
      <c r="BW196" s="90" t="str">
        <f>AK196</f>
        <v/>
      </c>
      <c r="CH196" s="90"/>
      <c r="CI196" s="90"/>
      <c r="CJ196" s="90"/>
      <c r="CK196" s="90" t="str">
        <f>AL196</f>
        <v/>
      </c>
      <c r="CV196" s="90"/>
      <c r="CW196" s="90"/>
      <c r="CX196" s="90"/>
      <c r="CY196" s="90" t="str">
        <f>AM196</f>
        <v/>
      </c>
    </row>
    <row r="197" spans="1:103"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M197" s="203" t="s">
        <v>56</v>
      </c>
      <c r="AN197" s="204"/>
      <c r="AO197" s="204"/>
      <c r="AP197" s="205" t="str">
        <f>IF(7&gt;COUNT(F178:AJ178),"対象外",IF(AP181&gt;=0.285,"達成","未達成"))</f>
        <v>達成</v>
      </c>
      <c r="AQ197" s="206"/>
      <c r="AR197" s="165"/>
      <c r="BA197" s="150"/>
      <c r="BB197" s="150"/>
      <c r="BC197" s="127"/>
      <c r="BD197" s="127"/>
      <c r="BE197" s="127"/>
    </row>
    <row r="198" spans="1:103">
      <c r="AR198" s="155"/>
      <c r="BA198" s="150"/>
      <c r="BB198" s="150"/>
    </row>
    <row r="199" spans="1:103">
      <c r="AR199" s="155"/>
      <c r="BA199" s="150"/>
      <c r="BB199" s="150"/>
    </row>
    <row r="200" spans="1:103">
      <c r="AR200" s="155"/>
      <c r="BA200" s="150"/>
      <c r="BB200" s="150"/>
    </row>
    <row r="201" spans="1:103">
      <c r="AR201" s="155"/>
      <c r="BA201" s="150"/>
      <c r="BB201" s="150"/>
    </row>
    <row r="202" spans="1:103">
      <c r="AR202" s="155"/>
      <c r="BA202" s="150"/>
      <c r="BB202" s="150"/>
    </row>
    <row r="203" spans="1:103">
      <c r="AR203" s="155"/>
      <c r="BA203" s="150"/>
      <c r="BB203" s="150"/>
    </row>
    <row r="204" spans="1:103">
      <c r="AR204" s="155"/>
      <c r="BA204" s="150"/>
      <c r="BB204" s="150"/>
    </row>
    <row r="205" spans="1:103">
      <c r="AR205" s="155"/>
      <c r="BA205" s="150"/>
      <c r="BB205" s="150"/>
    </row>
    <row r="206" spans="1:103">
      <c r="AR206" s="155"/>
      <c r="BA206" s="150"/>
      <c r="BB206" s="150"/>
    </row>
    <row r="207" spans="1:103" ht="18.75">
      <c r="A207" s="4"/>
      <c r="B207" s="4"/>
      <c r="C207" s="160" t="str">
        <f>$C$5</f>
        <v>休日取得</v>
      </c>
      <c r="D207" s="161" t="str">
        <f>$D$5</f>
        <v>計画表</v>
      </c>
      <c r="E207" s="4" t="str">
        <f>$E$5</f>
        <v>（週休２日交替制工事）</v>
      </c>
      <c r="O207" s="5"/>
      <c r="T207" s="5"/>
      <c r="AR207" s="155"/>
      <c r="BA207" s="150"/>
      <c r="BB207" s="150"/>
    </row>
    <row r="208" spans="1:103">
      <c r="AR208" s="155"/>
      <c r="BA208" s="150"/>
      <c r="BB208" s="150"/>
    </row>
    <row r="209" spans="1:95" ht="14.25">
      <c r="A209" s="9"/>
      <c r="B209" s="248" t="str">
        <f>$B$7</f>
        <v>工事名</v>
      </c>
      <c r="C209" s="248"/>
      <c r="D209" s="10" t="s">
        <v>7</v>
      </c>
      <c r="E209" s="11" t="str">
        <f>$E$7</f>
        <v>〇〇〇工事（〇〇工区）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0"/>
      <c r="AR209" s="155"/>
      <c r="BA209" s="150"/>
      <c r="BB209" s="150"/>
    </row>
    <row r="210" spans="1:95" ht="14.25">
      <c r="A210" s="9"/>
      <c r="B210" s="248" t="str">
        <f>$B$8</f>
        <v>工事期間</v>
      </c>
      <c r="C210" s="248"/>
      <c r="D210" s="10" t="s">
        <v>7</v>
      </c>
      <c r="E210" s="249">
        <f>$E$8</f>
        <v>527</v>
      </c>
      <c r="F210" s="249"/>
      <c r="G210" s="249"/>
      <c r="H210" s="10"/>
      <c r="I210" s="10"/>
      <c r="J210" s="10"/>
      <c r="K210" s="10"/>
      <c r="L210" s="10"/>
      <c r="M210" s="10"/>
      <c r="N210" s="10"/>
      <c r="O210" s="10"/>
      <c r="AR210" s="155"/>
      <c r="BA210" s="150"/>
      <c r="BB210" s="150"/>
    </row>
    <row r="211" spans="1:95" ht="14.25">
      <c r="B211" s="9" t="str">
        <f>$B$9</f>
        <v>対象期間開始日：</v>
      </c>
      <c r="C211" s="9"/>
      <c r="D211" s="9"/>
      <c r="E211" s="250">
        <f>$E$9</f>
        <v>45712</v>
      </c>
      <c r="F211" s="250"/>
      <c r="G211" s="250"/>
      <c r="H211" s="250"/>
      <c r="I211" s="250"/>
      <c r="J211" s="1"/>
      <c r="K211" s="1"/>
      <c r="L211" s="1"/>
      <c r="M211" s="1"/>
      <c r="N211" s="1"/>
      <c r="O211" s="1"/>
      <c r="AR211" s="155"/>
      <c r="BA211" s="150"/>
      <c r="BB211" s="150"/>
    </row>
    <row r="212" spans="1:95" ht="14.25">
      <c r="B212" s="9" t="str">
        <f>$B$10</f>
        <v>工事完成日※(予定)：</v>
      </c>
      <c r="C212" s="13"/>
      <c r="D212" s="10" t="s">
        <v>7</v>
      </c>
      <c r="E212" s="250">
        <f>$E$10</f>
        <v>46238</v>
      </c>
      <c r="F212" s="250"/>
      <c r="G212" s="250"/>
      <c r="H212" s="250"/>
      <c r="I212" s="250"/>
      <c r="J212" s="1"/>
      <c r="K212" s="1"/>
      <c r="L212" s="1"/>
      <c r="M212" s="1"/>
      <c r="N212" s="1"/>
      <c r="O212" s="1"/>
      <c r="AR212" s="155"/>
      <c r="BA212" s="150"/>
      <c r="BB212" s="150"/>
    </row>
    <row r="213" spans="1:95"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R213" s="155"/>
      <c r="BA213" s="150"/>
      <c r="BB213" s="150"/>
    </row>
    <row r="214" spans="1:95">
      <c r="F214" s="129" t="str">
        <f>IF(F215="","",IF(COUNT($F215:$AJ215)&lt;7,"外",""))</f>
        <v/>
      </c>
      <c r="G214" s="129" t="str">
        <f t="shared" ref="G214:K214" si="314">IF(G215="","",IF(COUNT($F215:$AJ215)&lt;7,"外",""))</f>
        <v/>
      </c>
      <c r="H214" s="129" t="str">
        <f t="shared" si="314"/>
        <v/>
      </c>
      <c r="I214" s="130" t="str">
        <f t="shared" si="314"/>
        <v/>
      </c>
      <c r="J214" s="130" t="str">
        <f t="shared" si="314"/>
        <v/>
      </c>
      <c r="K214" s="130" t="str">
        <f t="shared" si="314"/>
        <v/>
      </c>
      <c r="AR214" s="155"/>
      <c r="BA214" s="150"/>
      <c r="BB214" s="150"/>
    </row>
    <row r="215" spans="1:95" ht="13.5" customHeight="1">
      <c r="B215" s="219">
        <f>F215</f>
        <v>45901</v>
      </c>
      <c r="C215" s="220"/>
      <c r="D215" s="221"/>
      <c r="E215" s="77" t="s">
        <v>48</v>
      </c>
      <c r="F215" s="78">
        <f>IF(EDATE(B178,1)&gt;$E$10,"",EDATE(B178,1))</f>
        <v>45901</v>
      </c>
      <c r="G215" s="79">
        <f>IF(MONTH($F215)&lt;MONTH($F215+F$1),"",IF(($F215+F$1)&gt;$E$10,"",IF(F215=EOMONTH(($F215-DAY($F215)+G$1),0),"",IF(F215="","",F215+1))))</f>
        <v>45902</v>
      </c>
      <c r="H215" s="79">
        <f t="shared" ref="H215" si="315">IF(MONTH($F215)&lt;MONTH($F215+G$1),"",IF(($F215+G$1)&gt;$E$10,"",IF(G215=EOMONTH(($F215-DAY($F215)+H$1),0),"",IF(G215="","",G215+1))))</f>
        <v>45903</v>
      </c>
      <c r="I215" s="79">
        <f t="shared" ref="I215" si="316">IF(MONTH($F215)&lt;MONTH($F215+H$1),"",IF(($F215+H$1)&gt;$E$10,"",IF(H215=EOMONTH(($F215-DAY($F215)+I$1),0),"",IF(H215="","",H215+1))))</f>
        <v>45904</v>
      </c>
      <c r="J215" s="79">
        <f t="shared" ref="J215" si="317">IF(MONTH($F215)&lt;MONTH($F215+I$1),"",IF(($F215+I$1)&gt;$E$10,"",IF(I215=EOMONTH(($F215-DAY($F215)+J$1),0),"",IF(I215="","",I215+1))))</f>
        <v>45905</v>
      </c>
      <c r="K215" s="79">
        <f t="shared" ref="K215" si="318">IF(MONTH($F215)&lt;MONTH($F215+J$1),"",IF(($F215+J$1)&gt;$E$10,"",IF(J215=EOMONTH(($F215-DAY($F215)+K$1),0),"",IF(J215="","",J215+1))))</f>
        <v>45906</v>
      </c>
      <c r="L215" s="79">
        <f t="shared" ref="L215" si="319">IF(MONTH($F215)&lt;MONTH($F215+K$1),"",IF(($F215+K$1)&gt;$E$10,"",IF(K215=EOMONTH(($F215-DAY($F215)+L$1),0),"",IF(K215="","",K215+1))))</f>
        <v>45907</v>
      </c>
      <c r="M215" s="79">
        <f t="shared" ref="M215" si="320">IF(MONTH($F215)&lt;MONTH($F215+L$1),"",IF(($F215+L$1)&gt;$E$10,"",IF(L215=EOMONTH(($F215-DAY($F215)+M$1),0),"",IF(L215="","",L215+1))))</f>
        <v>45908</v>
      </c>
      <c r="N215" s="79">
        <f t="shared" ref="N215" si="321">IF(MONTH($F215)&lt;MONTH($F215+M$1),"",IF(($F215+M$1)&gt;$E$10,"",IF(M215=EOMONTH(($F215-DAY($F215)+N$1),0),"",IF(M215="","",M215+1))))</f>
        <v>45909</v>
      </c>
      <c r="O215" s="79">
        <f t="shared" ref="O215" si="322">IF(MONTH($F215)&lt;MONTH($F215+N$1),"",IF(($F215+N$1)&gt;$E$10,"",IF(N215=EOMONTH(($F215-DAY($F215)+O$1),0),"",IF(N215="","",N215+1))))</f>
        <v>45910</v>
      </c>
      <c r="P215" s="79">
        <f t="shared" ref="P215" si="323">IF(MONTH($F215)&lt;MONTH($F215+O$1),"",IF(($F215+O$1)&gt;$E$10,"",IF(O215=EOMONTH(($F215-DAY($F215)+P$1),0),"",IF(O215="","",O215+1))))</f>
        <v>45911</v>
      </c>
      <c r="Q215" s="79">
        <f t="shared" ref="Q215" si="324">IF(MONTH($F215)&lt;MONTH($F215+P$1),"",IF(($F215+P$1)&gt;$E$10,"",IF(P215=EOMONTH(($F215-DAY($F215)+Q$1),0),"",IF(P215="","",P215+1))))</f>
        <v>45912</v>
      </c>
      <c r="R215" s="79">
        <f t="shared" ref="R215" si="325">IF(MONTH($F215)&lt;MONTH($F215+Q$1),"",IF(($F215+Q$1)&gt;$E$10,"",IF(Q215=EOMONTH(($F215-DAY($F215)+R$1),0),"",IF(Q215="","",Q215+1))))</f>
        <v>45913</v>
      </c>
      <c r="S215" s="79">
        <f t="shared" ref="S215" si="326">IF(MONTH($F215)&lt;MONTH($F215+R$1),"",IF(($F215+R$1)&gt;$E$10,"",IF(R215=EOMONTH(($F215-DAY($F215)+S$1),0),"",IF(R215="","",R215+1))))</f>
        <v>45914</v>
      </c>
      <c r="T215" s="79">
        <f t="shared" ref="T215" si="327">IF(MONTH($F215)&lt;MONTH($F215+S$1),"",IF(($F215+S$1)&gt;$E$10,"",IF(S215=EOMONTH(($F215-DAY($F215)+T$1),0),"",IF(S215="","",S215+1))))</f>
        <v>45915</v>
      </c>
      <c r="U215" s="79">
        <f t="shared" ref="U215" si="328">IF(MONTH($F215)&lt;MONTH($F215+T$1),"",IF(($F215+T$1)&gt;$E$10,"",IF(T215=EOMONTH(($F215-DAY($F215)+U$1),0),"",IF(T215="","",T215+1))))</f>
        <v>45916</v>
      </c>
      <c r="V215" s="79">
        <f t="shared" ref="V215" si="329">IF(MONTH($F215)&lt;MONTH($F215+U$1),"",IF(($F215+U$1)&gt;$E$10,"",IF(U215=EOMONTH(($F215-DAY($F215)+V$1),0),"",IF(U215="","",U215+1))))</f>
        <v>45917</v>
      </c>
      <c r="W215" s="79">
        <f t="shared" ref="W215" si="330">IF(MONTH($F215)&lt;MONTH($F215+V$1),"",IF(($F215+V$1)&gt;$E$10,"",IF(V215=EOMONTH(($F215-DAY($F215)+W$1),0),"",IF(V215="","",V215+1))))</f>
        <v>45918</v>
      </c>
      <c r="X215" s="79">
        <f t="shared" ref="X215" si="331">IF(MONTH($F215)&lt;MONTH($F215+W$1),"",IF(($F215+W$1)&gt;$E$10,"",IF(W215=EOMONTH(($F215-DAY($F215)+X$1),0),"",IF(W215="","",W215+1))))</f>
        <v>45919</v>
      </c>
      <c r="Y215" s="79">
        <f t="shared" ref="Y215" si="332">IF(MONTH($F215)&lt;MONTH($F215+X$1),"",IF(($F215+X$1)&gt;$E$10,"",IF(X215=EOMONTH(($F215-DAY($F215)+Y$1),0),"",IF(X215="","",X215+1))))</f>
        <v>45920</v>
      </c>
      <c r="Z215" s="79">
        <f t="shared" ref="Z215" si="333">IF(MONTH($F215)&lt;MONTH($F215+Y$1),"",IF(($F215+Y$1)&gt;$E$10,"",IF(Y215=EOMONTH(($F215-DAY($F215)+Z$1),0),"",IF(Y215="","",Y215+1))))</f>
        <v>45921</v>
      </c>
      <c r="AA215" s="79">
        <f t="shared" ref="AA215" si="334">IF(MONTH($F215)&lt;MONTH($F215+Z$1),"",IF(($F215+Z$1)&gt;$E$10,"",IF(Z215=EOMONTH(($F215-DAY($F215)+AA$1),0),"",IF(Z215="","",Z215+1))))</f>
        <v>45922</v>
      </c>
      <c r="AB215" s="79">
        <f t="shared" ref="AB215" si="335">IF(MONTH($F215)&lt;MONTH($F215+AA$1),"",IF(($F215+AA$1)&gt;$E$10,"",IF(AA215=EOMONTH(($F215-DAY($F215)+AB$1),0),"",IF(AA215="","",AA215+1))))</f>
        <v>45923</v>
      </c>
      <c r="AC215" s="79">
        <f t="shared" ref="AC215" si="336">IF(MONTH($F215)&lt;MONTH($F215+AB$1),"",IF(($F215+AB$1)&gt;$E$10,"",IF(AB215=EOMONTH(($F215-DAY($F215)+AC$1),0),"",IF(AB215="","",AB215+1))))</f>
        <v>45924</v>
      </c>
      <c r="AD215" s="79">
        <f t="shared" ref="AD215" si="337">IF(MONTH($F215)&lt;MONTH($F215+AC$1),"",IF(($F215+AC$1)&gt;$E$10,"",IF(AC215=EOMONTH(($F215-DAY($F215)+AD$1),0),"",IF(AC215="","",AC215+1))))</f>
        <v>45925</v>
      </c>
      <c r="AE215" s="79">
        <f t="shared" ref="AE215" si="338">IF(MONTH($F215)&lt;MONTH($F215+AD$1),"",IF(($F215+AD$1)&gt;$E$10,"",IF(AD215=EOMONTH(($F215-DAY($F215)+AE$1),0),"",IF(AD215="","",AD215+1))))</f>
        <v>45926</v>
      </c>
      <c r="AF215" s="79">
        <f t="shared" ref="AF215" si="339">IF(MONTH($F215)&lt;MONTH($F215+AE$1),"",IF(($F215+AE$1)&gt;$E$10,"",IF(AE215=EOMONTH(($F215-DAY($F215)+AF$1),0),"",IF(AE215="","",AE215+1))))</f>
        <v>45927</v>
      </c>
      <c r="AG215" s="79">
        <f t="shared" ref="AG215" si="340">IF(MONTH($F215)&lt;MONTH($F215+AF$1),"",IF(($F215+AF$1)&gt;$E$10,"",IF(AF215=EOMONTH(($F215-DAY($F215)+AG$1),0),"",IF(AF215="","",AF215+1))))</f>
        <v>45928</v>
      </c>
      <c r="AH215" s="79">
        <f t="shared" ref="AH215" si="341">IF(MONTH($F215)&lt;MONTH($F215+AG$1),"",IF(($F215+AG$1)&gt;$E$10,"",IF(AG215=EOMONTH(($F215-DAY($F215)+AH$1),0),"",IF(AG215="","",AG215+1))))</f>
        <v>45929</v>
      </c>
      <c r="AI215" s="79">
        <f t="shared" ref="AI215" si="342">IF(MONTH($F215)&lt;MONTH($F215+AH$1),"",IF(($F215+AH$1)&gt;$E$10,"",IF(AH215=EOMONTH(($F215-DAY($F215)+AI$1),0),"",IF(AH215="","",AH215+1))))</f>
        <v>45930</v>
      </c>
      <c r="AJ215" s="80" t="str">
        <f t="shared" ref="AJ215" si="343">IF(MONTH($F215)&lt;MONTH($F215+AI$1),"",IF(($F215+AI$1)&gt;$E$10,"",IF(AI215=EOMONTH(($F215-DAY($F215)+AJ$1),0),"",IF(AI215="","",AI215+1))))</f>
        <v/>
      </c>
      <c r="AK215" s="225" t="s">
        <v>25</v>
      </c>
      <c r="AL215" s="228" t="s">
        <v>71</v>
      </c>
      <c r="AM215" s="231" t="s">
        <v>27</v>
      </c>
      <c r="AN215" s="234" t="s">
        <v>51</v>
      </c>
      <c r="AO215" s="235"/>
      <c r="AP215" s="240" t="s">
        <v>52</v>
      </c>
      <c r="AQ215" s="241"/>
      <c r="AR215" s="182"/>
      <c r="AT215" s="201" t="s">
        <v>53</v>
      </c>
      <c r="AU215" s="201" t="s">
        <v>54</v>
      </c>
      <c r="AV215" s="202" t="s">
        <v>55</v>
      </c>
      <c r="BA215" s="150"/>
      <c r="BB215" s="150"/>
    </row>
    <row r="216" spans="1:95">
      <c r="B216" s="222"/>
      <c r="C216" s="223"/>
      <c r="D216" s="224"/>
      <c r="E216" s="82" t="s">
        <v>49</v>
      </c>
      <c r="F216" s="83" t="str">
        <f>TEXT(F215,"aaa")</f>
        <v>月</v>
      </c>
      <c r="G216" s="84" t="str">
        <f t="shared" ref="G216:AJ216" si="344">TEXT(G215,"aaa")</f>
        <v>火</v>
      </c>
      <c r="H216" s="84" t="str">
        <f t="shared" si="344"/>
        <v>水</v>
      </c>
      <c r="I216" s="84" t="str">
        <f t="shared" si="344"/>
        <v>木</v>
      </c>
      <c r="J216" s="84" t="str">
        <f t="shared" si="344"/>
        <v>金</v>
      </c>
      <c r="K216" s="84" t="str">
        <f t="shared" si="344"/>
        <v>土</v>
      </c>
      <c r="L216" s="84" t="str">
        <f t="shared" si="344"/>
        <v>日</v>
      </c>
      <c r="M216" s="84" t="str">
        <f t="shared" si="344"/>
        <v>月</v>
      </c>
      <c r="N216" s="84" t="str">
        <f t="shared" si="344"/>
        <v>火</v>
      </c>
      <c r="O216" s="84" t="str">
        <f t="shared" si="344"/>
        <v>水</v>
      </c>
      <c r="P216" s="84" t="str">
        <f t="shared" si="344"/>
        <v>木</v>
      </c>
      <c r="Q216" s="84" t="str">
        <f t="shared" si="344"/>
        <v>金</v>
      </c>
      <c r="R216" s="84" t="str">
        <f t="shared" si="344"/>
        <v>土</v>
      </c>
      <c r="S216" s="84" t="str">
        <f t="shared" si="344"/>
        <v>日</v>
      </c>
      <c r="T216" s="84" t="str">
        <f t="shared" si="344"/>
        <v>月</v>
      </c>
      <c r="U216" s="84" t="str">
        <f t="shared" si="344"/>
        <v>火</v>
      </c>
      <c r="V216" s="84" t="str">
        <f t="shared" si="344"/>
        <v>水</v>
      </c>
      <c r="W216" s="84" t="str">
        <f t="shared" si="344"/>
        <v>木</v>
      </c>
      <c r="X216" s="84" t="str">
        <f t="shared" si="344"/>
        <v>金</v>
      </c>
      <c r="Y216" s="84" t="str">
        <f t="shared" si="344"/>
        <v>土</v>
      </c>
      <c r="Z216" s="84" t="str">
        <f t="shared" si="344"/>
        <v>日</v>
      </c>
      <c r="AA216" s="84" t="str">
        <f t="shared" si="344"/>
        <v>月</v>
      </c>
      <c r="AB216" s="84" t="str">
        <f t="shared" si="344"/>
        <v>火</v>
      </c>
      <c r="AC216" s="84" t="str">
        <f t="shared" si="344"/>
        <v>水</v>
      </c>
      <c r="AD216" s="84" t="str">
        <f t="shared" si="344"/>
        <v>木</v>
      </c>
      <c r="AE216" s="84" t="str">
        <f t="shared" si="344"/>
        <v>金</v>
      </c>
      <c r="AF216" s="84" t="str">
        <f t="shared" si="344"/>
        <v>土</v>
      </c>
      <c r="AG216" s="84" t="str">
        <f t="shared" si="344"/>
        <v>日</v>
      </c>
      <c r="AH216" s="84" t="str">
        <f t="shared" si="344"/>
        <v>月</v>
      </c>
      <c r="AI216" s="84" t="str">
        <f t="shared" si="344"/>
        <v>火</v>
      </c>
      <c r="AJ216" s="85" t="str">
        <f t="shared" si="344"/>
        <v/>
      </c>
      <c r="AK216" s="226"/>
      <c r="AL216" s="229"/>
      <c r="AM216" s="232"/>
      <c r="AN216" s="236"/>
      <c r="AO216" s="237"/>
      <c r="AP216" s="182"/>
      <c r="AQ216" s="242"/>
      <c r="AR216" s="182"/>
      <c r="AT216" s="201"/>
      <c r="AU216" s="201"/>
      <c r="AV216" s="202"/>
      <c r="BA216" s="150"/>
      <c r="BB216" s="150"/>
    </row>
    <row r="217" spans="1:95" ht="26.25" customHeight="1">
      <c r="B217" s="86"/>
      <c r="C217" s="145" t="s">
        <v>21</v>
      </c>
      <c r="D217" s="88" t="s">
        <v>23</v>
      </c>
      <c r="E217" s="89" t="s">
        <v>50</v>
      </c>
      <c r="F217" s="158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9"/>
      <c r="AK217" s="227"/>
      <c r="AL217" s="230"/>
      <c r="AM217" s="233"/>
      <c r="AN217" s="238"/>
      <c r="AO217" s="239"/>
      <c r="AP217" s="243"/>
      <c r="AQ217" s="244"/>
      <c r="AR217" s="182"/>
      <c r="AV217" s="90">
        <f>COUNTIF(F214:AJ214,"外")</f>
        <v>0</v>
      </c>
      <c r="BA217" s="150"/>
      <c r="BB217" s="150"/>
      <c r="BC217" s="113"/>
      <c r="BD217" s="113"/>
      <c r="BE217" s="113"/>
    </row>
    <row r="218" spans="1:95" ht="13.5" customHeight="1">
      <c r="B218" s="210" t="str">
        <f>IF($AB$13="","",$AB$13)</f>
        <v>元請負人</v>
      </c>
      <c r="C218" s="207" t="str">
        <f>$AE$13</f>
        <v>A建設</v>
      </c>
      <c r="D218" s="91" t="str">
        <f>IF($AH$13="","",$AH$13)</f>
        <v>〇〇</v>
      </c>
      <c r="E218" s="192"/>
      <c r="F218" s="92" t="s">
        <v>1</v>
      </c>
      <c r="G218" s="93" t="s">
        <v>1</v>
      </c>
      <c r="H218" s="93"/>
      <c r="I218" s="93"/>
      <c r="J218" s="93"/>
      <c r="K218" s="93"/>
      <c r="L218" s="93"/>
      <c r="M218" s="93" t="s">
        <v>1</v>
      </c>
      <c r="N218" s="93" t="s">
        <v>1</v>
      </c>
      <c r="O218" s="93"/>
      <c r="P218" s="93"/>
      <c r="Q218" s="93"/>
      <c r="R218" s="93"/>
      <c r="S218" s="93"/>
      <c r="T218" s="93" t="s">
        <v>1</v>
      </c>
      <c r="U218" s="93" t="s">
        <v>1</v>
      </c>
      <c r="V218" s="93"/>
      <c r="W218" s="93"/>
      <c r="X218" s="93"/>
      <c r="Y218" s="93"/>
      <c r="Z218" s="93"/>
      <c r="AA218" s="93" t="s">
        <v>1</v>
      </c>
      <c r="AB218" s="93" t="s">
        <v>1</v>
      </c>
      <c r="AC218" s="93"/>
      <c r="AD218" s="93"/>
      <c r="AE218" s="94"/>
      <c r="AF218" s="94"/>
      <c r="AG218" s="94"/>
      <c r="AH218" s="94"/>
      <c r="AI218" s="94"/>
      <c r="AJ218" s="95"/>
      <c r="AK218" s="96">
        <f>IF(D218="","",COUNT($F$215:$AJ$215)-AL218)</f>
        <v>30</v>
      </c>
      <c r="AL218" s="97">
        <f>IF(D218="","",AT218+AU218)</f>
        <v>0</v>
      </c>
      <c r="AM218" s="98">
        <f>IF(D218="","",COUNTIF(F218:AJ218,"休"))</f>
        <v>8</v>
      </c>
      <c r="AN218" s="195">
        <f t="shared" ref="AN218:AN223" si="345">IF(D218="","",IF(AK218=0,"－",IFERROR(ROUNDDOWN(AM218/AK218,3),"")))</f>
        <v>0.26600000000000001</v>
      </c>
      <c r="AO218" s="196"/>
      <c r="AP218" s="213">
        <f>ROUNDDOWN(AVERAGE(AN218:AN233),3)</f>
        <v>0.27</v>
      </c>
      <c r="AQ218" s="214"/>
      <c r="AR218" s="167"/>
      <c r="AT218" s="88">
        <f>IF(D218="","",COUNTIF(F218:AJ218,"－"))</f>
        <v>0</v>
      </c>
      <c r="AU218" s="88">
        <f>IF(D218="","",COUNTIF(F218:AJ218,"外"))</f>
        <v>0</v>
      </c>
      <c r="AV218" s="2"/>
      <c r="AX218" s="245" t="str">
        <f>$AX$13</f>
        <v>元請負人</v>
      </c>
      <c r="AY218" s="246"/>
      <c r="AZ218" s="247"/>
      <c r="BA218" s="22" t="str">
        <f>$BA$13</f>
        <v>A建設</v>
      </c>
      <c r="BB218" s="23" t="str">
        <f>$BB$13</f>
        <v>〇〇</v>
      </c>
      <c r="BC218" s="90">
        <f>IF(AK218="",0,AK218)</f>
        <v>30</v>
      </c>
      <c r="BD218" s="90">
        <f t="shared" ref="BD218:BD223" si="346">IF(AL218="",0,AL218)</f>
        <v>0</v>
      </c>
      <c r="BE218" s="90">
        <f t="shared" ref="BE218:BE223" si="347">IF(AM218="",0,AM218)</f>
        <v>8</v>
      </c>
      <c r="BI218" s="100"/>
      <c r="BJ218" s="101">
        <f>AK218</f>
        <v>30</v>
      </c>
      <c r="BK218" s="90"/>
      <c r="BL218" s="90"/>
      <c r="BM218" s="90"/>
      <c r="BN218" s="90"/>
      <c r="BO218" s="90"/>
      <c r="BX218" s="90">
        <f>AL218</f>
        <v>0</v>
      </c>
      <c r="BY218" s="90"/>
      <c r="BZ218" s="90"/>
      <c r="CA218" s="90"/>
      <c r="CB218" s="90"/>
      <c r="CC218" s="90"/>
      <c r="CL218" s="90">
        <f>AM218</f>
        <v>8</v>
      </c>
      <c r="CM218" s="90"/>
      <c r="CN218" s="90"/>
      <c r="CO218" s="90"/>
      <c r="CP218" s="90"/>
      <c r="CQ218" s="90"/>
    </row>
    <row r="219" spans="1:95" ht="13.5" customHeight="1">
      <c r="B219" s="211"/>
      <c r="C219" s="208"/>
      <c r="D219" s="102" t="str">
        <f>IF($AH$14="","",$AH$14)</f>
        <v>●●</v>
      </c>
      <c r="E219" s="193"/>
      <c r="F219" s="103"/>
      <c r="G219" s="104"/>
      <c r="H219" s="104"/>
      <c r="I219" s="104"/>
      <c r="J219" s="104"/>
      <c r="K219" s="104" t="s">
        <v>1</v>
      </c>
      <c r="L219" s="104" t="s">
        <v>1</v>
      </c>
      <c r="M219" s="104"/>
      <c r="N219" s="104"/>
      <c r="O219" s="104"/>
      <c r="P219" s="104"/>
      <c r="Q219" s="104"/>
      <c r="R219" s="104" t="s">
        <v>1</v>
      </c>
      <c r="S219" s="104" t="s">
        <v>1</v>
      </c>
      <c r="T219" s="104"/>
      <c r="U219" s="104"/>
      <c r="V219" s="104"/>
      <c r="W219" s="104"/>
      <c r="X219" s="104"/>
      <c r="Y219" s="104" t="s">
        <v>1</v>
      </c>
      <c r="Z219" s="104" t="s">
        <v>1</v>
      </c>
      <c r="AA219" s="104"/>
      <c r="AB219" s="104"/>
      <c r="AC219" s="104"/>
      <c r="AD219" s="104"/>
      <c r="AE219" s="104"/>
      <c r="AF219" s="104" t="s">
        <v>1</v>
      </c>
      <c r="AG219" s="104" t="s">
        <v>1</v>
      </c>
      <c r="AH219" s="104"/>
      <c r="AI219" s="104"/>
      <c r="AJ219" s="105"/>
      <c r="AK219" s="96">
        <f t="shared" ref="AK219:AK223" si="348">IF(D219="","",COUNT($F$215:$AJ$215)-AL219)</f>
        <v>30</v>
      </c>
      <c r="AL219" s="96">
        <f t="shared" ref="AL219:AL223" si="349">IF(D219="","",AT219+AU219)</f>
        <v>0</v>
      </c>
      <c r="AM219" s="106">
        <f t="shared" ref="AM219:AM223" si="350">IF(D219="","",COUNTIF(F219:AJ219,"休"))</f>
        <v>8</v>
      </c>
      <c r="AN219" s="197">
        <f t="shared" si="345"/>
        <v>0.26600000000000001</v>
      </c>
      <c r="AO219" s="198"/>
      <c r="AP219" s="215"/>
      <c r="AQ219" s="216"/>
      <c r="AR219" s="167"/>
      <c r="AT219" s="88">
        <f t="shared" ref="AT219:AT223" si="351">IF(D219="","",COUNTIF(F219:AJ219,"－"))</f>
        <v>0</v>
      </c>
      <c r="AU219" s="88">
        <f t="shared" ref="AU219:AU223" si="352">IF(D219="","",COUNTIF(F219:AJ219,"外"))</f>
        <v>0</v>
      </c>
      <c r="AV219" s="2"/>
      <c r="AX219" s="245"/>
      <c r="AY219" s="246"/>
      <c r="AZ219" s="247"/>
      <c r="BA219" s="35" t="str">
        <f>$BA$14</f>
        <v>A建設</v>
      </c>
      <c r="BB219" s="36" t="str">
        <f>$BB$14</f>
        <v>●●</v>
      </c>
      <c r="BC219" s="90">
        <f t="shared" ref="BC219:BC223" si="353">IF(AK219="",0,AK219)</f>
        <v>30</v>
      </c>
      <c r="BD219" s="90">
        <f t="shared" si="346"/>
        <v>0</v>
      </c>
      <c r="BE219" s="90">
        <f t="shared" si="347"/>
        <v>8</v>
      </c>
      <c r="BI219" s="100"/>
      <c r="BJ219" s="101"/>
      <c r="BK219" s="90">
        <f>AK219</f>
        <v>30</v>
      </c>
      <c r="BL219" s="90"/>
      <c r="BM219" s="90"/>
      <c r="BN219" s="90"/>
      <c r="BO219" s="90"/>
      <c r="BX219" s="90"/>
      <c r="BY219" s="90">
        <f>AL219</f>
        <v>0</v>
      </c>
      <c r="BZ219" s="90"/>
      <c r="CA219" s="90"/>
      <c r="CB219" s="90"/>
      <c r="CC219" s="90"/>
      <c r="CL219" s="90"/>
      <c r="CM219" s="90">
        <f>AM219</f>
        <v>8</v>
      </c>
      <c r="CN219" s="90"/>
      <c r="CO219" s="90"/>
      <c r="CP219" s="90"/>
      <c r="CQ219" s="90"/>
    </row>
    <row r="220" spans="1:95" ht="13.5" customHeight="1">
      <c r="B220" s="211"/>
      <c r="C220" s="208"/>
      <c r="D220" s="102" t="str">
        <f>IF($AH$15="","",$AH$15)</f>
        <v>△△</v>
      </c>
      <c r="E220" s="193"/>
      <c r="F220" s="103"/>
      <c r="G220" s="104"/>
      <c r="H220" s="104" t="s">
        <v>1</v>
      </c>
      <c r="I220" s="104"/>
      <c r="J220" s="104"/>
      <c r="K220" s="104"/>
      <c r="L220" s="104" t="s">
        <v>1</v>
      </c>
      <c r="M220" s="104"/>
      <c r="N220" s="104"/>
      <c r="O220" s="104"/>
      <c r="P220" s="104" t="s">
        <v>1</v>
      </c>
      <c r="Q220" s="104"/>
      <c r="R220" s="104"/>
      <c r="S220" s="104"/>
      <c r="T220" s="104" t="s">
        <v>1</v>
      </c>
      <c r="U220" s="104"/>
      <c r="V220" s="104"/>
      <c r="W220" s="104"/>
      <c r="X220" s="104" t="s">
        <v>1</v>
      </c>
      <c r="Y220" s="104"/>
      <c r="Z220" s="104"/>
      <c r="AA220" s="104"/>
      <c r="AB220" s="104"/>
      <c r="AC220" s="104" t="s">
        <v>1</v>
      </c>
      <c r="AD220" s="104" t="s">
        <v>1</v>
      </c>
      <c r="AE220" s="104"/>
      <c r="AF220" s="104"/>
      <c r="AG220" s="104" t="s">
        <v>1</v>
      </c>
      <c r="AH220" s="104"/>
      <c r="AI220" s="104"/>
      <c r="AJ220" s="105"/>
      <c r="AK220" s="96">
        <f t="shared" si="348"/>
        <v>30</v>
      </c>
      <c r="AL220" s="96">
        <f t="shared" si="349"/>
        <v>0</v>
      </c>
      <c r="AM220" s="106">
        <f t="shared" si="350"/>
        <v>8</v>
      </c>
      <c r="AN220" s="197">
        <f t="shared" si="345"/>
        <v>0.26600000000000001</v>
      </c>
      <c r="AO220" s="198"/>
      <c r="AP220" s="215"/>
      <c r="AQ220" s="216"/>
      <c r="AR220" s="167"/>
      <c r="AT220" s="88">
        <f t="shared" si="351"/>
        <v>0</v>
      </c>
      <c r="AU220" s="88">
        <f t="shared" si="352"/>
        <v>0</v>
      </c>
      <c r="AV220" s="2"/>
      <c r="AX220" s="245"/>
      <c r="AY220" s="246"/>
      <c r="AZ220" s="247"/>
      <c r="BA220" s="35" t="str">
        <f>$BA$15</f>
        <v>A建設</v>
      </c>
      <c r="BB220" s="36" t="str">
        <f>$BB$15</f>
        <v>△△</v>
      </c>
      <c r="BC220" s="90">
        <f t="shared" si="353"/>
        <v>30</v>
      </c>
      <c r="BD220" s="90">
        <f t="shared" si="346"/>
        <v>0</v>
      </c>
      <c r="BE220" s="90">
        <f t="shared" si="347"/>
        <v>8</v>
      </c>
      <c r="BI220" s="100"/>
      <c r="BJ220" s="101"/>
      <c r="BK220" s="90"/>
      <c r="BL220" s="90">
        <f>AK220</f>
        <v>30</v>
      </c>
      <c r="BM220" s="90"/>
      <c r="BN220" s="90"/>
      <c r="BO220" s="90"/>
      <c r="BX220" s="90"/>
      <c r="BY220" s="90"/>
      <c r="BZ220" s="90">
        <f>AL220</f>
        <v>0</v>
      </c>
      <c r="CA220" s="90"/>
      <c r="CB220" s="90"/>
      <c r="CC220" s="90"/>
      <c r="CL220" s="90"/>
      <c r="CM220" s="90"/>
      <c r="CN220" s="90">
        <f>AM220</f>
        <v>8</v>
      </c>
      <c r="CO220" s="90"/>
      <c r="CP220" s="90"/>
      <c r="CQ220" s="90"/>
    </row>
    <row r="221" spans="1:95" ht="13.5" customHeight="1">
      <c r="B221" s="211"/>
      <c r="C221" s="208"/>
      <c r="D221" s="102" t="str">
        <f>IF($AH$16="","",$AH$16)</f>
        <v>■■</v>
      </c>
      <c r="E221" s="193"/>
      <c r="F221" s="103"/>
      <c r="G221" s="104" t="s">
        <v>1</v>
      </c>
      <c r="H221" s="104"/>
      <c r="I221" s="104"/>
      <c r="J221" s="104" t="s">
        <v>1</v>
      </c>
      <c r="K221" s="104"/>
      <c r="L221" s="104"/>
      <c r="M221" s="104" t="s">
        <v>1</v>
      </c>
      <c r="N221" s="104"/>
      <c r="O221" s="104"/>
      <c r="P221" s="104"/>
      <c r="Q221" s="104" t="s">
        <v>1</v>
      </c>
      <c r="R221" s="104"/>
      <c r="S221" s="104"/>
      <c r="T221" s="104"/>
      <c r="U221" s="104" t="s">
        <v>1</v>
      </c>
      <c r="V221" s="104"/>
      <c r="W221" s="104"/>
      <c r="X221" s="104"/>
      <c r="Y221" s="104" t="s">
        <v>1</v>
      </c>
      <c r="Z221" s="104"/>
      <c r="AA221" s="104"/>
      <c r="AB221" s="104" t="s">
        <v>1</v>
      </c>
      <c r="AC221" s="104"/>
      <c r="AD221" s="104"/>
      <c r="AE221" s="104"/>
      <c r="AF221" s="104" t="s">
        <v>1</v>
      </c>
      <c r="AG221" s="104"/>
      <c r="AH221" s="104"/>
      <c r="AI221" s="104"/>
      <c r="AJ221" s="105"/>
      <c r="AK221" s="96">
        <f t="shared" si="348"/>
        <v>30</v>
      </c>
      <c r="AL221" s="96">
        <f t="shared" si="349"/>
        <v>0</v>
      </c>
      <c r="AM221" s="106">
        <f t="shared" si="350"/>
        <v>8</v>
      </c>
      <c r="AN221" s="197">
        <f t="shared" si="345"/>
        <v>0.26600000000000001</v>
      </c>
      <c r="AO221" s="198"/>
      <c r="AP221" s="215"/>
      <c r="AQ221" s="216"/>
      <c r="AR221" s="167"/>
      <c r="AT221" s="88">
        <f t="shared" si="351"/>
        <v>0</v>
      </c>
      <c r="AU221" s="88">
        <f t="shared" si="352"/>
        <v>0</v>
      </c>
      <c r="AV221" s="2"/>
      <c r="AX221" s="245"/>
      <c r="AY221" s="246"/>
      <c r="AZ221" s="247"/>
      <c r="BA221" s="35" t="str">
        <f>$BA$16</f>
        <v>A建設</v>
      </c>
      <c r="BB221" s="36" t="str">
        <f>$BB$16</f>
        <v>■■</v>
      </c>
      <c r="BC221" s="90">
        <f t="shared" si="353"/>
        <v>30</v>
      </c>
      <c r="BD221" s="90">
        <f t="shared" si="346"/>
        <v>0</v>
      </c>
      <c r="BE221" s="90">
        <f t="shared" si="347"/>
        <v>8</v>
      </c>
      <c r="BI221" s="100"/>
      <c r="BJ221" s="101"/>
      <c r="BK221" s="90"/>
      <c r="BL221" s="90"/>
      <c r="BM221" s="90">
        <f>AK221</f>
        <v>30</v>
      </c>
      <c r="BN221" s="90"/>
      <c r="BO221" s="90"/>
      <c r="BX221" s="90"/>
      <c r="BY221" s="90"/>
      <c r="BZ221" s="90"/>
      <c r="CA221" s="90">
        <f>AL221</f>
        <v>0</v>
      </c>
      <c r="CB221" s="90"/>
      <c r="CC221" s="90"/>
      <c r="CL221" s="90"/>
      <c r="CM221" s="90"/>
      <c r="CN221" s="90"/>
      <c r="CO221" s="90">
        <f>AM221</f>
        <v>8</v>
      </c>
      <c r="CP221" s="90"/>
      <c r="CQ221" s="90"/>
    </row>
    <row r="222" spans="1:95" ht="13.5" customHeight="1">
      <c r="B222" s="211"/>
      <c r="C222" s="208"/>
      <c r="D222" s="102" t="str">
        <f>IF($AH$17="","",$AH$17)</f>
        <v>★★</v>
      </c>
      <c r="E222" s="193"/>
      <c r="F222" s="103" t="s">
        <v>1</v>
      </c>
      <c r="G222" s="104"/>
      <c r="H222" s="104"/>
      <c r="I222" s="104"/>
      <c r="J222" s="104"/>
      <c r="K222" s="104"/>
      <c r="L222" s="104" t="s">
        <v>1</v>
      </c>
      <c r="M222" s="104" t="s">
        <v>1</v>
      </c>
      <c r="N222" s="104"/>
      <c r="O222" s="104"/>
      <c r="P222" s="104"/>
      <c r="Q222" s="104"/>
      <c r="R222" s="104"/>
      <c r="S222" s="104" t="s">
        <v>1</v>
      </c>
      <c r="T222" s="104" t="s">
        <v>1</v>
      </c>
      <c r="U222" s="104"/>
      <c r="V222" s="104"/>
      <c r="W222" s="104"/>
      <c r="X222" s="104"/>
      <c r="Y222" s="104"/>
      <c r="Z222" s="104" t="s">
        <v>1</v>
      </c>
      <c r="AA222" s="104" t="s">
        <v>1</v>
      </c>
      <c r="AB222" s="104"/>
      <c r="AC222" s="104"/>
      <c r="AD222" s="104" t="s">
        <v>1</v>
      </c>
      <c r="AE222" s="104"/>
      <c r="AF222" s="104"/>
      <c r="AG222" s="104"/>
      <c r="AH222" s="104"/>
      <c r="AI222" s="104"/>
      <c r="AJ222" s="105"/>
      <c r="AK222" s="96">
        <f t="shared" si="348"/>
        <v>30</v>
      </c>
      <c r="AL222" s="96">
        <f t="shared" si="349"/>
        <v>0</v>
      </c>
      <c r="AM222" s="106">
        <f t="shared" si="350"/>
        <v>8</v>
      </c>
      <c r="AN222" s="197">
        <f t="shared" si="345"/>
        <v>0.26600000000000001</v>
      </c>
      <c r="AO222" s="198"/>
      <c r="AP222" s="215"/>
      <c r="AQ222" s="216"/>
      <c r="AR222" s="167"/>
      <c r="AT222" s="88">
        <f t="shared" si="351"/>
        <v>0</v>
      </c>
      <c r="AU222" s="88">
        <f t="shared" si="352"/>
        <v>0</v>
      </c>
      <c r="AV222" s="2"/>
      <c r="AX222" s="245"/>
      <c r="AY222" s="246"/>
      <c r="AZ222" s="247"/>
      <c r="BA222" s="35" t="str">
        <f>$BA$17</f>
        <v>A建設</v>
      </c>
      <c r="BB222" s="36" t="str">
        <f>$BB$17</f>
        <v>★★</v>
      </c>
      <c r="BC222" s="90">
        <f t="shared" si="353"/>
        <v>30</v>
      </c>
      <c r="BD222" s="90">
        <f t="shared" si="346"/>
        <v>0</v>
      </c>
      <c r="BE222" s="90">
        <f t="shared" si="347"/>
        <v>8</v>
      </c>
      <c r="BI222" s="100"/>
      <c r="BJ222" s="101"/>
      <c r="BK222" s="90"/>
      <c r="BL222" s="90"/>
      <c r="BM222" s="90"/>
      <c r="BN222" s="90">
        <f>AK222</f>
        <v>30</v>
      </c>
      <c r="BO222" s="90"/>
      <c r="BX222" s="90"/>
      <c r="BY222" s="90"/>
      <c r="BZ222" s="90"/>
      <c r="CA222" s="90"/>
      <c r="CB222" s="90">
        <f>AL222</f>
        <v>0</v>
      </c>
      <c r="CC222" s="90"/>
      <c r="CL222" s="90"/>
      <c r="CM222" s="90"/>
      <c r="CN222" s="90"/>
      <c r="CO222" s="90"/>
      <c r="CP222" s="90">
        <f>AM222</f>
        <v>8</v>
      </c>
      <c r="CQ222" s="90"/>
    </row>
    <row r="223" spans="1:95" ht="13.5" customHeight="1">
      <c r="B223" s="212"/>
      <c r="C223" s="209"/>
      <c r="D223" s="102" t="str">
        <f>IF($AH$18="","",$AH$18)</f>
        <v/>
      </c>
      <c r="E223" s="194"/>
      <c r="F223" s="107"/>
      <c r="G223" s="108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10"/>
      <c r="AK223" s="96" t="str">
        <f t="shared" si="348"/>
        <v/>
      </c>
      <c r="AL223" s="97" t="str">
        <f t="shared" si="349"/>
        <v/>
      </c>
      <c r="AM223" s="98" t="str">
        <f t="shared" si="350"/>
        <v/>
      </c>
      <c r="AN223" s="199" t="str">
        <f t="shared" si="345"/>
        <v/>
      </c>
      <c r="AO223" s="200"/>
      <c r="AP223" s="215"/>
      <c r="AQ223" s="216"/>
      <c r="AR223" s="167"/>
      <c r="AT223" s="88" t="str">
        <f t="shared" si="351"/>
        <v/>
      </c>
      <c r="AU223" s="88" t="str">
        <f t="shared" si="352"/>
        <v/>
      </c>
      <c r="AV223" s="2"/>
      <c r="AX223" s="245"/>
      <c r="AY223" s="246"/>
      <c r="AZ223" s="247"/>
      <c r="BA223" s="50" t="str">
        <f>$BA$18</f>
        <v>A建設</v>
      </c>
      <c r="BB223" s="51">
        <f>$BB$18</f>
        <v>0</v>
      </c>
      <c r="BC223" s="90">
        <f t="shared" si="353"/>
        <v>0</v>
      </c>
      <c r="BD223" s="90">
        <f t="shared" si="346"/>
        <v>0</v>
      </c>
      <c r="BE223" s="90">
        <f t="shared" si="347"/>
        <v>0</v>
      </c>
      <c r="BI223" s="100"/>
      <c r="BJ223" s="101"/>
      <c r="BK223" s="90"/>
      <c r="BL223" s="90"/>
      <c r="BM223" s="90"/>
      <c r="BN223" s="90"/>
      <c r="BO223" s="90" t="str">
        <f>AK223</f>
        <v/>
      </c>
      <c r="BX223" s="90"/>
      <c r="BY223" s="90"/>
      <c r="BZ223" s="90"/>
      <c r="CA223" s="90"/>
      <c r="CB223" s="90"/>
      <c r="CC223" s="90" t="str">
        <f>AL223</f>
        <v/>
      </c>
      <c r="CL223" s="90"/>
      <c r="CM223" s="90"/>
      <c r="CN223" s="90"/>
      <c r="CO223" s="90"/>
      <c r="CP223" s="90"/>
      <c r="CQ223" s="90" t="str">
        <f>AM223</f>
        <v/>
      </c>
    </row>
    <row r="224" spans="1:95" ht="26.25" customHeight="1">
      <c r="B224" s="210" t="str">
        <f>IF($AB$19="","",$AB$19)</f>
        <v>下請負人</v>
      </c>
      <c r="C224" s="207" t="str">
        <f>$AE$19</f>
        <v>B産業</v>
      </c>
      <c r="D224" s="88"/>
      <c r="E224" s="89" t="s">
        <v>50</v>
      </c>
      <c r="F224" s="158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9"/>
      <c r="AK224" s="88"/>
      <c r="AL224" s="88"/>
      <c r="AM224" s="111"/>
      <c r="AN224" s="112"/>
      <c r="AO224" s="113"/>
      <c r="AP224" s="215"/>
      <c r="AQ224" s="216"/>
      <c r="AR224" s="167"/>
      <c r="AX224" s="183" t="str">
        <f>$AX$19</f>
        <v>下請負人</v>
      </c>
      <c r="AY224" s="184"/>
      <c r="AZ224" s="185"/>
      <c r="BA224" s="150"/>
      <c r="BB224" s="151"/>
      <c r="BC224" s="114"/>
      <c r="BD224" s="114"/>
      <c r="BE224" s="114"/>
    </row>
    <row r="225" spans="2:103" ht="13.5" customHeight="1">
      <c r="B225" s="211"/>
      <c r="C225" s="208"/>
      <c r="D225" s="115" t="str">
        <f>IF($AH$19="","",$AH$19)</f>
        <v>〇〇</v>
      </c>
      <c r="E225" s="192"/>
      <c r="F225" s="92" t="s">
        <v>1</v>
      </c>
      <c r="G225" s="93"/>
      <c r="H225" s="93"/>
      <c r="I225" s="93"/>
      <c r="J225" s="93"/>
      <c r="K225" s="93" t="s">
        <v>1</v>
      </c>
      <c r="L225" s="93" t="s">
        <v>1</v>
      </c>
      <c r="M225" s="93"/>
      <c r="N225" s="93"/>
      <c r="O225" s="93"/>
      <c r="P225" s="93" t="s">
        <v>1</v>
      </c>
      <c r="Q225" s="93"/>
      <c r="R225" s="93"/>
      <c r="S225" s="93"/>
      <c r="T225" s="93" t="s">
        <v>1</v>
      </c>
      <c r="U225" s="93" t="s">
        <v>1</v>
      </c>
      <c r="V225" s="93"/>
      <c r="W225" s="93"/>
      <c r="X225" s="93"/>
      <c r="Y225" s="93"/>
      <c r="Z225" s="93" t="s">
        <v>1</v>
      </c>
      <c r="AA225" s="93"/>
      <c r="AB225" s="93"/>
      <c r="AC225" s="93"/>
      <c r="AD225" s="93" t="s">
        <v>1</v>
      </c>
      <c r="AE225" s="94"/>
      <c r="AF225" s="94"/>
      <c r="AG225" s="94"/>
      <c r="AH225" s="94"/>
      <c r="AI225" s="94"/>
      <c r="AJ225" s="95"/>
      <c r="AK225" s="96">
        <f>IF(D225="","",COUNT($F$215:$AJ$215)-AL225)</f>
        <v>30</v>
      </c>
      <c r="AL225" s="97">
        <f>IF(D225="","",AT225+AU225)</f>
        <v>0</v>
      </c>
      <c r="AM225" s="98">
        <f>IF(D225="","",COUNTIF(F225:AJ225,"休"))</f>
        <v>8</v>
      </c>
      <c r="AN225" s="195">
        <f t="shared" ref="AN225:AN228" si="354">IF(D225="","",IF(AK225=0,"－",IFERROR(ROUNDDOWN(AM225/AK225,3),"")))</f>
        <v>0.26600000000000001</v>
      </c>
      <c r="AO225" s="196"/>
      <c r="AP225" s="215"/>
      <c r="AQ225" s="216"/>
      <c r="AR225" s="167"/>
      <c r="AT225" s="88">
        <f t="shared" ref="AT225:AT228" si="355">IF(D225="","",COUNTIF(F225:AJ225,"－"))</f>
        <v>0</v>
      </c>
      <c r="AU225" s="88">
        <f t="shared" ref="AU225:AU228" si="356">IF(D225="","",COUNTIF(F225:AJ225,"外"))</f>
        <v>0</v>
      </c>
      <c r="AV225" s="2"/>
      <c r="AX225" s="186"/>
      <c r="AY225" s="187"/>
      <c r="AZ225" s="188"/>
      <c r="BA225" s="22" t="str">
        <f>$BA$19</f>
        <v>B産業</v>
      </c>
      <c r="BB225" s="23" t="str">
        <f>$BB$19</f>
        <v>〇〇</v>
      </c>
      <c r="BC225" s="90">
        <f t="shared" ref="BC225:BC228" si="357">IF(AK225="",0,AK225)</f>
        <v>30</v>
      </c>
      <c r="BD225" s="90">
        <f t="shared" ref="BD225:BD228" si="358">IF(AL225="",0,AL225)</f>
        <v>0</v>
      </c>
      <c r="BE225" s="90">
        <f t="shared" ref="BE225:BE228" si="359">IF(AM225="",0,AM225)</f>
        <v>8</v>
      </c>
      <c r="BP225" s="90">
        <f>AK225</f>
        <v>30</v>
      </c>
      <c r="BQ225" s="90"/>
      <c r="BR225" s="90"/>
      <c r="BS225" s="90"/>
      <c r="CD225" s="90">
        <f>AL225</f>
        <v>0</v>
      </c>
      <c r="CE225" s="90"/>
      <c r="CF225" s="90"/>
      <c r="CG225" s="90"/>
      <c r="CR225" s="90">
        <f>AM225</f>
        <v>8</v>
      </c>
      <c r="CS225" s="90"/>
      <c r="CT225" s="90"/>
      <c r="CU225" s="90"/>
    </row>
    <row r="226" spans="2:103" ht="13.5" customHeight="1">
      <c r="B226" s="211"/>
      <c r="C226" s="208"/>
      <c r="D226" s="102" t="str">
        <f>IF($AH$20="","",$AH$20)</f>
        <v>●●</v>
      </c>
      <c r="E226" s="193"/>
      <c r="F226" s="103" t="s">
        <v>1</v>
      </c>
      <c r="G226" s="104" t="s">
        <v>1</v>
      </c>
      <c r="H226" s="104"/>
      <c r="I226" s="104"/>
      <c r="J226" s="104"/>
      <c r="K226" s="104"/>
      <c r="L226" s="104" t="s">
        <v>1</v>
      </c>
      <c r="M226" s="104" t="s">
        <v>1</v>
      </c>
      <c r="N226" s="104"/>
      <c r="O226" s="104"/>
      <c r="P226" s="104"/>
      <c r="Q226" s="104" t="s">
        <v>1</v>
      </c>
      <c r="R226" s="104"/>
      <c r="S226" s="104"/>
      <c r="T226" s="104"/>
      <c r="U226" s="104" t="s">
        <v>1</v>
      </c>
      <c r="V226" s="104" t="s">
        <v>1</v>
      </c>
      <c r="W226" s="104"/>
      <c r="X226" s="104"/>
      <c r="Y226" s="104"/>
      <c r="Z226" s="104"/>
      <c r="AA226" s="104" t="s">
        <v>1</v>
      </c>
      <c r="AB226" s="104"/>
      <c r="AC226" s="104"/>
      <c r="AD226" s="104"/>
      <c r="AE226" s="104"/>
      <c r="AF226" s="104"/>
      <c r="AG226" s="104" t="s">
        <v>1</v>
      </c>
      <c r="AH226" s="104"/>
      <c r="AI226" s="104"/>
      <c r="AJ226" s="105"/>
      <c r="AK226" s="96">
        <f t="shared" ref="AK226:AK228" si="360">IF(D226="","",COUNT($F$215:$AJ$215)-AL226)</f>
        <v>30</v>
      </c>
      <c r="AL226" s="96">
        <f t="shared" ref="AL226:AL228" si="361">IF(D226="","",AT226+AU226)</f>
        <v>0</v>
      </c>
      <c r="AM226" s="106">
        <f t="shared" ref="AM226:AM228" si="362">IF(D226="","",COUNTIF(F226:AJ226,"休"))</f>
        <v>9</v>
      </c>
      <c r="AN226" s="197">
        <f t="shared" si="354"/>
        <v>0.3</v>
      </c>
      <c r="AO226" s="198"/>
      <c r="AP226" s="215"/>
      <c r="AQ226" s="216"/>
      <c r="AR226" s="167"/>
      <c r="AT226" s="88">
        <f t="shared" si="355"/>
        <v>0</v>
      </c>
      <c r="AU226" s="88">
        <f t="shared" si="356"/>
        <v>0</v>
      </c>
      <c r="AV226" s="2"/>
      <c r="AX226" s="186"/>
      <c r="AY226" s="187"/>
      <c r="AZ226" s="188"/>
      <c r="BA226" s="35" t="str">
        <f>$BA$20</f>
        <v>B産業</v>
      </c>
      <c r="BB226" s="152" t="str">
        <f>$BB$20</f>
        <v>●●</v>
      </c>
      <c r="BC226" s="90">
        <f t="shared" si="357"/>
        <v>30</v>
      </c>
      <c r="BD226" s="90">
        <f t="shared" si="358"/>
        <v>0</v>
      </c>
      <c r="BE226" s="90">
        <f t="shared" si="359"/>
        <v>9</v>
      </c>
      <c r="BP226" s="90"/>
      <c r="BQ226" s="90">
        <f>AK226</f>
        <v>30</v>
      </c>
      <c r="BR226" s="90"/>
      <c r="BS226" s="90"/>
      <c r="CD226" s="90"/>
      <c r="CE226" s="90">
        <f>AL226</f>
        <v>0</v>
      </c>
      <c r="CF226" s="90"/>
      <c r="CG226" s="90"/>
      <c r="CR226" s="90"/>
      <c r="CS226" s="90">
        <f>AM226</f>
        <v>9</v>
      </c>
      <c r="CT226" s="90"/>
      <c r="CU226" s="90"/>
    </row>
    <row r="227" spans="2:103" ht="13.5" customHeight="1">
      <c r="B227" s="211"/>
      <c r="C227" s="208"/>
      <c r="D227" s="102" t="str">
        <f>IF($AH$21="","",$AH$21)</f>
        <v/>
      </c>
      <c r="E227" s="193"/>
      <c r="F227" s="103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5"/>
      <c r="AK227" s="96" t="str">
        <f t="shared" si="360"/>
        <v/>
      </c>
      <c r="AL227" s="96" t="str">
        <f t="shared" si="361"/>
        <v/>
      </c>
      <c r="AM227" s="106" t="str">
        <f t="shared" si="362"/>
        <v/>
      </c>
      <c r="AN227" s="197" t="str">
        <f t="shared" si="354"/>
        <v/>
      </c>
      <c r="AO227" s="198"/>
      <c r="AP227" s="215"/>
      <c r="AQ227" s="216"/>
      <c r="AR227" s="167"/>
      <c r="AT227" s="88" t="str">
        <f t="shared" si="355"/>
        <v/>
      </c>
      <c r="AU227" s="88" t="str">
        <f t="shared" si="356"/>
        <v/>
      </c>
      <c r="AV227" s="2"/>
      <c r="AX227" s="186"/>
      <c r="AY227" s="187"/>
      <c r="AZ227" s="188"/>
      <c r="BA227" s="35" t="str">
        <f>$BA$21</f>
        <v>B産業</v>
      </c>
      <c r="BB227" s="152">
        <f>$BB$21</f>
        <v>0</v>
      </c>
      <c r="BC227" s="90">
        <f t="shared" si="357"/>
        <v>0</v>
      </c>
      <c r="BD227" s="90">
        <f t="shared" si="358"/>
        <v>0</v>
      </c>
      <c r="BE227" s="90">
        <f t="shared" si="359"/>
        <v>0</v>
      </c>
      <c r="BP227" s="90"/>
      <c r="BQ227" s="90"/>
      <c r="BR227" s="90" t="str">
        <f>AK227</f>
        <v/>
      </c>
      <c r="BS227" s="90"/>
      <c r="CD227" s="90"/>
      <c r="CE227" s="90"/>
      <c r="CF227" s="90" t="str">
        <f>AL227</f>
        <v/>
      </c>
      <c r="CG227" s="90"/>
      <c r="CR227" s="90"/>
      <c r="CS227" s="90"/>
      <c r="CT227" s="90" t="str">
        <f>AM227</f>
        <v/>
      </c>
      <c r="CU227" s="90"/>
    </row>
    <row r="228" spans="2:103" ht="13.5" customHeight="1">
      <c r="B228" s="211"/>
      <c r="C228" s="209"/>
      <c r="D228" s="115" t="str">
        <f>IF($AH$22="","",$AH$22)</f>
        <v/>
      </c>
      <c r="E228" s="194"/>
      <c r="F228" s="103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5"/>
      <c r="AK228" s="96" t="str">
        <f t="shared" si="360"/>
        <v/>
      </c>
      <c r="AL228" s="116" t="str">
        <f t="shared" si="361"/>
        <v/>
      </c>
      <c r="AM228" s="98" t="str">
        <f t="shared" si="362"/>
        <v/>
      </c>
      <c r="AN228" s="199" t="str">
        <f t="shared" si="354"/>
        <v/>
      </c>
      <c r="AO228" s="200"/>
      <c r="AP228" s="215"/>
      <c r="AQ228" s="216"/>
      <c r="AR228" s="167"/>
      <c r="AT228" s="88" t="str">
        <f t="shared" si="355"/>
        <v/>
      </c>
      <c r="AU228" s="88" t="str">
        <f t="shared" si="356"/>
        <v/>
      </c>
      <c r="AV228" s="2"/>
      <c r="AX228" s="186"/>
      <c r="AY228" s="187"/>
      <c r="AZ228" s="188"/>
      <c r="BA228" s="50" t="str">
        <f>$BA$22</f>
        <v>B産業</v>
      </c>
      <c r="BB228" s="153">
        <f t="shared" ref="BB228" si="363">BB208</f>
        <v>0</v>
      </c>
      <c r="BC228" s="90">
        <f t="shared" si="357"/>
        <v>0</v>
      </c>
      <c r="BD228" s="90">
        <f t="shared" si="358"/>
        <v>0</v>
      </c>
      <c r="BE228" s="90">
        <f t="shared" si="359"/>
        <v>0</v>
      </c>
      <c r="BP228" s="90"/>
      <c r="BQ228" s="90"/>
      <c r="BR228" s="90"/>
      <c r="BS228" s="90" t="str">
        <f>AK228</f>
        <v/>
      </c>
      <c r="CD228" s="90"/>
      <c r="CE228" s="90"/>
      <c r="CF228" s="90"/>
      <c r="CG228" s="90" t="str">
        <f>AL228</f>
        <v/>
      </c>
      <c r="CR228" s="90"/>
      <c r="CS228" s="90"/>
      <c r="CT228" s="90"/>
      <c r="CU228" s="90" t="str">
        <f>AM228</f>
        <v/>
      </c>
    </row>
    <row r="229" spans="2:103" ht="26.25" customHeight="1">
      <c r="B229" s="211"/>
      <c r="C229" s="207" t="str">
        <f>$AE$23</f>
        <v>C土木</v>
      </c>
      <c r="D229" s="88"/>
      <c r="E229" s="89" t="s">
        <v>50</v>
      </c>
      <c r="F229" s="158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9"/>
      <c r="AK229" s="88"/>
      <c r="AL229" s="88"/>
      <c r="AM229" s="111"/>
      <c r="AN229" s="112"/>
      <c r="AO229" s="113"/>
      <c r="AP229" s="215"/>
      <c r="AQ229" s="216"/>
      <c r="AR229" s="167"/>
      <c r="AX229" s="186"/>
      <c r="AY229" s="187"/>
      <c r="AZ229" s="188"/>
      <c r="BA229" s="150"/>
      <c r="BB229" s="149"/>
      <c r="BC229" s="114"/>
      <c r="BD229" s="114"/>
      <c r="BE229" s="114"/>
    </row>
    <row r="230" spans="2:103">
      <c r="B230" s="211"/>
      <c r="C230" s="208"/>
      <c r="D230" s="91" t="str">
        <f>IF($AH$23="","",$AH$23)</f>
        <v>●●</v>
      </c>
      <c r="E230" s="192"/>
      <c r="F230" s="92"/>
      <c r="G230" s="93"/>
      <c r="H230" s="93" t="s">
        <v>1</v>
      </c>
      <c r="I230" s="93" t="s">
        <v>1</v>
      </c>
      <c r="J230" s="93"/>
      <c r="K230" s="93"/>
      <c r="L230" s="93"/>
      <c r="M230" s="93"/>
      <c r="N230" s="93" t="s">
        <v>1</v>
      </c>
      <c r="O230" s="93"/>
      <c r="P230" s="93"/>
      <c r="Q230" s="93"/>
      <c r="R230" s="93"/>
      <c r="S230" s="93" t="s">
        <v>1</v>
      </c>
      <c r="T230" s="93" t="s">
        <v>1</v>
      </c>
      <c r="U230" s="93"/>
      <c r="V230" s="93"/>
      <c r="W230" s="93"/>
      <c r="X230" s="93"/>
      <c r="Y230" s="93" t="s">
        <v>1</v>
      </c>
      <c r="Z230" s="93"/>
      <c r="AA230" s="93"/>
      <c r="AB230" s="93"/>
      <c r="AC230" s="93" t="s">
        <v>1</v>
      </c>
      <c r="AD230" s="93"/>
      <c r="AE230" s="93"/>
      <c r="AF230" s="93"/>
      <c r="AG230" s="93" t="s">
        <v>1</v>
      </c>
      <c r="AH230" s="93"/>
      <c r="AI230" s="93"/>
      <c r="AJ230" s="117"/>
      <c r="AK230" s="96">
        <f>IF(D230="","",COUNT($F$215:$AJ$215)-AL230)</f>
        <v>30</v>
      </c>
      <c r="AL230" s="118">
        <f>IF(D230="","",AT230+AU230)</f>
        <v>0</v>
      </c>
      <c r="AM230" s="119">
        <f>IF(D230="","",COUNTIF(F230:AJ230,"休"))</f>
        <v>8</v>
      </c>
      <c r="AN230" s="195">
        <f t="shared" ref="AN230:AN233" si="364">IF(D230="","",IF(AK230=0,"－",IFERROR(ROUNDDOWN(AM230/AK230,3),"")))</f>
        <v>0.26600000000000001</v>
      </c>
      <c r="AO230" s="196"/>
      <c r="AP230" s="215"/>
      <c r="AQ230" s="216"/>
      <c r="AR230" s="167"/>
      <c r="AT230" s="88">
        <f t="shared" ref="AT230:AT233" si="365">IF(D230="","",COUNTIF(F230:AJ230,"－"))</f>
        <v>0</v>
      </c>
      <c r="AU230" s="88">
        <f t="shared" ref="AU230:AU233" si="366">IF(D230="","",COUNTIF(F230:AJ230,"外"))</f>
        <v>0</v>
      </c>
      <c r="AV230" s="2"/>
      <c r="AX230" s="186"/>
      <c r="AY230" s="187"/>
      <c r="AZ230" s="188"/>
      <c r="BA230" s="22" t="str">
        <f>$BA$23</f>
        <v>C土木</v>
      </c>
      <c r="BB230" s="154" t="str">
        <f>$BB$23</f>
        <v>●●</v>
      </c>
      <c r="BC230" s="90">
        <f t="shared" ref="BC230:BC233" si="367">IF(AK230="",0,AK230)</f>
        <v>30</v>
      </c>
      <c r="BD230" s="90">
        <f t="shared" ref="BD230:BD233" si="368">IF(AL230="",0,AL230)</f>
        <v>0</v>
      </c>
      <c r="BE230" s="90">
        <f t="shared" ref="BE230:BE233" si="369">IF(AM230="",0,AM230)</f>
        <v>8</v>
      </c>
      <c r="BT230" s="90">
        <f>AK230</f>
        <v>30</v>
      </c>
      <c r="BU230" s="90"/>
      <c r="BV230" s="90"/>
      <c r="BW230" s="90"/>
      <c r="CH230" s="90">
        <f>AL230</f>
        <v>0</v>
      </c>
      <c r="CI230" s="90"/>
      <c r="CJ230" s="90"/>
      <c r="CK230" s="90"/>
      <c r="CV230" s="90">
        <f>AM230</f>
        <v>8</v>
      </c>
      <c r="CW230" s="90"/>
      <c r="CX230" s="90"/>
      <c r="CY230" s="90"/>
    </row>
    <row r="231" spans="2:103" ht="13.5" customHeight="1">
      <c r="B231" s="211"/>
      <c r="C231" s="208"/>
      <c r="D231" s="102" t="str">
        <f>IF($AH$24="","",$AH$24)</f>
        <v/>
      </c>
      <c r="E231" s="193"/>
      <c r="F231" s="103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5"/>
      <c r="AK231" s="96" t="str">
        <f t="shared" ref="AK231:AK233" si="370">IF(D231="","",COUNT($F$215:$AJ$215)-AL231)</f>
        <v/>
      </c>
      <c r="AL231" s="96" t="str">
        <f t="shared" ref="AL231:AL233" si="371">IF(D231="","",AT231+AU231)</f>
        <v/>
      </c>
      <c r="AM231" s="106" t="str">
        <f t="shared" ref="AM231:AM233" si="372">IF(D231="","",COUNTIF(F231:AJ231,"休"))</f>
        <v/>
      </c>
      <c r="AN231" s="197" t="str">
        <f t="shared" si="364"/>
        <v/>
      </c>
      <c r="AO231" s="198"/>
      <c r="AP231" s="215"/>
      <c r="AQ231" s="216"/>
      <c r="AR231" s="167"/>
      <c r="AT231" s="88" t="str">
        <f t="shared" si="365"/>
        <v/>
      </c>
      <c r="AU231" s="88" t="str">
        <f t="shared" si="366"/>
        <v/>
      </c>
      <c r="AV231" s="2"/>
      <c r="AX231" s="186"/>
      <c r="AY231" s="187"/>
      <c r="AZ231" s="188"/>
      <c r="BA231" s="35" t="str">
        <f>$BA$24</f>
        <v>C土木</v>
      </c>
      <c r="BB231" s="152">
        <f>$BB$24</f>
        <v>0</v>
      </c>
      <c r="BC231" s="90">
        <f t="shared" si="367"/>
        <v>0</v>
      </c>
      <c r="BD231" s="90">
        <f t="shared" si="368"/>
        <v>0</v>
      </c>
      <c r="BE231" s="90">
        <f t="shared" si="369"/>
        <v>0</v>
      </c>
      <c r="BT231" s="90"/>
      <c r="BU231" s="90" t="str">
        <f>AK231</f>
        <v/>
      </c>
      <c r="BV231" s="90"/>
      <c r="BW231" s="90"/>
      <c r="CH231" s="90"/>
      <c r="CI231" s="90" t="str">
        <f>AL231</f>
        <v/>
      </c>
      <c r="CJ231" s="90"/>
      <c r="CK231" s="90"/>
      <c r="CV231" s="90"/>
      <c r="CW231" s="90" t="str">
        <f>AM231</f>
        <v/>
      </c>
      <c r="CX231" s="90"/>
      <c r="CY231" s="90"/>
    </row>
    <row r="232" spans="2:103" ht="13.5" customHeight="1">
      <c r="B232" s="211"/>
      <c r="C232" s="208"/>
      <c r="D232" s="102" t="str">
        <f>IF($AH$25="","",$AH$25)</f>
        <v/>
      </c>
      <c r="E232" s="193"/>
      <c r="F232" s="103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5"/>
      <c r="AK232" s="96" t="str">
        <f t="shared" si="370"/>
        <v/>
      </c>
      <c r="AL232" s="96" t="str">
        <f t="shared" si="371"/>
        <v/>
      </c>
      <c r="AM232" s="106" t="str">
        <f t="shared" si="372"/>
        <v/>
      </c>
      <c r="AN232" s="197" t="str">
        <f t="shared" si="364"/>
        <v/>
      </c>
      <c r="AO232" s="198"/>
      <c r="AP232" s="215"/>
      <c r="AQ232" s="216"/>
      <c r="AR232" s="167"/>
      <c r="AT232" s="88" t="str">
        <f t="shared" si="365"/>
        <v/>
      </c>
      <c r="AU232" s="88" t="str">
        <f t="shared" si="366"/>
        <v/>
      </c>
      <c r="AV232" s="2"/>
      <c r="AX232" s="186"/>
      <c r="AY232" s="187"/>
      <c r="AZ232" s="188"/>
      <c r="BA232" s="35" t="str">
        <f>$BA$25</f>
        <v>C土木</v>
      </c>
      <c r="BB232" s="152">
        <f>$BB$25</f>
        <v>0</v>
      </c>
      <c r="BC232" s="90">
        <f t="shared" si="367"/>
        <v>0</v>
      </c>
      <c r="BD232" s="90">
        <f t="shared" si="368"/>
        <v>0</v>
      </c>
      <c r="BE232" s="90">
        <f t="shared" si="369"/>
        <v>0</v>
      </c>
      <c r="BT232" s="90"/>
      <c r="BU232" s="90"/>
      <c r="BV232" s="90" t="str">
        <f>AK232</f>
        <v/>
      </c>
      <c r="BW232" s="90"/>
      <c r="CH232" s="90"/>
      <c r="CI232" s="90"/>
      <c r="CJ232" s="90" t="str">
        <f>AL232</f>
        <v/>
      </c>
      <c r="CK232" s="90"/>
      <c r="CV232" s="90"/>
      <c r="CW232" s="90"/>
      <c r="CX232" s="90" t="str">
        <f>AM232</f>
        <v/>
      </c>
      <c r="CY232" s="90"/>
    </row>
    <row r="233" spans="2:103" ht="13.5" customHeight="1">
      <c r="B233" s="212"/>
      <c r="C233" s="209"/>
      <c r="D233" s="120" t="str">
        <f>IF($AH$26="","",$AH$26)</f>
        <v/>
      </c>
      <c r="E233" s="194"/>
      <c r="F233" s="121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22"/>
      <c r="AK233" s="123" t="str">
        <f t="shared" si="370"/>
        <v/>
      </c>
      <c r="AL233" s="123" t="str">
        <f t="shared" si="371"/>
        <v/>
      </c>
      <c r="AM233" s="124" t="str">
        <f t="shared" si="372"/>
        <v/>
      </c>
      <c r="AN233" s="199" t="str">
        <f t="shared" si="364"/>
        <v/>
      </c>
      <c r="AO233" s="200"/>
      <c r="AP233" s="217"/>
      <c r="AQ233" s="218"/>
      <c r="AR233" s="167"/>
      <c r="AT233" s="88" t="str">
        <f t="shared" si="365"/>
        <v/>
      </c>
      <c r="AU233" s="88" t="str">
        <f t="shared" si="366"/>
        <v/>
      </c>
      <c r="AV233" s="2"/>
      <c r="AX233" s="189"/>
      <c r="AY233" s="190"/>
      <c r="AZ233" s="191"/>
      <c r="BA233" s="50" t="str">
        <f>$BA$26</f>
        <v>C土木</v>
      </c>
      <c r="BB233" s="153">
        <f>$BB$26</f>
        <v>0</v>
      </c>
      <c r="BC233" s="90">
        <f t="shared" si="367"/>
        <v>0</v>
      </c>
      <c r="BD233" s="90">
        <f t="shared" si="368"/>
        <v>0</v>
      </c>
      <c r="BE233" s="90">
        <f t="shared" si="369"/>
        <v>0</v>
      </c>
      <c r="BT233" s="90"/>
      <c r="BU233" s="90"/>
      <c r="BV233" s="90"/>
      <c r="BW233" s="90" t="str">
        <f>AK233</f>
        <v/>
      </c>
      <c r="CH233" s="90"/>
      <c r="CI233" s="90"/>
      <c r="CJ233" s="90"/>
      <c r="CK233" s="90" t="str">
        <f>AL233</f>
        <v/>
      </c>
      <c r="CV233" s="90"/>
      <c r="CW233" s="90"/>
      <c r="CX233" s="90"/>
      <c r="CY233" s="90" t="str">
        <f>AM233</f>
        <v/>
      </c>
    </row>
    <row r="234" spans="2:103">
      <c r="B234" s="135"/>
      <c r="C234" s="136"/>
      <c r="D234" s="137"/>
      <c r="E234" s="138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8"/>
      <c r="AL234" s="138"/>
      <c r="AM234" s="203" t="s">
        <v>56</v>
      </c>
      <c r="AN234" s="204"/>
      <c r="AO234" s="204"/>
      <c r="AP234" s="205" t="str">
        <f>IF(7&gt;COUNT(F215:AJ215),"対象外",IF(AP218&gt;=0.285,"達成","未達成"))</f>
        <v>未達成</v>
      </c>
      <c r="AQ234" s="206"/>
      <c r="AR234" s="165"/>
      <c r="AT234" s="2"/>
      <c r="AU234" s="2"/>
      <c r="AV234" s="2"/>
      <c r="BA234" s="150"/>
      <c r="BB234" s="150"/>
      <c r="BC234" s="127"/>
      <c r="BD234" s="127"/>
      <c r="BE234" s="127"/>
    </row>
    <row r="235" spans="2:103">
      <c r="B235" s="125"/>
      <c r="C235" s="12"/>
      <c r="D235" s="65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126"/>
      <c r="AL235" s="2"/>
      <c r="AM235" s="2"/>
      <c r="AR235" s="155"/>
      <c r="BA235" s="150"/>
      <c r="BB235" s="150"/>
    </row>
    <row r="236" spans="2:103">
      <c r="B236" s="125"/>
      <c r="C236" s="12"/>
      <c r="D236" s="65"/>
      <c r="F236" s="129" t="str">
        <f>IF(F237="","",IF(COUNT($F237:$AJ237)&lt;7,"外",""))</f>
        <v/>
      </c>
      <c r="G236" s="129" t="str">
        <f t="shared" ref="G236:K236" si="373">IF(G237="","",IF(COUNT($F237:$AJ237)&lt;7,"外",""))</f>
        <v/>
      </c>
      <c r="H236" s="129" t="str">
        <f t="shared" si="373"/>
        <v/>
      </c>
      <c r="I236" s="130" t="str">
        <f t="shared" si="373"/>
        <v/>
      </c>
      <c r="J236" s="130" t="str">
        <f t="shared" si="373"/>
        <v/>
      </c>
      <c r="K236" s="130" t="str">
        <f t="shared" si="373"/>
        <v/>
      </c>
      <c r="AK236" s="139"/>
      <c r="AL236" s="2"/>
      <c r="AM236" s="2"/>
      <c r="AR236" s="155"/>
      <c r="BA236" s="150"/>
      <c r="BB236" s="150"/>
    </row>
    <row r="237" spans="2:103" ht="13.5" customHeight="1">
      <c r="B237" s="219">
        <f>F237</f>
        <v>45931</v>
      </c>
      <c r="C237" s="220"/>
      <c r="D237" s="221"/>
      <c r="E237" s="131" t="s">
        <v>57</v>
      </c>
      <c r="F237" s="78">
        <f>IF(EDATE(B215,1)&gt;$E$10,"",EDATE(B215,1))</f>
        <v>45931</v>
      </c>
      <c r="G237" s="79">
        <f>IF(MONTH($F237)&lt;MONTH($F237+F$1),"",IF(($F237+F$1)&gt;$E$10,"",IF(F237=EOMONTH(($F237-DAY($F237)+G$1),0),"",IF(F237="","",F237+1))))</f>
        <v>45932</v>
      </c>
      <c r="H237" s="79">
        <f t="shared" ref="H237" si="374">IF(MONTH($F237)&lt;MONTH($F237+G$1),"",IF(($F237+G$1)&gt;$E$10,"",IF(G237=EOMONTH(($F237-DAY($F237)+H$1),0),"",IF(G237="","",G237+1))))</f>
        <v>45933</v>
      </c>
      <c r="I237" s="79">
        <f t="shared" ref="I237" si="375">IF(MONTH($F237)&lt;MONTH($F237+H$1),"",IF(($F237+H$1)&gt;$E$10,"",IF(H237=EOMONTH(($F237-DAY($F237)+I$1),0),"",IF(H237="","",H237+1))))</f>
        <v>45934</v>
      </c>
      <c r="J237" s="79">
        <f t="shared" ref="J237" si="376">IF(MONTH($F237)&lt;MONTH($F237+I$1),"",IF(($F237+I$1)&gt;$E$10,"",IF(I237=EOMONTH(($F237-DAY($F237)+J$1),0),"",IF(I237="","",I237+1))))</f>
        <v>45935</v>
      </c>
      <c r="K237" s="79">
        <f t="shared" ref="K237" si="377">IF(MONTH($F237)&lt;MONTH($F237+J$1),"",IF(($F237+J$1)&gt;$E$10,"",IF(J237=EOMONTH(($F237-DAY($F237)+K$1),0),"",IF(J237="","",J237+1))))</f>
        <v>45936</v>
      </c>
      <c r="L237" s="79">
        <f t="shared" ref="L237" si="378">IF(MONTH($F237)&lt;MONTH($F237+K$1),"",IF(($F237+K$1)&gt;$E$10,"",IF(K237=EOMONTH(($F237-DAY($F237)+L$1),0),"",IF(K237="","",K237+1))))</f>
        <v>45937</v>
      </c>
      <c r="M237" s="79">
        <f t="shared" ref="M237" si="379">IF(MONTH($F237)&lt;MONTH($F237+L$1),"",IF(($F237+L$1)&gt;$E$10,"",IF(L237=EOMONTH(($F237-DAY($F237)+M$1),0),"",IF(L237="","",L237+1))))</f>
        <v>45938</v>
      </c>
      <c r="N237" s="79">
        <f t="shared" ref="N237" si="380">IF(MONTH($F237)&lt;MONTH($F237+M$1),"",IF(($F237+M$1)&gt;$E$10,"",IF(M237=EOMONTH(($F237-DAY($F237)+N$1),0),"",IF(M237="","",M237+1))))</f>
        <v>45939</v>
      </c>
      <c r="O237" s="79">
        <f t="shared" ref="O237" si="381">IF(MONTH($F237)&lt;MONTH($F237+N$1),"",IF(($F237+N$1)&gt;$E$10,"",IF(N237=EOMONTH(($F237-DAY($F237)+O$1),0),"",IF(N237="","",N237+1))))</f>
        <v>45940</v>
      </c>
      <c r="P237" s="79">
        <f t="shared" ref="P237" si="382">IF(MONTH($F237)&lt;MONTH($F237+O$1),"",IF(($F237+O$1)&gt;$E$10,"",IF(O237=EOMONTH(($F237-DAY($F237)+P$1),0),"",IF(O237="","",O237+1))))</f>
        <v>45941</v>
      </c>
      <c r="Q237" s="79">
        <f t="shared" ref="Q237" si="383">IF(MONTH($F237)&lt;MONTH($F237+P$1),"",IF(($F237+P$1)&gt;$E$10,"",IF(P237=EOMONTH(($F237-DAY($F237)+Q$1),0),"",IF(P237="","",P237+1))))</f>
        <v>45942</v>
      </c>
      <c r="R237" s="79">
        <f t="shared" ref="R237" si="384">IF(MONTH($F237)&lt;MONTH($F237+Q$1),"",IF(($F237+Q$1)&gt;$E$10,"",IF(Q237=EOMONTH(($F237-DAY($F237)+R$1),0),"",IF(Q237="","",Q237+1))))</f>
        <v>45943</v>
      </c>
      <c r="S237" s="79">
        <f t="shared" ref="S237" si="385">IF(MONTH($F237)&lt;MONTH($F237+R$1),"",IF(($F237+R$1)&gt;$E$10,"",IF(R237=EOMONTH(($F237-DAY($F237)+S$1),0),"",IF(R237="","",R237+1))))</f>
        <v>45944</v>
      </c>
      <c r="T237" s="79">
        <f t="shared" ref="T237" si="386">IF(MONTH($F237)&lt;MONTH($F237+S$1),"",IF(($F237+S$1)&gt;$E$10,"",IF(S237=EOMONTH(($F237-DAY($F237)+T$1),0),"",IF(S237="","",S237+1))))</f>
        <v>45945</v>
      </c>
      <c r="U237" s="79">
        <f t="shared" ref="U237" si="387">IF(MONTH($F237)&lt;MONTH($F237+T$1),"",IF(($F237+T$1)&gt;$E$10,"",IF(T237=EOMONTH(($F237-DAY($F237)+U$1),0),"",IF(T237="","",T237+1))))</f>
        <v>45946</v>
      </c>
      <c r="V237" s="79">
        <f t="shared" ref="V237" si="388">IF(MONTH($F237)&lt;MONTH($F237+U$1),"",IF(($F237+U$1)&gt;$E$10,"",IF(U237=EOMONTH(($F237-DAY($F237)+V$1),0),"",IF(U237="","",U237+1))))</f>
        <v>45947</v>
      </c>
      <c r="W237" s="79">
        <f t="shared" ref="W237" si="389">IF(MONTH($F237)&lt;MONTH($F237+V$1),"",IF(($F237+V$1)&gt;$E$10,"",IF(V237=EOMONTH(($F237-DAY($F237)+W$1),0),"",IF(V237="","",V237+1))))</f>
        <v>45948</v>
      </c>
      <c r="X237" s="79">
        <f t="shared" ref="X237" si="390">IF(MONTH($F237)&lt;MONTH($F237+W$1),"",IF(($F237+W$1)&gt;$E$10,"",IF(W237=EOMONTH(($F237-DAY($F237)+X$1),0),"",IF(W237="","",W237+1))))</f>
        <v>45949</v>
      </c>
      <c r="Y237" s="79">
        <f t="shared" ref="Y237" si="391">IF(MONTH($F237)&lt;MONTH($F237+X$1),"",IF(($F237+X$1)&gt;$E$10,"",IF(X237=EOMONTH(($F237-DAY($F237)+Y$1),0),"",IF(X237="","",X237+1))))</f>
        <v>45950</v>
      </c>
      <c r="Z237" s="79">
        <f t="shared" ref="Z237" si="392">IF(MONTH($F237)&lt;MONTH($F237+Y$1),"",IF(($F237+Y$1)&gt;$E$10,"",IF(Y237=EOMONTH(($F237-DAY($F237)+Z$1),0),"",IF(Y237="","",Y237+1))))</f>
        <v>45951</v>
      </c>
      <c r="AA237" s="79">
        <f t="shared" ref="AA237" si="393">IF(MONTH($F237)&lt;MONTH($F237+Z$1),"",IF(($F237+Z$1)&gt;$E$10,"",IF(Z237=EOMONTH(($F237-DAY($F237)+AA$1),0),"",IF(Z237="","",Z237+1))))</f>
        <v>45952</v>
      </c>
      <c r="AB237" s="79">
        <f t="shared" ref="AB237" si="394">IF(MONTH($F237)&lt;MONTH($F237+AA$1),"",IF(($F237+AA$1)&gt;$E$10,"",IF(AA237=EOMONTH(($F237-DAY($F237)+AB$1),0),"",IF(AA237="","",AA237+1))))</f>
        <v>45953</v>
      </c>
      <c r="AC237" s="79">
        <f t="shared" ref="AC237" si="395">IF(MONTH($F237)&lt;MONTH($F237+AB$1),"",IF(($F237+AB$1)&gt;$E$10,"",IF(AB237=EOMONTH(($F237-DAY($F237)+AC$1),0),"",IF(AB237="","",AB237+1))))</f>
        <v>45954</v>
      </c>
      <c r="AD237" s="79">
        <f t="shared" ref="AD237" si="396">IF(MONTH($F237)&lt;MONTH($F237+AC$1),"",IF(($F237+AC$1)&gt;$E$10,"",IF(AC237=EOMONTH(($F237-DAY($F237)+AD$1),0),"",IF(AC237="","",AC237+1))))</f>
        <v>45955</v>
      </c>
      <c r="AE237" s="79">
        <f t="shared" ref="AE237" si="397">IF(MONTH($F237)&lt;MONTH($F237+AD$1),"",IF(($F237+AD$1)&gt;$E$10,"",IF(AD237=EOMONTH(($F237-DAY($F237)+AE$1),0),"",IF(AD237="","",AD237+1))))</f>
        <v>45956</v>
      </c>
      <c r="AF237" s="79">
        <f t="shared" ref="AF237" si="398">IF(MONTH($F237)&lt;MONTH($F237+AE$1),"",IF(($F237+AE$1)&gt;$E$10,"",IF(AE237=EOMONTH(($F237-DAY($F237)+AF$1),0),"",IF(AE237="","",AE237+1))))</f>
        <v>45957</v>
      </c>
      <c r="AG237" s="79">
        <f t="shared" ref="AG237" si="399">IF(MONTH($F237)&lt;MONTH($F237+AF$1),"",IF(($F237+AF$1)&gt;$E$10,"",IF(AF237=EOMONTH(($F237-DAY($F237)+AG$1),0),"",IF(AF237="","",AF237+1))))</f>
        <v>45958</v>
      </c>
      <c r="AH237" s="79">
        <f t="shared" ref="AH237" si="400">IF(MONTH($F237)&lt;MONTH($F237+AG$1),"",IF(($F237+AG$1)&gt;$E$10,"",IF(AG237=EOMONTH(($F237-DAY($F237)+AH$1),0),"",IF(AG237="","",AG237+1))))</f>
        <v>45959</v>
      </c>
      <c r="AI237" s="79">
        <f t="shared" ref="AI237" si="401">IF(MONTH($F237)&lt;MONTH($F237+AH$1),"",IF(($F237+AH$1)&gt;$E$10,"",IF(AH237=EOMONTH(($F237-DAY($F237)+AI$1),0),"",IF(AH237="","",AH237+1))))</f>
        <v>45960</v>
      </c>
      <c r="AJ237" s="80">
        <f t="shared" ref="AJ237" si="402">IF(MONTH($F237)&lt;MONTH($F237+AI$1),"",IF(($F237+AI$1)&gt;$E$10,"",IF(AI237=EOMONTH(($F237-DAY($F237)+AJ$1),0),"",IF(AI237="","",AI237+1))))</f>
        <v>45961</v>
      </c>
      <c r="AK237" s="225" t="s">
        <v>25</v>
      </c>
      <c r="AL237" s="228" t="s">
        <v>71</v>
      </c>
      <c r="AM237" s="231" t="s">
        <v>27</v>
      </c>
      <c r="AN237" s="234" t="s">
        <v>51</v>
      </c>
      <c r="AO237" s="235"/>
      <c r="AP237" s="240" t="s">
        <v>52</v>
      </c>
      <c r="AQ237" s="241"/>
      <c r="AR237" s="182"/>
      <c r="AT237" s="201" t="s">
        <v>53</v>
      </c>
      <c r="AU237" s="201" t="s">
        <v>54</v>
      </c>
      <c r="AV237" s="202" t="s">
        <v>55</v>
      </c>
      <c r="BA237" s="150"/>
      <c r="BB237" s="150"/>
    </row>
    <row r="238" spans="2:103">
      <c r="B238" s="222"/>
      <c r="C238" s="223"/>
      <c r="D238" s="224"/>
      <c r="E238" s="132" t="s">
        <v>58</v>
      </c>
      <c r="F238" s="83" t="str">
        <f>TEXT(F237,"aaa")</f>
        <v>水</v>
      </c>
      <c r="G238" s="84" t="str">
        <f t="shared" ref="G238:AJ238" si="403">TEXT(G237,"aaa")</f>
        <v>木</v>
      </c>
      <c r="H238" s="84" t="str">
        <f t="shared" si="403"/>
        <v>金</v>
      </c>
      <c r="I238" s="84" t="str">
        <f t="shared" si="403"/>
        <v>土</v>
      </c>
      <c r="J238" s="84" t="str">
        <f t="shared" si="403"/>
        <v>日</v>
      </c>
      <c r="K238" s="84" t="str">
        <f t="shared" si="403"/>
        <v>月</v>
      </c>
      <c r="L238" s="84" t="str">
        <f t="shared" si="403"/>
        <v>火</v>
      </c>
      <c r="M238" s="84" t="str">
        <f t="shared" si="403"/>
        <v>水</v>
      </c>
      <c r="N238" s="84" t="str">
        <f t="shared" si="403"/>
        <v>木</v>
      </c>
      <c r="O238" s="84" t="str">
        <f t="shared" si="403"/>
        <v>金</v>
      </c>
      <c r="P238" s="84" t="str">
        <f t="shared" si="403"/>
        <v>土</v>
      </c>
      <c r="Q238" s="84" t="str">
        <f t="shared" si="403"/>
        <v>日</v>
      </c>
      <c r="R238" s="84" t="str">
        <f t="shared" si="403"/>
        <v>月</v>
      </c>
      <c r="S238" s="84" t="str">
        <f t="shared" si="403"/>
        <v>火</v>
      </c>
      <c r="T238" s="84" t="str">
        <f t="shared" si="403"/>
        <v>水</v>
      </c>
      <c r="U238" s="84" t="str">
        <f t="shared" si="403"/>
        <v>木</v>
      </c>
      <c r="V238" s="84" t="str">
        <f t="shared" si="403"/>
        <v>金</v>
      </c>
      <c r="W238" s="84" t="str">
        <f t="shared" si="403"/>
        <v>土</v>
      </c>
      <c r="X238" s="84" t="str">
        <f t="shared" si="403"/>
        <v>日</v>
      </c>
      <c r="Y238" s="84" t="str">
        <f t="shared" si="403"/>
        <v>月</v>
      </c>
      <c r="Z238" s="84" t="str">
        <f t="shared" si="403"/>
        <v>火</v>
      </c>
      <c r="AA238" s="84" t="str">
        <f t="shared" si="403"/>
        <v>水</v>
      </c>
      <c r="AB238" s="84" t="str">
        <f t="shared" si="403"/>
        <v>木</v>
      </c>
      <c r="AC238" s="84" t="str">
        <f t="shared" si="403"/>
        <v>金</v>
      </c>
      <c r="AD238" s="84" t="str">
        <f t="shared" si="403"/>
        <v>土</v>
      </c>
      <c r="AE238" s="84" t="str">
        <f t="shared" si="403"/>
        <v>日</v>
      </c>
      <c r="AF238" s="84" t="str">
        <f t="shared" si="403"/>
        <v>月</v>
      </c>
      <c r="AG238" s="84" t="str">
        <f t="shared" si="403"/>
        <v>火</v>
      </c>
      <c r="AH238" s="84" t="str">
        <f t="shared" si="403"/>
        <v>水</v>
      </c>
      <c r="AI238" s="84" t="str">
        <f t="shared" si="403"/>
        <v>木</v>
      </c>
      <c r="AJ238" s="85" t="str">
        <f t="shared" si="403"/>
        <v>金</v>
      </c>
      <c r="AK238" s="226"/>
      <c r="AL238" s="229"/>
      <c r="AM238" s="232"/>
      <c r="AN238" s="236"/>
      <c r="AO238" s="237"/>
      <c r="AP238" s="182"/>
      <c r="AQ238" s="242"/>
      <c r="AR238" s="182"/>
      <c r="AT238" s="201"/>
      <c r="AU238" s="201"/>
      <c r="AV238" s="202"/>
      <c r="BA238" s="150"/>
      <c r="BB238" s="150"/>
    </row>
    <row r="239" spans="2:103" ht="26.25" customHeight="1">
      <c r="B239" s="86"/>
      <c r="C239" s="145" t="s">
        <v>21</v>
      </c>
      <c r="D239" s="88" t="s">
        <v>23</v>
      </c>
      <c r="E239" s="133" t="s">
        <v>59</v>
      </c>
      <c r="F239" s="158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9"/>
      <c r="AK239" s="227"/>
      <c r="AL239" s="230"/>
      <c r="AM239" s="233"/>
      <c r="AN239" s="238"/>
      <c r="AO239" s="239"/>
      <c r="AP239" s="243"/>
      <c r="AQ239" s="244"/>
      <c r="AR239" s="182"/>
      <c r="AV239" s="90">
        <f>COUNTIF(F236:AJ236,"外")</f>
        <v>0</v>
      </c>
      <c r="BA239" s="150"/>
      <c r="BB239" s="150"/>
      <c r="BC239" s="113"/>
      <c r="BD239" s="113"/>
      <c r="BE239" s="113"/>
    </row>
    <row r="240" spans="2:103" ht="13.5" customHeight="1">
      <c r="B240" s="210" t="str">
        <f>IF($AB$13="","",$AB$13)</f>
        <v>元請負人</v>
      </c>
      <c r="C240" s="207" t="str">
        <f>$AE$13</f>
        <v>A建設</v>
      </c>
      <c r="D240" s="91" t="str">
        <f>IF($AH$13="","",$AH$13)</f>
        <v>〇〇</v>
      </c>
      <c r="E240" s="192"/>
      <c r="F240" s="92" t="s">
        <v>1</v>
      </c>
      <c r="G240" s="93" t="s">
        <v>1</v>
      </c>
      <c r="H240" s="93"/>
      <c r="I240" s="93"/>
      <c r="J240" s="93"/>
      <c r="K240" s="93"/>
      <c r="L240" s="93"/>
      <c r="M240" s="93" t="s">
        <v>1</v>
      </c>
      <c r="N240" s="93" t="s">
        <v>1</v>
      </c>
      <c r="O240" s="93"/>
      <c r="P240" s="93"/>
      <c r="Q240" s="93"/>
      <c r="R240" s="93"/>
      <c r="S240" s="93"/>
      <c r="T240" s="93" t="s">
        <v>1</v>
      </c>
      <c r="U240" s="93" t="s">
        <v>1</v>
      </c>
      <c r="V240" s="93"/>
      <c r="W240" s="93"/>
      <c r="X240" s="93"/>
      <c r="Y240" s="93"/>
      <c r="Z240" s="93"/>
      <c r="AA240" s="93" t="s">
        <v>1</v>
      </c>
      <c r="AB240" s="93" t="s">
        <v>1</v>
      </c>
      <c r="AC240" s="93"/>
      <c r="AD240" s="93"/>
      <c r="AE240" s="94"/>
      <c r="AF240" s="94"/>
      <c r="AG240" s="94"/>
      <c r="AH240" s="94" t="s">
        <v>1</v>
      </c>
      <c r="AI240" s="94" t="s">
        <v>1</v>
      </c>
      <c r="AJ240" s="95"/>
      <c r="AK240" s="96">
        <f>IF(D240="","",COUNT($F$237:$AJ$237)-AL240)</f>
        <v>31</v>
      </c>
      <c r="AL240" s="97">
        <f>IF(D240="","",AT240+AU240)</f>
        <v>0</v>
      </c>
      <c r="AM240" s="98">
        <f>IF(D240="","",COUNTIF(F240:AJ240,"休"))</f>
        <v>10</v>
      </c>
      <c r="AN240" s="195">
        <f t="shared" ref="AN240:AN245" si="404">IF(D240="","",IF(AK240=0,"－",IFERROR(ROUNDDOWN(AM240/AK240,3),"")))</f>
        <v>0.32200000000000001</v>
      </c>
      <c r="AO240" s="196"/>
      <c r="AP240" s="213">
        <f>ROUNDDOWN(AVERAGE(AN240:AN255),3)</f>
        <v>0.29399999999999998</v>
      </c>
      <c r="AQ240" s="214"/>
      <c r="AR240" s="167"/>
      <c r="AT240" s="88">
        <f>IF(D240="","",COUNTIF(F240:AJ240,"－"))</f>
        <v>0</v>
      </c>
      <c r="AU240" s="88">
        <f>IF(D240="","",COUNTIF(F240:AJ240,"外"))</f>
        <v>0</v>
      </c>
      <c r="AV240" s="2"/>
      <c r="AX240" s="245" t="str">
        <f>$AX$13</f>
        <v>元請負人</v>
      </c>
      <c r="AY240" s="246"/>
      <c r="AZ240" s="247"/>
      <c r="BA240" s="22" t="str">
        <f>$BA$13</f>
        <v>A建設</v>
      </c>
      <c r="BB240" s="23" t="str">
        <f>$BB$13</f>
        <v>〇〇</v>
      </c>
      <c r="BC240" s="90">
        <f>IF(AK240="",0,AK240)</f>
        <v>31</v>
      </c>
      <c r="BD240" s="90">
        <f t="shared" ref="BD240:BD245" si="405">IF(AL240="",0,AL240)</f>
        <v>0</v>
      </c>
      <c r="BE240" s="90">
        <f t="shared" ref="BE240:BE245" si="406">IF(AM240="",0,AM240)</f>
        <v>10</v>
      </c>
      <c r="BI240" s="100"/>
      <c r="BJ240" s="101">
        <f>AK240</f>
        <v>31</v>
      </c>
      <c r="BK240" s="90"/>
      <c r="BL240" s="90"/>
      <c r="BM240" s="90"/>
      <c r="BN240" s="90"/>
      <c r="BO240" s="90"/>
      <c r="BX240" s="90">
        <f>AL240</f>
        <v>0</v>
      </c>
      <c r="BY240" s="90"/>
      <c r="BZ240" s="90"/>
      <c r="CA240" s="90"/>
      <c r="CB240" s="90"/>
      <c r="CC240" s="90"/>
      <c r="CL240" s="90">
        <f>AM240</f>
        <v>10</v>
      </c>
      <c r="CM240" s="90"/>
      <c r="CN240" s="90"/>
      <c r="CO240" s="90"/>
      <c r="CP240" s="90"/>
      <c r="CQ240" s="90"/>
    </row>
    <row r="241" spans="2:103" ht="13.5" customHeight="1">
      <c r="B241" s="211"/>
      <c r="C241" s="208"/>
      <c r="D241" s="102" t="str">
        <f>IF($AH$14="","",$AH$14)</f>
        <v>●●</v>
      </c>
      <c r="E241" s="193"/>
      <c r="F241" s="103"/>
      <c r="G241" s="104"/>
      <c r="H241" s="104"/>
      <c r="I241" s="104"/>
      <c r="J241" s="104"/>
      <c r="K241" s="104" t="s">
        <v>1</v>
      </c>
      <c r="L241" s="104" t="s">
        <v>1</v>
      </c>
      <c r="M241" s="104"/>
      <c r="N241" s="104"/>
      <c r="O241" s="104"/>
      <c r="P241" s="104"/>
      <c r="Q241" s="104"/>
      <c r="R241" s="104" t="s">
        <v>1</v>
      </c>
      <c r="S241" s="104" t="s">
        <v>1</v>
      </c>
      <c r="T241" s="104"/>
      <c r="U241" s="104"/>
      <c r="V241" s="104"/>
      <c r="W241" s="104"/>
      <c r="X241" s="104"/>
      <c r="Y241" s="104" t="s">
        <v>1</v>
      </c>
      <c r="Z241" s="104" t="s">
        <v>1</v>
      </c>
      <c r="AA241" s="104"/>
      <c r="AB241" s="104"/>
      <c r="AC241" s="104"/>
      <c r="AD241" s="104"/>
      <c r="AE241" s="104"/>
      <c r="AF241" s="104" t="s">
        <v>1</v>
      </c>
      <c r="AG241" s="104" t="s">
        <v>1</v>
      </c>
      <c r="AH241" s="104"/>
      <c r="AI241" s="104"/>
      <c r="AJ241" s="105"/>
      <c r="AK241" s="96">
        <f t="shared" ref="AK241:AK245" si="407">IF(D241="","",COUNT($F$237:$AJ$237)-AL241)</f>
        <v>31</v>
      </c>
      <c r="AL241" s="96">
        <f t="shared" ref="AL241:AL245" si="408">IF(D241="","",AT241+AU241)</f>
        <v>0</v>
      </c>
      <c r="AM241" s="106">
        <f t="shared" ref="AM241:AM245" si="409">IF(D241="","",COUNTIF(F241:AJ241,"休"))</f>
        <v>8</v>
      </c>
      <c r="AN241" s="197">
        <f t="shared" si="404"/>
        <v>0.25800000000000001</v>
      </c>
      <c r="AO241" s="198"/>
      <c r="AP241" s="215"/>
      <c r="AQ241" s="216"/>
      <c r="AR241" s="167"/>
      <c r="AT241" s="88">
        <f t="shared" ref="AT241:AT245" si="410">IF(D241="","",COUNTIF(F241:AJ241,"－"))</f>
        <v>0</v>
      </c>
      <c r="AU241" s="88">
        <f t="shared" ref="AU241:AU245" si="411">IF(D241="","",COUNTIF(F241:AJ241,"外"))</f>
        <v>0</v>
      </c>
      <c r="AV241" s="2"/>
      <c r="AX241" s="245"/>
      <c r="AY241" s="246"/>
      <c r="AZ241" s="247"/>
      <c r="BA241" s="35" t="str">
        <f>$BA$14</f>
        <v>A建設</v>
      </c>
      <c r="BB241" s="36" t="str">
        <f>$BB$14</f>
        <v>●●</v>
      </c>
      <c r="BC241" s="90">
        <f t="shared" ref="BC241:BC245" si="412">IF(AK241="",0,AK241)</f>
        <v>31</v>
      </c>
      <c r="BD241" s="90">
        <f t="shared" si="405"/>
        <v>0</v>
      </c>
      <c r="BE241" s="90">
        <f t="shared" si="406"/>
        <v>8</v>
      </c>
      <c r="BI241" s="100"/>
      <c r="BJ241" s="101"/>
      <c r="BK241" s="90">
        <f>AK241</f>
        <v>31</v>
      </c>
      <c r="BL241" s="90"/>
      <c r="BM241" s="90"/>
      <c r="BN241" s="90"/>
      <c r="BO241" s="90"/>
      <c r="BX241" s="90"/>
      <c r="BY241" s="90">
        <f>AL241</f>
        <v>0</v>
      </c>
      <c r="BZ241" s="90"/>
      <c r="CA241" s="90"/>
      <c r="CB241" s="90"/>
      <c r="CC241" s="90"/>
      <c r="CL241" s="90"/>
      <c r="CM241" s="90">
        <f>AM241</f>
        <v>8</v>
      </c>
      <c r="CN241" s="90"/>
      <c r="CO241" s="90"/>
      <c r="CP241" s="90"/>
      <c r="CQ241" s="90"/>
    </row>
    <row r="242" spans="2:103">
      <c r="B242" s="211"/>
      <c r="C242" s="208"/>
      <c r="D242" s="102" t="str">
        <f>IF($AH$15="","",$AH$15)</f>
        <v>△△</v>
      </c>
      <c r="E242" s="193"/>
      <c r="F242" s="103"/>
      <c r="G242" s="104"/>
      <c r="H242" s="104" t="s">
        <v>1</v>
      </c>
      <c r="I242" s="104"/>
      <c r="J242" s="104"/>
      <c r="K242" s="104"/>
      <c r="L242" s="104" t="s">
        <v>1</v>
      </c>
      <c r="M242" s="104"/>
      <c r="N242" s="104"/>
      <c r="O242" s="104"/>
      <c r="P242" s="104" t="s">
        <v>1</v>
      </c>
      <c r="Q242" s="104" t="s">
        <v>1</v>
      </c>
      <c r="R242" s="104"/>
      <c r="S242" s="104"/>
      <c r="T242" s="104"/>
      <c r="U242" s="104" t="s">
        <v>1</v>
      </c>
      <c r="V242" s="104" t="s">
        <v>1</v>
      </c>
      <c r="W242" s="104"/>
      <c r="X242" s="104"/>
      <c r="Y242" s="104"/>
      <c r="Z242" s="104"/>
      <c r="AA242" s="104" t="s">
        <v>1</v>
      </c>
      <c r="AB242" s="104" t="s">
        <v>1</v>
      </c>
      <c r="AC242" s="104"/>
      <c r="AD242" s="104"/>
      <c r="AE242" s="104"/>
      <c r="AF242" s="104"/>
      <c r="AG242" s="104" t="s">
        <v>1</v>
      </c>
      <c r="AH242" s="104"/>
      <c r="AI242" s="104"/>
      <c r="AJ242" s="105"/>
      <c r="AK242" s="96">
        <f t="shared" si="407"/>
        <v>31</v>
      </c>
      <c r="AL242" s="96">
        <f t="shared" si="408"/>
        <v>0</v>
      </c>
      <c r="AM242" s="106">
        <f t="shared" si="409"/>
        <v>9</v>
      </c>
      <c r="AN242" s="197">
        <f t="shared" si="404"/>
        <v>0.28999999999999998</v>
      </c>
      <c r="AO242" s="198"/>
      <c r="AP242" s="215"/>
      <c r="AQ242" s="216"/>
      <c r="AR242" s="167"/>
      <c r="AT242" s="88">
        <f t="shared" si="410"/>
        <v>0</v>
      </c>
      <c r="AU242" s="88">
        <f t="shared" si="411"/>
        <v>0</v>
      </c>
      <c r="AV242" s="2"/>
      <c r="AX242" s="245"/>
      <c r="AY242" s="246"/>
      <c r="AZ242" s="247"/>
      <c r="BA242" s="35" t="str">
        <f>$BA$15</f>
        <v>A建設</v>
      </c>
      <c r="BB242" s="36" t="str">
        <f>$BB$15</f>
        <v>△△</v>
      </c>
      <c r="BC242" s="90">
        <f t="shared" si="412"/>
        <v>31</v>
      </c>
      <c r="BD242" s="90">
        <f t="shared" si="405"/>
        <v>0</v>
      </c>
      <c r="BE242" s="90">
        <f t="shared" si="406"/>
        <v>9</v>
      </c>
      <c r="BI242" s="100"/>
      <c r="BJ242" s="101"/>
      <c r="BK242" s="90"/>
      <c r="BL242" s="90">
        <f>AK242</f>
        <v>31</v>
      </c>
      <c r="BM242" s="90"/>
      <c r="BN242" s="90"/>
      <c r="BO242" s="90"/>
      <c r="BX242" s="90"/>
      <c r="BY242" s="90"/>
      <c r="BZ242" s="90">
        <f>AL242</f>
        <v>0</v>
      </c>
      <c r="CA242" s="90"/>
      <c r="CB242" s="90"/>
      <c r="CC242" s="90"/>
      <c r="CL242" s="90"/>
      <c r="CM242" s="90"/>
      <c r="CN242" s="90">
        <f>AM242</f>
        <v>9</v>
      </c>
      <c r="CO242" s="90"/>
      <c r="CP242" s="90"/>
      <c r="CQ242" s="90"/>
    </row>
    <row r="243" spans="2:103">
      <c r="B243" s="211"/>
      <c r="C243" s="208"/>
      <c r="D243" s="102" t="str">
        <f>IF($AH$16="","",$AH$16)</f>
        <v>■■</v>
      </c>
      <c r="E243" s="193"/>
      <c r="F243" s="103"/>
      <c r="G243" s="104" t="s">
        <v>1</v>
      </c>
      <c r="H243" s="104"/>
      <c r="I243" s="104"/>
      <c r="J243" s="104" t="s">
        <v>1</v>
      </c>
      <c r="K243" s="104"/>
      <c r="L243" s="104"/>
      <c r="M243" s="104" t="s">
        <v>1</v>
      </c>
      <c r="N243" s="104"/>
      <c r="O243" s="104"/>
      <c r="P243" s="104"/>
      <c r="Q243" s="104" t="s">
        <v>1</v>
      </c>
      <c r="R243" s="104"/>
      <c r="S243" s="104"/>
      <c r="T243" s="104"/>
      <c r="U243" s="104" t="s">
        <v>1</v>
      </c>
      <c r="V243" s="104" t="s">
        <v>1</v>
      </c>
      <c r="W243" s="104"/>
      <c r="X243" s="104"/>
      <c r="Y243" s="104" t="s">
        <v>1</v>
      </c>
      <c r="Z243" s="104"/>
      <c r="AA243" s="104"/>
      <c r="AB243" s="104" t="s">
        <v>1</v>
      </c>
      <c r="AC243" s="104"/>
      <c r="AD243" s="104"/>
      <c r="AE243" s="104"/>
      <c r="AF243" s="104" t="s">
        <v>1</v>
      </c>
      <c r="AG243" s="104"/>
      <c r="AH243" s="104"/>
      <c r="AI243" s="104"/>
      <c r="AJ243" s="105" t="s">
        <v>1</v>
      </c>
      <c r="AK243" s="96">
        <f t="shared" si="407"/>
        <v>31</v>
      </c>
      <c r="AL243" s="96">
        <f t="shared" si="408"/>
        <v>0</v>
      </c>
      <c r="AM243" s="106">
        <f t="shared" si="409"/>
        <v>10</v>
      </c>
      <c r="AN243" s="197">
        <f t="shared" si="404"/>
        <v>0.32200000000000001</v>
      </c>
      <c r="AO243" s="198"/>
      <c r="AP243" s="215"/>
      <c r="AQ243" s="216"/>
      <c r="AR243" s="167"/>
      <c r="AT243" s="88">
        <f t="shared" si="410"/>
        <v>0</v>
      </c>
      <c r="AU243" s="88">
        <f t="shared" si="411"/>
        <v>0</v>
      </c>
      <c r="AV243" s="2"/>
      <c r="AX243" s="245"/>
      <c r="AY243" s="246"/>
      <c r="AZ243" s="247"/>
      <c r="BA243" s="35" t="str">
        <f>$BA$16</f>
        <v>A建設</v>
      </c>
      <c r="BB243" s="36" t="str">
        <f>$BB$16</f>
        <v>■■</v>
      </c>
      <c r="BC243" s="90">
        <f t="shared" si="412"/>
        <v>31</v>
      </c>
      <c r="BD243" s="90">
        <f t="shared" si="405"/>
        <v>0</v>
      </c>
      <c r="BE243" s="90">
        <f t="shared" si="406"/>
        <v>10</v>
      </c>
      <c r="BI243" s="100"/>
      <c r="BJ243" s="101"/>
      <c r="BK243" s="90"/>
      <c r="BL243" s="90"/>
      <c r="BM243" s="90">
        <f>AK243</f>
        <v>31</v>
      </c>
      <c r="BN243" s="90"/>
      <c r="BO243" s="90"/>
      <c r="BX243" s="90"/>
      <c r="BY243" s="90"/>
      <c r="BZ243" s="90"/>
      <c r="CA243" s="90">
        <f>AL243</f>
        <v>0</v>
      </c>
      <c r="CB243" s="90"/>
      <c r="CC243" s="90"/>
      <c r="CL243" s="90"/>
      <c r="CM243" s="90"/>
      <c r="CN243" s="90"/>
      <c r="CO243" s="90">
        <f>AM243</f>
        <v>10</v>
      </c>
      <c r="CP243" s="90"/>
      <c r="CQ243" s="90"/>
    </row>
    <row r="244" spans="2:103">
      <c r="B244" s="211"/>
      <c r="C244" s="208"/>
      <c r="D244" s="102" t="str">
        <f>IF($AH$17="","",$AH$17)</f>
        <v>★★</v>
      </c>
      <c r="E244" s="193"/>
      <c r="F244" s="103" t="s">
        <v>1</v>
      </c>
      <c r="G244" s="104"/>
      <c r="H244" s="104"/>
      <c r="I244" s="104"/>
      <c r="J244" s="104"/>
      <c r="K244" s="104"/>
      <c r="L244" s="104" t="s">
        <v>1</v>
      </c>
      <c r="M244" s="104" t="s">
        <v>1</v>
      </c>
      <c r="N244" s="104"/>
      <c r="O244" s="104"/>
      <c r="P244" s="104"/>
      <c r="Q244" s="104"/>
      <c r="R244" s="104"/>
      <c r="S244" s="104" t="s">
        <v>1</v>
      </c>
      <c r="T244" s="104" t="s">
        <v>1</v>
      </c>
      <c r="U244" s="104"/>
      <c r="V244" s="104"/>
      <c r="W244" s="104"/>
      <c r="X244" s="104"/>
      <c r="Y244" s="104"/>
      <c r="Z244" s="104" t="s">
        <v>1</v>
      </c>
      <c r="AA244" s="104" t="s">
        <v>1</v>
      </c>
      <c r="AB244" s="104"/>
      <c r="AC244" s="104"/>
      <c r="AD244" s="104" t="s">
        <v>1</v>
      </c>
      <c r="AE244" s="104"/>
      <c r="AF244" s="104"/>
      <c r="AG244" s="104" t="s">
        <v>1</v>
      </c>
      <c r="AH244" s="104"/>
      <c r="AI244" s="104"/>
      <c r="AJ244" s="105"/>
      <c r="AK244" s="96">
        <f t="shared" si="407"/>
        <v>31</v>
      </c>
      <c r="AL244" s="96">
        <f t="shared" si="408"/>
        <v>0</v>
      </c>
      <c r="AM244" s="106">
        <f t="shared" si="409"/>
        <v>9</v>
      </c>
      <c r="AN244" s="197">
        <f t="shared" si="404"/>
        <v>0.28999999999999998</v>
      </c>
      <c r="AO244" s="198"/>
      <c r="AP244" s="215"/>
      <c r="AQ244" s="216"/>
      <c r="AR244" s="167"/>
      <c r="AT244" s="88">
        <f t="shared" si="410"/>
        <v>0</v>
      </c>
      <c r="AU244" s="88">
        <f t="shared" si="411"/>
        <v>0</v>
      </c>
      <c r="AV244" s="2"/>
      <c r="AX244" s="245"/>
      <c r="AY244" s="246"/>
      <c r="AZ244" s="247"/>
      <c r="BA244" s="35" t="str">
        <f>$BA$17</f>
        <v>A建設</v>
      </c>
      <c r="BB244" s="36" t="str">
        <f>$BB$17</f>
        <v>★★</v>
      </c>
      <c r="BC244" s="90">
        <f t="shared" si="412"/>
        <v>31</v>
      </c>
      <c r="BD244" s="90">
        <f t="shared" si="405"/>
        <v>0</v>
      </c>
      <c r="BE244" s="90">
        <f t="shared" si="406"/>
        <v>9</v>
      </c>
      <c r="BI244" s="100"/>
      <c r="BJ244" s="101"/>
      <c r="BK244" s="90"/>
      <c r="BL244" s="90"/>
      <c r="BM244" s="90"/>
      <c r="BN244" s="90">
        <f>AK244</f>
        <v>31</v>
      </c>
      <c r="BO244" s="90"/>
      <c r="BX244" s="90"/>
      <c r="BY244" s="90"/>
      <c r="BZ244" s="90"/>
      <c r="CA244" s="90"/>
      <c r="CB244" s="90">
        <f>AL244</f>
        <v>0</v>
      </c>
      <c r="CC244" s="90"/>
      <c r="CL244" s="90"/>
      <c r="CM244" s="90"/>
      <c r="CN244" s="90"/>
      <c r="CO244" s="90"/>
      <c r="CP244" s="90">
        <f>AM244</f>
        <v>9</v>
      </c>
      <c r="CQ244" s="90"/>
    </row>
    <row r="245" spans="2:103">
      <c r="B245" s="212"/>
      <c r="C245" s="209"/>
      <c r="D245" s="102" t="str">
        <f>IF($AH$18="","",$AH$18)</f>
        <v/>
      </c>
      <c r="E245" s="194"/>
      <c r="F245" s="107"/>
      <c r="G245" s="108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96" t="str">
        <f t="shared" si="407"/>
        <v/>
      </c>
      <c r="AL245" s="97" t="str">
        <f t="shared" si="408"/>
        <v/>
      </c>
      <c r="AM245" s="98" t="str">
        <f t="shared" si="409"/>
        <v/>
      </c>
      <c r="AN245" s="199" t="str">
        <f t="shared" si="404"/>
        <v/>
      </c>
      <c r="AO245" s="200"/>
      <c r="AP245" s="215"/>
      <c r="AQ245" s="216"/>
      <c r="AR245" s="167"/>
      <c r="AT245" s="88" t="str">
        <f t="shared" si="410"/>
        <v/>
      </c>
      <c r="AU245" s="88" t="str">
        <f t="shared" si="411"/>
        <v/>
      </c>
      <c r="AV245" s="2"/>
      <c r="AX245" s="245"/>
      <c r="AY245" s="246"/>
      <c r="AZ245" s="247"/>
      <c r="BA245" s="50" t="str">
        <f>$BA$18</f>
        <v>A建設</v>
      </c>
      <c r="BB245" s="51">
        <f>$BB$18</f>
        <v>0</v>
      </c>
      <c r="BC245" s="90">
        <f t="shared" si="412"/>
        <v>0</v>
      </c>
      <c r="BD245" s="90">
        <f t="shared" si="405"/>
        <v>0</v>
      </c>
      <c r="BE245" s="90">
        <f t="shared" si="406"/>
        <v>0</v>
      </c>
      <c r="BI245" s="100"/>
      <c r="BJ245" s="101"/>
      <c r="BK245" s="90"/>
      <c r="BL245" s="90"/>
      <c r="BM245" s="90"/>
      <c r="BN245" s="90"/>
      <c r="BO245" s="90" t="str">
        <f>AK245</f>
        <v/>
      </c>
      <c r="BX245" s="90"/>
      <c r="BY245" s="90"/>
      <c r="BZ245" s="90"/>
      <c r="CA245" s="90"/>
      <c r="CB245" s="90"/>
      <c r="CC245" s="90" t="str">
        <f>AL245</f>
        <v/>
      </c>
      <c r="CL245" s="90"/>
      <c r="CM245" s="90"/>
      <c r="CN245" s="90"/>
      <c r="CO245" s="90"/>
      <c r="CP245" s="90"/>
      <c r="CQ245" s="90" t="str">
        <f>AM245</f>
        <v/>
      </c>
    </row>
    <row r="246" spans="2:103" ht="26.25" customHeight="1">
      <c r="B246" s="210" t="str">
        <f>IF($AB$19="","",$AB$19)</f>
        <v>下請負人</v>
      </c>
      <c r="C246" s="207" t="str">
        <f>$AE$19</f>
        <v>B産業</v>
      </c>
      <c r="D246" s="88"/>
      <c r="E246" s="133" t="s">
        <v>59</v>
      </c>
      <c r="F246" s="158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9"/>
      <c r="AK246" s="88"/>
      <c r="AL246" s="88"/>
      <c r="AM246" s="111"/>
      <c r="AN246" s="112"/>
      <c r="AO246" s="113"/>
      <c r="AP246" s="215"/>
      <c r="AQ246" s="216"/>
      <c r="AR246" s="167"/>
      <c r="AX246" s="183" t="str">
        <f>$AX$19</f>
        <v>下請負人</v>
      </c>
      <c r="AY246" s="184"/>
      <c r="AZ246" s="185"/>
      <c r="BA246" s="150"/>
      <c r="BB246" s="151"/>
      <c r="BC246" s="114"/>
      <c r="BD246" s="114"/>
      <c r="BE246" s="114"/>
    </row>
    <row r="247" spans="2:103" ht="13.5" customHeight="1">
      <c r="B247" s="211"/>
      <c r="C247" s="208"/>
      <c r="D247" s="115" t="str">
        <f>IF($AH$19="","",$AH$19)</f>
        <v>〇〇</v>
      </c>
      <c r="E247" s="192"/>
      <c r="F247" s="92" t="s">
        <v>1</v>
      </c>
      <c r="G247" s="93" t="s">
        <v>1</v>
      </c>
      <c r="H247" s="93"/>
      <c r="I247" s="93"/>
      <c r="J247" s="93"/>
      <c r="K247" s="93" t="s">
        <v>1</v>
      </c>
      <c r="L247" s="93"/>
      <c r="M247" s="93"/>
      <c r="N247" s="93"/>
      <c r="O247" s="93" t="s">
        <v>1</v>
      </c>
      <c r="P247" s="93" t="s">
        <v>1</v>
      </c>
      <c r="Q247" s="93"/>
      <c r="R247" s="93"/>
      <c r="S247" s="93"/>
      <c r="T247" s="93"/>
      <c r="U247" s="93" t="s">
        <v>1</v>
      </c>
      <c r="V247" s="93"/>
      <c r="W247" s="93"/>
      <c r="X247" s="93"/>
      <c r="Y247" s="93" t="s">
        <v>1</v>
      </c>
      <c r="Z247" s="93"/>
      <c r="AA247" s="93"/>
      <c r="AB247" s="93"/>
      <c r="AC247" s="93"/>
      <c r="AD247" s="93" t="s">
        <v>1</v>
      </c>
      <c r="AE247" s="94"/>
      <c r="AF247" s="94"/>
      <c r="AG247" s="94"/>
      <c r="AH247" s="94" t="s">
        <v>1</v>
      </c>
      <c r="AI247" s="94"/>
      <c r="AJ247" s="95"/>
      <c r="AK247" s="96">
        <f>IF(D247="","",COUNT($F$237:$AJ$237)-AL247)</f>
        <v>31</v>
      </c>
      <c r="AL247" s="97">
        <f>IF(D247="","",AT247+AU247)</f>
        <v>0</v>
      </c>
      <c r="AM247" s="98">
        <f>IF(D247="","",COUNTIF(F247:AJ247,"休"))</f>
        <v>9</v>
      </c>
      <c r="AN247" s="195">
        <f t="shared" ref="AN247:AN250" si="413">IF(D247="","",IF(AK247=0,"－",IFERROR(ROUNDDOWN(AM247/AK247,3),"")))</f>
        <v>0.28999999999999998</v>
      </c>
      <c r="AO247" s="196"/>
      <c r="AP247" s="215"/>
      <c r="AQ247" s="216"/>
      <c r="AR247" s="167"/>
      <c r="AT247" s="88">
        <f t="shared" ref="AT247:AT250" si="414">IF(D247="","",COUNTIF(F247:AJ247,"－"))</f>
        <v>0</v>
      </c>
      <c r="AU247" s="88">
        <f t="shared" ref="AU247:AU250" si="415">IF(D247="","",COUNTIF(F247:AJ247,"外"))</f>
        <v>0</v>
      </c>
      <c r="AV247" s="2"/>
      <c r="AX247" s="186"/>
      <c r="AY247" s="187"/>
      <c r="AZ247" s="188"/>
      <c r="BA247" s="22" t="str">
        <f>$BA$19</f>
        <v>B産業</v>
      </c>
      <c r="BB247" s="23" t="str">
        <f>$BB$19</f>
        <v>〇〇</v>
      </c>
      <c r="BC247" s="90">
        <f t="shared" ref="BC247:BC250" si="416">IF(AK247="",0,AK247)</f>
        <v>31</v>
      </c>
      <c r="BD247" s="90">
        <f t="shared" ref="BD247:BD250" si="417">IF(AL247="",0,AL247)</f>
        <v>0</v>
      </c>
      <c r="BE247" s="90">
        <f t="shared" ref="BE247:BE250" si="418">IF(AM247="",0,AM247)</f>
        <v>9</v>
      </c>
      <c r="BP247" s="90">
        <f>AK247</f>
        <v>31</v>
      </c>
      <c r="BQ247" s="90"/>
      <c r="BR247" s="90"/>
      <c r="BS247" s="90"/>
      <c r="CD247" s="90">
        <f>AL247</f>
        <v>0</v>
      </c>
      <c r="CE247" s="90"/>
      <c r="CF247" s="90"/>
      <c r="CG247" s="90"/>
      <c r="CR247" s="90">
        <f>AM247</f>
        <v>9</v>
      </c>
      <c r="CS247" s="90"/>
      <c r="CT247" s="90"/>
      <c r="CU247" s="90"/>
    </row>
    <row r="248" spans="2:103">
      <c r="B248" s="211"/>
      <c r="C248" s="208"/>
      <c r="D248" s="102" t="str">
        <f>IF($AH$20="","",$AH$20)</f>
        <v>●●</v>
      </c>
      <c r="E248" s="193"/>
      <c r="F248" s="103"/>
      <c r="G248" s="104" t="s">
        <v>1</v>
      </c>
      <c r="H248" s="104" t="s">
        <v>1</v>
      </c>
      <c r="I248" s="104"/>
      <c r="J248" s="104"/>
      <c r="K248" s="104"/>
      <c r="L248" s="104" t="s">
        <v>1</v>
      </c>
      <c r="M248" s="104"/>
      <c r="N248" s="104"/>
      <c r="O248" s="104"/>
      <c r="P248" s="104" t="s">
        <v>1</v>
      </c>
      <c r="Q248" s="104" t="s">
        <v>1</v>
      </c>
      <c r="R248" s="104"/>
      <c r="S248" s="104"/>
      <c r="T248" s="104"/>
      <c r="U248" s="104"/>
      <c r="V248" s="104" t="s">
        <v>1</v>
      </c>
      <c r="W248" s="104"/>
      <c r="X248" s="104"/>
      <c r="Y248" s="104"/>
      <c r="Z248" s="104"/>
      <c r="AA248" s="104"/>
      <c r="AB248" s="104" t="s">
        <v>1</v>
      </c>
      <c r="AC248" s="104" t="s">
        <v>1</v>
      </c>
      <c r="AD248" s="104"/>
      <c r="AE248" s="104"/>
      <c r="AF248" s="104"/>
      <c r="AG248" s="104"/>
      <c r="AH248" s="104" t="s">
        <v>1</v>
      </c>
      <c r="AI248" s="104"/>
      <c r="AJ248" s="105"/>
      <c r="AK248" s="96">
        <f t="shared" ref="AK248:AK250" si="419">IF(D248="","",COUNT($F$237:$AJ$237)-AL248)</f>
        <v>31</v>
      </c>
      <c r="AL248" s="96">
        <f t="shared" ref="AL248:AL250" si="420">IF(D248="","",AT248+AU248)</f>
        <v>0</v>
      </c>
      <c r="AM248" s="106">
        <f t="shared" ref="AM248:AM250" si="421">IF(D248="","",COUNTIF(F248:AJ248,"休"))</f>
        <v>9</v>
      </c>
      <c r="AN248" s="197">
        <f t="shared" si="413"/>
        <v>0.28999999999999998</v>
      </c>
      <c r="AO248" s="198"/>
      <c r="AP248" s="215"/>
      <c r="AQ248" s="216"/>
      <c r="AR248" s="167"/>
      <c r="AT248" s="88">
        <f t="shared" si="414"/>
        <v>0</v>
      </c>
      <c r="AU248" s="88">
        <f t="shared" si="415"/>
        <v>0</v>
      </c>
      <c r="AV248" s="2"/>
      <c r="AX248" s="186"/>
      <c r="AY248" s="187"/>
      <c r="AZ248" s="188"/>
      <c r="BA248" s="35" t="str">
        <f>$BA$20</f>
        <v>B産業</v>
      </c>
      <c r="BB248" s="152" t="str">
        <f>$BB$20</f>
        <v>●●</v>
      </c>
      <c r="BC248" s="90">
        <f t="shared" si="416"/>
        <v>31</v>
      </c>
      <c r="BD248" s="90">
        <f t="shared" si="417"/>
        <v>0</v>
      </c>
      <c r="BE248" s="90">
        <f t="shared" si="418"/>
        <v>9</v>
      </c>
      <c r="BP248" s="90"/>
      <c r="BQ248" s="90">
        <f>AK248</f>
        <v>31</v>
      </c>
      <c r="BR248" s="90"/>
      <c r="BS248" s="90"/>
      <c r="CD248" s="90"/>
      <c r="CE248" s="90">
        <f>AL248</f>
        <v>0</v>
      </c>
      <c r="CF248" s="90"/>
      <c r="CG248" s="90"/>
      <c r="CR248" s="90"/>
      <c r="CS248" s="90">
        <f>AM248</f>
        <v>9</v>
      </c>
      <c r="CT248" s="90"/>
      <c r="CU248" s="90"/>
    </row>
    <row r="249" spans="2:103">
      <c r="B249" s="211"/>
      <c r="C249" s="208"/>
      <c r="D249" s="102" t="str">
        <f>IF($AH$21="","",$AH$21)</f>
        <v/>
      </c>
      <c r="E249" s="193"/>
      <c r="F249" s="103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5"/>
      <c r="AK249" s="96" t="str">
        <f t="shared" si="419"/>
        <v/>
      </c>
      <c r="AL249" s="96" t="str">
        <f t="shared" si="420"/>
        <v/>
      </c>
      <c r="AM249" s="106" t="str">
        <f t="shared" si="421"/>
        <v/>
      </c>
      <c r="AN249" s="197" t="str">
        <f t="shared" si="413"/>
        <v/>
      </c>
      <c r="AO249" s="198"/>
      <c r="AP249" s="215"/>
      <c r="AQ249" s="216"/>
      <c r="AR249" s="167"/>
      <c r="AT249" s="88" t="str">
        <f t="shared" si="414"/>
        <v/>
      </c>
      <c r="AU249" s="88" t="str">
        <f t="shared" si="415"/>
        <v/>
      </c>
      <c r="AV249" s="2"/>
      <c r="AX249" s="186"/>
      <c r="AY249" s="187"/>
      <c r="AZ249" s="188"/>
      <c r="BA249" s="35" t="str">
        <f>$BA$21</f>
        <v>B産業</v>
      </c>
      <c r="BB249" s="152">
        <f>$BB$21</f>
        <v>0</v>
      </c>
      <c r="BC249" s="90">
        <f t="shared" si="416"/>
        <v>0</v>
      </c>
      <c r="BD249" s="90">
        <f t="shared" si="417"/>
        <v>0</v>
      </c>
      <c r="BE249" s="90">
        <f t="shared" si="418"/>
        <v>0</v>
      </c>
      <c r="BP249" s="90"/>
      <c r="BQ249" s="90"/>
      <c r="BR249" s="90" t="str">
        <f>AK249</f>
        <v/>
      </c>
      <c r="BS249" s="90"/>
      <c r="CD249" s="90"/>
      <c r="CE249" s="90"/>
      <c r="CF249" s="90" t="str">
        <f>AL249</f>
        <v/>
      </c>
      <c r="CG249" s="90"/>
      <c r="CR249" s="90"/>
      <c r="CS249" s="90"/>
      <c r="CT249" s="90" t="str">
        <f>AM249</f>
        <v/>
      </c>
      <c r="CU249" s="90"/>
    </row>
    <row r="250" spans="2:103">
      <c r="B250" s="211"/>
      <c r="C250" s="209"/>
      <c r="D250" s="115" t="str">
        <f>IF($AH$22="","",$AH$22)</f>
        <v/>
      </c>
      <c r="E250" s="194"/>
      <c r="F250" s="103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5"/>
      <c r="AK250" s="96" t="str">
        <f t="shared" si="419"/>
        <v/>
      </c>
      <c r="AL250" s="116" t="str">
        <f t="shared" si="420"/>
        <v/>
      </c>
      <c r="AM250" s="98" t="str">
        <f t="shared" si="421"/>
        <v/>
      </c>
      <c r="AN250" s="199" t="str">
        <f t="shared" si="413"/>
        <v/>
      </c>
      <c r="AO250" s="200"/>
      <c r="AP250" s="215"/>
      <c r="AQ250" s="216"/>
      <c r="AR250" s="167"/>
      <c r="AT250" s="88" t="str">
        <f t="shared" si="414"/>
        <v/>
      </c>
      <c r="AU250" s="88" t="str">
        <f t="shared" si="415"/>
        <v/>
      </c>
      <c r="AV250" s="2"/>
      <c r="AX250" s="186"/>
      <c r="AY250" s="187"/>
      <c r="AZ250" s="188"/>
      <c r="BA250" s="50" t="str">
        <f>$BA$22</f>
        <v>B産業</v>
      </c>
      <c r="BB250" s="153" t="str">
        <f t="shared" ref="BB250" si="422">BB230</f>
        <v>●●</v>
      </c>
      <c r="BC250" s="90">
        <f t="shared" si="416"/>
        <v>0</v>
      </c>
      <c r="BD250" s="90">
        <f t="shared" si="417"/>
        <v>0</v>
      </c>
      <c r="BE250" s="90">
        <f t="shared" si="418"/>
        <v>0</v>
      </c>
      <c r="BP250" s="90"/>
      <c r="BQ250" s="90"/>
      <c r="BR250" s="90"/>
      <c r="BS250" s="90" t="str">
        <f>AK250</f>
        <v/>
      </c>
      <c r="CD250" s="90"/>
      <c r="CE250" s="90"/>
      <c r="CF250" s="90"/>
      <c r="CG250" s="90" t="str">
        <f>AL250</f>
        <v/>
      </c>
      <c r="CR250" s="90"/>
      <c r="CS250" s="90"/>
      <c r="CT250" s="90"/>
      <c r="CU250" s="90" t="str">
        <f>AM250</f>
        <v/>
      </c>
    </row>
    <row r="251" spans="2:103" ht="26.25" customHeight="1">
      <c r="B251" s="211"/>
      <c r="C251" s="207" t="str">
        <f>$AE$23</f>
        <v>C土木</v>
      </c>
      <c r="D251" s="88"/>
      <c r="E251" s="133" t="s">
        <v>59</v>
      </c>
      <c r="F251" s="158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9"/>
      <c r="AK251" s="88"/>
      <c r="AL251" s="88"/>
      <c r="AM251" s="111"/>
      <c r="AN251" s="112"/>
      <c r="AO251" s="113"/>
      <c r="AP251" s="215"/>
      <c r="AQ251" s="216"/>
      <c r="AR251" s="167"/>
      <c r="AX251" s="186"/>
      <c r="AY251" s="187"/>
      <c r="AZ251" s="188"/>
      <c r="BA251" s="150"/>
      <c r="BB251" s="149"/>
      <c r="BC251" s="114"/>
      <c r="BD251" s="114"/>
      <c r="BE251" s="114"/>
    </row>
    <row r="252" spans="2:103">
      <c r="B252" s="211"/>
      <c r="C252" s="208"/>
      <c r="D252" s="91" t="str">
        <f>IF($AH$23="","",$AH$23)</f>
        <v>●●</v>
      </c>
      <c r="E252" s="192"/>
      <c r="F252" s="92"/>
      <c r="G252" s="93"/>
      <c r="H252" s="93" t="s">
        <v>1</v>
      </c>
      <c r="I252" s="93" t="s">
        <v>1</v>
      </c>
      <c r="J252" s="93"/>
      <c r="K252" s="93"/>
      <c r="L252" s="93"/>
      <c r="M252" s="93"/>
      <c r="N252" s="93" t="s">
        <v>1</v>
      </c>
      <c r="O252" s="93"/>
      <c r="P252" s="93"/>
      <c r="Q252" s="93"/>
      <c r="R252" s="93"/>
      <c r="S252" s="93" t="s">
        <v>1</v>
      </c>
      <c r="T252" s="93" t="s">
        <v>1</v>
      </c>
      <c r="U252" s="93"/>
      <c r="V252" s="93"/>
      <c r="W252" s="93"/>
      <c r="X252" s="93" t="s">
        <v>1</v>
      </c>
      <c r="Y252" s="93"/>
      <c r="Z252" s="93"/>
      <c r="AA252" s="93"/>
      <c r="AB252" s="93" t="s">
        <v>1</v>
      </c>
      <c r="AC252" s="93"/>
      <c r="AD252" s="93"/>
      <c r="AE252" s="93"/>
      <c r="AF252" s="93"/>
      <c r="AG252" s="93" t="s">
        <v>1</v>
      </c>
      <c r="AH252" s="93" t="s">
        <v>1</v>
      </c>
      <c r="AI252" s="93"/>
      <c r="AJ252" s="117"/>
      <c r="AK252" s="96">
        <f>IF(D252="","",COUNT($F$237:$AJ$237)-AL252)</f>
        <v>31</v>
      </c>
      <c r="AL252" s="118">
        <f>IF(D252="","",AT252+AU252)</f>
        <v>0</v>
      </c>
      <c r="AM252" s="119">
        <f>IF(D252="","",COUNTIF(F252:AJ252,"休"))</f>
        <v>9</v>
      </c>
      <c r="AN252" s="195">
        <f t="shared" ref="AN252:AN255" si="423">IF(D252="","",IF(AK252=0,"－",IFERROR(ROUNDDOWN(AM252/AK252,3),"")))</f>
        <v>0.28999999999999998</v>
      </c>
      <c r="AO252" s="196"/>
      <c r="AP252" s="215"/>
      <c r="AQ252" s="216"/>
      <c r="AR252" s="167"/>
      <c r="AT252" s="88">
        <f t="shared" ref="AT252:AT255" si="424">IF(D252="","",COUNTIF(F252:AJ252,"－"))</f>
        <v>0</v>
      </c>
      <c r="AU252" s="88">
        <f t="shared" ref="AU252:AU255" si="425">IF(D252="","",COUNTIF(F252:AJ252,"外"))</f>
        <v>0</v>
      </c>
      <c r="AV252" s="2"/>
      <c r="AX252" s="186"/>
      <c r="AY252" s="187"/>
      <c r="AZ252" s="188"/>
      <c r="BA252" s="22" t="str">
        <f>$BA$23</f>
        <v>C土木</v>
      </c>
      <c r="BB252" s="154" t="str">
        <f>$BB$23</f>
        <v>●●</v>
      </c>
      <c r="BC252" s="90">
        <f t="shared" ref="BC252:BC255" si="426">IF(AK252="",0,AK252)</f>
        <v>31</v>
      </c>
      <c r="BD252" s="90">
        <f t="shared" ref="BD252:BD255" si="427">IF(AL252="",0,AL252)</f>
        <v>0</v>
      </c>
      <c r="BE252" s="90">
        <f t="shared" ref="BE252:BE255" si="428">IF(AM252="",0,AM252)</f>
        <v>9</v>
      </c>
      <c r="BT252" s="90">
        <f>AK252</f>
        <v>31</v>
      </c>
      <c r="BU252" s="90"/>
      <c r="BV252" s="90"/>
      <c r="BW252" s="90"/>
      <c r="CH252" s="90">
        <f>AL252</f>
        <v>0</v>
      </c>
      <c r="CI252" s="90"/>
      <c r="CJ252" s="90"/>
      <c r="CK252" s="90"/>
      <c r="CV252" s="90">
        <f>AM252</f>
        <v>9</v>
      </c>
      <c r="CW252" s="90"/>
      <c r="CX252" s="90"/>
      <c r="CY252" s="90"/>
    </row>
    <row r="253" spans="2:103">
      <c r="B253" s="211"/>
      <c r="C253" s="208"/>
      <c r="D253" s="102" t="str">
        <f>IF($AH$24="","",$AH$24)</f>
        <v/>
      </c>
      <c r="E253" s="193"/>
      <c r="F253" s="103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5"/>
      <c r="AK253" s="96" t="str">
        <f t="shared" ref="AK253:AK255" si="429">IF(D253="","",COUNT($F$237:$AJ$237)-AL253)</f>
        <v/>
      </c>
      <c r="AL253" s="96" t="str">
        <f t="shared" ref="AL253:AL255" si="430">IF(D253="","",AT253+AU253)</f>
        <v/>
      </c>
      <c r="AM253" s="106" t="str">
        <f t="shared" ref="AM253:AM255" si="431">IF(D253="","",COUNTIF(F253:AJ253,"休"))</f>
        <v/>
      </c>
      <c r="AN253" s="197" t="str">
        <f t="shared" si="423"/>
        <v/>
      </c>
      <c r="AO253" s="198"/>
      <c r="AP253" s="215"/>
      <c r="AQ253" s="216"/>
      <c r="AR253" s="167"/>
      <c r="AT253" s="88" t="str">
        <f t="shared" si="424"/>
        <v/>
      </c>
      <c r="AU253" s="88" t="str">
        <f t="shared" si="425"/>
        <v/>
      </c>
      <c r="AV253" s="2"/>
      <c r="AX253" s="186"/>
      <c r="AY253" s="187"/>
      <c r="AZ253" s="188"/>
      <c r="BA253" s="35" t="str">
        <f>$BA$24</f>
        <v>C土木</v>
      </c>
      <c r="BB253" s="152">
        <f>$BB$24</f>
        <v>0</v>
      </c>
      <c r="BC253" s="90">
        <f t="shared" si="426"/>
        <v>0</v>
      </c>
      <c r="BD253" s="90">
        <f t="shared" si="427"/>
        <v>0</v>
      </c>
      <c r="BE253" s="90">
        <f t="shared" si="428"/>
        <v>0</v>
      </c>
      <c r="BT253" s="90"/>
      <c r="BU253" s="90" t="str">
        <f>AK253</f>
        <v/>
      </c>
      <c r="BV253" s="90"/>
      <c r="BW253" s="90"/>
      <c r="CH253" s="90"/>
      <c r="CI253" s="90" t="str">
        <f>AL253</f>
        <v/>
      </c>
      <c r="CJ253" s="90"/>
      <c r="CK253" s="90"/>
      <c r="CV253" s="90"/>
      <c r="CW253" s="90" t="str">
        <f>AM253</f>
        <v/>
      </c>
      <c r="CX253" s="90"/>
      <c r="CY253" s="90"/>
    </row>
    <row r="254" spans="2:103">
      <c r="B254" s="211"/>
      <c r="C254" s="208"/>
      <c r="D254" s="102" t="str">
        <f>IF($AH$25="","",$AH$25)</f>
        <v/>
      </c>
      <c r="E254" s="193"/>
      <c r="F254" s="103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5"/>
      <c r="AK254" s="96" t="str">
        <f t="shared" si="429"/>
        <v/>
      </c>
      <c r="AL254" s="96" t="str">
        <f t="shared" si="430"/>
        <v/>
      </c>
      <c r="AM254" s="106" t="str">
        <f t="shared" si="431"/>
        <v/>
      </c>
      <c r="AN254" s="197" t="str">
        <f t="shared" si="423"/>
        <v/>
      </c>
      <c r="AO254" s="198"/>
      <c r="AP254" s="215"/>
      <c r="AQ254" s="216"/>
      <c r="AR254" s="167"/>
      <c r="AT254" s="88" t="str">
        <f t="shared" si="424"/>
        <v/>
      </c>
      <c r="AU254" s="88" t="str">
        <f t="shared" si="425"/>
        <v/>
      </c>
      <c r="AV254" s="2"/>
      <c r="AX254" s="186"/>
      <c r="AY254" s="187"/>
      <c r="AZ254" s="188"/>
      <c r="BA254" s="35" t="str">
        <f>$BA$25</f>
        <v>C土木</v>
      </c>
      <c r="BB254" s="152">
        <f>$BB$25</f>
        <v>0</v>
      </c>
      <c r="BC254" s="90">
        <f t="shared" si="426"/>
        <v>0</v>
      </c>
      <c r="BD254" s="90">
        <f t="shared" si="427"/>
        <v>0</v>
      </c>
      <c r="BE254" s="90">
        <f t="shared" si="428"/>
        <v>0</v>
      </c>
      <c r="BT254" s="90"/>
      <c r="BU254" s="90"/>
      <c r="BV254" s="90" t="str">
        <f>AK254</f>
        <v/>
      </c>
      <c r="BW254" s="90"/>
      <c r="CH254" s="90"/>
      <c r="CI254" s="90"/>
      <c r="CJ254" s="90" t="str">
        <f>AL254</f>
        <v/>
      </c>
      <c r="CK254" s="90"/>
      <c r="CV254" s="90"/>
      <c r="CW254" s="90"/>
      <c r="CX254" s="90" t="str">
        <f>AM254</f>
        <v/>
      </c>
      <c r="CY254" s="90"/>
    </row>
    <row r="255" spans="2:103">
      <c r="B255" s="212"/>
      <c r="C255" s="209"/>
      <c r="D255" s="120" t="str">
        <f>IF($AH$26="","",$AH$26)</f>
        <v/>
      </c>
      <c r="E255" s="194"/>
      <c r="F255" s="121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22"/>
      <c r="AK255" s="116" t="str">
        <f t="shared" si="429"/>
        <v/>
      </c>
      <c r="AL255" s="123" t="str">
        <f t="shared" si="430"/>
        <v/>
      </c>
      <c r="AM255" s="124" t="str">
        <f t="shared" si="431"/>
        <v/>
      </c>
      <c r="AN255" s="199" t="str">
        <f t="shared" si="423"/>
        <v/>
      </c>
      <c r="AO255" s="200"/>
      <c r="AP255" s="217"/>
      <c r="AQ255" s="218"/>
      <c r="AR255" s="167"/>
      <c r="AT255" s="88" t="str">
        <f t="shared" si="424"/>
        <v/>
      </c>
      <c r="AU255" s="88" t="str">
        <f t="shared" si="425"/>
        <v/>
      </c>
      <c r="AV255" s="2"/>
      <c r="AX255" s="189"/>
      <c r="AY255" s="190"/>
      <c r="AZ255" s="191"/>
      <c r="BA255" s="50" t="str">
        <f>$BA$26</f>
        <v>C土木</v>
      </c>
      <c r="BB255" s="153">
        <f>$BB$26</f>
        <v>0</v>
      </c>
      <c r="BC255" s="90">
        <f t="shared" si="426"/>
        <v>0</v>
      </c>
      <c r="BD255" s="90">
        <f t="shared" si="427"/>
        <v>0</v>
      </c>
      <c r="BE255" s="90">
        <f t="shared" si="428"/>
        <v>0</v>
      </c>
      <c r="BT255" s="90"/>
      <c r="BU255" s="90"/>
      <c r="BV255" s="90"/>
      <c r="BW255" s="90" t="str">
        <f>AK255</f>
        <v/>
      </c>
      <c r="CH255" s="90"/>
      <c r="CI255" s="90"/>
      <c r="CJ255" s="90"/>
      <c r="CK255" s="90" t="str">
        <f>AL255</f>
        <v/>
      </c>
      <c r="CV255" s="90"/>
      <c r="CW255" s="90"/>
      <c r="CX255" s="90"/>
      <c r="CY255" s="90" t="str">
        <f>AM255</f>
        <v/>
      </c>
    </row>
    <row r="256" spans="2:103"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M256" s="203" t="s">
        <v>56</v>
      </c>
      <c r="AN256" s="204"/>
      <c r="AO256" s="204"/>
      <c r="AP256" s="205" t="str">
        <f>IF(7&gt;COUNT(F237:AJ237),"対象外",IF(AP240&gt;=0.285,"達成","未達成"))</f>
        <v>達成</v>
      </c>
      <c r="AQ256" s="206"/>
      <c r="AR256" s="165"/>
      <c r="BA256" s="150"/>
      <c r="BB256" s="150"/>
      <c r="BC256" s="127"/>
      <c r="BD256" s="127"/>
      <c r="BE256" s="127"/>
    </row>
    <row r="257" spans="2:99">
      <c r="B257" s="125"/>
      <c r="C257" s="12"/>
      <c r="D257" s="65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126"/>
      <c r="AL257" s="2"/>
      <c r="AM257" s="2"/>
      <c r="AR257" s="155"/>
      <c r="BA257" s="150"/>
      <c r="BB257" s="150"/>
    </row>
    <row r="258" spans="2:99">
      <c r="B258" s="125"/>
      <c r="C258" s="12"/>
      <c r="D258" s="65"/>
      <c r="F258" s="129" t="str">
        <f>IF(F259="","",IF(COUNT($F259:$AJ259)&lt;7,"外",""))</f>
        <v/>
      </c>
      <c r="G258" s="129" t="str">
        <f t="shared" ref="G258:K258" si="432">IF(G259="","",IF(COUNT($F259:$AJ259)&lt;7,"外",""))</f>
        <v/>
      </c>
      <c r="H258" s="129" t="str">
        <f t="shared" si="432"/>
        <v/>
      </c>
      <c r="I258" s="130" t="str">
        <f t="shared" si="432"/>
        <v/>
      </c>
      <c r="J258" s="130" t="str">
        <f t="shared" si="432"/>
        <v/>
      </c>
      <c r="K258" s="130" t="str">
        <f t="shared" si="432"/>
        <v/>
      </c>
      <c r="AK258" s="139"/>
      <c r="AL258" s="2"/>
      <c r="AM258" s="2"/>
      <c r="AR258" s="155"/>
      <c r="BA258" s="150"/>
      <c r="BB258" s="150"/>
    </row>
    <row r="259" spans="2:99" ht="13.5" customHeight="1">
      <c r="B259" s="219">
        <f>F259</f>
        <v>45962</v>
      </c>
      <c r="C259" s="220"/>
      <c r="D259" s="221"/>
      <c r="E259" s="131" t="s">
        <v>57</v>
      </c>
      <c r="F259" s="78">
        <f>IF(EDATE(B237,1)&gt;$E$10,"",EDATE(B237,1))</f>
        <v>45962</v>
      </c>
      <c r="G259" s="79">
        <f>IF(MONTH($F259)&lt;MONTH($F259+F$1),"",IF(($F259+F$1)&gt;$E$10,"",IF(F259=EOMONTH(($F259-DAY($F259)+G$1),0),"",IF(F259="","",F259+1))))</f>
        <v>45963</v>
      </c>
      <c r="H259" s="79">
        <f t="shared" ref="H259" si="433">IF(MONTH($F259)&lt;MONTH($F259+G$1),"",IF(($F259+G$1)&gt;$E$10,"",IF(G259=EOMONTH(($F259-DAY($F259)+H$1),0),"",IF(G259="","",G259+1))))</f>
        <v>45964</v>
      </c>
      <c r="I259" s="79">
        <f t="shared" ref="I259" si="434">IF(MONTH($F259)&lt;MONTH($F259+H$1),"",IF(($F259+H$1)&gt;$E$10,"",IF(H259=EOMONTH(($F259-DAY($F259)+I$1),0),"",IF(H259="","",H259+1))))</f>
        <v>45965</v>
      </c>
      <c r="J259" s="79">
        <f t="shared" ref="J259" si="435">IF(MONTH($F259)&lt;MONTH($F259+I$1),"",IF(($F259+I$1)&gt;$E$10,"",IF(I259=EOMONTH(($F259-DAY($F259)+J$1),0),"",IF(I259="","",I259+1))))</f>
        <v>45966</v>
      </c>
      <c r="K259" s="79">
        <f t="shared" ref="K259" si="436">IF(MONTH($F259)&lt;MONTH($F259+J$1),"",IF(($F259+J$1)&gt;$E$10,"",IF(J259=EOMONTH(($F259-DAY($F259)+K$1),0),"",IF(J259="","",J259+1))))</f>
        <v>45967</v>
      </c>
      <c r="L259" s="79">
        <f t="shared" ref="L259" si="437">IF(MONTH($F259)&lt;MONTH($F259+K$1),"",IF(($F259+K$1)&gt;$E$10,"",IF(K259=EOMONTH(($F259-DAY($F259)+L$1),0),"",IF(K259="","",K259+1))))</f>
        <v>45968</v>
      </c>
      <c r="M259" s="79">
        <f t="shared" ref="M259" si="438">IF(MONTH($F259)&lt;MONTH($F259+L$1),"",IF(($F259+L$1)&gt;$E$10,"",IF(L259=EOMONTH(($F259-DAY($F259)+M$1),0),"",IF(L259="","",L259+1))))</f>
        <v>45969</v>
      </c>
      <c r="N259" s="79">
        <f t="shared" ref="N259" si="439">IF(MONTH($F259)&lt;MONTH($F259+M$1),"",IF(($F259+M$1)&gt;$E$10,"",IF(M259=EOMONTH(($F259-DAY($F259)+N$1),0),"",IF(M259="","",M259+1))))</f>
        <v>45970</v>
      </c>
      <c r="O259" s="79">
        <f t="shared" ref="O259" si="440">IF(MONTH($F259)&lt;MONTH($F259+N$1),"",IF(($F259+N$1)&gt;$E$10,"",IF(N259=EOMONTH(($F259-DAY($F259)+O$1),0),"",IF(N259="","",N259+1))))</f>
        <v>45971</v>
      </c>
      <c r="P259" s="79">
        <f t="shared" ref="P259" si="441">IF(MONTH($F259)&lt;MONTH($F259+O$1),"",IF(($F259+O$1)&gt;$E$10,"",IF(O259=EOMONTH(($F259-DAY($F259)+P$1),0),"",IF(O259="","",O259+1))))</f>
        <v>45972</v>
      </c>
      <c r="Q259" s="79">
        <f t="shared" ref="Q259" si="442">IF(MONTH($F259)&lt;MONTH($F259+P$1),"",IF(($F259+P$1)&gt;$E$10,"",IF(P259=EOMONTH(($F259-DAY($F259)+Q$1),0),"",IF(P259="","",P259+1))))</f>
        <v>45973</v>
      </c>
      <c r="R259" s="79">
        <f t="shared" ref="R259" si="443">IF(MONTH($F259)&lt;MONTH($F259+Q$1),"",IF(($F259+Q$1)&gt;$E$10,"",IF(Q259=EOMONTH(($F259-DAY($F259)+R$1),0),"",IF(Q259="","",Q259+1))))</f>
        <v>45974</v>
      </c>
      <c r="S259" s="79">
        <f t="shared" ref="S259" si="444">IF(MONTH($F259)&lt;MONTH($F259+R$1),"",IF(($F259+R$1)&gt;$E$10,"",IF(R259=EOMONTH(($F259-DAY($F259)+S$1),0),"",IF(R259="","",R259+1))))</f>
        <v>45975</v>
      </c>
      <c r="T259" s="79">
        <f t="shared" ref="T259" si="445">IF(MONTH($F259)&lt;MONTH($F259+S$1),"",IF(($F259+S$1)&gt;$E$10,"",IF(S259=EOMONTH(($F259-DAY($F259)+T$1),0),"",IF(S259="","",S259+1))))</f>
        <v>45976</v>
      </c>
      <c r="U259" s="79">
        <f t="shared" ref="U259" si="446">IF(MONTH($F259)&lt;MONTH($F259+T$1),"",IF(($F259+T$1)&gt;$E$10,"",IF(T259=EOMONTH(($F259-DAY($F259)+U$1),0),"",IF(T259="","",T259+1))))</f>
        <v>45977</v>
      </c>
      <c r="V259" s="79">
        <f t="shared" ref="V259" si="447">IF(MONTH($F259)&lt;MONTH($F259+U$1),"",IF(($F259+U$1)&gt;$E$10,"",IF(U259=EOMONTH(($F259-DAY($F259)+V$1),0),"",IF(U259="","",U259+1))))</f>
        <v>45978</v>
      </c>
      <c r="W259" s="79">
        <f t="shared" ref="W259" si="448">IF(MONTH($F259)&lt;MONTH($F259+V$1),"",IF(($F259+V$1)&gt;$E$10,"",IF(V259=EOMONTH(($F259-DAY($F259)+W$1),0),"",IF(V259="","",V259+1))))</f>
        <v>45979</v>
      </c>
      <c r="X259" s="79">
        <f t="shared" ref="X259" si="449">IF(MONTH($F259)&lt;MONTH($F259+W$1),"",IF(($F259+W$1)&gt;$E$10,"",IF(W259=EOMONTH(($F259-DAY($F259)+X$1),0),"",IF(W259="","",W259+1))))</f>
        <v>45980</v>
      </c>
      <c r="Y259" s="79">
        <f t="shared" ref="Y259" si="450">IF(MONTH($F259)&lt;MONTH($F259+X$1),"",IF(($F259+X$1)&gt;$E$10,"",IF(X259=EOMONTH(($F259-DAY($F259)+Y$1),0),"",IF(X259="","",X259+1))))</f>
        <v>45981</v>
      </c>
      <c r="Z259" s="79">
        <f t="shared" ref="Z259" si="451">IF(MONTH($F259)&lt;MONTH($F259+Y$1),"",IF(($F259+Y$1)&gt;$E$10,"",IF(Y259=EOMONTH(($F259-DAY($F259)+Z$1),0),"",IF(Y259="","",Y259+1))))</f>
        <v>45982</v>
      </c>
      <c r="AA259" s="79">
        <f t="shared" ref="AA259" si="452">IF(MONTH($F259)&lt;MONTH($F259+Z$1),"",IF(($F259+Z$1)&gt;$E$10,"",IF(Z259=EOMONTH(($F259-DAY($F259)+AA$1),0),"",IF(Z259="","",Z259+1))))</f>
        <v>45983</v>
      </c>
      <c r="AB259" s="79">
        <f t="shared" ref="AB259" si="453">IF(MONTH($F259)&lt;MONTH($F259+AA$1),"",IF(($F259+AA$1)&gt;$E$10,"",IF(AA259=EOMONTH(($F259-DAY($F259)+AB$1),0),"",IF(AA259="","",AA259+1))))</f>
        <v>45984</v>
      </c>
      <c r="AC259" s="79">
        <f t="shared" ref="AC259" si="454">IF(MONTH($F259)&lt;MONTH($F259+AB$1),"",IF(($F259+AB$1)&gt;$E$10,"",IF(AB259=EOMONTH(($F259-DAY($F259)+AC$1),0),"",IF(AB259="","",AB259+1))))</f>
        <v>45985</v>
      </c>
      <c r="AD259" s="79">
        <f t="shared" ref="AD259" si="455">IF(MONTH($F259)&lt;MONTH($F259+AC$1),"",IF(($F259+AC$1)&gt;$E$10,"",IF(AC259=EOMONTH(($F259-DAY($F259)+AD$1),0),"",IF(AC259="","",AC259+1))))</f>
        <v>45986</v>
      </c>
      <c r="AE259" s="79">
        <f t="shared" ref="AE259" si="456">IF(MONTH($F259)&lt;MONTH($F259+AD$1),"",IF(($F259+AD$1)&gt;$E$10,"",IF(AD259=EOMONTH(($F259-DAY($F259)+AE$1),0),"",IF(AD259="","",AD259+1))))</f>
        <v>45987</v>
      </c>
      <c r="AF259" s="79">
        <f t="shared" ref="AF259" si="457">IF(MONTH($F259)&lt;MONTH($F259+AE$1),"",IF(($F259+AE$1)&gt;$E$10,"",IF(AE259=EOMONTH(($F259-DAY($F259)+AF$1),0),"",IF(AE259="","",AE259+1))))</f>
        <v>45988</v>
      </c>
      <c r="AG259" s="79">
        <f t="shared" ref="AG259" si="458">IF(MONTH($F259)&lt;MONTH($F259+AF$1),"",IF(($F259+AF$1)&gt;$E$10,"",IF(AF259=EOMONTH(($F259-DAY($F259)+AG$1),0),"",IF(AF259="","",AF259+1))))</f>
        <v>45989</v>
      </c>
      <c r="AH259" s="79">
        <f t="shared" ref="AH259" si="459">IF(MONTH($F259)&lt;MONTH($F259+AG$1),"",IF(($F259+AG$1)&gt;$E$10,"",IF(AG259=EOMONTH(($F259-DAY($F259)+AH$1),0),"",IF(AG259="","",AG259+1))))</f>
        <v>45990</v>
      </c>
      <c r="AI259" s="79">
        <f t="shared" ref="AI259" si="460">IF(MONTH($F259)&lt;MONTH($F259+AH$1),"",IF(($F259+AH$1)&gt;$E$10,"",IF(AH259=EOMONTH(($F259-DAY($F259)+AI$1),0),"",IF(AH259="","",AH259+1))))</f>
        <v>45991</v>
      </c>
      <c r="AJ259" s="80" t="str">
        <f t="shared" ref="AJ259" si="461">IF(MONTH($F259)&lt;MONTH($F259+AI$1),"",IF(($F259+AI$1)&gt;$E$10,"",IF(AI259=EOMONTH(($F259-DAY($F259)+AJ$1),0),"",IF(AI259="","",AI259+1))))</f>
        <v/>
      </c>
      <c r="AK259" s="225" t="s">
        <v>25</v>
      </c>
      <c r="AL259" s="228" t="s">
        <v>71</v>
      </c>
      <c r="AM259" s="231" t="s">
        <v>27</v>
      </c>
      <c r="AN259" s="234" t="s">
        <v>51</v>
      </c>
      <c r="AO259" s="235"/>
      <c r="AP259" s="240" t="s">
        <v>52</v>
      </c>
      <c r="AQ259" s="241"/>
      <c r="AR259" s="182"/>
      <c r="AT259" s="201" t="s">
        <v>53</v>
      </c>
      <c r="AU259" s="201" t="s">
        <v>54</v>
      </c>
      <c r="AV259" s="202" t="s">
        <v>55</v>
      </c>
      <c r="BA259" s="150"/>
      <c r="BB259" s="150"/>
    </row>
    <row r="260" spans="2:99">
      <c r="B260" s="222"/>
      <c r="C260" s="223"/>
      <c r="D260" s="224"/>
      <c r="E260" s="132" t="s">
        <v>58</v>
      </c>
      <c r="F260" s="83" t="str">
        <f>TEXT(F259,"aaa")</f>
        <v>土</v>
      </c>
      <c r="G260" s="84" t="str">
        <f t="shared" ref="G260:AJ260" si="462">TEXT(G259,"aaa")</f>
        <v>日</v>
      </c>
      <c r="H260" s="84" t="str">
        <f t="shared" si="462"/>
        <v>月</v>
      </c>
      <c r="I260" s="84" t="str">
        <f t="shared" si="462"/>
        <v>火</v>
      </c>
      <c r="J260" s="84" t="str">
        <f t="shared" si="462"/>
        <v>水</v>
      </c>
      <c r="K260" s="84" t="str">
        <f t="shared" si="462"/>
        <v>木</v>
      </c>
      <c r="L260" s="84" t="str">
        <f t="shared" si="462"/>
        <v>金</v>
      </c>
      <c r="M260" s="84" t="str">
        <f t="shared" si="462"/>
        <v>土</v>
      </c>
      <c r="N260" s="84" t="str">
        <f t="shared" si="462"/>
        <v>日</v>
      </c>
      <c r="O260" s="84" t="str">
        <f t="shared" si="462"/>
        <v>月</v>
      </c>
      <c r="P260" s="84" t="str">
        <f t="shared" si="462"/>
        <v>火</v>
      </c>
      <c r="Q260" s="84" t="str">
        <f t="shared" si="462"/>
        <v>水</v>
      </c>
      <c r="R260" s="84" t="str">
        <f t="shared" si="462"/>
        <v>木</v>
      </c>
      <c r="S260" s="84" t="str">
        <f t="shared" si="462"/>
        <v>金</v>
      </c>
      <c r="T260" s="84" t="str">
        <f t="shared" si="462"/>
        <v>土</v>
      </c>
      <c r="U260" s="84" t="str">
        <f t="shared" si="462"/>
        <v>日</v>
      </c>
      <c r="V260" s="84" t="str">
        <f t="shared" si="462"/>
        <v>月</v>
      </c>
      <c r="W260" s="84" t="str">
        <f t="shared" si="462"/>
        <v>火</v>
      </c>
      <c r="X260" s="84" t="str">
        <f t="shared" si="462"/>
        <v>水</v>
      </c>
      <c r="Y260" s="84" t="str">
        <f t="shared" si="462"/>
        <v>木</v>
      </c>
      <c r="Z260" s="84" t="str">
        <f t="shared" si="462"/>
        <v>金</v>
      </c>
      <c r="AA260" s="84" t="str">
        <f t="shared" si="462"/>
        <v>土</v>
      </c>
      <c r="AB260" s="84" t="str">
        <f t="shared" si="462"/>
        <v>日</v>
      </c>
      <c r="AC260" s="84" t="str">
        <f t="shared" si="462"/>
        <v>月</v>
      </c>
      <c r="AD260" s="84" t="str">
        <f t="shared" si="462"/>
        <v>火</v>
      </c>
      <c r="AE260" s="84" t="str">
        <f t="shared" si="462"/>
        <v>水</v>
      </c>
      <c r="AF260" s="84" t="str">
        <f t="shared" si="462"/>
        <v>木</v>
      </c>
      <c r="AG260" s="84" t="str">
        <f t="shared" si="462"/>
        <v>金</v>
      </c>
      <c r="AH260" s="84" t="str">
        <f t="shared" si="462"/>
        <v>土</v>
      </c>
      <c r="AI260" s="84" t="str">
        <f t="shared" si="462"/>
        <v>日</v>
      </c>
      <c r="AJ260" s="85" t="str">
        <f t="shared" si="462"/>
        <v/>
      </c>
      <c r="AK260" s="226"/>
      <c r="AL260" s="229"/>
      <c r="AM260" s="232"/>
      <c r="AN260" s="236"/>
      <c r="AO260" s="237"/>
      <c r="AP260" s="182"/>
      <c r="AQ260" s="242"/>
      <c r="AR260" s="182"/>
      <c r="AT260" s="201"/>
      <c r="AU260" s="201"/>
      <c r="AV260" s="202"/>
      <c r="BA260" s="150"/>
      <c r="BB260" s="150"/>
    </row>
    <row r="261" spans="2:99" ht="26.25" customHeight="1">
      <c r="B261" s="86"/>
      <c r="C261" s="145" t="s">
        <v>21</v>
      </c>
      <c r="D261" s="88" t="s">
        <v>23</v>
      </c>
      <c r="E261" s="133" t="s">
        <v>59</v>
      </c>
      <c r="F261" s="158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9"/>
      <c r="AK261" s="227"/>
      <c r="AL261" s="230"/>
      <c r="AM261" s="233"/>
      <c r="AN261" s="238"/>
      <c r="AO261" s="239"/>
      <c r="AP261" s="243"/>
      <c r="AQ261" s="244"/>
      <c r="AR261" s="182"/>
      <c r="AV261" s="90">
        <f>COUNTIF(F258:AJ258,"外")</f>
        <v>0</v>
      </c>
      <c r="BA261" s="150"/>
      <c r="BB261" s="150"/>
      <c r="BC261" s="113"/>
      <c r="BD261" s="113"/>
      <c r="BE261" s="113"/>
    </row>
    <row r="262" spans="2:99" ht="13.5" customHeight="1">
      <c r="B262" s="210" t="str">
        <f>IF($AB$13="","",$AB$13)</f>
        <v>元請負人</v>
      </c>
      <c r="C262" s="207" t="str">
        <f>$AE$13</f>
        <v>A建設</v>
      </c>
      <c r="D262" s="91" t="str">
        <f>IF($AH$13="","",$AH$13)</f>
        <v>〇〇</v>
      </c>
      <c r="E262" s="192"/>
      <c r="F262" s="92"/>
      <c r="G262" s="93"/>
      <c r="H262" s="93"/>
      <c r="I262" s="93"/>
      <c r="J262" s="93" t="s">
        <v>1</v>
      </c>
      <c r="K262" s="93" t="s">
        <v>1</v>
      </c>
      <c r="L262" s="93"/>
      <c r="M262" s="93"/>
      <c r="N262" s="93"/>
      <c r="O262" s="93"/>
      <c r="P262" s="93"/>
      <c r="Q262" s="93" t="s">
        <v>1</v>
      </c>
      <c r="R262" s="93" t="s">
        <v>1</v>
      </c>
      <c r="S262" s="93"/>
      <c r="T262" s="93"/>
      <c r="U262" s="93"/>
      <c r="V262" s="93"/>
      <c r="W262" s="93"/>
      <c r="X262" s="93" t="s">
        <v>1</v>
      </c>
      <c r="Y262" s="93" t="s">
        <v>1</v>
      </c>
      <c r="Z262" s="93"/>
      <c r="AA262" s="93"/>
      <c r="AB262" s="93"/>
      <c r="AC262" s="93"/>
      <c r="AD262" s="93"/>
      <c r="AE262" s="94" t="s">
        <v>1</v>
      </c>
      <c r="AF262" s="94" t="s">
        <v>1</v>
      </c>
      <c r="AG262" s="94"/>
      <c r="AH262" s="94"/>
      <c r="AI262" s="94"/>
      <c r="AJ262" s="95"/>
      <c r="AK262" s="96">
        <f>IF(D262="","",COUNT($F$259:$AJ$259)-AL262)</f>
        <v>30</v>
      </c>
      <c r="AL262" s="97">
        <f>IF(D262="","",AT262+AU262)</f>
        <v>0</v>
      </c>
      <c r="AM262" s="98">
        <f>IF(D262="","",COUNTIF(F262:AJ262,"休"))</f>
        <v>8</v>
      </c>
      <c r="AN262" s="195">
        <f t="shared" ref="AN262:AN267" si="463">IF(D262="","",IF(AK262=0,"－",IFERROR(ROUNDDOWN(AM262/AK262,3),"")))</f>
        <v>0.26600000000000001</v>
      </c>
      <c r="AO262" s="196"/>
      <c r="AP262" s="213">
        <f>ROUNDDOWN(AVERAGE(AN262:AN277),3)</f>
        <v>0.28699999999999998</v>
      </c>
      <c r="AQ262" s="214"/>
      <c r="AR262" s="167"/>
      <c r="AT262" s="88">
        <f>IF(D262="","",COUNTIF(F262:AJ262,"－"))</f>
        <v>0</v>
      </c>
      <c r="AU262" s="88">
        <f>IF(D262="","",COUNTIF(F262:AJ262,"外"))</f>
        <v>0</v>
      </c>
      <c r="AV262" s="2"/>
      <c r="AX262" s="245" t="str">
        <f>$AX$13</f>
        <v>元請負人</v>
      </c>
      <c r="AY262" s="246"/>
      <c r="AZ262" s="247"/>
      <c r="BA262" s="22" t="str">
        <f>$BA$13</f>
        <v>A建設</v>
      </c>
      <c r="BB262" s="23" t="str">
        <f>$BB$13</f>
        <v>〇〇</v>
      </c>
      <c r="BC262" s="90">
        <f>IF(AK262="",0,AK262)</f>
        <v>30</v>
      </c>
      <c r="BD262" s="90">
        <f t="shared" ref="BD262:BD267" si="464">IF(AL262="",0,AL262)</f>
        <v>0</v>
      </c>
      <c r="BE262" s="90">
        <f t="shared" ref="BE262:BE267" si="465">IF(AM262="",0,AM262)</f>
        <v>8</v>
      </c>
      <c r="BI262" s="100"/>
      <c r="BJ262" s="101">
        <f>AK262</f>
        <v>30</v>
      </c>
      <c r="BK262" s="90"/>
      <c r="BL262" s="90"/>
      <c r="BM262" s="90"/>
      <c r="BN262" s="90"/>
      <c r="BO262" s="90"/>
      <c r="BX262" s="90">
        <f>AL262</f>
        <v>0</v>
      </c>
      <c r="BY262" s="90"/>
      <c r="BZ262" s="90"/>
      <c r="CA262" s="90"/>
      <c r="CB262" s="90"/>
      <c r="CC262" s="90"/>
      <c r="CL262" s="90">
        <f>AM262</f>
        <v>8</v>
      </c>
      <c r="CM262" s="90"/>
      <c r="CN262" s="90"/>
      <c r="CO262" s="90"/>
      <c r="CP262" s="90"/>
      <c r="CQ262" s="90"/>
    </row>
    <row r="263" spans="2:99" ht="13.5" customHeight="1">
      <c r="B263" s="211"/>
      <c r="C263" s="208"/>
      <c r="D263" s="102" t="str">
        <f>IF($AH$14="","",$AH$14)</f>
        <v>●●</v>
      </c>
      <c r="E263" s="193"/>
      <c r="F263" s="103"/>
      <c r="G263" s="104"/>
      <c r="H263" s="104" t="s">
        <v>1</v>
      </c>
      <c r="I263" s="104" t="s">
        <v>1</v>
      </c>
      <c r="J263" s="104"/>
      <c r="K263" s="104"/>
      <c r="L263" s="104"/>
      <c r="M263" s="104"/>
      <c r="N263" s="104"/>
      <c r="O263" s="104" t="s">
        <v>1</v>
      </c>
      <c r="P263" s="104" t="s">
        <v>1</v>
      </c>
      <c r="Q263" s="104"/>
      <c r="R263" s="104"/>
      <c r="S263" s="104"/>
      <c r="T263" s="104"/>
      <c r="U263" s="104"/>
      <c r="V263" s="104" t="s">
        <v>1</v>
      </c>
      <c r="W263" s="104" t="s">
        <v>1</v>
      </c>
      <c r="X263" s="104"/>
      <c r="Y263" s="104"/>
      <c r="Z263" s="104"/>
      <c r="AA263" s="104"/>
      <c r="AB263" s="104"/>
      <c r="AC263" s="104" t="s">
        <v>1</v>
      </c>
      <c r="AD263" s="104" t="s">
        <v>1</v>
      </c>
      <c r="AE263" s="104"/>
      <c r="AF263" s="104"/>
      <c r="AG263" s="104"/>
      <c r="AH263" s="104"/>
      <c r="AI263" s="104"/>
      <c r="AJ263" s="105"/>
      <c r="AK263" s="96">
        <f t="shared" ref="AK263:AK267" si="466">IF(D263="","",COUNT($F$259:$AJ$259)-AL263)</f>
        <v>30</v>
      </c>
      <c r="AL263" s="96">
        <f t="shared" ref="AL263:AL267" si="467">IF(D263="","",AT263+AU263)</f>
        <v>0</v>
      </c>
      <c r="AM263" s="106">
        <f t="shared" ref="AM263:AM267" si="468">IF(D263="","",COUNTIF(F263:AJ263,"休"))</f>
        <v>8</v>
      </c>
      <c r="AN263" s="197">
        <f t="shared" si="463"/>
        <v>0.26600000000000001</v>
      </c>
      <c r="AO263" s="198"/>
      <c r="AP263" s="215"/>
      <c r="AQ263" s="216"/>
      <c r="AR263" s="167"/>
      <c r="AT263" s="88">
        <f t="shared" ref="AT263:AT267" si="469">IF(D263="","",COUNTIF(F263:AJ263,"－"))</f>
        <v>0</v>
      </c>
      <c r="AU263" s="88">
        <f t="shared" ref="AU263:AU267" si="470">IF(D263="","",COUNTIF(F263:AJ263,"外"))</f>
        <v>0</v>
      </c>
      <c r="AV263" s="2"/>
      <c r="AX263" s="245"/>
      <c r="AY263" s="246"/>
      <c r="AZ263" s="247"/>
      <c r="BA263" s="35" t="str">
        <f>$BA$14</f>
        <v>A建設</v>
      </c>
      <c r="BB263" s="36" t="str">
        <f>$BB$14</f>
        <v>●●</v>
      </c>
      <c r="BC263" s="90">
        <f t="shared" ref="BC263:BC267" si="471">IF(AK263="",0,AK263)</f>
        <v>30</v>
      </c>
      <c r="BD263" s="90">
        <f t="shared" si="464"/>
        <v>0</v>
      </c>
      <c r="BE263" s="90">
        <f t="shared" si="465"/>
        <v>8</v>
      </c>
      <c r="BI263" s="100"/>
      <c r="BJ263" s="101"/>
      <c r="BK263" s="90">
        <f>AK263</f>
        <v>30</v>
      </c>
      <c r="BL263" s="90"/>
      <c r="BM263" s="90"/>
      <c r="BN263" s="90"/>
      <c r="BO263" s="90"/>
      <c r="BX263" s="90"/>
      <c r="BY263" s="90">
        <f>AL263</f>
        <v>0</v>
      </c>
      <c r="BZ263" s="90"/>
      <c r="CA263" s="90"/>
      <c r="CB263" s="90"/>
      <c r="CC263" s="90"/>
      <c r="CL263" s="90"/>
      <c r="CM263" s="90">
        <f>AM263</f>
        <v>8</v>
      </c>
      <c r="CN263" s="90"/>
      <c r="CO263" s="90"/>
      <c r="CP263" s="90"/>
      <c r="CQ263" s="90"/>
    </row>
    <row r="264" spans="2:99" ht="13.5" customHeight="1">
      <c r="B264" s="211"/>
      <c r="C264" s="208"/>
      <c r="D264" s="102" t="str">
        <f>IF($AH$15="","",$AH$15)</f>
        <v>△△</v>
      </c>
      <c r="E264" s="193"/>
      <c r="F264" s="103"/>
      <c r="G264" s="104"/>
      <c r="H264" s="104"/>
      <c r="I264" s="104" t="s">
        <v>1</v>
      </c>
      <c r="J264" s="104"/>
      <c r="K264" s="104"/>
      <c r="L264" s="104" t="s">
        <v>1</v>
      </c>
      <c r="M264" s="104"/>
      <c r="N264" s="104"/>
      <c r="O264" s="104"/>
      <c r="P264" s="104" t="s">
        <v>1</v>
      </c>
      <c r="Q264" s="104"/>
      <c r="R264" s="104"/>
      <c r="S264" s="104"/>
      <c r="T264" s="104" t="s">
        <v>1</v>
      </c>
      <c r="U264" s="104" t="s">
        <v>1</v>
      </c>
      <c r="V264" s="104"/>
      <c r="W264" s="104"/>
      <c r="X264" s="104"/>
      <c r="Y264" s="104" t="s">
        <v>1</v>
      </c>
      <c r="Z264" s="104" t="s">
        <v>1</v>
      </c>
      <c r="AA264" s="104"/>
      <c r="AB264" s="104"/>
      <c r="AC264" s="104"/>
      <c r="AD264" s="104"/>
      <c r="AE264" s="104" t="s">
        <v>1</v>
      </c>
      <c r="AF264" s="104" t="s">
        <v>1</v>
      </c>
      <c r="AG264" s="104"/>
      <c r="AH264" s="104"/>
      <c r="AI264" s="104"/>
      <c r="AJ264" s="105"/>
      <c r="AK264" s="96">
        <f t="shared" si="466"/>
        <v>30</v>
      </c>
      <c r="AL264" s="96">
        <f t="shared" si="467"/>
        <v>0</v>
      </c>
      <c r="AM264" s="106">
        <f t="shared" si="468"/>
        <v>9</v>
      </c>
      <c r="AN264" s="197">
        <f t="shared" si="463"/>
        <v>0.3</v>
      </c>
      <c r="AO264" s="198"/>
      <c r="AP264" s="215"/>
      <c r="AQ264" s="216"/>
      <c r="AR264" s="167"/>
      <c r="AT264" s="88">
        <f t="shared" si="469"/>
        <v>0</v>
      </c>
      <c r="AU264" s="88">
        <f t="shared" si="470"/>
        <v>0</v>
      </c>
      <c r="AV264" s="2"/>
      <c r="AX264" s="245"/>
      <c r="AY264" s="246"/>
      <c r="AZ264" s="247"/>
      <c r="BA264" s="35" t="str">
        <f>$BA$15</f>
        <v>A建設</v>
      </c>
      <c r="BB264" s="36" t="str">
        <f>$BB$15</f>
        <v>△△</v>
      </c>
      <c r="BC264" s="90">
        <f t="shared" si="471"/>
        <v>30</v>
      </c>
      <c r="BD264" s="90">
        <f t="shared" si="464"/>
        <v>0</v>
      </c>
      <c r="BE264" s="90">
        <f t="shared" si="465"/>
        <v>9</v>
      </c>
      <c r="BI264" s="100"/>
      <c r="BJ264" s="101"/>
      <c r="BK264" s="90"/>
      <c r="BL264" s="90">
        <f>AK264</f>
        <v>30</v>
      </c>
      <c r="BM264" s="90"/>
      <c r="BN264" s="90"/>
      <c r="BO264" s="90"/>
      <c r="BX264" s="90"/>
      <c r="BY264" s="90"/>
      <c r="BZ264" s="90">
        <f>AL264</f>
        <v>0</v>
      </c>
      <c r="CA264" s="90"/>
      <c r="CB264" s="90"/>
      <c r="CC264" s="90"/>
      <c r="CL264" s="90"/>
      <c r="CM264" s="90"/>
      <c r="CN264" s="90">
        <f>AM264</f>
        <v>9</v>
      </c>
      <c r="CO264" s="90"/>
      <c r="CP264" s="90"/>
      <c r="CQ264" s="90"/>
    </row>
    <row r="265" spans="2:99" ht="13.5" customHeight="1">
      <c r="B265" s="211"/>
      <c r="C265" s="208"/>
      <c r="D265" s="102" t="str">
        <f>IF($AH$16="","",$AH$16)</f>
        <v>■■</v>
      </c>
      <c r="E265" s="193"/>
      <c r="F265" s="103"/>
      <c r="G265" s="104" t="s">
        <v>1</v>
      </c>
      <c r="H265" s="104"/>
      <c r="I265" s="104"/>
      <c r="J265" s="104"/>
      <c r="K265" s="104" t="s">
        <v>1</v>
      </c>
      <c r="L265" s="104"/>
      <c r="M265" s="104"/>
      <c r="N265" s="104" t="s">
        <v>1</v>
      </c>
      <c r="O265" s="104"/>
      <c r="P265" s="104"/>
      <c r="Q265" s="104" t="s">
        <v>1</v>
      </c>
      <c r="R265" s="104"/>
      <c r="S265" s="104"/>
      <c r="T265" s="104"/>
      <c r="U265" s="104" t="s">
        <v>1</v>
      </c>
      <c r="V265" s="104"/>
      <c r="W265" s="104"/>
      <c r="X265" s="104"/>
      <c r="Y265" s="104" t="s">
        <v>1</v>
      </c>
      <c r="Z265" s="104" t="s">
        <v>1</v>
      </c>
      <c r="AA265" s="104"/>
      <c r="AB265" s="104"/>
      <c r="AC265" s="104" t="s">
        <v>1</v>
      </c>
      <c r="AD265" s="104"/>
      <c r="AE265" s="104"/>
      <c r="AF265" s="104" t="s">
        <v>1</v>
      </c>
      <c r="AG265" s="104"/>
      <c r="AH265" s="104"/>
      <c r="AI265" s="104"/>
      <c r="AJ265" s="105"/>
      <c r="AK265" s="96">
        <f t="shared" si="466"/>
        <v>30</v>
      </c>
      <c r="AL265" s="96">
        <f t="shared" si="467"/>
        <v>0</v>
      </c>
      <c r="AM265" s="106">
        <f t="shared" si="468"/>
        <v>9</v>
      </c>
      <c r="AN265" s="197">
        <f t="shared" si="463"/>
        <v>0.3</v>
      </c>
      <c r="AO265" s="198"/>
      <c r="AP265" s="215"/>
      <c r="AQ265" s="216"/>
      <c r="AR265" s="167"/>
      <c r="AT265" s="88">
        <f t="shared" si="469"/>
        <v>0</v>
      </c>
      <c r="AU265" s="88">
        <f t="shared" si="470"/>
        <v>0</v>
      </c>
      <c r="AV265" s="2"/>
      <c r="AX265" s="245"/>
      <c r="AY265" s="246"/>
      <c r="AZ265" s="247"/>
      <c r="BA265" s="35" t="str">
        <f>$BA$16</f>
        <v>A建設</v>
      </c>
      <c r="BB265" s="36" t="str">
        <f>$BB$16</f>
        <v>■■</v>
      </c>
      <c r="BC265" s="90">
        <f t="shared" si="471"/>
        <v>30</v>
      </c>
      <c r="BD265" s="90">
        <f t="shared" si="464"/>
        <v>0</v>
      </c>
      <c r="BE265" s="90">
        <f t="shared" si="465"/>
        <v>9</v>
      </c>
      <c r="BI265" s="100"/>
      <c r="BJ265" s="101"/>
      <c r="BK265" s="90"/>
      <c r="BL265" s="90"/>
      <c r="BM265" s="90">
        <f>AK265</f>
        <v>30</v>
      </c>
      <c r="BN265" s="90"/>
      <c r="BO265" s="90"/>
      <c r="BX265" s="90"/>
      <c r="BY265" s="90"/>
      <c r="BZ265" s="90"/>
      <c r="CA265" s="90">
        <f>AL265</f>
        <v>0</v>
      </c>
      <c r="CB265" s="90"/>
      <c r="CC265" s="90"/>
      <c r="CL265" s="90"/>
      <c r="CM265" s="90"/>
      <c r="CN265" s="90"/>
      <c r="CO265" s="90">
        <f>AM265</f>
        <v>9</v>
      </c>
      <c r="CP265" s="90"/>
      <c r="CQ265" s="90"/>
    </row>
    <row r="266" spans="2:99" ht="13.5" customHeight="1">
      <c r="B266" s="211"/>
      <c r="C266" s="208"/>
      <c r="D266" s="102" t="str">
        <f>IF($AH$17="","",$AH$17)</f>
        <v>★★</v>
      </c>
      <c r="E266" s="193"/>
      <c r="F266" s="103"/>
      <c r="G266" s="104"/>
      <c r="H266" s="104"/>
      <c r="I266" s="104" t="s">
        <v>1</v>
      </c>
      <c r="J266" s="104" t="s">
        <v>1</v>
      </c>
      <c r="K266" s="104"/>
      <c r="L266" s="104"/>
      <c r="M266" s="104"/>
      <c r="N266" s="104"/>
      <c r="O266" s="104"/>
      <c r="P266" s="104" t="s">
        <v>1</v>
      </c>
      <c r="Q266" s="104" t="s">
        <v>1</v>
      </c>
      <c r="R266" s="104"/>
      <c r="S266" s="104"/>
      <c r="T266" s="104"/>
      <c r="U266" s="104"/>
      <c r="V266" s="104"/>
      <c r="W266" s="104" t="s">
        <v>1</v>
      </c>
      <c r="X266" s="104" t="s">
        <v>1</v>
      </c>
      <c r="Y266" s="104"/>
      <c r="Z266" s="104"/>
      <c r="AA266" s="104"/>
      <c r="AB266" s="104"/>
      <c r="AC266" s="104"/>
      <c r="AD266" s="104" t="s">
        <v>1</v>
      </c>
      <c r="AE266" s="104" t="s">
        <v>1</v>
      </c>
      <c r="AF266" s="104"/>
      <c r="AG266" s="104"/>
      <c r="AH266" s="104" t="s">
        <v>1</v>
      </c>
      <c r="AI266" s="104"/>
      <c r="AJ266" s="105"/>
      <c r="AK266" s="96">
        <f t="shared" si="466"/>
        <v>30</v>
      </c>
      <c r="AL266" s="96">
        <f t="shared" si="467"/>
        <v>0</v>
      </c>
      <c r="AM266" s="106">
        <f t="shared" si="468"/>
        <v>9</v>
      </c>
      <c r="AN266" s="197">
        <f t="shared" si="463"/>
        <v>0.3</v>
      </c>
      <c r="AO266" s="198"/>
      <c r="AP266" s="215"/>
      <c r="AQ266" s="216"/>
      <c r="AR266" s="167"/>
      <c r="AT266" s="88">
        <f t="shared" si="469"/>
        <v>0</v>
      </c>
      <c r="AU266" s="88">
        <f t="shared" si="470"/>
        <v>0</v>
      </c>
      <c r="AV266" s="2"/>
      <c r="AX266" s="245"/>
      <c r="AY266" s="246"/>
      <c r="AZ266" s="247"/>
      <c r="BA266" s="35" t="str">
        <f>$BA$17</f>
        <v>A建設</v>
      </c>
      <c r="BB266" s="36" t="str">
        <f>$BB$17</f>
        <v>★★</v>
      </c>
      <c r="BC266" s="90">
        <f t="shared" si="471"/>
        <v>30</v>
      </c>
      <c r="BD266" s="90">
        <f t="shared" si="464"/>
        <v>0</v>
      </c>
      <c r="BE266" s="90">
        <f t="shared" si="465"/>
        <v>9</v>
      </c>
      <c r="BI266" s="100"/>
      <c r="BJ266" s="101"/>
      <c r="BK266" s="90"/>
      <c r="BL266" s="90"/>
      <c r="BM266" s="90"/>
      <c r="BN266" s="90">
        <f>AK266</f>
        <v>30</v>
      </c>
      <c r="BO266" s="90"/>
      <c r="BX266" s="90"/>
      <c r="BY266" s="90"/>
      <c r="BZ266" s="90"/>
      <c r="CA266" s="90"/>
      <c r="CB266" s="90">
        <f>AL266</f>
        <v>0</v>
      </c>
      <c r="CC266" s="90"/>
      <c r="CL266" s="90"/>
      <c r="CM266" s="90"/>
      <c r="CN266" s="90"/>
      <c r="CO266" s="90"/>
      <c r="CP266" s="90">
        <f>AM266</f>
        <v>9</v>
      </c>
      <c r="CQ266" s="90"/>
    </row>
    <row r="267" spans="2:99" ht="13.5" customHeight="1">
      <c r="B267" s="212"/>
      <c r="C267" s="209"/>
      <c r="D267" s="102" t="str">
        <f>IF($AH$18="","",$AH$18)</f>
        <v/>
      </c>
      <c r="E267" s="194"/>
      <c r="F267" s="107"/>
      <c r="G267" s="108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96" t="str">
        <f t="shared" si="466"/>
        <v/>
      </c>
      <c r="AL267" s="97" t="str">
        <f t="shared" si="467"/>
        <v/>
      </c>
      <c r="AM267" s="98" t="str">
        <f t="shared" si="468"/>
        <v/>
      </c>
      <c r="AN267" s="199" t="str">
        <f t="shared" si="463"/>
        <v/>
      </c>
      <c r="AO267" s="200"/>
      <c r="AP267" s="215"/>
      <c r="AQ267" s="216"/>
      <c r="AR267" s="167"/>
      <c r="AT267" s="88" t="str">
        <f t="shared" si="469"/>
        <v/>
      </c>
      <c r="AU267" s="88" t="str">
        <f t="shared" si="470"/>
        <v/>
      </c>
      <c r="AV267" s="2"/>
      <c r="AX267" s="245"/>
      <c r="AY267" s="246"/>
      <c r="AZ267" s="247"/>
      <c r="BA267" s="50" t="str">
        <f>$BA$18</f>
        <v>A建設</v>
      </c>
      <c r="BB267" s="51">
        <f>$BB$18</f>
        <v>0</v>
      </c>
      <c r="BC267" s="90">
        <f t="shared" si="471"/>
        <v>0</v>
      </c>
      <c r="BD267" s="90">
        <f t="shared" si="464"/>
        <v>0</v>
      </c>
      <c r="BE267" s="90">
        <f t="shared" si="465"/>
        <v>0</v>
      </c>
      <c r="BI267" s="100"/>
      <c r="BJ267" s="101"/>
      <c r="BK267" s="90"/>
      <c r="BL267" s="90"/>
      <c r="BM267" s="90"/>
      <c r="BN267" s="90"/>
      <c r="BO267" s="90" t="str">
        <f>AK267</f>
        <v/>
      </c>
      <c r="BX267" s="90"/>
      <c r="BY267" s="90"/>
      <c r="BZ267" s="90"/>
      <c r="CA267" s="90"/>
      <c r="CB267" s="90"/>
      <c r="CC267" s="90" t="str">
        <f>AL267</f>
        <v/>
      </c>
      <c r="CL267" s="90"/>
      <c r="CM267" s="90"/>
      <c r="CN267" s="90"/>
      <c r="CO267" s="90"/>
      <c r="CP267" s="90"/>
      <c r="CQ267" s="90" t="str">
        <f>AM267</f>
        <v/>
      </c>
    </row>
    <row r="268" spans="2:99" ht="26.25" customHeight="1">
      <c r="B268" s="210" t="str">
        <f>IF($AB$19="","",$AB$19)</f>
        <v>下請負人</v>
      </c>
      <c r="C268" s="207" t="str">
        <f>$AE$19</f>
        <v>B産業</v>
      </c>
      <c r="D268" s="88"/>
      <c r="E268" s="133" t="s">
        <v>59</v>
      </c>
      <c r="F268" s="158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9"/>
      <c r="AK268" s="88"/>
      <c r="AL268" s="88"/>
      <c r="AM268" s="111"/>
      <c r="AN268" s="112"/>
      <c r="AO268" s="113"/>
      <c r="AP268" s="215"/>
      <c r="AQ268" s="216"/>
      <c r="AR268" s="167"/>
      <c r="AX268" s="183" t="str">
        <f>$AX$19</f>
        <v>下請負人</v>
      </c>
      <c r="AY268" s="184"/>
      <c r="AZ268" s="185"/>
      <c r="BA268" s="150"/>
      <c r="BB268" s="151"/>
      <c r="BC268" s="114"/>
      <c r="BD268" s="114"/>
      <c r="BE268" s="114"/>
    </row>
    <row r="269" spans="2:99" ht="13.5" customHeight="1">
      <c r="B269" s="211"/>
      <c r="C269" s="208"/>
      <c r="D269" s="115" t="str">
        <f>IF($AH$19="","",$AH$19)</f>
        <v>〇〇</v>
      </c>
      <c r="E269" s="192"/>
      <c r="F269" s="92"/>
      <c r="G269" s="93"/>
      <c r="H269" s="93" t="s">
        <v>1</v>
      </c>
      <c r="I269" s="93" t="s">
        <v>1</v>
      </c>
      <c r="J269" s="93"/>
      <c r="K269" s="93"/>
      <c r="L269" s="93"/>
      <c r="M269" s="93" t="s">
        <v>1</v>
      </c>
      <c r="N269" s="93"/>
      <c r="O269" s="93"/>
      <c r="P269" s="93"/>
      <c r="Q269" s="93" t="s">
        <v>1</v>
      </c>
      <c r="R269" s="93" t="s">
        <v>1</v>
      </c>
      <c r="S269" s="93"/>
      <c r="T269" s="93"/>
      <c r="U269" s="93"/>
      <c r="V269" s="93"/>
      <c r="W269" s="93" t="s">
        <v>1</v>
      </c>
      <c r="X269" s="93"/>
      <c r="Y269" s="93"/>
      <c r="Z269" s="93"/>
      <c r="AA269" s="93" t="s">
        <v>1</v>
      </c>
      <c r="AB269" s="93"/>
      <c r="AC269" s="93"/>
      <c r="AD269" s="93"/>
      <c r="AE269" s="94"/>
      <c r="AF269" s="94" t="s">
        <v>1</v>
      </c>
      <c r="AG269" s="94" t="s">
        <v>1</v>
      </c>
      <c r="AH269" s="94"/>
      <c r="AI269" s="94"/>
      <c r="AJ269" s="95"/>
      <c r="AK269" s="96">
        <f>IF(D269="","",COUNT($F$259:$AJ$259)-AL269)</f>
        <v>30</v>
      </c>
      <c r="AL269" s="97">
        <f>IF(D269="","",AT269+AU269)</f>
        <v>0</v>
      </c>
      <c r="AM269" s="98">
        <f>IF(D269="","",COUNTIF(F269:AJ269,"休"))</f>
        <v>9</v>
      </c>
      <c r="AN269" s="195">
        <f t="shared" ref="AN269:AN272" si="472">IF(D269="","",IF(AK269=0,"－",IFERROR(ROUNDDOWN(AM269/AK269,3),"")))</f>
        <v>0.3</v>
      </c>
      <c r="AO269" s="196"/>
      <c r="AP269" s="215"/>
      <c r="AQ269" s="216"/>
      <c r="AR269" s="167"/>
      <c r="AT269" s="88">
        <f t="shared" ref="AT269:AT272" si="473">IF(D269="","",COUNTIF(F269:AJ269,"－"))</f>
        <v>0</v>
      </c>
      <c r="AU269" s="88">
        <f t="shared" ref="AU269:AU272" si="474">IF(D269="","",COUNTIF(F269:AJ269,"外"))</f>
        <v>0</v>
      </c>
      <c r="AV269" s="2"/>
      <c r="AX269" s="186"/>
      <c r="AY269" s="187"/>
      <c r="AZ269" s="188"/>
      <c r="BA269" s="22" t="str">
        <f>$BA$19</f>
        <v>B産業</v>
      </c>
      <c r="BB269" s="23" t="str">
        <f>$BB$19</f>
        <v>〇〇</v>
      </c>
      <c r="BC269" s="90">
        <f t="shared" ref="BC269:BC272" si="475">IF(AK269="",0,AK269)</f>
        <v>30</v>
      </c>
      <c r="BD269" s="90">
        <f t="shared" ref="BD269:BD272" si="476">IF(AL269="",0,AL269)</f>
        <v>0</v>
      </c>
      <c r="BE269" s="90">
        <f t="shared" ref="BE269:BE272" si="477">IF(AM269="",0,AM269)</f>
        <v>9</v>
      </c>
      <c r="BP269" s="90">
        <f>AK269</f>
        <v>30</v>
      </c>
      <c r="BQ269" s="90"/>
      <c r="BR269" s="90"/>
      <c r="BS269" s="90"/>
      <c r="CD269" s="90">
        <f>AL269</f>
        <v>0</v>
      </c>
      <c r="CE269" s="90"/>
      <c r="CF269" s="90"/>
      <c r="CG269" s="90"/>
      <c r="CR269" s="90">
        <f>AM269</f>
        <v>9</v>
      </c>
      <c r="CS269" s="90"/>
      <c r="CT269" s="90"/>
      <c r="CU269" s="90"/>
    </row>
    <row r="270" spans="2:99" ht="13.5" customHeight="1">
      <c r="B270" s="211"/>
      <c r="C270" s="208"/>
      <c r="D270" s="102" t="str">
        <f>IF($AH$20="","",$AH$20)</f>
        <v>●●</v>
      </c>
      <c r="E270" s="193"/>
      <c r="F270" s="103"/>
      <c r="G270" s="104"/>
      <c r="H270" s="104"/>
      <c r="I270" s="104" t="s">
        <v>1</v>
      </c>
      <c r="J270" s="104" t="s">
        <v>1</v>
      </c>
      <c r="K270" s="104"/>
      <c r="L270" s="104"/>
      <c r="M270" s="104"/>
      <c r="N270" s="104" t="s">
        <v>1</v>
      </c>
      <c r="O270" s="104"/>
      <c r="P270" s="104"/>
      <c r="Q270" s="104"/>
      <c r="R270" s="104" t="s">
        <v>1</v>
      </c>
      <c r="S270" s="104" t="s">
        <v>1</v>
      </c>
      <c r="T270" s="104"/>
      <c r="U270" s="104"/>
      <c r="V270" s="104"/>
      <c r="W270" s="104"/>
      <c r="X270" s="104" t="s">
        <v>1</v>
      </c>
      <c r="Y270" s="104"/>
      <c r="Z270" s="104"/>
      <c r="AA270" s="104"/>
      <c r="AB270" s="104"/>
      <c r="AC270" s="104"/>
      <c r="AD270" s="104" t="s">
        <v>1</v>
      </c>
      <c r="AE270" s="104"/>
      <c r="AF270" s="104"/>
      <c r="AG270" s="104" t="s">
        <v>1</v>
      </c>
      <c r="AH270" s="104"/>
      <c r="AI270" s="104"/>
      <c r="AJ270" s="105"/>
      <c r="AK270" s="96">
        <f t="shared" ref="AK270:AK272" si="478">IF(D270="","",COUNT($F$259:$AJ$259)-AL270)</f>
        <v>30</v>
      </c>
      <c r="AL270" s="96">
        <f t="shared" ref="AL270:AL272" si="479">IF(D270="","",AT270+AU270)</f>
        <v>0</v>
      </c>
      <c r="AM270" s="106">
        <f t="shared" ref="AM270:AM272" si="480">IF(D270="","",COUNTIF(F270:AJ270,"休"))</f>
        <v>8</v>
      </c>
      <c r="AN270" s="197">
        <f t="shared" si="472"/>
        <v>0.26600000000000001</v>
      </c>
      <c r="AO270" s="198"/>
      <c r="AP270" s="215"/>
      <c r="AQ270" s="216"/>
      <c r="AR270" s="167"/>
      <c r="AT270" s="88">
        <f t="shared" si="473"/>
        <v>0</v>
      </c>
      <c r="AU270" s="88">
        <f t="shared" si="474"/>
        <v>0</v>
      </c>
      <c r="AV270" s="2"/>
      <c r="AX270" s="186"/>
      <c r="AY270" s="187"/>
      <c r="AZ270" s="188"/>
      <c r="BA270" s="35" t="str">
        <f>$BA$20</f>
        <v>B産業</v>
      </c>
      <c r="BB270" s="152" t="str">
        <f>$BB$20</f>
        <v>●●</v>
      </c>
      <c r="BC270" s="90">
        <f t="shared" si="475"/>
        <v>30</v>
      </c>
      <c r="BD270" s="90">
        <f t="shared" si="476"/>
        <v>0</v>
      </c>
      <c r="BE270" s="90">
        <f t="shared" si="477"/>
        <v>8</v>
      </c>
      <c r="BP270" s="90"/>
      <c r="BQ270" s="90">
        <f>AK270</f>
        <v>30</v>
      </c>
      <c r="BR270" s="90"/>
      <c r="BS270" s="90"/>
      <c r="CD270" s="90"/>
      <c r="CE270" s="90">
        <f>AL270</f>
        <v>0</v>
      </c>
      <c r="CF270" s="90"/>
      <c r="CG270" s="90"/>
      <c r="CR270" s="90"/>
      <c r="CS270" s="90">
        <f>AM270</f>
        <v>8</v>
      </c>
      <c r="CT270" s="90"/>
      <c r="CU270" s="90"/>
    </row>
    <row r="271" spans="2:99" ht="13.5" customHeight="1">
      <c r="B271" s="211"/>
      <c r="C271" s="208"/>
      <c r="D271" s="102" t="str">
        <f>IF($AH$21="","",$AH$21)</f>
        <v/>
      </c>
      <c r="E271" s="193"/>
      <c r="F271" s="103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5"/>
      <c r="AK271" s="96" t="str">
        <f t="shared" si="478"/>
        <v/>
      </c>
      <c r="AL271" s="96" t="str">
        <f t="shared" si="479"/>
        <v/>
      </c>
      <c r="AM271" s="106" t="str">
        <f t="shared" si="480"/>
        <v/>
      </c>
      <c r="AN271" s="197" t="str">
        <f t="shared" si="472"/>
        <v/>
      </c>
      <c r="AO271" s="198"/>
      <c r="AP271" s="215"/>
      <c r="AQ271" s="216"/>
      <c r="AR271" s="167"/>
      <c r="AT271" s="88" t="str">
        <f t="shared" si="473"/>
        <v/>
      </c>
      <c r="AU271" s="88" t="str">
        <f t="shared" si="474"/>
        <v/>
      </c>
      <c r="AV271" s="2"/>
      <c r="AX271" s="186"/>
      <c r="AY271" s="187"/>
      <c r="AZ271" s="188"/>
      <c r="BA271" s="35" t="str">
        <f>$BA$21</f>
        <v>B産業</v>
      </c>
      <c r="BB271" s="152">
        <f>$BB$21</f>
        <v>0</v>
      </c>
      <c r="BC271" s="90">
        <f t="shared" si="475"/>
        <v>0</v>
      </c>
      <c r="BD271" s="90">
        <f t="shared" si="476"/>
        <v>0</v>
      </c>
      <c r="BE271" s="90">
        <f t="shared" si="477"/>
        <v>0</v>
      </c>
      <c r="BP271" s="90"/>
      <c r="BQ271" s="90"/>
      <c r="BR271" s="90" t="str">
        <f>AK271</f>
        <v/>
      </c>
      <c r="BS271" s="90"/>
      <c r="CD271" s="90"/>
      <c r="CE271" s="90"/>
      <c r="CF271" s="90" t="str">
        <f>AL271</f>
        <v/>
      </c>
      <c r="CG271" s="90"/>
      <c r="CR271" s="90"/>
      <c r="CS271" s="90"/>
      <c r="CT271" s="90" t="str">
        <f>AM271</f>
        <v/>
      </c>
      <c r="CU271" s="90"/>
    </row>
    <row r="272" spans="2:99" ht="13.5" customHeight="1">
      <c r="B272" s="211"/>
      <c r="C272" s="209"/>
      <c r="D272" s="115" t="str">
        <f>IF($AH$22="","",$AH$22)</f>
        <v/>
      </c>
      <c r="E272" s="194"/>
      <c r="F272" s="10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5"/>
      <c r="AK272" s="96" t="str">
        <f t="shared" si="478"/>
        <v/>
      </c>
      <c r="AL272" s="116" t="str">
        <f t="shared" si="479"/>
        <v/>
      </c>
      <c r="AM272" s="98" t="str">
        <f t="shared" si="480"/>
        <v/>
      </c>
      <c r="AN272" s="199" t="str">
        <f t="shared" si="472"/>
        <v/>
      </c>
      <c r="AO272" s="200"/>
      <c r="AP272" s="215"/>
      <c r="AQ272" s="216"/>
      <c r="AR272" s="167"/>
      <c r="AT272" s="88" t="str">
        <f t="shared" si="473"/>
        <v/>
      </c>
      <c r="AU272" s="88" t="str">
        <f t="shared" si="474"/>
        <v/>
      </c>
      <c r="AV272" s="2"/>
      <c r="AX272" s="186"/>
      <c r="AY272" s="187"/>
      <c r="AZ272" s="188"/>
      <c r="BA272" s="50" t="str">
        <f>$BA$22</f>
        <v>B産業</v>
      </c>
      <c r="BB272" s="153" t="str">
        <f t="shared" ref="BB272" si="481">BB252</f>
        <v>●●</v>
      </c>
      <c r="BC272" s="90">
        <f t="shared" si="475"/>
        <v>0</v>
      </c>
      <c r="BD272" s="90">
        <f t="shared" si="476"/>
        <v>0</v>
      </c>
      <c r="BE272" s="90">
        <f t="shared" si="477"/>
        <v>0</v>
      </c>
      <c r="BP272" s="90"/>
      <c r="BQ272" s="90"/>
      <c r="BR272" s="90"/>
      <c r="BS272" s="90" t="str">
        <f>AK272</f>
        <v/>
      </c>
      <c r="CD272" s="90"/>
      <c r="CE272" s="90"/>
      <c r="CF272" s="90"/>
      <c r="CG272" s="90" t="str">
        <f>AL272</f>
        <v/>
      </c>
      <c r="CR272" s="90"/>
      <c r="CS272" s="90"/>
      <c r="CT272" s="90"/>
      <c r="CU272" s="90" t="str">
        <f>AM272</f>
        <v/>
      </c>
    </row>
    <row r="273" spans="2:103" ht="26.25" customHeight="1">
      <c r="B273" s="211"/>
      <c r="C273" s="207" t="str">
        <f>$AE$23</f>
        <v>C土木</v>
      </c>
      <c r="D273" s="88"/>
      <c r="E273" s="133" t="s">
        <v>59</v>
      </c>
      <c r="F273" s="158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9"/>
      <c r="AK273" s="88"/>
      <c r="AL273" s="88"/>
      <c r="AM273" s="111"/>
      <c r="AN273" s="112"/>
      <c r="AO273" s="113"/>
      <c r="AP273" s="215"/>
      <c r="AQ273" s="216"/>
      <c r="AR273" s="167"/>
      <c r="AX273" s="186"/>
      <c r="AY273" s="187"/>
      <c r="AZ273" s="188"/>
      <c r="BA273" s="150"/>
      <c r="BB273" s="149"/>
      <c r="BC273" s="114"/>
      <c r="BD273" s="114"/>
      <c r="BE273" s="114"/>
    </row>
    <row r="274" spans="2:103">
      <c r="B274" s="211"/>
      <c r="C274" s="208"/>
      <c r="D274" s="91" t="str">
        <f>IF($AH$23="","",$AH$23)</f>
        <v>●●</v>
      </c>
      <c r="E274" s="192"/>
      <c r="F274" s="92"/>
      <c r="G274" s="93" t="s">
        <v>1</v>
      </c>
      <c r="H274" s="93"/>
      <c r="I274" s="93"/>
      <c r="J274" s="93"/>
      <c r="K274" s="93" t="s">
        <v>1</v>
      </c>
      <c r="L274" s="93" t="s">
        <v>1</v>
      </c>
      <c r="M274" s="93"/>
      <c r="N274" s="93"/>
      <c r="O274" s="93"/>
      <c r="P274" s="93" t="s">
        <v>1</v>
      </c>
      <c r="Q274" s="93"/>
      <c r="R274" s="93"/>
      <c r="S274" s="93"/>
      <c r="T274" s="93"/>
      <c r="U274" s="93"/>
      <c r="V274" s="93"/>
      <c r="W274" s="93" t="s">
        <v>1</v>
      </c>
      <c r="X274" s="93" t="s">
        <v>1</v>
      </c>
      <c r="Y274" s="93"/>
      <c r="Z274" s="93"/>
      <c r="AA274" s="93"/>
      <c r="AB274" s="93" t="s">
        <v>1</v>
      </c>
      <c r="AC274" s="93"/>
      <c r="AD274" s="93"/>
      <c r="AE274" s="93" t="s">
        <v>1</v>
      </c>
      <c r="AF274" s="93"/>
      <c r="AG274" s="93"/>
      <c r="AH274" s="93"/>
      <c r="AI274" s="93" t="s">
        <v>1</v>
      </c>
      <c r="AJ274" s="117"/>
      <c r="AK274" s="96">
        <f>IF(D274="","",COUNT($F$259:$AJ$259)-AL274)</f>
        <v>30</v>
      </c>
      <c r="AL274" s="118">
        <f>IF(D274="","",AT274+AU274)</f>
        <v>0</v>
      </c>
      <c r="AM274" s="119">
        <f>IF(D274="","",COUNTIF(F274:AJ274,"休"))</f>
        <v>9</v>
      </c>
      <c r="AN274" s="195">
        <f t="shared" ref="AN274:AN277" si="482">IF(D274="","",IF(AK274=0,"－",IFERROR(ROUNDDOWN(AM274/AK274,3),"")))</f>
        <v>0.3</v>
      </c>
      <c r="AO274" s="196"/>
      <c r="AP274" s="215"/>
      <c r="AQ274" s="216"/>
      <c r="AR274" s="167"/>
      <c r="AT274" s="88">
        <f t="shared" ref="AT274:AT277" si="483">IF(D274="","",COUNTIF(F274:AJ274,"－"))</f>
        <v>0</v>
      </c>
      <c r="AU274" s="88">
        <f t="shared" ref="AU274:AU277" si="484">IF(D274="","",COUNTIF(F274:AJ274,"外"))</f>
        <v>0</v>
      </c>
      <c r="AV274" s="2"/>
      <c r="AX274" s="186"/>
      <c r="AY274" s="187"/>
      <c r="AZ274" s="188"/>
      <c r="BA274" s="22" t="str">
        <f>$BA$23</f>
        <v>C土木</v>
      </c>
      <c r="BB274" s="154" t="str">
        <f>$BB$23</f>
        <v>●●</v>
      </c>
      <c r="BC274" s="90">
        <f t="shared" ref="BC274:BC277" si="485">IF(AK274="",0,AK274)</f>
        <v>30</v>
      </c>
      <c r="BD274" s="90">
        <f t="shared" ref="BD274:BD277" si="486">IF(AL274="",0,AL274)</f>
        <v>0</v>
      </c>
      <c r="BE274" s="90">
        <f t="shared" ref="BE274:BE277" si="487">IF(AM274="",0,AM274)</f>
        <v>9</v>
      </c>
      <c r="BT274" s="90">
        <f>AK274</f>
        <v>30</v>
      </c>
      <c r="BU274" s="90"/>
      <c r="BV274" s="90"/>
      <c r="BW274" s="90"/>
      <c r="CH274" s="90">
        <f>AL274</f>
        <v>0</v>
      </c>
      <c r="CI274" s="90"/>
      <c r="CJ274" s="90"/>
      <c r="CK274" s="90"/>
      <c r="CV274" s="90">
        <f>AM274</f>
        <v>9</v>
      </c>
      <c r="CW274" s="90"/>
      <c r="CX274" s="90"/>
      <c r="CY274" s="90"/>
    </row>
    <row r="275" spans="2:103" ht="13.5" customHeight="1">
      <c r="B275" s="211"/>
      <c r="C275" s="208"/>
      <c r="D275" s="102" t="str">
        <f>IF($AH$24="","",$AH$24)</f>
        <v/>
      </c>
      <c r="E275" s="193"/>
      <c r="F275" s="103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5"/>
      <c r="AK275" s="96" t="str">
        <f t="shared" ref="AK275:AK277" si="488">IF(D275="","",COUNT($F$259:$AJ$259)-AL275)</f>
        <v/>
      </c>
      <c r="AL275" s="96" t="str">
        <f t="shared" ref="AL275:AL277" si="489">IF(D275="","",AT275+AU275)</f>
        <v/>
      </c>
      <c r="AM275" s="106" t="str">
        <f t="shared" ref="AM275:AM277" si="490">IF(D275="","",COUNTIF(F275:AJ275,"休"))</f>
        <v/>
      </c>
      <c r="AN275" s="197" t="str">
        <f t="shared" si="482"/>
        <v/>
      </c>
      <c r="AO275" s="198"/>
      <c r="AP275" s="215"/>
      <c r="AQ275" s="216"/>
      <c r="AR275" s="167"/>
      <c r="AT275" s="88" t="str">
        <f t="shared" si="483"/>
        <v/>
      </c>
      <c r="AU275" s="88" t="str">
        <f t="shared" si="484"/>
        <v/>
      </c>
      <c r="AV275" s="2"/>
      <c r="AX275" s="186"/>
      <c r="AY275" s="187"/>
      <c r="AZ275" s="188"/>
      <c r="BA275" s="35" t="str">
        <f>$BA$24</f>
        <v>C土木</v>
      </c>
      <c r="BB275" s="152">
        <f>$BB$24</f>
        <v>0</v>
      </c>
      <c r="BC275" s="90">
        <f t="shared" si="485"/>
        <v>0</v>
      </c>
      <c r="BD275" s="90">
        <f t="shared" si="486"/>
        <v>0</v>
      </c>
      <c r="BE275" s="90">
        <f t="shared" si="487"/>
        <v>0</v>
      </c>
      <c r="BT275" s="90"/>
      <c r="BU275" s="90" t="str">
        <f>AK275</f>
        <v/>
      </c>
      <c r="BV275" s="90"/>
      <c r="BW275" s="90"/>
      <c r="CH275" s="90"/>
      <c r="CI275" s="90" t="str">
        <f>AL275</f>
        <v/>
      </c>
      <c r="CJ275" s="90"/>
      <c r="CK275" s="90"/>
      <c r="CV275" s="90"/>
      <c r="CW275" s="90" t="str">
        <f>AM275</f>
        <v/>
      </c>
      <c r="CX275" s="90"/>
      <c r="CY275" s="90"/>
    </row>
    <row r="276" spans="2:103" ht="13.5" customHeight="1">
      <c r="B276" s="211"/>
      <c r="C276" s="208"/>
      <c r="D276" s="102" t="str">
        <f>IF($AH$25="","",$AH$25)</f>
        <v/>
      </c>
      <c r="E276" s="193"/>
      <c r="F276" s="103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5"/>
      <c r="AK276" s="96" t="str">
        <f t="shared" si="488"/>
        <v/>
      </c>
      <c r="AL276" s="96" t="str">
        <f t="shared" si="489"/>
        <v/>
      </c>
      <c r="AM276" s="106" t="str">
        <f t="shared" si="490"/>
        <v/>
      </c>
      <c r="AN276" s="197" t="str">
        <f t="shared" si="482"/>
        <v/>
      </c>
      <c r="AO276" s="198"/>
      <c r="AP276" s="215"/>
      <c r="AQ276" s="216"/>
      <c r="AR276" s="167"/>
      <c r="AT276" s="88" t="str">
        <f t="shared" si="483"/>
        <v/>
      </c>
      <c r="AU276" s="88" t="str">
        <f t="shared" si="484"/>
        <v/>
      </c>
      <c r="AV276" s="2"/>
      <c r="AX276" s="186"/>
      <c r="AY276" s="187"/>
      <c r="AZ276" s="188"/>
      <c r="BA276" s="35" t="str">
        <f>$BA$25</f>
        <v>C土木</v>
      </c>
      <c r="BB276" s="152">
        <f>$BB$25</f>
        <v>0</v>
      </c>
      <c r="BC276" s="90">
        <f t="shared" si="485"/>
        <v>0</v>
      </c>
      <c r="BD276" s="90">
        <f t="shared" si="486"/>
        <v>0</v>
      </c>
      <c r="BE276" s="90">
        <f t="shared" si="487"/>
        <v>0</v>
      </c>
      <c r="BT276" s="90"/>
      <c r="BU276" s="90"/>
      <c r="BV276" s="90" t="str">
        <f>AK276</f>
        <v/>
      </c>
      <c r="BW276" s="90"/>
      <c r="CH276" s="90"/>
      <c r="CI276" s="90"/>
      <c r="CJ276" s="90" t="str">
        <f>AL276</f>
        <v/>
      </c>
      <c r="CK276" s="90"/>
      <c r="CV276" s="90"/>
      <c r="CW276" s="90"/>
      <c r="CX276" s="90" t="str">
        <f>AM276</f>
        <v/>
      </c>
      <c r="CY276" s="90"/>
    </row>
    <row r="277" spans="2:103" ht="13.5" customHeight="1">
      <c r="B277" s="212"/>
      <c r="C277" s="209"/>
      <c r="D277" s="120" t="str">
        <f>IF($AH$26="","",$AH$26)</f>
        <v/>
      </c>
      <c r="E277" s="194"/>
      <c r="F277" s="121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22"/>
      <c r="AK277" s="116" t="str">
        <f t="shared" si="488"/>
        <v/>
      </c>
      <c r="AL277" s="123" t="str">
        <f t="shared" si="489"/>
        <v/>
      </c>
      <c r="AM277" s="124" t="str">
        <f t="shared" si="490"/>
        <v/>
      </c>
      <c r="AN277" s="199" t="str">
        <f t="shared" si="482"/>
        <v/>
      </c>
      <c r="AO277" s="200"/>
      <c r="AP277" s="217"/>
      <c r="AQ277" s="218"/>
      <c r="AR277" s="167"/>
      <c r="AT277" s="88" t="str">
        <f t="shared" si="483"/>
        <v/>
      </c>
      <c r="AU277" s="88" t="str">
        <f t="shared" si="484"/>
        <v/>
      </c>
      <c r="AV277" s="2"/>
      <c r="AX277" s="189"/>
      <c r="AY277" s="190"/>
      <c r="AZ277" s="191"/>
      <c r="BA277" s="50" t="str">
        <f>$BA$26</f>
        <v>C土木</v>
      </c>
      <c r="BB277" s="153">
        <f>$BB$26</f>
        <v>0</v>
      </c>
      <c r="BC277" s="90">
        <f t="shared" si="485"/>
        <v>0</v>
      </c>
      <c r="BD277" s="90">
        <f t="shared" si="486"/>
        <v>0</v>
      </c>
      <c r="BE277" s="90">
        <f t="shared" si="487"/>
        <v>0</v>
      </c>
      <c r="BT277" s="90"/>
      <c r="BU277" s="90"/>
      <c r="BV277" s="90"/>
      <c r="BW277" s="90" t="str">
        <f>AK277</f>
        <v/>
      </c>
      <c r="CH277" s="90"/>
      <c r="CI277" s="90"/>
      <c r="CJ277" s="90"/>
      <c r="CK277" s="90" t="str">
        <f>AL277</f>
        <v/>
      </c>
      <c r="CV277" s="90"/>
      <c r="CW277" s="90"/>
      <c r="CX277" s="90"/>
      <c r="CY277" s="90" t="str">
        <f>AM277</f>
        <v/>
      </c>
    </row>
    <row r="278" spans="2:103"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M278" s="203" t="s">
        <v>56</v>
      </c>
      <c r="AN278" s="204"/>
      <c r="AO278" s="204"/>
      <c r="AP278" s="205" t="str">
        <f>IF(7&gt;COUNT(F259:AJ259),"対象外",IF(AP262&gt;=0.285,"達成","未達成"))</f>
        <v>達成</v>
      </c>
      <c r="AQ278" s="206"/>
      <c r="AR278" s="165"/>
      <c r="BA278" s="150"/>
      <c r="BB278" s="150"/>
      <c r="BC278" s="127"/>
      <c r="BD278" s="127"/>
      <c r="BE278" s="127"/>
    </row>
    <row r="279" spans="2:103">
      <c r="B279" s="125"/>
      <c r="C279" s="12"/>
      <c r="D279" s="65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126"/>
      <c r="AL279" s="2"/>
      <c r="AM279" s="2"/>
      <c r="AR279" s="155"/>
      <c r="BA279" s="150"/>
      <c r="BB279" s="150"/>
    </row>
    <row r="280" spans="2:103">
      <c r="B280" s="125"/>
      <c r="C280" s="12"/>
      <c r="D280" s="65"/>
      <c r="F280" s="129" t="str">
        <f>IF(F281="","",IF(COUNT($F281:$AJ281)&lt;7,"外",""))</f>
        <v/>
      </c>
      <c r="G280" s="129" t="str">
        <f t="shared" ref="G280:K280" si="491">IF(G281="","",IF(COUNT($F281:$AJ281)&lt;7,"外",""))</f>
        <v/>
      </c>
      <c r="H280" s="129" t="str">
        <f t="shared" si="491"/>
        <v/>
      </c>
      <c r="I280" s="130" t="str">
        <f t="shared" si="491"/>
        <v/>
      </c>
      <c r="J280" s="130" t="str">
        <f t="shared" si="491"/>
        <v/>
      </c>
      <c r="K280" s="130" t="str">
        <f t="shared" si="491"/>
        <v/>
      </c>
      <c r="AK280" s="139"/>
      <c r="AL280" s="2"/>
      <c r="AM280" s="2"/>
      <c r="AR280" s="155"/>
      <c r="BA280" s="150"/>
      <c r="BB280" s="150"/>
    </row>
    <row r="281" spans="2:103" ht="13.5" customHeight="1">
      <c r="B281" s="219">
        <f>F281</f>
        <v>45992</v>
      </c>
      <c r="C281" s="220"/>
      <c r="D281" s="221"/>
      <c r="E281" s="131" t="s">
        <v>57</v>
      </c>
      <c r="F281" s="78">
        <f>IF(EDATE(B259,1)&gt;$E$10,"",EDATE(B259,1))</f>
        <v>45992</v>
      </c>
      <c r="G281" s="79">
        <f>IF(MONTH($F281)&lt;MONTH($F281+F$1),"",IF(($F281+F$1)&gt;$E$10,"",IF(F281=EOMONTH(($F281-DAY($F281)+G$1),0),"",IF(F281="","",F281+1))))</f>
        <v>45993</v>
      </c>
      <c r="H281" s="79">
        <f t="shared" ref="H281:AJ281" si="492">IF(MONTH($F281)&lt;MONTH($F281+G$1),"",IF(($F281+G$1)&gt;$E$10,"",IF(G281=EOMONTH(($F281-DAY($F281)+H$1),0),"",IF(G281="","",G281+1))))</f>
        <v>45994</v>
      </c>
      <c r="I281" s="79">
        <f t="shared" si="492"/>
        <v>45995</v>
      </c>
      <c r="J281" s="79">
        <f t="shared" si="492"/>
        <v>45996</v>
      </c>
      <c r="K281" s="79">
        <f t="shared" si="492"/>
        <v>45997</v>
      </c>
      <c r="L281" s="79">
        <f t="shared" si="492"/>
        <v>45998</v>
      </c>
      <c r="M281" s="79">
        <f t="shared" si="492"/>
        <v>45999</v>
      </c>
      <c r="N281" s="79">
        <f t="shared" si="492"/>
        <v>46000</v>
      </c>
      <c r="O281" s="79">
        <f t="shared" si="492"/>
        <v>46001</v>
      </c>
      <c r="P281" s="79">
        <f t="shared" si="492"/>
        <v>46002</v>
      </c>
      <c r="Q281" s="79">
        <f t="shared" si="492"/>
        <v>46003</v>
      </c>
      <c r="R281" s="79">
        <f t="shared" si="492"/>
        <v>46004</v>
      </c>
      <c r="S281" s="79">
        <f t="shared" si="492"/>
        <v>46005</v>
      </c>
      <c r="T281" s="79">
        <f t="shared" si="492"/>
        <v>46006</v>
      </c>
      <c r="U281" s="79">
        <f t="shared" si="492"/>
        <v>46007</v>
      </c>
      <c r="V281" s="79">
        <f t="shared" si="492"/>
        <v>46008</v>
      </c>
      <c r="W281" s="79">
        <f t="shared" si="492"/>
        <v>46009</v>
      </c>
      <c r="X281" s="79">
        <f t="shared" si="492"/>
        <v>46010</v>
      </c>
      <c r="Y281" s="79">
        <f t="shared" si="492"/>
        <v>46011</v>
      </c>
      <c r="Z281" s="79">
        <f t="shared" si="492"/>
        <v>46012</v>
      </c>
      <c r="AA281" s="79">
        <f t="shared" si="492"/>
        <v>46013</v>
      </c>
      <c r="AB281" s="79">
        <f t="shared" si="492"/>
        <v>46014</v>
      </c>
      <c r="AC281" s="79">
        <f t="shared" si="492"/>
        <v>46015</v>
      </c>
      <c r="AD281" s="79">
        <f t="shared" si="492"/>
        <v>46016</v>
      </c>
      <c r="AE281" s="79">
        <f t="shared" si="492"/>
        <v>46017</v>
      </c>
      <c r="AF281" s="79">
        <f t="shared" si="492"/>
        <v>46018</v>
      </c>
      <c r="AG281" s="79">
        <f t="shared" si="492"/>
        <v>46019</v>
      </c>
      <c r="AH281" s="79">
        <f t="shared" si="492"/>
        <v>46020</v>
      </c>
      <c r="AI281" s="79">
        <f t="shared" si="492"/>
        <v>46021</v>
      </c>
      <c r="AJ281" s="80">
        <f t="shared" si="492"/>
        <v>46022</v>
      </c>
      <c r="AK281" s="225" t="s">
        <v>25</v>
      </c>
      <c r="AL281" s="228" t="s">
        <v>71</v>
      </c>
      <c r="AM281" s="231" t="s">
        <v>27</v>
      </c>
      <c r="AN281" s="234" t="s">
        <v>51</v>
      </c>
      <c r="AO281" s="235"/>
      <c r="AP281" s="240" t="s">
        <v>52</v>
      </c>
      <c r="AQ281" s="241"/>
      <c r="AR281" s="182"/>
      <c r="AT281" s="201" t="s">
        <v>53</v>
      </c>
      <c r="AU281" s="201" t="s">
        <v>54</v>
      </c>
      <c r="AV281" s="202" t="s">
        <v>55</v>
      </c>
      <c r="BA281" s="150"/>
      <c r="BB281" s="150"/>
    </row>
    <row r="282" spans="2:103">
      <c r="B282" s="222"/>
      <c r="C282" s="223"/>
      <c r="D282" s="224"/>
      <c r="E282" s="132" t="s">
        <v>58</v>
      </c>
      <c r="F282" s="83" t="str">
        <f>TEXT(F281,"aaa")</f>
        <v>月</v>
      </c>
      <c r="G282" s="84" t="str">
        <f t="shared" ref="G282:AJ282" si="493">TEXT(G281,"aaa")</f>
        <v>火</v>
      </c>
      <c r="H282" s="84" t="str">
        <f t="shared" si="493"/>
        <v>水</v>
      </c>
      <c r="I282" s="84" t="str">
        <f t="shared" si="493"/>
        <v>木</v>
      </c>
      <c r="J282" s="84" t="str">
        <f t="shared" si="493"/>
        <v>金</v>
      </c>
      <c r="K282" s="84" t="str">
        <f t="shared" si="493"/>
        <v>土</v>
      </c>
      <c r="L282" s="84" t="str">
        <f t="shared" si="493"/>
        <v>日</v>
      </c>
      <c r="M282" s="84" t="str">
        <f t="shared" si="493"/>
        <v>月</v>
      </c>
      <c r="N282" s="84" t="str">
        <f t="shared" si="493"/>
        <v>火</v>
      </c>
      <c r="O282" s="84" t="str">
        <f t="shared" si="493"/>
        <v>水</v>
      </c>
      <c r="P282" s="84" t="str">
        <f t="shared" si="493"/>
        <v>木</v>
      </c>
      <c r="Q282" s="84" t="str">
        <f t="shared" si="493"/>
        <v>金</v>
      </c>
      <c r="R282" s="84" t="str">
        <f t="shared" si="493"/>
        <v>土</v>
      </c>
      <c r="S282" s="84" t="str">
        <f t="shared" si="493"/>
        <v>日</v>
      </c>
      <c r="T282" s="84" t="str">
        <f t="shared" si="493"/>
        <v>月</v>
      </c>
      <c r="U282" s="84" t="str">
        <f t="shared" si="493"/>
        <v>火</v>
      </c>
      <c r="V282" s="84" t="str">
        <f t="shared" si="493"/>
        <v>水</v>
      </c>
      <c r="W282" s="84" t="str">
        <f t="shared" si="493"/>
        <v>木</v>
      </c>
      <c r="X282" s="84" t="str">
        <f t="shared" si="493"/>
        <v>金</v>
      </c>
      <c r="Y282" s="84" t="str">
        <f t="shared" si="493"/>
        <v>土</v>
      </c>
      <c r="Z282" s="84" t="str">
        <f t="shared" si="493"/>
        <v>日</v>
      </c>
      <c r="AA282" s="84" t="str">
        <f t="shared" si="493"/>
        <v>月</v>
      </c>
      <c r="AB282" s="84" t="str">
        <f t="shared" si="493"/>
        <v>火</v>
      </c>
      <c r="AC282" s="84" t="str">
        <f t="shared" si="493"/>
        <v>水</v>
      </c>
      <c r="AD282" s="84" t="str">
        <f t="shared" si="493"/>
        <v>木</v>
      </c>
      <c r="AE282" s="84" t="str">
        <f t="shared" si="493"/>
        <v>金</v>
      </c>
      <c r="AF282" s="84" t="str">
        <f t="shared" si="493"/>
        <v>土</v>
      </c>
      <c r="AG282" s="84" t="str">
        <f t="shared" si="493"/>
        <v>日</v>
      </c>
      <c r="AH282" s="84" t="str">
        <f t="shared" si="493"/>
        <v>月</v>
      </c>
      <c r="AI282" s="84" t="str">
        <f t="shared" si="493"/>
        <v>火</v>
      </c>
      <c r="AJ282" s="85" t="str">
        <f t="shared" si="493"/>
        <v>水</v>
      </c>
      <c r="AK282" s="226"/>
      <c r="AL282" s="229"/>
      <c r="AM282" s="232"/>
      <c r="AN282" s="236"/>
      <c r="AO282" s="237"/>
      <c r="AP282" s="182"/>
      <c r="AQ282" s="242"/>
      <c r="AR282" s="182"/>
      <c r="AT282" s="201"/>
      <c r="AU282" s="201"/>
      <c r="AV282" s="202"/>
      <c r="BA282" s="150"/>
      <c r="BB282" s="150"/>
    </row>
    <row r="283" spans="2:103" ht="26.25" customHeight="1">
      <c r="B283" s="86"/>
      <c r="C283" s="145" t="s">
        <v>21</v>
      </c>
      <c r="D283" s="88" t="s">
        <v>23</v>
      </c>
      <c r="E283" s="133" t="s">
        <v>59</v>
      </c>
      <c r="F283" s="158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 t="s">
        <v>68</v>
      </c>
      <c r="AI283" s="157" t="s">
        <v>68</v>
      </c>
      <c r="AJ283" s="159" t="s">
        <v>68</v>
      </c>
      <c r="AK283" s="227"/>
      <c r="AL283" s="230"/>
      <c r="AM283" s="233"/>
      <c r="AN283" s="238"/>
      <c r="AO283" s="239"/>
      <c r="AP283" s="243"/>
      <c r="AQ283" s="244"/>
      <c r="AR283" s="182"/>
      <c r="AV283" s="90">
        <f>COUNTIF(F280:AJ280,"外")</f>
        <v>0</v>
      </c>
      <c r="BA283" s="150"/>
      <c r="BB283" s="150"/>
    </row>
    <row r="284" spans="2:103" ht="13.5" customHeight="1">
      <c r="B284" s="210" t="str">
        <f>IF($AB$13="","",$AB$13)</f>
        <v>元請負人</v>
      </c>
      <c r="C284" s="207" t="str">
        <f>$AE$13</f>
        <v>A建設</v>
      </c>
      <c r="D284" s="91" t="str">
        <f>IF($AH$13="","",$AH$13)</f>
        <v>〇〇</v>
      </c>
      <c r="E284" s="192"/>
      <c r="F284" s="92"/>
      <c r="G284" s="93"/>
      <c r="H284" s="93" t="s">
        <v>1</v>
      </c>
      <c r="I284" s="93" t="s">
        <v>1</v>
      </c>
      <c r="J284" s="93"/>
      <c r="K284" s="93"/>
      <c r="L284" s="93"/>
      <c r="M284" s="93"/>
      <c r="N284" s="93"/>
      <c r="O284" s="93" t="s">
        <v>1</v>
      </c>
      <c r="P284" s="93" t="s">
        <v>1</v>
      </c>
      <c r="Q284" s="93"/>
      <c r="R284" s="93"/>
      <c r="S284" s="93"/>
      <c r="T284" s="93"/>
      <c r="U284" s="93"/>
      <c r="V284" s="93" t="s">
        <v>1</v>
      </c>
      <c r="W284" s="93" t="s">
        <v>1</v>
      </c>
      <c r="X284" s="93"/>
      <c r="Y284" s="93"/>
      <c r="Z284" s="93"/>
      <c r="AA284" s="93"/>
      <c r="AB284" s="93"/>
      <c r="AC284" s="93" t="s">
        <v>1</v>
      </c>
      <c r="AD284" s="93" t="s">
        <v>1</v>
      </c>
      <c r="AE284" s="94"/>
      <c r="AF284" s="94"/>
      <c r="AG284" s="94"/>
      <c r="AH284" s="94" t="s">
        <v>4</v>
      </c>
      <c r="AI284" s="94" t="s">
        <v>4</v>
      </c>
      <c r="AJ284" s="95" t="s">
        <v>4</v>
      </c>
      <c r="AK284" s="96">
        <f>IF(D284="","",COUNT($F$281:$AJ$281)-AL284)</f>
        <v>28</v>
      </c>
      <c r="AL284" s="97">
        <f>IF(D284="","",AT284+AU284)</f>
        <v>3</v>
      </c>
      <c r="AM284" s="98">
        <f>IF(D284="","",COUNTIF(F284:AJ284,"休"))</f>
        <v>8</v>
      </c>
      <c r="AN284" s="195">
        <f t="shared" ref="AN284:AN289" si="494">IF(D284="","",IF(AK284=0,"－",IFERROR(ROUNDDOWN(AM284/AK284,3),"")))</f>
        <v>0.28499999999999998</v>
      </c>
      <c r="AO284" s="196"/>
      <c r="AP284" s="213">
        <f>ROUNDDOWN(AVERAGE(AN284:AN299),3)</f>
        <v>0.28899999999999998</v>
      </c>
      <c r="AQ284" s="214"/>
      <c r="AR284" s="167"/>
      <c r="AT284" s="88">
        <f>IF(D284="","",COUNTIF(F284:AJ284,"－"))</f>
        <v>0</v>
      </c>
      <c r="AU284" s="88">
        <f>IF(D284="","",COUNTIF(F284:AJ284,"外"))</f>
        <v>3</v>
      </c>
      <c r="AV284" s="2"/>
      <c r="AX284" s="245" t="str">
        <f>$AX$13</f>
        <v>元請負人</v>
      </c>
      <c r="AY284" s="246"/>
      <c r="AZ284" s="247"/>
      <c r="BA284" s="22" t="str">
        <f>$BA$13</f>
        <v>A建設</v>
      </c>
      <c r="BB284" s="23" t="str">
        <f>$BB$13</f>
        <v>〇〇</v>
      </c>
      <c r="BC284" s="90">
        <f>IF(AK284="",0,AK284)</f>
        <v>28</v>
      </c>
      <c r="BD284" s="90">
        <f t="shared" ref="BD284:BD289" si="495">IF(AL284="",0,AL284)</f>
        <v>3</v>
      </c>
      <c r="BE284" s="90">
        <f t="shared" ref="BE284:BE289" si="496">IF(AM284="",0,AM284)</f>
        <v>8</v>
      </c>
      <c r="BI284" s="100"/>
      <c r="BJ284" s="101">
        <f>AK284</f>
        <v>28</v>
      </c>
      <c r="BK284" s="90"/>
      <c r="BL284" s="90"/>
      <c r="BM284" s="90"/>
      <c r="BN284" s="90"/>
      <c r="BO284" s="90"/>
      <c r="BX284" s="90">
        <f>AL284</f>
        <v>3</v>
      </c>
      <c r="BY284" s="90"/>
      <c r="BZ284" s="90"/>
      <c r="CA284" s="90"/>
      <c r="CB284" s="90"/>
      <c r="CC284" s="90"/>
      <c r="CL284" s="90">
        <f>AM284</f>
        <v>8</v>
      </c>
      <c r="CM284" s="90"/>
      <c r="CN284" s="90"/>
      <c r="CO284" s="90"/>
      <c r="CP284" s="90"/>
      <c r="CQ284" s="90"/>
    </row>
    <row r="285" spans="2:103" ht="13.5" customHeight="1">
      <c r="B285" s="211"/>
      <c r="C285" s="208"/>
      <c r="D285" s="102" t="str">
        <f>IF($AH$14="","",$AH$14)</f>
        <v>●●</v>
      </c>
      <c r="E285" s="193"/>
      <c r="F285" s="103" t="s">
        <v>1</v>
      </c>
      <c r="G285" s="104" t="s">
        <v>1</v>
      </c>
      <c r="H285" s="104"/>
      <c r="I285" s="104"/>
      <c r="J285" s="104"/>
      <c r="K285" s="104"/>
      <c r="L285" s="104"/>
      <c r="M285" s="104" t="s">
        <v>1</v>
      </c>
      <c r="N285" s="104" t="s">
        <v>1</v>
      </c>
      <c r="O285" s="104"/>
      <c r="P285" s="104"/>
      <c r="Q285" s="104"/>
      <c r="R285" s="104"/>
      <c r="S285" s="104"/>
      <c r="T285" s="104" t="s">
        <v>1</v>
      </c>
      <c r="U285" s="104" t="s">
        <v>1</v>
      </c>
      <c r="V285" s="104"/>
      <c r="W285" s="104"/>
      <c r="X285" s="104"/>
      <c r="Y285" s="104"/>
      <c r="Z285" s="104"/>
      <c r="AA285" s="104" t="s">
        <v>1</v>
      </c>
      <c r="AB285" s="104" t="s">
        <v>1</v>
      </c>
      <c r="AC285" s="104"/>
      <c r="AD285" s="104"/>
      <c r="AE285" s="104"/>
      <c r="AF285" s="104"/>
      <c r="AG285" s="104"/>
      <c r="AH285" s="104" t="s">
        <v>4</v>
      </c>
      <c r="AI285" s="104" t="s">
        <v>4</v>
      </c>
      <c r="AJ285" s="105" t="s">
        <v>4</v>
      </c>
      <c r="AK285" s="96">
        <f t="shared" ref="AK285:AK289" si="497">IF(D285="","",COUNT($F$281:$AJ$281)-AL285)</f>
        <v>28</v>
      </c>
      <c r="AL285" s="96">
        <f t="shared" ref="AL285:AL289" si="498">IF(D285="","",AT285+AU285)</f>
        <v>3</v>
      </c>
      <c r="AM285" s="106">
        <f t="shared" ref="AM285:AM289" si="499">IF(D285="","",COUNTIF(F285:AJ285,"休"))</f>
        <v>8</v>
      </c>
      <c r="AN285" s="197">
        <f t="shared" si="494"/>
        <v>0.28499999999999998</v>
      </c>
      <c r="AO285" s="198"/>
      <c r="AP285" s="215"/>
      <c r="AQ285" s="216"/>
      <c r="AR285" s="167"/>
      <c r="AT285" s="88">
        <f t="shared" ref="AT285:AT289" si="500">IF(D285="","",COUNTIF(F285:AJ285,"－"))</f>
        <v>0</v>
      </c>
      <c r="AU285" s="88">
        <f t="shared" ref="AU285:AU289" si="501">IF(D285="","",COUNTIF(F285:AJ285,"外"))</f>
        <v>3</v>
      </c>
      <c r="AV285" s="2"/>
      <c r="AX285" s="245"/>
      <c r="AY285" s="246"/>
      <c r="AZ285" s="247"/>
      <c r="BA285" s="35" t="str">
        <f>$BA$14</f>
        <v>A建設</v>
      </c>
      <c r="BB285" s="36" t="str">
        <f>$BB$14</f>
        <v>●●</v>
      </c>
      <c r="BC285" s="90">
        <f t="shared" ref="BC285:BC289" si="502">IF(AK285="",0,AK285)</f>
        <v>28</v>
      </c>
      <c r="BD285" s="90">
        <f t="shared" si="495"/>
        <v>3</v>
      </c>
      <c r="BE285" s="90">
        <f t="shared" si="496"/>
        <v>8</v>
      </c>
      <c r="BI285" s="100"/>
      <c r="BJ285" s="101"/>
      <c r="BK285" s="90">
        <f>AK285</f>
        <v>28</v>
      </c>
      <c r="BL285" s="90"/>
      <c r="BM285" s="90"/>
      <c r="BN285" s="90"/>
      <c r="BO285" s="90"/>
      <c r="BX285" s="90"/>
      <c r="BY285" s="90">
        <f>AL285</f>
        <v>3</v>
      </c>
      <c r="BZ285" s="90"/>
      <c r="CA285" s="90"/>
      <c r="CB285" s="90"/>
      <c r="CC285" s="90"/>
      <c r="CL285" s="90"/>
      <c r="CM285" s="90">
        <f>AM285</f>
        <v>8</v>
      </c>
      <c r="CN285" s="90"/>
      <c r="CO285" s="90"/>
      <c r="CP285" s="90"/>
      <c r="CQ285" s="90"/>
    </row>
    <row r="286" spans="2:103" ht="13.5" customHeight="1">
      <c r="B286" s="211"/>
      <c r="C286" s="208"/>
      <c r="D286" s="102" t="str">
        <f>IF($AH$15="","",$AH$15)</f>
        <v>△△</v>
      </c>
      <c r="E286" s="193"/>
      <c r="F286" s="103"/>
      <c r="G286" s="104"/>
      <c r="H286" s="104"/>
      <c r="I286" s="104"/>
      <c r="J286" s="104" t="s">
        <v>1</v>
      </c>
      <c r="K286" s="104"/>
      <c r="L286" s="104"/>
      <c r="M286" s="104"/>
      <c r="N286" s="104" t="s">
        <v>1</v>
      </c>
      <c r="O286" s="104"/>
      <c r="P286" s="104"/>
      <c r="Q286" s="104"/>
      <c r="R286" s="104" t="s">
        <v>1</v>
      </c>
      <c r="S286" s="104" t="s">
        <v>1</v>
      </c>
      <c r="T286" s="104"/>
      <c r="U286" s="104"/>
      <c r="V286" s="104"/>
      <c r="W286" s="104" t="s">
        <v>1</v>
      </c>
      <c r="X286" s="104" t="s">
        <v>1</v>
      </c>
      <c r="Y286" s="104"/>
      <c r="Z286" s="104"/>
      <c r="AA286" s="104"/>
      <c r="AB286" s="104"/>
      <c r="AC286" s="104" t="s">
        <v>1</v>
      </c>
      <c r="AD286" s="104" t="s">
        <v>1</v>
      </c>
      <c r="AE286" s="104"/>
      <c r="AF286" s="104"/>
      <c r="AG286" s="104"/>
      <c r="AH286" s="104" t="s">
        <v>4</v>
      </c>
      <c r="AI286" s="104" t="s">
        <v>4</v>
      </c>
      <c r="AJ286" s="105" t="s">
        <v>4</v>
      </c>
      <c r="AK286" s="96">
        <f t="shared" si="497"/>
        <v>28</v>
      </c>
      <c r="AL286" s="96">
        <f t="shared" si="498"/>
        <v>3</v>
      </c>
      <c r="AM286" s="106">
        <f t="shared" si="499"/>
        <v>8</v>
      </c>
      <c r="AN286" s="197">
        <f t="shared" si="494"/>
        <v>0.28499999999999998</v>
      </c>
      <c r="AO286" s="198"/>
      <c r="AP286" s="215"/>
      <c r="AQ286" s="216"/>
      <c r="AR286" s="167"/>
      <c r="AT286" s="88">
        <f t="shared" si="500"/>
        <v>0</v>
      </c>
      <c r="AU286" s="88">
        <f t="shared" si="501"/>
        <v>3</v>
      </c>
      <c r="AV286" s="2"/>
      <c r="AX286" s="245"/>
      <c r="AY286" s="246"/>
      <c r="AZ286" s="247"/>
      <c r="BA286" s="35" t="str">
        <f>$BA$15</f>
        <v>A建設</v>
      </c>
      <c r="BB286" s="36" t="str">
        <f>$BB$15</f>
        <v>△△</v>
      </c>
      <c r="BC286" s="90">
        <f t="shared" si="502"/>
        <v>28</v>
      </c>
      <c r="BD286" s="90">
        <f t="shared" si="495"/>
        <v>3</v>
      </c>
      <c r="BE286" s="90">
        <f t="shared" si="496"/>
        <v>8</v>
      </c>
      <c r="BI286" s="100"/>
      <c r="BJ286" s="101"/>
      <c r="BK286" s="90"/>
      <c r="BL286" s="90">
        <f>AK286</f>
        <v>28</v>
      </c>
      <c r="BM286" s="90"/>
      <c r="BN286" s="90"/>
      <c r="BO286" s="90"/>
      <c r="BX286" s="90"/>
      <c r="BY286" s="90"/>
      <c r="BZ286" s="90">
        <f>AL286</f>
        <v>3</v>
      </c>
      <c r="CA286" s="90"/>
      <c r="CB286" s="90"/>
      <c r="CC286" s="90"/>
      <c r="CL286" s="90"/>
      <c r="CM286" s="90"/>
      <c r="CN286" s="90">
        <f>AM286</f>
        <v>8</v>
      </c>
      <c r="CO286" s="90"/>
      <c r="CP286" s="90"/>
      <c r="CQ286" s="90"/>
    </row>
    <row r="287" spans="2:103" ht="13.5" customHeight="1">
      <c r="B287" s="211"/>
      <c r="C287" s="208"/>
      <c r="D287" s="102" t="str">
        <f>IF($AH$16="","",$AH$16)</f>
        <v>■■</v>
      </c>
      <c r="E287" s="193"/>
      <c r="F287" s="103" t="s">
        <v>1</v>
      </c>
      <c r="G287" s="104"/>
      <c r="H287" s="104"/>
      <c r="I287" s="104" t="s">
        <v>1</v>
      </c>
      <c r="J287" s="104"/>
      <c r="K287" s="104"/>
      <c r="L287" s="104" t="s">
        <v>1</v>
      </c>
      <c r="M287" s="104"/>
      <c r="N287" s="104"/>
      <c r="O287" s="104" t="s">
        <v>1</v>
      </c>
      <c r="P287" s="104"/>
      <c r="Q287" s="104"/>
      <c r="R287" s="104"/>
      <c r="S287" s="104" t="s">
        <v>1</v>
      </c>
      <c r="T287" s="104"/>
      <c r="U287" s="104"/>
      <c r="V287" s="104"/>
      <c r="W287" s="104" t="s">
        <v>1</v>
      </c>
      <c r="X287" s="104" t="s">
        <v>1</v>
      </c>
      <c r="Y287" s="104"/>
      <c r="Z287" s="104"/>
      <c r="AA287" s="104" t="s">
        <v>1</v>
      </c>
      <c r="AB287" s="104"/>
      <c r="AC287" s="104"/>
      <c r="AD287" s="104" t="s">
        <v>1</v>
      </c>
      <c r="AE287" s="104"/>
      <c r="AF287" s="104"/>
      <c r="AG287" s="104"/>
      <c r="AH287" s="104" t="s">
        <v>4</v>
      </c>
      <c r="AI287" s="104" t="s">
        <v>4</v>
      </c>
      <c r="AJ287" s="105" t="s">
        <v>4</v>
      </c>
      <c r="AK287" s="96">
        <f t="shared" si="497"/>
        <v>28</v>
      </c>
      <c r="AL287" s="96">
        <f t="shared" si="498"/>
        <v>3</v>
      </c>
      <c r="AM287" s="106">
        <f t="shared" si="499"/>
        <v>9</v>
      </c>
      <c r="AN287" s="197">
        <f t="shared" si="494"/>
        <v>0.32100000000000001</v>
      </c>
      <c r="AO287" s="198"/>
      <c r="AP287" s="215"/>
      <c r="AQ287" s="216"/>
      <c r="AR287" s="167"/>
      <c r="AT287" s="88">
        <f t="shared" si="500"/>
        <v>0</v>
      </c>
      <c r="AU287" s="88">
        <f t="shared" si="501"/>
        <v>3</v>
      </c>
      <c r="AV287" s="2"/>
      <c r="AX287" s="245"/>
      <c r="AY287" s="246"/>
      <c r="AZ287" s="247"/>
      <c r="BA287" s="35" t="str">
        <f>$BA$16</f>
        <v>A建設</v>
      </c>
      <c r="BB287" s="36" t="str">
        <f>$BB$16</f>
        <v>■■</v>
      </c>
      <c r="BC287" s="90">
        <f t="shared" si="502"/>
        <v>28</v>
      </c>
      <c r="BD287" s="90">
        <f t="shared" si="495"/>
        <v>3</v>
      </c>
      <c r="BE287" s="90">
        <f t="shared" si="496"/>
        <v>9</v>
      </c>
      <c r="BI287" s="100"/>
      <c r="BJ287" s="101"/>
      <c r="BK287" s="90"/>
      <c r="BL287" s="90"/>
      <c r="BM287" s="90">
        <f>AK287</f>
        <v>28</v>
      </c>
      <c r="BN287" s="90"/>
      <c r="BO287" s="90"/>
      <c r="BX287" s="90"/>
      <c r="BY287" s="90"/>
      <c r="BZ287" s="90"/>
      <c r="CA287" s="90">
        <f>AL287</f>
        <v>3</v>
      </c>
      <c r="CB287" s="90"/>
      <c r="CC287" s="90"/>
      <c r="CL287" s="90"/>
      <c r="CM287" s="90"/>
      <c r="CN287" s="90"/>
      <c r="CO287" s="90">
        <f>AM287</f>
        <v>9</v>
      </c>
      <c r="CP287" s="90"/>
      <c r="CQ287" s="90"/>
    </row>
    <row r="288" spans="2:103" ht="13.5" customHeight="1">
      <c r="B288" s="211"/>
      <c r="C288" s="208"/>
      <c r="D288" s="102" t="str">
        <f>IF($AH$17="","",$AH$17)</f>
        <v>★★</v>
      </c>
      <c r="E288" s="193"/>
      <c r="F288" s="103"/>
      <c r="G288" s="104" t="s">
        <v>1</v>
      </c>
      <c r="H288" s="104" t="s">
        <v>1</v>
      </c>
      <c r="I288" s="104"/>
      <c r="J288" s="104"/>
      <c r="K288" s="104"/>
      <c r="L288" s="104"/>
      <c r="M288" s="104"/>
      <c r="N288" s="104" t="s">
        <v>1</v>
      </c>
      <c r="O288" s="104" t="s">
        <v>1</v>
      </c>
      <c r="P288" s="104"/>
      <c r="Q288" s="104"/>
      <c r="R288" s="104"/>
      <c r="S288" s="104"/>
      <c r="T288" s="104"/>
      <c r="U288" s="104" t="s">
        <v>1</v>
      </c>
      <c r="V288" s="104" t="s">
        <v>1</v>
      </c>
      <c r="W288" s="104"/>
      <c r="X288" s="104"/>
      <c r="Y288" s="104"/>
      <c r="Z288" s="104"/>
      <c r="AA288" s="104"/>
      <c r="AB288" s="104" t="s">
        <v>1</v>
      </c>
      <c r="AC288" s="104" t="s">
        <v>1</v>
      </c>
      <c r="AD288" s="104"/>
      <c r="AE288" s="104"/>
      <c r="AF288" s="104"/>
      <c r="AG288" s="104"/>
      <c r="AH288" s="104" t="s">
        <v>4</v>
      </c>
      <c r="AI288" s="104" t="s">
        <v>4</v>
      </c>
      <c r="AJ288" s="105" t="s">
        <v>4</v>
      </c>
      <c r="AK288" s="96">
        <f t="shared" si="497"/>
        <v>28</v>
      </c>
      <c r="AL288" s="96">
        <f t="shared" si="498"/>
        <v>3</v>
      </c>
      <c r="AM288" s="106">
        <f t="shared" si="499"/>
        <v>8</v>
      </c>
      <c r="AN288" s="197">
        <f t="shared" si="494"/>
        <v>0.28499999999999998</v>
      </c>
      <c r="AO288" s="198"/>
      <c r="AP288" s="215"/>
      <c r="AQ288" s="216"/>
      <c r="AR288" s="167"/>
      <c r="AT288" s="88">
        <f t="shared" si="500"/>
        <v>0</v>
      </c>
      <c r="AU288" s="88">
        <f t="shared" si="501"/>
        <v>3</v>
      </c>
      <c r="AV288" s="2"/>
      <c r="AX288" s="245"/>
      <c r="AY288" s="246"/>
      <c r="AZ288" s="247"/>
      <c r="BA288" s="35" t="str">
        <f>$BA$17</f>
        <v>A建設</v>
      </c>
      <c r="BB288" s="36" t="str">
        <f>$BB$17</f>
        <v>★★</v>
      </c>
      <c r="BC288" s="90">
        <f t="shared" si="502"/>
        <v>28</v>
      </c>
      <c r="BD288" s="90">
        <f t="shared" si="495"/>
        <v>3</v>
      </c>
      <c r="BE288" s="90">
        <f t="shared" si="496"/>
        <v>8</v>
      </c>
      <c r="BI288" s="100"/>
      <c r="BJ288" s="101"/>
      <c r="BK288" s="90"/>
      <c r="BL288" s="90"/>
      <c r="BM288" s="90"/>
      <c r="BN288" s="90">
        <f>AK288</f>
        <v>28</v>
      </c>
      <c r="BO288" s="90"/>
      <c r="BX288" s="90"/>
      <c r="BY288" s="90"/>
      <c r="BZ288" s="90"/>
      <c r="CA288" s="90"/>
      <c r="CB288" s="90">
        <f>AL288</f>
        <v>3</v>
      </c>
      <c r="CC288" s="90"/>
      <c r="CL288" s="90"/>
      <c r="CM288" s="90"/>
      <c r="CN288" s="90"/>
      <c r="CO288" s="90"/>
      <c r="CP288" s="90">
        <f>AM288</f>
        <v>8</v>
      </c>
      <c r="CQ288" s="90"/>
    </row>
    <row r="289" spans="2:103" ht="13.5" customHeight="1">
      <c r="B289" s="212"/>
      <c r="C289" s="209"/>
      <c r="D289" s="102" t="str">
        <f>IF($AH$18="","",$AH$18)</f>
        <v/>
      </c>
      <c r="E289" s="194"/>
      <c r="F289" s="107"/>
      <c r="G289" s="108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 t="s">
        <v>4</v>
      </c>
      <c r="AI289" s="109" t="s">
        <v>4</v>
      </c>
      <c r="AJ289" s="110" t="s">
        <v>4</v>
      </c>
      <c r="AK289" s="96" t="str">
        <f t="shared" si="497"/>
        <v/>
      </c>
      <c r="AL289" s="97" t="str">
        <f t="shared" si="498"/>
        <v/>
      </c>
      <c r="AM289" s="98" t="str">
        <f t="shared" si="499"/>
        <v/>
      </c>
      <c r="AN289" s="199" t="str">
        <f t="shared" si="494"/>
        <v/>
      </c>
      <c r="AO289" s="200"/>
      <c r="AP289" s="215"/>
      <c r="AQ289" s="216"/>
      <c r="AR289" s="167"/>
      <c r="AT289" s="88" t="str">
        <f t="shared" si="500"/>
        <v/>
      </c>
      <c r="AU289" s="88" t="str">
        <f t="shared" si="501"/>
        <v/>
      </c>
      <c r="AV289" s="2"/>
      <c r="AX289" s="245"/>
      <c r="AY289" s="246"/>
      <c r="AZ289" s="247"/>
      <c r="BA289" s="50" t="str">
        <f>$BA$18</f>
        <v>A建設</v>
      </c>
      <c r="BB289" s="51">
        <f>$BB$18</f>
        <v>0</v>
      </c>
      <c r="BC289" s="90">
        <f t="shared" si="502"/>
        <v>0</v>
      </c>
      <c r="BD289" s="90">
        <f t="shared" si="495"/>
        <v>0</v>
      </c>
      <c r="BE289" s="90">
        <f t="shared" si="496"/>
        <v>0</v>
      </c>
      <c r="BI289" s="100"/>
      <c r="BJ289" s="101"/>
      <c r="BK289" s="90"/>
      <c r="BL289" s="90"/>
      <c r="BM289" s="90"/>
      <c r="BN289" s="90"/>
      <c r="BO289" s="90" t="str">
        <f>AK289</f>
        <v/>
      </c>
      <c r="BX289" s="90"/>
      <c r="BY289" s="90"/>
      <c r="BZ289" s="90"/>
      <c r="CA289" s="90"/>
      <c r="CB289" s="90"/>
      <c r="CC289" s="90" t="str">
        <f>AL289</f>
        <v/>
      </c>
      <c r="CL289" s="90"/>
      <c r="CM289" s="90"/>
      <c r="CN289" s="90"/>
      <c r="CO289" s="90"/>
      <c r="CP289" s="90"/>
      <c r="CQ289" s="90" t="str">
        <f>AM289</f>
        <v/>
      </c>
    </row>
    <row r="290" spans="2:103" ht="26.25" customHeight="1">
      <c r="B290" s="210" t="str">
        <f>IF($AB$19="","",$AB$19)</f>
        <v>下請負人</v>
      </c>
      <c r="C290" s="207" t="str">
        <f>$AE$19</f>
        <v>B産業</v>
      </c>
      <c r="D290" s="88"/>
      <c r="E290" s="133" t="s">
        <v>59</v>
      </c>
      <c r="F290" s="158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 t="s">
        <v>68</v>
      </c>
      <c r="AI290" s="157" t="s">
        <v>68</v>
      </c>
      <c r="AJ290" s="159" t="s">
        <v>68</v>
      </c>
      <c r="AK290" s="88"/>
      <c r="AL290" s="88"/>
      <c r="AM290" s="111"/>
      <c r="AN290" s="112"/>
      <c r="AO290" s="113"/>
      <c r="AP290" s="215"/>
      <c r="AQ290" s="216"/>
      <c r="AR290" s="167"/>
      <c r="AX290" s="183" t="str">
        <f>$AX$19</f>
        <v>下請負人</v>
      </c>
      <c r="AY290" s="184"/>
      <c r="AZ290" s="185"/>
      <c r="BA290" s="150"/>
      <c r="BB290" s="151"/>
      <c r="BC290" s="114"/>
      <c r="BD290" s="114"/>
      <c r="BE290" s="114"/>
    </row>
    <row r="291" spans="2:103" ht="13.5" customHeight="1">
      <c r="B291" s="211"/>
      <c r="C291" s="208"/>
      <c r="D291" s="115" t="str">
        <f>IF($AH$19="","",$AH$19)</f>
        <v>〇〇</v>
      </c>
      <c r="E291" s="192"/>
      <c r="F291" s="92" t="s">
        <v>1</v>
      </c>
      <c r="G291" s="93" t="s">
        <v>1</v>
      </c>
      <c r="H291" s="93"/>
      <c r="I291" s="93"/>
      <c r="J291" s="93"/>
      <c r="K291" s="93" t="s">
        <v>1</v>
      </c>
      <c r="L291" s="93"/>
      <c r="M291" s="93"/>
      <c r="N291" s="93"/>
      <c r="O291" s="93"/>
      <c r="P291" s="93" t="s">
        <v>1</v>
      </c>
      <c r="Q291" s="93"/>
      <c r="R291" s="93"/>
      <c r="S291" s="93"/>
      <c r="T291" s="93"/>
      <c r="U291" s="93" t="s">
        <v>1</v>
      </c>
      <c r="V291" s="93"/>
      <c r="W291" s="93"/>
      <c r="X291" s="93"/>
      <c r="Y291" s="93" t="s">
        <v>1</v>
      </c>
      <c r="Z291" s="93"/>
      <c r="AA291" s="93"/>
      <c r="AB291" s="93"/>
      <c r="AC291" s="93" t="s">
        <v>1</v>
      </c>
      <c r="AD291" s="93"/>
      <c r="AE291" s="94"/>
      <c r="AF291" s="94"/>
      <c r="AG291" s="94"/>
      <c r="AH291" s="94" t="s">
        <v>4</v>
      </c>
      <c r="AI291" s="94" t="s">
        <v>4</v>
      </c>
      <c r="AJ291" s="95" t="s">
        <v>4</v>
      </c>
      <c r="AK291" s="96">
        <f>IF(D291="","",COUNT($F$281:$AJ$281)-AL291)</f>
        <v>28</v>
      </c>
      <c r="AL291" s="97">
        <f>IF(D291="","",AT291+AU291)</f>
        <v>3</v>
      </c>
      <c r="AM291" s="98">
        <f>IF(D291="","",COUNTIF(F291:AJ291,"休"))</f>
        <v>7</v>
      </c>
      <c r="AN291" s="195">
        <f t="shared" ref="AN291:AN294" si="503">IF(D291="","",IF(AK291=0,"－",IFERROR(ROUNDDOWN(AM291/AK291,3),"")))</f>
        <v>0.25</v>
      </c>
      <c r="AO291" s="196"/>
      <c r="AP291" s="215"/>
      <c r="AQ291" s="216"/>
      <c r="AR291" s="167"/>
      <c r="AT291" s="88">
        <f t="shared" ref="AT291:AT294" si="504">IF(D291="","",COUNTIF(F291:AJ291,"－"))</f>
        <v>0</v>
      </c>
      <c r="AU291" s="88">
        <f t="shared" ref="AU291:AU294" si="505">IF(D291="","",COUNTIF(F291:AJ291,"外"))</f>
        <v>3</v>
      </c>
      <c r="AV291" s="2"/>
      <c r="AX291" s="186"/>
      <c r="AY291" s="187"/>
      <c r="AZ291" s="188"/>
      <c r="BA291" s="22" t="str">
        <f>$BA$19</f>
        <v>B産業</v>
      </c>
      <c r="BB291" s="23" t="str">
        <f>$BB$19</f>
        <v>〇〇</v>
      </c>
      <c r="BC291" s="90">
        <f t="shared" ref="BC291:BC294" si="506">IF(AK291="",0,AK291)</f>
        <v>28</v>
      </c>
      <c r="BD291" s="90">
        <f t="shared" ref="BD291:BD294" si="507">IF(AL291="",0,AL291)</f>
        <v>3</v>
      </c>
      <c r="BE291" s="90">
        <f t="shared" ref="BE291:BE294" si="508">IF(AM291="",0,AM291)</f>
        <v>7</v>
      </c>
      <c r="BP291" s="90">
        <f>AK291</f>
        <v>28</v>
      </c>
      <c r="BQ291" s="90"/>
      <c r="BR291" s="90"/>
      <c r="BS291" s="90"/>
      <c r="CD291" s="90">
        <f>AL291</f>
        <v>3</v>
      </c>
      <c r="CE291" s="90"/>
      <c r="CF291" s="90"/>
      <c r="CG291" s="90"/>
      <c r="CR291" s="90">
        <f>AM291</f>
        <v>7</v>
      </c>
      <c r="CS291" s="90"/>
      <c r="CT291" s="90"/>
      <c r="CU291" s="90"/>
    </row>
    <row r="292" spans="2:103" ht="13.5" customHeight="1">
      <c r="B292" s="211"/>
      <c r="C292" s="208"/>
      <c r="D292" s="102" t="str">
        <f>IF($AH$20="","",$AH$20)</f>
        <v>●●</v>
      </c>
      <c r="E292" s="193"/>
      <c r="F292" s="103"/>
      <c r="G292" s="104" t="s">
        <v>1</v>
      </c>
      <c r="H292" s="104" t="s">
        <v>1</v>
      </c>
      <c r="I292" s="104"/>
      <c r="J292" s="104"/>
      <c r="K292" s="104"/>
      <c r="L292" s="104" t="s">
        <v>1</v>
      </c>
      <c r="M292" s="104"/>
      <c r="N292" s="104"/>
      <c r="O292" s="104"/>
      <c r="P292" s="104" t="s">
        <v>1</v>
      </c>
      <c r="Q292" s="104" t="s">
        <v>1</v>
      </c>
      <c r="R292" s="104"/>
      <c r="S292" s="104"/>
      <c r="T292" s="104"/>
      <c r="U292" s="104"/>
      <c r="V292" s="104" t="s">
        <v>1</v>
      </c>
      <c r="W292" s="104"/>
      <c r="X292" s="104"/>
      <c r="Y292" s="104"/>
      <c r="Z292" s="104"/>
      <c r="AA292" s="104"/>
      <c r="AB292" s="104" t="s">
        <v>1</v>
      </c>
      <c r="AC292" s="104"/>
      <c r="AD292" s="104"/>
      <c r="AE292" s="104" t="s">
        <v>1</v>
      </c>
      <c r="AF292" s="104"/>
      <c r="AG292" s="104"/>
      <c r="AH292" s="104" t="s">
        <v>4</v>
      </c>
      <c r="AI292" s="104" t="s">
        <v>4</v>
      </c>
      <c r="AJ292" s="105" t="s">
        <v>4</v>
      </c>
      <c r="AK292" s="96">
        <f t="shared" ref="AK292:AK294" si="509">IF(D292="","",COUNT($F$281:$AJ$281)-AL292)</f>
        <v>28</v>
      </c>
      <c r="AL292" s="96">
        <f t="shared" ref="AL292:AL294" si="510">IF(D292="","",AT292+AU292)</f>
        <v>3</v>
      </c>
      <c r="AM292" s="106">
        <f t="shared" ref="AM292:AM294" si="511">IF(D292="","",COUNTIF(F292:AJ292,"休"))</f>
        <v>8</v>
      </c>
      <c r="AN292" s="197">
        <f t="shared" si="503"/>
        <v>0.28499999999999998</v>
      </c>
      <c r="AO292" s="198"/>
      <c r="AP292" s="215"/>
      <c r="AQ292" s="216"/>
      <c r="AR292" s="167"/>
      <c r="AT292" s="88">
        <f t="shared" si="504"/>
        <v>0</v>
      </c>
      <c r="AU292" s="88">
        <f t="shared" si="505"/>
        <v>3</v>
      </c>
      <c r="AV292" s="2"/>
      <c r="AX292" s="186"/>
      <c r="AY292" s="187"/>
      <c r="AZ292" s="188"/>
      <c r="BA292" s="35" t="str">
        <f>$BA$20</f>
        <v>B産業</v>
      </c>
      <c r="BB292" s="152" t="str">
        <f>$BB$20</f>
        <v>●●</v>
      </c>
      <c r="BC292" s="90">
        <f t="shared" si="506"/>
        <v>28</v>
      </c>
      <c r="BD292" s="90">
        <f t="shared" si="507"/>
        <v>3</v>
      </c>
      <c r="BE292" s="90">
        <f t="shared" si="508"/>
        <v>8</v>
      </c>
      <c r="BP292" s="90"/>
      <c r="BQ292" s="90">
        <f>AK292</f>
        <v>28</v>
      </c>
      <c r="BR292" s="90"/>
      <c r="BS292" s="90"/>
      <c r="CD292" s="90"/>
      <c r="CE292" s="90">
        <f>AL292</f>
        <v>3</v>
      </c>
      <c r="CF292" s="90"/>
      <c r="CG292" s="90"/>
      <c r="CR292" s="90"/>
      <c r="CS292" s="90">
        <f>AM292</f>
        <v>8</v>
      </c>
      <c r="CT292" s="90"/>
      <c r="CU292" s="90"/>
    </row>
    <row r="293" spans="2:103" ht="13.5" customHeight="1">
      <c r="B293" s="211"/>
      <c r="C293" s="208"/>
      <c r="D293" s="102" t="str">
        <f>IF($AH$21="","",$AH$21)</f>
        <v/>
      </c>
      <c r="E293" s="193"/>
      <c r="F293" s="103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 t="s">
        <v>4</v>
      </c>
      <c r="AI293" s="104" t="s">
        <v>4</v>
      </c>
      <c r="AJ293" s="105" t="s">
        <v>4</v>
      </c>
      <c r="AK293" s="96" t="str">
        <f t="shared" si="509"/>
        <v/>
      </c>
      <c r="AL293" s="96" t="str">
        <f t="shared" si="510"/>
        <v/>
      </c>
      <c r="AM293" s="106" t="str">
        <f t="shared" si="511"/>
        <v/>
      </c>
      <c r="AN293" s="197" t="str">
        <f t="shared" si="503"/>
        <v/>
      </c>
      <c r="AO293" s="198"/>
      <c r="AP293" s="215"/>
      <c r="AQ293" s="216"/>
      <c r="AR293" s="167"/>
      <c r="AT293" s="88" t="str">
        <f t="shared" si="504"/>
        <v/>
      </c>
      <c r="AU293" s="88" t="str">
        <f t="shared" si="505"/>
        <v/>
      </c>
      <c r="AV293" s="2"/>
      <c r="AX293" s="186"/>
      <c r="AY293" s="187"/>
      <c r="AZ293" s="188"/>
      <c r="BA293" s="35" t="str">
        <f>$BA$21</f>
        <v>B産業</v>
      </c>
      <c r="BB293" s="152">
        <f>$BB$21</f>
        <v>0</v>
      </c>
      <c r="BC293" s="90">
        <f t="shared" si="506"/>
        <v>0</v>
      </c>
      <c r="BD293" s="90">
        <f t="shared" si="507"/>
        <v>0</v>
      </c>
      <c r="BE293" s="90">
        <f t="shared" si="508"/>
        <v>0</v>
      </c>
      <c r="BP293" s="90"/>
      <c r="BQ293" s="90"/>
      <c r="BR293" s="90" t="str">
        <f>AK293</f>
        <v/>
      </c>
      <c r="BS293" s="90"/>
      <c r="CD293" s="90"/>
      <c r="CE293" s="90"/>
      <c r="CF293" s="90" t="str">
        <f>AL293</f>
        <v/>
      </c>
      <c r="CG293" s="90"/>
      <c r="CR293" s="90"/>
      <c r="CS293" s="90"/>
      <c r="CT293" s="90" t="str">
        <f>AM293</f>
        <v/>
      </c>
      <c r="CU293" s="90"/>
    </row>
    <row r="294" spans="2:103" ht="13.5" customHeight="1">
      <c r="B294" s="211"/>
      <c r="C294" s="209"/>
      <c r="D294" s="115" t="str">
        <f>IF($AH$22="","",$AH$22)</f>
        <v/>
      </c>
      <c r="E294" s="194"/>
      <c r="F294" s="10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 t="s">
        <v>4</v>
      </c>
      <c r="AI294" s="94" t="s">
        <v>4</v>
      </c>
      <c r="AJ294" s="95" t="s">
        <v>4</v>
      </c>
      <c r="AK294" s="96" t="str">
        <f t="shared" si="509"/>
        <v/>
      </c>
      <c r="AL294" s="116" t="str">
        <f t="shared" si="510"/>
        <v/>
      </c>
      <c r="AM294" s="98" t="str">
        <f t="shared" si="511"/>
        <v/>
      </c>
      <c r="AN294" s="199" t="str">
        <f t="shared" si="503"/>
        <v/>
      </c>
      <c r="AO294" s="200"/>
      <c r="AP294" s="215"/>
      <c r="AQ294" s="216"/>
      <c r="AR294" s="167"/>
      <c r="AT294" s="88" t="str">
        <f t="shared" si="504"/>
        <v/>
      </c>
      <c r="AU294" s="88" t="str">
        <f t="shared" si="505"/>
        <v/>
      </c>
      <c r="AV294" s="2"/>
      <c r="AX294" s="186"/>
      <c r="AY294" s="187"/>
      <c r="AZ294" s="188"/>
      <c r="BA294" s="50" t="str">
        <f>$BA$22</f>
        <v>B産業</v>
      </c>
      <c r="BB294" s="153" t="str">
        <f t="shared" ref="BB294" si="512">BB274</f>
        <v>●●</v>
      </c>
      <c r="BC294" s="90">
        <f t="shared" si="506"/>
        <v>0</v>
      </c>
      <c r="BD294" s="90">
        <f t="shared" si="507"/>
        <v>0</v>
      </c>
      <c r="BE294" s="90">
        <f t="shared" si="508"/>
        <v>0</v>
      </c>
      <c r="BP294" s="90"/>
      <c r="BQ294" s="90"/>
      <c r="BR294" s="90"/>
      <c r="BS294" s="90" t="str">
        <f>AK294</f>
        <v/>
      </c>
      <c r="CD294" s="90"/>
      <c r="CE294" s="90"/>
      <c r="CF294" s="90"/>
      <c r="CG294" s="90" t="str">
        <f>AL294</f>
        <v/>
      </c>
      <c r="CR294" s="90"/>
      <c r="CS294" s="90"/>
      <c r="CT294" s="90"/>
      <c r="CU294" s="90" t="str">
        <f>AM294</f>
        <v/>
      </c>
    </row>
    <row r="295" spans="2:103" ht="26.25" customHeight="1">
      <c r="B295" s="211"/>
      <c r="C295" s="207" t="str">
        <f>$AE$23</f>
        <v>C土木</v>
      </c>
      <c r="D295" s="88"/>
      <c r="E295" s="133" t="s">
        <v>59</v>
      </c>
      <c r="F295" s="158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 t="s">
        <v>68</v>
      </c>
      <c r="AI295" s="157" t="s">
        <v>68</v>
      </c>
      <c r="AJ295" s="159" t="s">
        <v>68</v>
      </c>
      <c r="AK295" s="88"/>
      <c r="AL295" s="88"/>
      <c r="AM295" s="111"/>
      <c r="AN295" s="112"/>
      <c r="AO295" s="113"/>
      <c r="AP295" s="215"/>
      <c r="AQ295" s="216"/>
      <c r="AR295" s="167"/>
      <c r="AX295" s="186"/>
      <c r="AY295" s="187"/>
      <c r="AZ295" s="188"/>
      <c r="BA295" s="150"/>
      <c r="BB295" s="149"/>
      <c r="BC295" s="114"/>
      <c r="BD295" s="114"/>
      <c r="BE295" s="114"/>
    </row>
    <row r="296" spans="2:103">
      <c r="B296" s="211"/>
      <c r="C296" s="208"/>
      <c r="D296" s="91" t="str">
        <f>IF($AH$23="","",$AH$23)</f>
        <v>●●</v>
      </c>
      <c r="E296" s="192"/>
      <c r="F296" s="92"/>
      <c r="G296" s="93"/>
      <c r="H296" s="93" t="s">
        <v>1</v>
      </c>
      <c r="I296" s="93" t="s">
        <v>1</v>
      </c>
      <c r="J296" s="93"/>
      <c r="K296" s="93"/>
      <c r="L296" s="93"/>
      <c r="M296" s="93" t="s">
        <v>1</v>
      </c>
      <c r="N296" s="93" t="s">
        <v>1</v>
      </c>
      <c r="O296" s="93"/>
      <c r="P296" s="93"/>
      <c r="Q296" s="93"/>
      <c r="R296" s="93" t="s">
        <v>1</v>
      </c>
      <c r="S296" s="93"/>
      <c r="T296" s="93"/>
      <c r="U296" s="93"/>
      <c r="V296" s="93"/>
      <c r="W296" s="93" t="s">
        <v>1</v>
      </c>
      <c r="X296" s="93"/>
      <c r="Y296" s="93"/>
      <c r="Z296" s="93"/>
      <c r="AA296" s="93" t="s">
        <v>1</v>
      </c>
      <c r="AB296" s="93"/>
      <c r="AC296" s="93"/>
      <c r="AD296" s="93" t="s">
        <v>1</v>
      </c>
      <c r="AE296" s="93"/>
      <c r="AF296" s="93"/>
      <c r="AG296" s="93" t="s">
        <v>1</v>
      </c>
      <c r="AH296" s="93" t="s">
        <v>4</v>
      </c>
      <c r="AI296" s="93" t="s">
        <v>4</v>
      </c>
      <c r="AJ296" s="117" t="s">
        <v>4</v>
      </c>
      <c r="AK296" s="96">
        <f>IF(D296="","",COUNT($F$281:$AJ$281)-AL296)</f>
        <v>28</v>
      </c>
      <c r="AL296" s="118">
        <f>IF(D296="","",AT296+AU296)</f>
        <v>3</v>
      </c>
      <c r="AM296" s="119">
        <f>IF(D296="","",COUNTIF(F296:AJ296,"休"))</f>
        <v>9</v>
      </c>
      <c r="AN296" s="195">
        <f t="shared" ref="AN296:AN299" si="513">IF(D296="","",IF(AK296=0,"－",IFERROR(ROUNDDOWN(AM296/AK296,3),"")))</f>
        <v>0.32100000000000001</v>
      </c>
      <c r="AO296" s="196"/>
      <c r="AP296" s="215"/>
      <c r="AQ296" s="216"/>
      <c r="AR296" s="167"/>
      <c r="AT296" s="88">
        <f t="shared" ref="AT296:AT299" si="514">IF(D296="","",COUNTIF(F296:AJ296,"－"))</f>
        <v>0</v>
      </c>
      <c r="AU296" s="88">
        <f t="shared" ref="AU296:AU299" si="515">IF(D296="","",COUNTIF(F296:AJ296,"外"))</f>
        <v>3</v>
      </c>
      <c r="AV296" s="2"/>
      <c r="AX296" s="186"/>
      <c r="AY296" s="187"/>
      <c r="AZ296" s="188"/>
      <c r="BA296" s="22" t="str">
        <f>$BA$23</f>
        <v>C土木</v>
      </c>
      <c r="BB296" s="154" t="str">
        <f>$BB$23</f>
        <v>●●</v>
      </c>
      <c r="BC296" s="90">
        <f t="shared" ref="BC296:BC299" si="516">IF(AK296="",0,AK296)</f>
        <v>28</v>
      </c>
      <c r="BD296" s="90">
        <f t="shared" ref="BD296:BD299" si="517">IF(AL296="",0,AL296)</f>
        <v>3</v>
      </c>
      <c r="BE296" s="90">
        <f t="shared" ref="BE296:BE299" si="518">IF(AM296="",0,AM296)</f>
        <v>9</v>
      </c>
      <c r="BT296" s="90">
        <f>AK296</f>
        <v>28</v>
      </c>
      <c r="BU296" s="90"/>
      <c r="BV296" s="90"/>
      <c r="BW296" s="90"/>
      <c r="CH296" s="90">
        <f>AL296</f>
        <v>3</v>
      </c>
      <c r="CI296" s="90"/>
      <c r="CJ296" s="90"/>
      <c r="CK296" s="90"/>
      <c r="CV296" s="90">
        <f>AM296</f>
        <v>9</v>
      </c>
      <c r="CW296" s="90"/>
      <c r="CX296" s="90"/>
      <c r="CY296" s="90"/>
    </row>
    <row r="297" spans="2:103" ht="13.5" customHeight="1">
      <c r="B297" s="211"/>
      <c r="C297" s="208"/>
      <c r="D297" s="102" t="str">
        <f>IF($AH$24="","",$AH$24)</f>
        <v/>
      </c>
      <c r="E297" s="193"/>
      <c r="F297" s="103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 t="s">
        <v>4</v>
      </c>
      <c r="AI297" s="104" t="s">
        <v>4</v>
      </c>
      <c r="AJ297" s="105" t="s">
        <v>4</v>
      </c>
      <c r="AK297" s="96" t="str">
        <f t="shared" ref="AK297:AK299" si="519">IF(D297="","",COUNT($F$281:$AJ$281)-AL297)</f>
        <v/>
      </c>
      <c r="AL297" s="96" t="str">
        <f t="shared" ref="AL297:AL299" si="520">IF(D297="","",AT297+AU297)</f>
        <v/>
      </c>
      <c r="AM297" s="106" t="str">
        <f t="shared" ref="AM297:AM299" si="521">IF(D297="","",COUNTIF(F297:AJ297,"休"))</f>
        <v/>
      </c>
      <c r="AN297" s="197" t="str">
        <f t="shared" si="513"/>
        <v/>
      </c>
      <c r="AO297" s="198"/>
      <c r="AP297" s="215"/>
      <c r="AQ297" s="216"/>
      <c r="AR297" s="167"/>
      <c r="AT297" s="88" t="str">
        <f t="shared" si="514"/>
        <v/>
      </c>
      <c r="AU297" s="88" t="str">
        <f t="shared" si="515"/>
        <v/>
      </c>
      <c r="AV297" s="2"/>
      <c r="AX297" s="186"/>
      <c r="AY297" s="187"/>
      <c r="AZ297" s="188"/>
      <c r="BA297" s="35" t="str">
        <f>$BA$24</f>
        <v>C土木</v>
      </c>
      <c r="BB297" s="152">
        <f>$BB$24</f>
        <v>0</v>
      </c>
      <c r="BC297" s="90">
        <f t="shared" si="516"/>
        <v>0</v>
      </c>
      <c r="BD297" s="90">
        <f t="shared" si="517"/>
        <v>0</v>
      </c>
      <c r="BE297" s="90">
        <f t="shared" si="518"/>
        <v>0</v>
      </c>
      <c r="BT297" s="90"/>
      <c r="BU297" s="90" t="str">
        <f>AK297</f>
        <v/>
      </c>
      <c r="BV297" s="90"/>
      <c r="BW297" s="90"/>
      <c r="CH297" s="90"/>
      <c r="CI297" s="90" t="str">
        <f>AL297</f>
        <v/>
      </c>
      <c r="CJ297" s="90"/>
      <c r="CK297" s="90"/>
      <c r="CV297" s="90"/>
      <c r="CW297" s="90" t="str">
        <f>AM297</f>
        <v/>
      </c>
      <c r="CX297" s="90"/>
      <c r="CY297" s="90"/>
    </row>
    <row r="298" spans="2:103" ht="13.5" customHeight="1">
      <c r="B298" s="211"/>
      <c r="C298" s="208"/>
      <c r="D298" s="102" t="str">
        <f>IF($AH$25="","",$AH$25)</f>
        <v/>
      </c>
      <c r="E298" s="193"/>
      <c r="F298" s="103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 t="s">
        <v>4</v>
      </c>
      <c r="AI298" s="104" t="s">
        <v>4</v>
      </c>
      <c r="AJ298" s="105" t="s">
        <v>4</v>
      </c>
      <c r="AK298" s="96" t="str">
        <f t="shared" si="519"/>
        <v/>
      </c>
      <c r="AL298" s="96" t="str">
        <f t="shared" si="520"/>
        <v/>
      </c>
      <c r="AM298" s="106" t="str">
        <f t="shared" si="521"/>
        <v/>
      </c>
      <c r="AN298" s="197" t="str">
        <f t="shared" si="513"/>
        <v/>
      </c>
      <c r="AO298" s="198"/>
      <c r="AP298" s="215"/>
      <c r="AQ298" s="216"/>
      <c r="AR298" s="167"/>
      <c r="AT298" s="88" t="str">
        <f t="shared" si="514"/>
        <v/>
      </c>
      <c r="AU298" s="88" t="str">
        <f t="shared" si="515"/>
        <v/>
      </c>
      <c r="AV298" s="2"/>
      <c r="AX298" s="186"/>
      <c r="AY298" s="187"/>
      <c r="AZ298" s="188"/>
      <c r="BA298" s="35" t="str">
        <f>$BA$25</f>
        <v>C土木</v>
      </c>
      <c r="BB298" s="152">
        <f>$BB$25</f>
        <v>0</v>
      </c>
      <c r="BC298" s="90">
        <f t="shared" si="516"/>
        <v>0</v>
      </c>
      <c r="BD298" s="90">
        <f t="shared" si="517"/>
        <v>0</v>
      </c>
      <c r="BE298" s="90">
        <f t="shared" si="518"/>
        <v>0</v>
      </c>
      <c r="BT298" s="90"/>
      <c r="BU298" s="90"/>
      <c r="BV298" s="90" t="str">
        <f>AK298</f>
        <v/>
      </c>
      <c r="BW298" s="90"/>
      <c r="CH298" s="90"/>
      <c r="CI298" s="90"/>
      <c r="CJ298" s="90" t="str">
        <f>AL298</f>
        <v/>
      </c>
      <c r="CK298" s="90"/>
      <c r="CV298" s="90"/>
      <c r="CW298" s="90"/>
      <c r="CX298" s="90" t="str">
        <f>AM298</f>
        <v/>
      </c>
      <c r="CY298" s="90"/>
    </row>
    <row r="299" spans="2:103" ht="13.5" customHeight="1">
      <c r="B299" s="212"/>
      <c r="C299" s="209"/>
      <c r="D299" s="120" t="str">
        <f>IF($AH$26="","",$AH$26)</f>
        <v/>
      </c>
      <c r="E299" s="194"/>
      <c r="F299" s="121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 t="s">
        <v>4</v>
      </c>
      <c r="AI299" s="108" t="s">
        <v>4</v>
      </c>
      <c r="AJ299" s="122" t="s">
        <v>4</v>
      </c>
      <c r="AK299" s="116" t="str">
        <f t="shared" si="519"/>
        <v/>
      </c>
      <c r="AL299" s="123" t="str">
        <f t="shared" si="520"/>
        <v/>
      </c>
      <c r="AM299" s="124" t="str">
        <f t="shared" si="521"/>
        <v/>
      </c>
      <c r="AN299" s="199" t="str">
        <f t="shared" si="513"/>
        <v/>
      </c>
      <c r="AO299" s="200"/>
      <c r="AP299" s="217"/>
      <c r="AQ299" s="218"/>
      <c r="AR299" s="167"/>
      <c r="AT299" s="88" t="str">
        <f t="shared" si="514"/>
        <v/>
      </c>
      <c r="AU299" s="88" t="str">
        <f t="shared" si="515"/>
        <v/>
      </c>
      <c r="AV299" s="2"/>
      <c r="AX299" s="189"/>
      <c r="AY299" s="190"/>
      <c r="AZ299" s="191"/>
      <c r="BA299" s="50" t="str">
        <f>$BA$26</f>
        <v>C土木</v>
      </c>
      <c r="BB299" s="153">
        <f>$BB$26</f>
        <v>0</v>
      </c>
      <c r="BC299" s="90">
        <f t="shared" si="516"/>
        <v>0</v>
      </c>
      <c r="BD299" s="90">
        <f t="shared" si="517"/>
        <v>0</v>
      </c>
      <c r="BE299" s="90">
        <f t="shared" si="518"/>
        <v>0</v>
      </c>
      <c r="BT299" s="90"/>
      <c r="BU299" s="90"/>
      <c r="BV299" s="90"/>
      <c r="BW299" s="90" t="str">
        <f>AK299</f>
        <v/>
      </c>
      <c r="CH299" s="90"/>
      <c r="CI299" s="90"/>
      <c r="CJ299" s="90"/>
      <c r="CK299" s="90" t="str">
        <f>AL299</f>
        <v/>
      </c>
      <c r="CV299" s="90"/>
      <c r="CW299" s="90"/>
      <c r="CX299" s="90"/>
      <c r="CY299" s="90" t="str">
        <f>AM299</f>
        <v/>
      </c>
    </row>
    <row r="300" spans="2:103"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M300" s="203" t="s">
        <v>56</v>
      </c>
      <c r="AN300" s="204"/>
      <c r="AO300" s="204"/>
      <c r="AP300" s="205" t="str">
        <f>IF(7&gt;COUNT(F281:AJ281),"対象外",IF(AP284&gt;=0.285,"達成","未達成"))</f>
        <v>達成</v>
      </c>
      <c r="AQ300" s="206"/>
      <c r="AR300" s="165"/>
      <c r="BA300" s="150"/>
      <c r="BB300" s="150"/>
      <c r="BC300" s="127"/>
      <c r="BD300" s="127"/>
      <c r="BE300" s="127"/>
    </row>
    <row r="301" spans="2:103">
      <c r="AR301" s="155"/>
      <c r="BA301" s="150"/>
      <c r="BB301" s="150"/>
    </row>
    <row r="302" spans="2:103">
      <c r="AR302" s="155"/>
      <c r="BA302" s="150"/>
      <c r="BB302" s="150"/>
    </row>
    <row r="303" spans="2:103">
      <c r="AR303" s="155"/>
      <c r="BA303" s="150"/>
      <c r="BB303" s="150"/>
    </row>
    <row r="304" spans="2:103">
      <c r="AR304" s="155"/>
      <c r="BA304" s="150"/>
      <c r="BB304" s="150"/>
    </row>
    <row r="305" spans="1:57">
      <c r="AR305" s="155"/>
      <c r="BA305" s="150"/>
      <c r="BB305" s="150"/>
    </row>
    <row r="306" spans="1:57">
      <c r="AR306" s="155"/>
      <c r="BA306" s="150"/>
      <c r="BB306" s="150"/>
    </row>
    <row r="307" spans="1:57">
      <c r="AR307" s="155"/>
      <c r="BA307" s="150"/>
      <c r="BB307" s="150"/>
    </row>
    <row r="308" spans="1:57">
      <c r="AR308" s="155"/>
      <c r="BA308" s="150"/>
      <c r="BB308" s="150"/>
    </row>
    <row r="309" spans="1:57">
      <c r="AR309" s="155"/>
      <c r="BA309" s="150"/>
      <c r="BB309" s="150"/>
    </row>
    <row r="310" spans="1:57" ht="18.75">
      <c r="A310" s="4"/>
      <c r="B310" s="4"/>
      <c r="C310" s="160" t="str">
        <f>$C$5</f>
        <v>休日取得</v>
      </c>
      <c r="D310" s="161" t="str">
        <f>$D$5</f>
        <v>計画表</v>
      </c>
      <c r="E310" s="4" t="str">
        <f>$E$5</f>
        <v>（週休２日交替制工事）</v>
      </c>
      <c r="O310" s="5"/>
      <c r="T310" s="5"/>
      <c r="AR310" s="155"/>
      <c r="BA310" s="150"/>
      <c r="BB310" s="150"/>
    </row>
    <row r="311" spans="1:57">
      <c r="AR311" s="155"/>
      <c r="BA311" s="150"/>
      <c r="BB311" s="150"/>
    </row>
    <row r="312" spans="1:57" ht="14.25">
      <c r="A312" s="9"/>
      <c r="B312" s="248" t="str">
        <f>$B$7</f>
        <v>工事名</v>
      </c>
      <c r="C312" s="248"/>
      <c r="D312" s="10" t="s">
        <v>7</v>
      </c>
      <c r="E312" s="11" t="str">
        <f>$E$7</f>
        <v>〇〇〇工事（〇〇工区）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0"/>
      <c r="AR312" s="155"/>
      <c r="BA312" s="150"/>
      <c r="BB312" s="150"/>
    </row>
    <row r="313" spans="1:57" ht="14.25">
      <c r="A313" s="9"/>
      <c r="B313" s="248" t="str">
        <f>$B$8</f>
        <v>工事期間</v>
      </c>
      <c r="C313" s="248"/>
      <c r="D313" s="10" t="s">
        <v>7</v>
      </c>
      <c r="E313" s="249">
        <f>$E$8</f>
        <v>527</v>
      </c>
      <c r="F313" s="249"/>
      <c r="G313" s="249"/>
      <c r="H313" s="10"/>
      <c r="I313" s="10"/>
      <c r="J313" s="10"/>
      <c r="K313" s="10"/>
      <c r="L313" s="10"/>
      <c r="M313" s="10"/>
      <c r="N313" s="10"/>
      <c r="O313" s="10"/>
      <c r="AR313" s="155"/>
      <c r="BA313" s="150"/>
      <c r="BB313" s="150"/>
    </row>
    <row r="314" spans="1:57" ht="14.25">
      <c r="B314" s="9" t="str">
        <f>$B$9</f>
        <v>対象期間開始日：</v>
      </c>
      <c r="C314" s="9"/>
      <c r="D314" s="9"/>
      <c r="E314" s="250">
        <f>$E$9</f>
        <v>45712</v>
      </c>
      <c r="F314" s="250"/>
      <c r="G314" s="250"/>
      <c r="H314" s="250"/>
      <c r="I314" s="250"/>
      <c r="J314" s="1"/>
      <c r="K314" s="1"/>
      <c r="L314" s="1"/>
      <c r="M314" s="1"/>
      <c r="N314" s="1"/>
      <c r="O314" s="1"/>
      <c r="AR314" s="155"/>
      <c r="BA314" s="150"/>
      <c r="BB314" s="150"/>
    </row>
    <row r="315" spans="1:57" ht="14.25">
      <c r="B315" s="9" t="str">
        <f>$B$10</f>
        <v>工事完成日※(予定)：</v>
      </c>
      <c r="C315" s="13"/>
      <c r="D315" s="10" t="s">
        <v>7</v>
      </c>
      <c r="E315" s="250">
        <f>$E$10</f>
        <v>46238</v>
      </c>
      <c r="F315" s="250"/>
      <c r="G315" s="250"/>
      <c r="H315" s="250"/>
      <c r="I315" s="250"/>
      <c r="J315" s="1"/>
      <c r="K315" s="1"/>
      <c r="L315" s="1"/>
      <c r="M315" s="1"/>
      <c r="N315" s="1"/>
      <c r="O315" s="1"/>
      <c r="AR315" s="155"/>
      <c r="BA315" s="150"/>
      <c r="BB315" s="150"/>
    </row>
    <row r="316" spans="1:57"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R316" s="155"/>
      <c r="BA316" s="150"/>
      <c r="BB316" s="150"/>
    </row>
    <row r="317" spans="1:57">
      <c r="F317" s="129" t="str">
        <f>IF(F318="","",IF(COUNT($F318:$AJ318)&lt;7,"外",""))</f>
        <v/>
      </c>
      <c r="G317" s="129"/>
      <c r="H317" s="129"/>
      <c r="I317" s="130"/>
      <c r="J317" s="130"/>
      <c r="K317" s="130"/>
      <c r="AR317" s="155"/>
      <c r="BA317" s="150"/>
      <c r="BB317" s="150"/>
    </row>
    <row r="318" spans="1:57" ht="13.5" customHeight="1">
      <c r="B318" s="219">
        <f>F318</f>
        <v>46023</v>
      </c>
      <c r="C318" s="220"/>
      <c r="D318" s="221"/>
      <c r="E318" s="131" t="s">
        <v>57</v>
      </c>
      <c r="F318" s="78">
        <f>IF(EDATE(B281,1)&gt;$E$10,"",EDATE(B281,1))</f>
        <v>46023</v>
      </c>
      <c r="G318" s="79">
        <f t="shared" ref="G318:AJ318" si="522">IF(MONTH($F318)&lt;MONTH($F318+F$1),"",IF(($F318+F$1)&gt;$E$10,"",IF(F318=EOMONTH(($F318-DAY($F318)+G$1),0),"",IF(F318="","",F318+1))))</f>
        <v>46024</v>
      </c>
      <c r="H318" s="79">
        <f t="shared" si="522"/>
        <v>46025</v>
      </c>
      <c r="I318" s="79">
        <f t="shared" si="522"/>
        <v>46026</v>
      </c>
      <c r="J318" s="79">
        <f t="shared" si="522"/>
        <v>46027</v>
      </c>
      <c r="K318" s="79">
        <f t="shared" si="522"/>
        <v>46028</v>
      </c>
      <c r="L318" s="79">
        <f t="shared" si="522"/>
        <v>46029</v>
      </c>
      <c r="M318" s="79">
        <f t="shared" si="522"/>
        <v>46030</v>
      </c>
      <c r="N318" s="79">
        <f t="shared" si="522"/>
        <v>46031</v>
      </c>
      <c r="O318" s="79">
        <f t="shared" si="522"/>
        <v>46032</v>
      </c>
      <c r="P318" s="79">
        <f t="shared" si="522"/>
        <v>46033</v>
      </c>
      <c r="Q318" s="79">
        <f t="shared" si="522"/>
        <v>46034</v>
      </c>
      <c r="R318" s="79">
        <f t="shared" si="522"/>
        <v>46035</v>
      </c>
      <c r="S318" s="79">
        <f t="shared" si="522"/>
        <v>46036</v>
      </c>
      <c r="T318" s="79">
        <f t="shared" si="522"/>
        <v>46037</v>
      </c>
      <c r="U318" s="79">
        <f t="shared" si="522"/>
        <v>46038</v>
      </c>
      <c r="V318" s="79">
        <f t="shared" si="522"/>
        <v>46039</v>
      </c>
      <c r="W318" s="79">
        <f t="shared" si="522"/>
        <v>46040</v>
      </c>
      <c r="X318" s="79">
        <f t="shared" si="522"/>
        <v>46041</v>
      </c>
      <c r="Y318" s="79">
        <f t="shared" si="522"/>
        <v>46042</v>
      </c>
      <c r="Z318" s="79">
        <f t="shared" si="522"/>
        <v>46043</v>
      </c>
      <c r="AA318" s="79">
        <f t="shared" si="522"/>
        <v>46044</v>
      </c>
      <c r="AB318" s="79">
        <f t="shared" si="522"/>
        <v>46045</v>
      </c>
      <c r="AC318" s="79">
        <f t="shared" si="522"/>
        <v>46046</v>
      </c>
      <c r="AD318" s="79">
        <f t="shared" si="522"/>
        <v>46047</v>
      </c>
      <c r="AE318" s="79">
        <f t="shared" si="522"/>
        <v>46048</v>
      </c>
      <c r="AF318" s="79">
        <f t="shared" si="522"/>
        <v>46049</v>
      </c>
      <c r="AG318" s="79">
        <f t="shared" si="522"/>
        <v>46050</v>
      </c>
      <c r="AH318" s="79">
        <f t="shared" si="522"/>
        <v>46051</v>
      </c>
      <c r="AI318" s="79">
        <f t="shared" si="522"/>
        <v>46052</v>
      </c>
      <c r="AJ318" s="80">
        <f t="shared" si="522"/>
        <v>46053</v>
      </c>
      <c r="AK318" s="225" t="s">
        <v>25</v>
      </c>
      <c r="AL318" s="228" t="s">
        <v>71</v>
      </c>
      <c r="AM318" s="231" t="s">
        <v>27</v>
      </c>
      <c r="AN318" s="234" t="s">
        <v>51</v>
      </c>
      <c r="AO318" s="235"/>
      <c r="AP318" s="240" t="s">
        <v>52</v>
      </c>
      <c r="AQ318" s="241"/>
      <c r="AR318" s="182"/>
      <c r="AT318" s="201" t="s">
        <v>53</v>
      </c>
      <c r="AU318" s="201" t="s">
        <v>54</v>
      </c>
      <c r="AV318" s="202" t="s">
        <v>55</v>
      </c>
      <c r="BA318" s="150"/>
      <c r="BB318" s="150"/>
    </row>
    <row r="319" spans="1:57">
      <c r="B319" s="222"/>
      <c r="C319" s="223"/>
      <c r="D319" s="224"/>
      <c r="E319" s="132" t="s">
        <v>58</v>
      </c>
      <c r="F319" s="83" t="str">
        <f>TEXT(F318,"aaa")</f>
        <v>木</v>
      </c>
      <c r="G319" s="84" t="str">
        <f t="shared" ref="G319:AJ319" si="523">TEXT(G318,"aaa")</f>
        <v>金</v>
      </c>
      <c r="H319" s="84" t="str">
        <f t="shared" si="523"/>
        <v>土</v>
      </c>
      <c r="I319" s="84" t="str">
        <f t="shared" si="523"/>
        <v>日</v>
      </c>
      <c r="J319" s="84" t="str">
        <f t="shared" si="523"/>
        <v>月</v>
      </c>
      <c r="K319" s="84" t="str">
        <f t="shared" si="523"/>
        <v>火</v>
      </c>
      <c r="L319" s="84" t="str">
        <f t="shared" si="523"/>
        <v>水</v>
      </c>
      <c r="M319" s="84" t="str">
        <f t="shared" si="523"/>
        <v>木</v>
      </c>
      <c r="N319" s="84" t="str">
        <f t="shared" si="523"/>
        <v>金</v>
      </c>
      <c r="O319" s="84" t="str">
        <f t="shared" si="523"/>
        <v>土</v>
      </c>
      <c r="P319" s="84" t="str">
        <f t="shared" si="523"/>
        <v>日</v>
      </c>
      <c r="Q319" s="84" t="str">
        <f t="shared" si="523"/>
        <v>月</v>
      </c>
      <c r="R319" s="84" t="str">
        <f t="shared" si="523"/>
        <v>火</v>
      </c>
      <c r="S319" s="84" t="str">
        <f t="shared" si="523"/>
        <v>水</v>
      </c>
      <c r="T319" s="84" t="str">
        <f t="shared" si="523"/>
        <v>木</v>
      </c>
      <c r="U319" s="84" t="str">
        <f t="shared" si="523"/>
        <v>金</v>
      </c>
      <c r="V319" s="84" t="str">
        <f t="shared" si="523"/>
        <v>土</v>
      </c>
      <c r="W319" s="84" t="str">
        <f t="shared" si="523"/>
        <v>日</v>
      </c>
      <c r="X319" s="84" t="str">
        <f t="shared" si="523"/>
        <v>月</v>
      </c>
      <c r="Y319" s="84" t="str">
        <f t="shared" si="523"/>
        <v>火</v>
      </c>
      <c r="Z319" s="84" t="str">
        <f t="shared" si="523"/>
        <v>水</v>
      </c>
      <c r="AA319" s="84" t="str">
        <f t="shared" si="523"/>
        <v>木</v>
      </c>
      <c r="AB319" s="84" t="str">
        <f t="shared" si="523"/>
        <v>金</v>
      </c>
      <c r="AC319" s="84" t="str">
        <f t="shared" si="523"/>
        <v>土</v>
      </c>
      <c r="AD319" s="84" t="str">
        <f t="shared" si="523"/>
        <v>日</v>
      </c>
      <c r="AE319" s="84" t="str">
        <f t="shared" si="523"/>
        <v>月</v>
      </c>
      <c r="AF319" s="84" t="str">
        <f t="shared" si="523"/>
        <v>火</v>
      </c>
      <c r="AG319" s="84" t="str">
        <f t="shared" si="523"/>
        <v>水</v>
      </c>
      <c r="AH319" s="84" t="str">
        <f t="shared" si="523"/>
        <v>木</v>
      </c>
      <c r="AI319" s="84" t="str">
        <f t="shared" si="523"/>
        <v>金</v>
      </c>
      <c r="AJ319" s="85" t="str">
        <f t="shared" si="523"/>
        <v>土</v>
      </c>
      <c r="AK319" s="226"/>
      <c r="AL319" s="229"/>
      <c r="AM319" s="232"/>
      <c r="AN319" s="236"/>
      <c r="AO319" s="237"/>
      <c r="AP319" s="182"/>
      <c r="AQ319" s="242"/>
      <c r="AR319" s="182"/>
      <c r="AT319" s="201"/>
      <c r="AU319" s="201"/>
      <c r="AV319" s="202"/>
      <c r="BA319" s="150"/>
      <c r="BB319" s="150"/>
    </row>
    <row r="320" spans="1:57" ht="26.25" customHeight="1">
      <c r="B320" s="86"/>
      <c r="C320" s="147" t="s">
        <v>21</v>
      </c>
      <c r="D320" s="88" t="s">
        <v>23</v>
      </c>
      <c r="E320" s="133" t="s">
        <v>59</v>
      </c>
      <c r="F320" s="158" t="s">
        <v>68</v>
      </c>
      <c r="G320" s="157" t="s">
        <v>68</v>
      </c>
      <c r="H320" s="157" t="s">
        <v>68</v>
      </c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9"/>
      <c r="AK320" s="227"/>
      <c r="AL320" s="230"/>
      <c r="AM320" s="233"/>
      <c r="AN320" s="238"/>
      <c r="AO320" s="239"/>
      <c r="AP320" s="243"/>
      <c r="AQ320" s="244"/>
      <c r="AR320" s="182"/>
      <c r="AV320" s="90">
        <f>COUNTIF(F317:AJ317,"外")</f>
        <v>0</v>
      </c>
      <c r="BA320" s="150"/>
      <c r="BB320" s="150"/>
      <c r="BC320" s="113"/>
      <c r="BD320" s="113"/>
      <c r="BE320" s="113"/>
    </row>
    <row r="321" spans="2:103" ht="13.5" customHeight="1">
      <c r="B321" s="210" t="str">
        <f>IF($AB$13="","",$AB$13)</f>
        <v>元請負人</v>
      </c>
      <c r="C321" s="207" t="str">
        <f>$AE$13</f>
        <v>A建設</v>
      </c>
      <c r="D321" s="91" t="str">
        <f>IF($AH$13="","",$AH$13)</f>
        <v>〇〇</v>
      </c>
      <c r="E321" s="192"/>
      <c r="F321" s="92" t="s">
        <v>4</v>
      </c>
      <c r="G321" s="93" t="s">
        <v>4</v>
      </c>
      <c r="H321" s="93" t="s">
        <v>4</v>
      </c>
      <c r="I321" s="93"/>
      <c r="J321" s="93"/>
      <c r="K321" s="93"/>
      <c r="L321" s="93" t="s">
        <v>1</v>
      </c>
      <c r="M321" s="93" t="s">
        <v>1</v>
      </c>
      <c r="N321" s="93"/>
      <c r="O321" s="93"/>
      <c r="P321" s="93"/>
      <c r="Q321" s="93"/>
      <c r="R321" s="93"/>
      <c r="S321" s="93" t="s">
        <v>1</v>
      </c>
      <c r="T321" s="93" t="s">
        <v>1</v>
      </c>
      <c r="U321" s="93"/>
      <c r="V321" s="93"/>
      <c r="W321" s="93"/>
      <c r="X321" s="93"/>
      <c r="Y321" s="93"/>
      <c r="Z321" s="93" t="s">
        <v>1</v>
      </c>
      <c r="AA321" s="93" t="s">
        <v>1</v>
      </c>
      <c r="AB321" s="93"/>
      <c r="AC321" s="93"/>
      <c r="AD321" s="93"/>
      <c r="AE321" s="94"/>
      <c r="AF321" s="94"/>
      <c r="AG321" s="94" t="s">
        <v>1</v>
      </c>
      <c r="AH321" s="94" t="s">
        <v>1</v>
      </c>
      <c r="AI321" s="94"/>
      <c r="AJ321" s="95"/>
      <c r="AK321" s="96">
        <f>IF(D321="","",COUNT($F$318:$AJ$318)-AL321)</f>
        <v>28</v>
      </c>
      <c r="AL321" s="97">
        <f>IF(D321="","",AT321+AU321)</f>
        <v>3</v>
      </c>
      <c r="AM321" s="98">
        <f>IF(D321="","",COUNTIF(F321:AJ321,"休"))</f>
        <v>8</v>
      </c>
      <c r="AN321" s="195">
        <f t="shared" ref="AN321:AN326" si="524">IF(D321="","",IF(AK321=0,"－",IFERROR(ROUNDDOWN(AM321/AK321,3),"")))</f>
        <v>0.28499999999999998</v>
      </c>
      <c r="AO321" s="196"/>
      <c r="AP321" s="213">
        <f>ROUNDDOWN(AVERAGE(AN321:AN336),3)</f>
        <v>0.28899999999999998</v>
      </c>
      <c r="AQ321" s="214"/>
      <c r="AR321" s="167"/>
      <c r="AT321" s="88">
        <f>IF(D321="","",COUNTIF(F321:AJ321,"－"))</f>
        <v>0</v>
      </c>
      <c r="AU321" s="88">
        <f>IF(D321="","",COUNTIF(F321:AJ321,"外"))</f>
        <v>3</v>
      </c>
      <c r="AV321" s="2"/>
      <c r="AX321" s="245" t="str">
        <f>$AX$13</f>
        <v>元請負人</v>
      </c>
      <c r="AY321" s="246"/>
      <c r="AZ321" s="247"/>
      <c r="BA321" s="22" t="str">
        <f>$BA$13</f>
        <v>A建設</v>
      </c>
      <c r="BB321" s="23" t="str">
        <f>$BB$13</f>
        <v>〇〇</v>
      </c>
      <c r="BC321" s="90">
        <f>IF(AK321="",0,AK321)</f>
        <v>28</v>
      </c>
      <c r="BD321" s="90">
        <f t="shared" ref="BD321:BD326" si="525">IF(AL321="",0,AL321)</f>
        <v>3</v>
      </c>
      <c r="BE321" s="90">
        <f t="shared" ref="BE321:BE326" si="526">IF(AM321="",0,AM321)</f>
        <v>8</v>
      </c>
      <c r="BI321" s="100"/>
      <c r="BJ321" s="101">
        <f>AK321</f>
        <v>28</v>
      </c>
      <c r="BK321" s="90"/>
      <c r="BL321" s="90"/>
      <c r="BM321" s="90"/>
      <c r="BN321" s="90"/>
      <c r="BO321" s="90"/>
      <c r="BX321" s="90">
        <f>AL321</f>
        <v>3</v>
      </c>
      <c r="BY321" s="90"/>
      <c r="BZ321" s="90"/>
      <c r="CA321" s="90"/>
      <c r="CB321" s="90"/>
      <c r="CC321" s="90"/>
      <c r="CL321" s="90">
        <f>AM321</f>
        <v>8</v>
      </c>
      <c r="CM321" s="90"/>
      <c r="CN321" s="90"/>
      <c r="CO321" s="90"/>
      <c r="CP321" s="90"/>
      <c r="CQ321" s="90"/>
    </row>
    <row r="322" spans="2:103" ht="13.5" customHeight="1">
      <c r="B322" s="211"/>
      <c r="C322" s="208"/>
      <c r="D322" s="102" t="str">
        <f>IF($AH$14="","",$AH$14)</f>
        <v>●●</v>
      </c>
      <c r="E322" s="193"/>
      <c r="F322" s="103" t="s">
        <v>4</v>
      </c>
      <c r="G322" s="104" t="s">
        <v>4</v>
      </c>
      <c r="H322" s="104" t="s">
        <v>4</v>
      </c>
      <c r="I322" s="104"/>
      <c r="J322" s="104" t="s">
        <v>1</v>
      </c>
      <c r="K322" s="104" t="s">
        <v>1</v>
      </c>
      <c r="L322" s="104"/>
      <c r="M322" s="104"/>
      <c r="N322" s="104"/>
      <c r="O322" s="104"/>
      <c r="P322" s="104"/>
      <c r="Q322" s="104" t="s">
        <v>1</v>
      </c>
      <c r="R322" s="104" t="s">
        <v>1</v>
      </c>
      <c r="S322" s="104"/>
      <c r="T322" s="104"/>
      <c r="U322" s="104"/>
      <c r="V322" s="104"/>
      <c r="W322" s="104"/>
      <c r="X322" s="104" t="s">
        <v>1</v>
      </c>
      <c r="Y322" s="104" t="s">
        <v>1</v>
      </c>
      <c r="Z322" s="104"/>
      <c r="AA322" s="104"/>
      <c r="AB322" s="104"/>
      <c r="AC322" s="104"/>
      <c r="AD322" s="104"/>
      <c r="AE322" s="104" t="s">
        <v>1</v>
      </c>
      <c r="AF322" s="104" t="s">
        <v>1</v>
      </c>
      <c r="AG322" s="104"/>
      <c r="AH322" s="104"/>
      <c r="AI322" s="104"/>
      <c r="AJ322" s="105"/>
      <c r="AK322" s="96">
        <f t="shared" ref="AK322:AK326" si="527">IF(D322="","",COUNT($F$318:$AJ$318)-AL322)</f>
        <v>28</v>
      </c>
      <c r="AL322" s="96">
        <f t="shared" ref="AL322:AL326" si="528">IF(D322="","",AT322+AU322)</f>
        <v>3</v>
      </c>
      <c r="AM322" s="106">
        <f t="shared" ref="AM322:AM326" si="529">IF(D322="","",COUNTIF(F322:AJ322,"休"))</f>
        <v>8</v>
      </c>
      <c r="AN322" s="197">
        <f t="shared" si="524"/>
        <v>0.28499999999999998</v>
      </c>
      <c r="AO322" s="198"/>
      <c r="AP322" s="215"/>
      <c r="AQ322" s="216"/>
      <c r="AR322" s="167"/>
      <c r="AT322" s="88">
        <f t="shared" ref="AT322:AT326" si="530">IF(D322="","",COUNTIF(F322:AJ322,"－"))</f>
        <v>0</v>
      </c>
      <c r="AU322" s="88">
        <f t="shared" ref="AU322:AU326" si="531">IF(D322="","",COUNTIF(F322:AJ322,"外"))</f>
        <v>3</v>
      </c>
      <c r="AV322" s="2"/>
      <c r="AX322" s="245"/>
      <c r="AY322" s="246"/>
      <c r="AZ322" s="247"/>
      <c r="BA322" s="35" t="str">
        <f>$BA$14</f>
        <v>A建設</v>
      </c>
      <c r="BB322" s="36" t="str">
        <f>$BB$14</f>
        <v>●●</v>
      </c>
      <c r="BC322" s="90">
        <f t="shared" ref="BC322:BC326" si="532">IF(AK322="",0,AK322)</f>
        <v>28</v>
      </c>
      <c r="BD322" s="90">
        <f t="shared" si="525"/>
        <v>3</v>
      </c>
      <c r="BE322" s="90">
        <f t="shared" si="526"/>
        <v>8</v>
      </c>
      <c r="BI322" s="100"/>
      <c r="BJ322" s="101"/>
      <c r="BK322" s="90">
        <f>AK322</f>
        <v>28</v>
      </c>
      <c r="BL322" s="90"/>
      <c r="BM322" s="90"/>
      <c r="BN322" s="90"/>
      <c r="BO322" s="90"/>
      <c r="BX322" s="90"/>
      <c r="BY322" s="90">
        <f>AL322</f>
        <v>3</v>
      </c>
      <c r="BZ322" s="90"/>
      <c r="CA322" s="90"/>
      <c r="CB322" s="90"/>
      <c r="CC322" s="90"/>
      <c r="CL322" s="90"/>
      <c r="CM322" s="90">
        <f>AM322</f>
        <v>8</v>
      </c>
      <c r="CN322" s="90"/>
      <c r="CO322" s="90"/>
      <c r="CP322" s="90"/>
      <c r="CQ322" s="90"/>
    </row>
    <row r="323" spans="2:103" ht="13.5" customHeight="1">
      <c r="B323" s="211"/>
      <c r="C323" s="208"/>
      <c r="D323" s="102" t="str">
        <f>IF($AH$15="","",$AH$15)</f>
        <v>△△</v>
      </c>
      <c r="E323" s="193"/>
      <c r="F323" s="103" t="s">
        <v>4</v>
      </c>
      <c r="G323" s="104" t="s">
        <v>4</v>
      </c>
      <c r="H323" s="104" t="s">
        <v>4</v>
      </c>
      <c r="I323" s="104"/>
      <c r="J323" s="104"/>
      <c r="K323" s="104" t="s">
        <v>1</v>
      </c>
      <c r="L323" s="104"/>
      <c r="M323" s="104"/>
      <c r="N323" s="104"/>
      <c r="O323" s="104" t="s">
        <v>1</v>
      </c>
      <c r="P323" s="104"/>
      <c r="Q323" s="104"/>
      <c r="R323" s="104"/>
      <c r="S323" s="104"/>
      <c r="T323" s="104" t="s">
        <v>1</v>
      </c>
      <c r="U323" s="104" t="s">
        <v>1</v>
      </c>
      <c r="V323" s="104"/>
      <c r="W323" s="104"/>
      <c r="X323" s="104"/>
      <c r="Y323" s="104"/>
      <c r="Z323" s="104" t="s">
        <v>1</v>
      </c>
      <c r="AA323" s="104" t="s">
        <v>1</v>
      </c>
      <c r="AB323" s="104"/>
      <c r="AC323" s="104"/>
      <c r="AD323" s="104"/>
      <c r="AE323" s="104" t="s">
        <v>1</v>
      </c>
      <c r="AF323" s="104"/>
      <c r="AG323" s="104"/>
      <c r="AH323" s="104"/>
      <c r="AI323" s="104" t="s">
        <v>1</v>
      </c>
      <c r="AJ323" s="105"/>
      <c r="AK323" s="96">
        <f t="shared" si="527"/>
        <v>28</v>
      </c>
      <c r="AL323" s="96">
        <f t="shared" si="528"/>
        <v>3</v>
      </c>
      <c r="AM323" s="106">
        <f t="shared" si="529"/>
        <v>8</v>
      </c>
      <c r="AN323" s="197">
        <f t="shared" si="524"/>
        <v>0.28499999999999998</v>
      </c>
      <c r="AO323" s="198"/>
      <c r="AP323" s="215"/>
      <c r="AQ323" s="216"/>
      <c r="AR323" s="167"/>
      <c r="AT323" s="88">
        <f t="shared" si="530"/>
        <v>0</v>
      </c>
      <c r="AU323" s="88">
        <f t="shared" si="531"/>
        <v>3</v>
      </c>
      <c r="AV323" s="2"/>
      <c r="AX323" s="245"/>
      <c r="AY323" s="246"/>
      <c r="AZ323" s="247"/>
      <c r="BA323" s="35" t="str">
        <f>$BA$15</f>
        <v>A建設</v>
      </c>
      <c r="BB323" s="36" t="str">
        <f>$BB$15</f>
        <v>△△</v>
      </c>
      <c r="BC323" s="90">
        <f t="shared" si="532"/>
        <v>28</v>
      </c>
      <c r="BD323" s="90">
        <f t="shared" si="525"/>
        <v>3</v>
      </c>
      <c r="BE323" s="90">
        <f t="shared" si="526"/>
        <v>8</v>
      </c>
      <c r="BI323" s="100"/>
      <c r="BJ323" s="101"/>
      <c r="BK323" s="90"/>
      <c r="BL323" s="90">
        <f>AK323</f>
        <v>28</v>
      </c>
      <c r="BM323" s="90"/>
      <c r="BN323" s="90"/>
      <c r="BO323" s="90"/>
      <c r="BX323" s="90"/>
      <c r="BY323" s="90"/>
      <c r="BZ323" s="90">
        <f>AL323</f>
        <v>3</v>
      </c>
      <c r="CA323" s="90"/>
      <c r="CB323" s="90"/>
      <c r="CC323" s="90"/>
      <c r="CL323" s="90"/>
      <c r="CM323" s="90"/>
      <c r="CN323" s="90">
        <f>AM323</f>
        <v>8</v>
      </c>
      <c r="CO323" s="90"/>
      <c r="CP323" s="90"/>
      <c r="CQ323" s="90"/>
    </row>
    <row r="324" spans="2:103" ht="13.5" customHeight="1">
      <c r="B324" s="211"/>
      <c r="C324" s="208"/>
      <c r="D324" s="102" t="str">
        <f>IF($AH$16="","",$AH$16)</f>
        <v>■■</v>
      </c>
      <c r="E324" s="193"/>
      <c r="F324" s="103" t="s">
        <v>4</v>
      </c>
      <c r="G324" s="104" t="s">
        <v>4</v>
      </c>
      <c r="H324" s="104" t="s">
        <v>4</v>
      </c>
      <c r="I324" s="104" t="s">
        <v>1</v>
      </c>
      <c r="J324" s="104"/>
      <c r="K324" s="104"/>
      <c r="L324" s="104" t="s">
        <v>1</v>
      </c>
      <c r="M324" s="104"/>
      <c r="N324" s="104"/>
      <c r="O324" s="104"/>
      <c r="P324" s="104" t="s">
        <v>1</v>
      </c>
      <c r="Q324" s="104"/>
      <c r="R324" s="104"/>
      <c r="S324" s="104"/>
      <c r="T324" s="104" t="s">
        <v>1</v>
      </c>
      <c r="U324" s="104" t="s">
        <v>1</v>
      </c>
      <c r="V324" s="104"/>
      <c r="W324" s="104"/>
      <c r="X324" s="104" t="s">
        <v>1</v>
      </c>
      <c r="Y324" s="104"/>
      <c r="Z324" s="104"/>
      <c r="AA324" s="104" t="s">
        <v>1</v>
      </c>
      <c r="AB324" s="104"/>
      <c r="AC324" s="104"/>
      <c r="AD324" s="104"/>
      <c r="AE324" s="104"/>
      <c r="AF324" s="104"/>
      <c r="AG324" s="104"/>
      <c r="AH324" s="104"/>
      <c r="AI324" s="104"/>
      <c r="AJ324" s="105"/>
      <c r="AK324" s="96">
        <f t="shared" si="527"/>
        <v>28</v>
      </c>
      <c r="AL324" s="96">
        <f t="shared" si="528"/>
        <v>3</v>
      </c>
      <c r="AM324" s="106">
        <f t="shared" si="529"/>
        <v>7</v>
      </c>
      <c r="AN324" s="197">
        <f t="shared" si="524"/>
        <v>0.25</v>
      </c>
      <c r="AO324" s="198"/>
      <c r="AP324" s="215"/>
      <c r="AQ324" s="216"/>
      <c r="AR324" s="167"/>
      <c r="AT324" s="88">
        <f t="shared" si="530"/>
        <v>0</v>
      </c>
      <c r="AU324" s="88">
        <f t="shared" si="531"/>
        <v>3</v>
      </c>
      <c r="AV324" s="2"/>
      <c r="AX324" s="245"/>
      <c r="AY324" s="246"/>
      <c r="AZ324" s="247"/>
      <c r="BA324" s="35" t="str">
        <f>$BA$16</f>
        <v>A建設</v>
      </c>
      <c r="BB324" s="36" t="str">
        <f>$BB$16</f>
        <v>■■</v>
      </c>
      <c r="BC324" s="90">
        <f t="shared" si="532"/>
        <v>28</v>
      </c>
      <c r="BD324" s="90">
        <f t="shared" si="525"/>
        <v>3</v>
      </c>
      <c r="BE324" s="90">
        <f t="shared" si="526"/>
        <v>7</v>
      </c>
      <c r="BI324" s="100"/>
      <c r="BJ324" s="101"/>
      <c r="BK324" s="90"/>
      <c r="BL324" s="90"/>
      <c r="BM324" s="90">
        <f>AK324</f>
        <v>28</v>
      </c>
      <c r="BN324" s="90"/>
      <c r="BO324" s="90"/>
      <c r="BX324" s="90"/>
      <c r="BY324" s="90"/>
      <c r="BZ324" s="90"/>
      <c r="CA324" s="90">
        <f>AL324</f>
        <v>3</v>
      </c>
      <c r="CB324" s="90"/>
      <c r="CC324" s="90"/>
      <c r="CL324" s="90"/>
      <c r="CM324" s="90"/>
      <c r="CN324" s="90"/>
      <c r="CO324" s="90">
        <f>AM324</f>
        <v>7</v>
      </c>
      <c r="CP324" s="90"/>
      <c r="CQ324" s="90"/>
    </row>
    <row r="325" spans="2:103" ht="13.5" customHeight="1">
      <c r="B325" s="211"/>
      <c r="C325" s="208"/>
      <c r="D325" s="102" t="str">
        <f>IF($AH$17="","",$AH$17)</f>
        <v>★★</v>
      </c>
      <c r="E325" s="193"/>
      <c r="F325" s="103" t="s">
        <v>4</v>
      </c>
      <c r="G325" s="104" t="s">
        <v>4</v>
      </c>
      <c r="H325" s="104" t="s">
        <v>4</v>
      </c>
      <c r="I325" s="104"/>
      <c r="J325" s="104"/>
      <c r="K325" s="104" t="s">
        <v>1</v>
      </c>
      <c r="L325" s="104" t="s">
        <v>1</v>
      </c>
      <c r="M325" s="104"/>
      <c r="N325" s="104"/>
      <c r="O325" s="104"/>
      <c r="P325" s="104"/>
      <c r="Q325" s="104"/>
      <c r="R325" s="104" t="s">
        <v>1</v>
      </c>
      <c r="S325" s="104" t="s">
        <v>1</v>
      </c>
      <c r="T325" s="104"/>
      <c r="U325" s="104"/>
      <c r="V325" s="104"/>
      <c r="W325" s="104"/>
      <c r="X325" s="104"/>
      <c r="Y325" s="104" t="s">
        <v>1</v>
      </c>
      <c r="Z325" s="104" t="s">
        <v>1</v>
      </c>
      <c r="AA325" s="104"/>
      <c r="AB325" s="104"/>
      <c r="AC325" s="104"/>
      <c r="AD325" s="104"/>
      <c r="AE325" s="104"/>
      <c r="AF325" s="104" t="s">
        <v>1</v>
      </c>
      <c r="AG325" s="104" t="s">
        <v>1</v>
      </c>
      <c r="AH325" s="104"/>
      <c r="AI325" s="104"/>
      <c r="AJ325" s="105"/>
      <c r="AK325" s="96">
        <f t="shared" si="527"/>
        <v>28</v>
      </c>
      <c r="AL325" s="96">
        <f t="shared" si="528"/>
        <v>3</v>
      </c>
      <c r="AM325" s="106">
        <f t="shared" si="529"/>
        <v>8</v>
      </c>
      <c r="AN325" s="197">
        <f t="shared" si="524"/>
        <v>0.28499999999999998</v>
      </c>
      <c r="AO325" s="198"/>
      <c r="AP325" s="215"/>
      <c r="AQ325" s="216"/>
      <c r="AR325" s="167"/>
      <c r="AT325" s="88">
        <f t="shared" si="530"/>
        <v>0</v>
      </c>
      <c r="AU325" s="88">
        <f t="shared" si="531"/>
        <v>3</v>
      </c>
      <c r="AV325" s="2"/>
      <c r="AX325" s="245"/>
      <c r="AY325" s="246"/>
      <c r="AZ325" s="247"/>
      <c r="BA325" s="35" t="str">
        <f>$BA$17</f>
        <v>A建設</v>
      </c>
      <c r="BB325" s="36" t="str">
        <f>$BB$17</f>
        <v>★★</v>
      </c>
      <c r="BC325" s="90">
        <f t="shared" si="532"/>
        <v>28</v>
      </c>
      <c r="BD325" s="90">
        <f t="shared" si="525"/>
        <v>3</v>
      </c>
      <c r="BE325" s="90">
        <f t="shared" si="526"/>
        <v>8</v>
      </c>
      <c r="BI325" s="100"/>
      <c r="BJ325" s="101"/>
      <c r="BK325" s="90"/>
      <c r="BL325" s="90"/>
      <c r="BM325" s="90"/>
      <c r="BN325" s="90">
        <f>AK325</f>
        <v>28</v>
      </c>
      <c r="BO325" s="90"/>
      <c r="BX325" s="90"/>
      <c r="BY325" s="90"/>
      <c r="BZ325" s="90"/>
      <c r="CA325" s="90"/>
      <c r="CB325" s="90">
        <f>AL325</f>
        <v>3</v>
      </c>
      <c r="CC325" s="90"/>
      <c r="CL325" s="90"/>
      <c r="CM325" s="90"/>
      <c r="CN325" s="90"/>
      <c r="CO325" s="90"/>
      <c r="CP325" s="90">
        <f>AM325</f>
        <v>8</v>
      </c>
      <c r="CQ325" s="90"/>
    </row>
    <row r="326" spans="2:103" ht="13.5" customHeight="1">
      <c r="B326" s="212"/>
      <c r="C326" s="209"/>
      <c r="D326" s="102" t="str">
        <f>IF($AH$18="","",$AH$18)</f>
        <v/>
      </c>
      <c r="E326" s="194"/>
      <c r="F326" s="107" t="s">
        <v>4</v>
      </c>
      <c r="G326" s="108" t="s">
        <v>4</v>
      </c>
      <c r="H326" s="109" t="s">
        <v>4</v>
      </c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10"/>
      <c r="AK326" s="96" t="str">
        <f t="shared" si="527"/>
        <v/>
      </c>
      <c r="AL326" s="97" t="str">
        <f t="shared" si="528"/>
        <v/>
      </c>
      <c r="AM326" s="98" t="str">
        <f t="shared" si="529"/>
        <v/>
      </c>
      <c r="AN326" s="199" t="str">
        <f t="shared" si="524"/>
        <v/>
      </c>
      <c r="AO326" s="200"/>
      <c r="AP326" s="215"/>
      <c r="AQ326" s="216"/>
      <c r="AR326" s="167"/>
      <c r="AT326" s="88" t="str">
        <f t="shared" si="530"/>
        <v/>
      </c>
      <c r="AU326" s="88" t="str">
        <f t="shared" si="531"/>
        <v/>
      </c>
      <c r="AV326" s="2"/>
      <c r="AX326" s="245"/>
      <c r="AY326" s="246"/>
      <c r="AZ326" s="247"/>
      <c r="BA326" s="50" t="str">
        <f>$BA$18</f>
        <v>A建設</v>
      </c>
      <c r="BB326" s="51">
        <f>$BB$18</f>
        <v>0</v>
      </c>
      <c r="BC326" s="90">
        <f t="shared" si="532"/>
        <v>0</v>
      </c>
      <c r="BD326" s="90">
        <f t="shared" si="525"/>
        <v>0</v>
      </c>
      <c r="BE326" s="90">
        <f t="shared" si="526"/>
        <v>0</v>
      </c>
      <c r="BI326" s="100"/>
      <c r="BJ326" s="101"/>
      <c r="BK326" s="90"/>
      <c r="BL326" s="90"/>
      <c r="BM326" s="90"/>
      <c r="BN326" s="90"/>
      <c r="BO326" s="90" t="str">
        <f>AK326</f>
        <v/>
      </c>
      <c r="BX326" s="90"/>
      <c r="BY326" s="90"/>
      <c r="BZ326" s="90"/>
      <c r="CA326" s="90"/>
      <c r="CB326" s="90"/>
      <c r="CC326" s="90" t="str">
        <f>AL326</f>
        <v/>
      </c>
      <c r="CL326" s="90"/>
      <c r="CM326" s="90"/>
      <c r="CN326" s="90"/>
      <c r="CO326" s="90"/>
      <c r="CP326" s="90"/>
      <c r="CQ326" s="90" t="str">
        <f>AM326</f>
        <v/>
      </c>
    </row>
    <row r="327" spans="2:103" ht="26.25" customHeight="1">
      <c r="B327" s="210" t="str">
        <f>IF($AB$19="","",$AB$19)</f>
        <v>下請負人</v>
      </c>
      <c r="C327" s="207" t="str">
        <f>$AE$19</f>
        <v>B産業</v>
      </c>
      <c r="D327" s="88"/>
      <c r="E327" s="133" t="s">
        <v>59</v>
      </c>
      <c r="F327" s="158" t="s">
        <v>68</v>
      </c>
      <c r="G327" s="157" t="s">
        <v>68</v>
      </c>
      <c r="H327" s="157" t="s">
        <v>68</v>
      </c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9"/>
      <c r="AK327" s="88"/>
      <c r="AL327" s="88"/>
      <c r="AM327" s="111"/>
      <c r="AN327" s="112"/>
      <c r="AO327" s="113"/>
      <c r="AP327" s="215"/>
      <c r="AQ327" s="216"/>
      <c r="AR327" s="167"/>
      <c r="AX327" s="183" t="str">
        <f>$AX$19</f>
        <v>下請負人</v>
      </c>
      <c r="AY327" s="184"/>
      <c r="AZ327" s="185"/>
      <c r="BA327" s="150"/>
      <c r="BB327" s="151"/>
      <c r="BC327" s="114"/>
      <c r="BD327" s="114"/>
      <c r="BE327" s="114"/>
    </row>
    <row r="328" spans="2:103" ht="13.5" customHeight="1">
      <c r="B328" s="211"/>
      <c r="C328" s="208"/>
      <c r="D328" s="115" t="str">
        <f>IF($AH$19="","",$AH$19)</f>
        <v>〇〇</v>
      </c>
      <c r="E328" s="192"/>
      <c r="F328" s="92" t="s">
        <v>4</v>
      </c>
      <c r="G328" s="93" t="s">
        <v>4</v>
      </c>
      <c r="H328" s="93" t="s">
        <v>4</v>
      </c>
      <c r="I328" s="93" t="s">
        <v>1</v>
      </c>
      <c r="J328" s="93"/>
      <c r="K328" s="93"/>
      <c r="L328" s="93"/>
      <c r="M328" s="93" t="s">
        <v>1</v>
      </c>
      <c r="N328" s="93"/>
      <c r="O328" s="93"/>
      <c r="P328" s="93"/>
      <c r="Q328" s="93"/>
      <c r="R328" s="93" t="s">
        <v>1</v>
      </c>
      <c r="S328" s="93"/>
      <c r="T328" s="93"/>
      <c r="U328" s="93"/>
      <c r="V328" s="93" t="s">
        <v>1</v>
      </c>
      <c r="W328" s="93"/>
      <c r="X328" s="93"/>
      <c r="Y328" s="93" t="s">
        <v>1</v>
      </c>
      <c r="Z328" s="93"/>
      <c r="AA328" s="93"/>
      <c r="AB328" s="93" t="s">
        <v>1</v>
      </c>
      <c r="AC328" s="93"/>
      <c r="AD328" s="93"/>
      <c r="AE328" s="94" t="s">
        <v>1</v>
      </c>
      <c r="AF328" s="94" t="s">
        <v>1</v>
      </c>
      <c r="AG328" s="94"/>
      <c r="AH328" s="94"/>
      <c r="AI328" s="94"/>
      <c r="AJ328" s="95"/>
      <c r="AK328" s="96">
        <f>IF(D328="","",COUNT($F$318:$AJ$318)-AL328)</f>
        <v>28</v>
      </c>
      <c r="AL328" s="97">
        <f>IF(D328="","",AT328+AU328)</f>
        <v>3</v>
      </c>
      <c r="AM328" s="98">
        <f>IF(D328="","",COUNTIF(F328:AJ328,"休"))</f>
        <v>8</v>
      </c>
      <c r="AN328" s="195">
        <f t="shared" ref="AN328:AN331" si="533">IF(D328="","",IF(AK328=0,"－",IFERROR(ROUNDDOWN(AM328/AK328,3),"")))</f>
        <v>0.28499999999999998</v>
      </c>
      <c r="AO328" s="196"/>
      <c r="AP328" s="215"/>
      <c r="AQ328" s="216"/>
      <c r="AR328" s="167"/>
      <c r="AT328" s="88">
        <f t="shared" ref="AT328" si="534">IF(D328="","",COUNTIF(F328:AJ328,"－"))</f>
        <v>0</v>
      </c>
      <c r="AU328" s="88">
        <f t="shared" ref="AU328" si="535">IF(D328="","",COUNTIF(F328:AJ328,"外"))</f>
        <v>3</v>
      </c>
      <c r="AV328" s="2"/>
      <c r="AX328" s="186"/>
      <c r="AY328" s="187"/>
      <c r="AZ328" s="188"/>
      <c r="BA328" s="22" t="str">
        <f>$BA$19</f>
        <v>B産業</v>
      </c>
      <c r="BB328" s="23" t="str">
        <f>$BB$19</f>
        <v>〇〇</v>
      </c>
      <c r="BC328" s="90">
        <f t="shared" ref="BC328:BC331" si="536">IF(AK328="",0,AK328)</f>
        <v>28</v>
      </c>
      <c r="BD328" s="90">
        <f t="shared" ref="BD328:BD331" si="537">IF(AL328="",0,AL328)</f>
        <v>3</v>
      </c>
      <c r="BE328" s="90">
        <f t="shared" ref="BE328:BE331" si="538">IF(AM328="",0,AM328)</f>
        <v>8</v>
      </c>
      <c r="BP328" s="90">
        <f>AK328</f>
        <v>28</v>
      </c>
      <c r="BQ328" s="90"/>
      <c r="BR328" s="90"/>
      <c r="BS328" s="90"/>
      <c r="CD328" s="90">
        <f>AL328</f>
        <v>3</v>
      </c>
      <c r="CE328" s="90"/>
      <c r="CF328" s="90"/>
      <c r="CG328" s="90"/>
      <c r="CR328" s="90">
        <f>AM328</f>
        <v>8</v>
      </c>
      <c r="CS328" s="90"/>
      <c r="CT328" s="90"/>
      <c r="CU328" s="90"/>
    </row>
    <row r="329" spans="2:103" ht="13.5" customHeight="1">
      <c r="B329" s="211"/>
      <c r="C329" s="208"/>
      <c r="D329" s="102" t="str">
        <f>IF($AH$20="","",$AH$20)</f>
        <v>●●</v>
      </c>
      <c r="E329" s="193"/>
      <c r="F329" s="103" t="s">
        <v>4</v>
      </c>
      <c r="G329" s="104" t="s">
        <v>4</v>
      </c>
      <c r="H329" s="104" t="s">
        <v>4</v>
      </c>
      <c r="I329" s="104" t="s">
        <v>1</v>
      </c>
      <c r="J329" s="104" t="s">
        <v>1</v>
      </c>
      <c r="K329" s="104"/>
      <c r="L329" s="104"/>
      <c r="M329" s="104"/>
      <c r="N329" s="104" t="s">
        <v>1</v>
      </c>
      <c r="O329" s="104"/>
      <c r="P329" s="104"/>
      <c r="Q329" s="104"/>
      <c r="R329" s="104" t="s">
        <v>1</v>
      </c>
      <c r="S329" s="104" t="s">
        <v>1</v>
      </c>
      <c r="T329" s="104"/>
      <c r="U329" s="104"/>
      <c r="V329" s="104"/>
      <c r="W329" s="104"/>
      <c r="X329" s="104" t="s">
        <v>1</v>
      </c>
      <c r="Y329" s="104"/>
      <c r="Z329" s="104"/>
      <c r="AA329" s="104"/>
      <c r="AB329" s="104" t="s">
        <v>1</v>
      </c>
      <c r="AC329" s="104" t="s">
        <v>1</v>
      </c>
      <c r="AD329" s="104"/>
      <c r="AE329" s="104"/>
      <c r="AF329" s="104"/>
      <c r="AG329" s="104" t="s">
        <v>1</v>
      </c>
      <c r="AH329" s="104"/>
      <c r="AI329" s="104"/>
      <c r="AJ329" s="105"/>
      <c r="AK329" s="96">
        <f t="shared" ref="AK329:AK331" si="539">IF(D329="","",COUNT($F$318:$AJ$318)-AL329)</f>
        <v>28</v>
      </c>
      <c r="AL329" s="96">
        <f t="shared" ref="AL329:AL331" si="540">IF(D329="","",AT329+AU329)</f>
        <v>3</v>
      </c>
      <c r="AM329" s="106">
        <f t="shared" ref="AM329:AM331" si="541">IF(D329="","",COUNTIF(F329:AJ329,"休"))</f>
        <v>9</v>
      </c>
      <c r="AN329" s="197">
        <f t="shared" si="533"/>
        <v>0.32100000000000001</v>
      </c>
      <c r="AO329" s="198"/>
      <c r="AP329" s="215"/>
      <c r="AQ329" s="216"/>
      <c r="AR329" s="167"/>
      <c r="AT329" s="88">
        <f t="shared" ref="AT329:AT331" si="542">IF(D329="","",COUNTIF(F329:AJ329,"－"))</f>
        <v>0</v>
      </c>
      <c r="AU329" s="88">
        <f t="shared" ref="AU329:AU331" si="543">IF(D329="","",COUNTIF(F329:AJ329,"外"))</f>
        <v>3</v>
      </c>
      <c r="AV329" s="2"/>
      <c r="AX329" s="186"/>
      <c r="AY329" s="187"/>
      <c r="AZ329" s="188"/>
      <c r="BA329" s="35" t="str">
        <f>$BA$20</f>
        <v>B産業</v>
      </c>
      <c r="BB329" s="152" t="str">
        <f>$BB$20</f>
        <v>●●</v>
      </c>
      <c r="BC329" s="90">
        <f t="shared" si="536"/>
        <v>28</v>
      </c>
      <c r="BD329" s="90">
        <f t="shared" si="537"/>
        <v>3</v>
      </c>
      <c r="BE329" s="90">
        <f t="shared" si="538"/>
        <v>9</v>
      </c>
      <c r="BP329" s="90"/>
      <c r="BQ329" s="90">
        <f>AK329</f>
        <v>28</v>
      </c>
      <c r="BR329" s="90"/>
      <c r="BS329" s="90"/>
      <c r="CD329" s="90"/>
      <c r="CE329" s="90">
        <f>AL329</f>
        <v>3</v>
      </c>
      <c r="CF329" s="90"/>
      <c r="CG329" s="90"/>
      <c r="CR329" s="90"/>
      <c r="CS329" s="90">
        <f>AM329</f>
        <v>9</v>
      </c>
      <c r="CT329" s="90"/>
      <c r="CU329" s="90"/>
    </row>
    <row r="330" spans="2:103" ht="13.5" customHeight="1">
      <c r="B330" s="211"/>
      <c r="C330" s="208"/>
      <c r="D330" s="102" t="str">
        <f>IF($AH$21="","",$AH$21)</f>
        <v/>
      </c>
      <c r="E330" s="193"/>
      <c r="F330" s="103" t="s">
        <v>4</v>
      </c>
      <c r="G330" s="104" t="s">
        <v>4</v>
      </c>
      <c r="H330" s="104" t="s">
        <v>4</v>
      </c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5"/>
      <c r="AK330" s="96" t="str">
        <f t="shared" si="539"/>
        <v/>
      </c>
      <c r="AL330" s="96" t="str">
        <f t="shared" si="540"/>
        <v/>
      </c>
      <c r="AM330" s="106" t="str">
        <f t="shared" si="541"/>
        <v/>
      </c>
      <c r="AN330" s="197" t="str">
        <f t="shared" si="533"/>
        <v/>
      </c>
      <c r="AO330" s="198"/>
      <c r="AP330" s="215"/>
      <c r="AQ330" s="216"/>
      <c r="AR330" s="167"/>
      <c r="AT330" s="88" t="str">
        <f t="shared" si="542"/>
        <v/>
      </c>
      <c r="AU330" s="88" t="str">
        <f t="shared" si="543"/>
        <v/>
      </c>
      <c r="AV330" s="2"/>
      <c r="AX330" s="186"/>
      <c r="AY330" s="187"/>
      <c r="AZ330" s="188"/>
      <c r="BA330" s="35" t="str">
        <f>$BA$21</f>
        <v>B産業</v>
      </c>
      <c r="BB330" s="152">
        <f>$BB$21</f>
        <v>0</v>
      </c>
      <c r="BC330" s="90">
        <f t="shared" si="536"/>
        <v>0</v>
      </c>
      <c r="BD330" s="90">
        <f t="shared" si="537"/>
        <v>0</v>
      </c>
      <c r="BE330" s="90">
        <f t="shared" si="538"/>
        <v>0</v>
      </c>
      <c r="BP330" s="90"/>
      <c r="BQ330" s="90"/>
      <c r="BR330" s="90" t="str">
        <f>AK330</f>
        <v/>
      </c>
      <c r="BS330" s="90"/>
      <c r="CD330" s="90"/>
      <c r="CE330" s="90"/>
      <c r="CF330" s="90" t="str">
        <f>AL330</f>
        <v/>
      </c>
      <c r="CG330" s="90"/>
      <c r="CR330" s="90"/>
      <c r="CS330" s="90"/>
      <c r="CT330" s="90" t="str">
        <f>AM330</f>
        <v/>
      </c>
      <c r="CU330" s="90"/>
    </row>
    <row r="331" spans="2:103" ht="13.5" customHeight="1">
      <c r="B331" s="211"/>
      <c r="C331" s="209"/>
      <c r="D331" s="115" t="str">
        <f>IF($AH$22="","",$AH$22)</f>
        <v/>
      </c>
      <c r="E331" s="194"/>
      <c r="F331" s="103" t="s">
        <v>4</v>
      </c>
      <c r="G331" s="94" t="s">
        <v>4</v>
      </c>
      <c r="H331" s="94" t="s">
        <v>4</v>
      </c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5"/>
      <c r="AK331" s="96" t="str">
        <f t="shared" si="539"/>
        <v/>
      </c>
      <c r="AL331" s="116" t="str">
        <f t="shared" si="540"/>
        <v/>
      </c>
      <c r="AM331" s="98" t="str">
        <f t="shared" si="541"/>
        <v/>
      </c>
      <c r="AN331" s="199" t="str">
        <f t="shared" si="533"/>
        <v/>
      </c>
      <c r="AO331" s="200"/>
      <c r="AP331" s="215"/>
      <c r="AQ331" s="216"/>
      <c r="AR331" s="167"/>
      <c r="AT331" s="88" t="str">
        <f t="shared" si="542"/>
        <v/>
      </c>
      <c r="AU331" s="88" t="str">
        <f t="shared" si="543"/>
        <v/>
      </c>
      <c r="AV331" s="2"/>
      <c r="AX331" s="186"/>
      <c r="AY331" s="187"/>
      <c r="AZ331" s="188"/>
      <c r="BA331" s="50" t="str">
        <f>$BA$22</f>
        <v>B産業</v>
      </c>
      <c r="BB331" s="153">
        <f t="shared" ref="BB331" si="544">BB311</f>
        <v>0</v>
      </c>
      <c r="BC331" s="90">
        <f t="shared" si="536"/>
        <v>0</v>
      </c>
      <c r="BD331" s="90">
        <f t="shared" si="537"/>
        <v>0</v>
      </c>
      <c r="BE331" s="90">
        <f t="shared" si="538"/>
        <v>0</v>
      </c>
      <c r="BP331" s="90"/>
      <c r="BQ331" s="90"/>
      <c r="BR331" s="90"/>
      <c r="BS331" s="90" t="str">
        <f>AK331</f>
        <v/>
      </c>
      <c r="CD331" s="90"/>
      <c r="CE331" s="90"/>
      <c r="CF331" s="90"/>
      <c r="CG331" s="90" t="str">
        <f>AL331</f>
        <v/>
      </c>
      <c r="CR331" s="90"/>
      <c r="CS331" s="90"/>
      <c r="CT331" s="90"/>
      <c r="CU331" s="90" t="str">
        <f>AM331</f>
        <v/>
      </c>
    </row>
    <row r="332" spans="2:103" ht="26.25" customHeight="1">
      <c r="B332" s="211"/>
      <c r="C332" s="207" t="str">
        <f>$AE$23</f>
        <v>C土木</v>
      </c>
      <c r="D332" s="88"/>
      <c r="E332" s="133" t="s">
        <v>59</v>
      </c>
      <c r="F332" s="158" t="s">
        <v>68</v>
      </c>
      <c r="G332" s="157" t="s">
        <v>68</v>
      </c>
      <c r="H332" s="157" t="s">
        <v>68</v>
      </c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9"/>
      <c r="AK332" s="88"/>
      <c r="AL332" s="88"/>
      <c r="AM332" s="111"/>
      <c r="AN332" s="112"/>
      <c r="AO332" s="113"/>
      <c r="AP332" s="215"/>
      <c r="AQ332" s="216"/>
      <c r="AR332" s="167"/>
      <c r="AX332" s="186"/>
      <c r="AY332" s="187"/>
      <c r="AZ332" s="188"/>
      <c r="BA332" s="150"/>
      <c r="BB332" s="149"/>
      <c r="BC332" s="114"/>
      <c r="BD332" s="114"/>
      <c r="BE332" s="114"/>
    </row>
    <row r="333" spans="2:103">
      <c r="B333" s="211"/>
      <c r="C333" s="208"/>
      <c r="D333" s="91" t="str">
        <f>IF($AH$23="","",$AH$23)</f>
        <v>●●</v>
      </c>
      <c r="E333" s="192"/>
      <c r="F333" s="92" t="s">
        <v>4</v>
      </c>
      <c r="G333" s="93" t="s">
        <v>4</v>
      </c>
      <c r="H333" s="93" t="s">
        <v>4</v>
      </c>
      <c r="I333" s="93"/>
      <c r="J333" s="93"/>
      <c r="K333" s="93" t="s">
        <v>1</v>
      </c>
      <c r="L333" s="93" t="s">
        <v>1</v>
      </c>
      <c r="M333" s="93"/>
      <c r="N333" s="93"/>
      <c r="O333" s="93"/>
      <c r="P333" s="93" t="s">
        <v>1</v>
      </c>
      <c r="Q333" s="93" t="s">
        <v>1</v>
      </c>
      <c r="R333" s="93"/>
      <c r="S333" s="93"/>
      <c r="T333" s="93"/>
      <c r="U333" s="93" t="s">
        <v>1</v>
      </c>
      <c r="V333" s="93"/>
      <c r="W333" s="93"/>
      <c r="X333" s="93"/>
      <c r="Y333" s="93" t="s">
        <v>1</v>
      </c>
      <c r="Z333" s="93"/>
      <c r="AA333" s="93"/>
      <c r="AB333" s="93" t="s">
        <v>1</v>
      </c>
      <c r="AC333" s="93"/>
      <c r="AD333" s="93"/>
      <c r="AE333" s="93" t="s">
        <v>1</v>
      </c>
      <c r="AF333" s="93"/>
      <c r="AG333" s="93"/>
      <c r="AH333" s="93"/>
      <c r="AI333" s="93"/>
      <c r="AJ333" s="117" t="s">
        <v>1</v>
      </c>
      <c r="AK333" s="96">
        <f>IF(D333="","",COUNT($F$318:$AJ$318)-AL333)</f>
        <v>28</v>
      </c>
      <c r="AL333" s="118">
        <f>IF(D333="","",AT333+AU333)</f>
        <v>3</v>
      </c>
      <c r="AM333" s="119">
        <f>IF(D333="","",COUNTIF(F333:AJ333,"休"))</f>
        <v>9</v>
      </c>
      <c r="AN333" s="195">
        <f t="shared" ref="AN333:AN336" si="545">IF(D333="","",IF(AK333=0,"－",IFERROR(ROUNDDOWN(AM333/AK333,3),"")))</f>
        <v>0.32100000000000001</v>
      </c>
      <c r="AO333" s="196"/>
      <c r="AP333" s="215"/>
      <c r="AQ333" s="216"/>
      <c r="AR333" s="167"/>
      <c r="AT333" s="88">
        <f t="shared" ref="AT333" si="546">IF(D333="","",COUNTIF(F333:AJ333,"－"))</f>
        <v>0</v>
      </c>
      <c r="AU333" s="88">
        <f t="shared" ref="AU333" si="547">IF(D333="","",COUNTIF(F333:AJ333,"外"))</f>
        <v>3</v>
      </c>
      <c r="AV333" s="2"/>
      <c r="AX333" s="186"/>
      <c r="AY333" s="187"/>
      <c r="AZ333" s="188"/>
      <c r="BA333" s="22" t="str">
        <f>$BA$23</f>
        <v>C土木</v>
      </c>
      <c r="BB333" s="154" t="str">
        <f>$BB$23</f>
        <v>●●</v>
      </c>
      <c r="BC333" s="90">
        <f t="shared" ref="BC333:BC336" si="548">IF(AK333="",0,AK333)</f>
        <v>28</v>
      </c>
      <c r="BD333" s="90">
        <f t="shared" ref="BD333:BD336" si="549">IF(AL333="",0,AL333)</f>
        <v>3</v>
      </c>
      <c r="BE333" s="90">
        <f t="shared" ref="BE333:BE336" si="550">IF(AM333="",0,AM333)</f>
        <v>9</v>
      </c>
      <c r="BT333" s="90">
        <f>AK333</f>
        <v>28</v>
      </c>
      <c r="BU333" s="90"/>
      <c r="BV333" s="90"/>
      <c r="BW333" s="90"/>
      <c r="CH333" s="90">
        <f>AL333</f>
        <v>3</v>
      </c>
      <c r="CI333" s="90"/>
      <c r="CJ333" s="90"/>
      <c r="CK333" s="90"/>
      <c r="CV333" s="90">
        <f>AM333</f>
        <v>9</v>
      </c>
      <c r="CW333" s="90"/>
      <c r="CX333" s="90"/>
      <c r="CY333" s="90"/>
    </row>
    <row r="334" spans="2:103" ht="13.5" customHeight="1">
      <c r="B334" s="211"/>
      <c r="C334" s="208"/>
      <c r="D334" s="102" t="str">
        <f>IF($AH$24="","",$AH$24)</f>
        <v/>
      </c>
      <c r="E334" s="193"/>
      <c r="F334" s="103" t="s">
        <v>4</v>
      </c>
      <c r="G334" s="104" t="s">
        <v>4</v>
      </c>
      <c r="H334" s="104" t="s">
        <v>4</v>
      </c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5"/>
      <c r="AK334" s="96" t="str">
        <f t="shared" ref="AK334:AK336" si="551">IF(D334="","",COUNT($F$318:$AJ$318)-AL334)</f>
        <v/>
      </c>
      <c r="AL334" s="96" t="str">
        <f t="shared" ref="AL334:AL336" si="552">IF(D334="","",AT334+AU334)</f>
        <v/>
      </c>
      <c r="AM334" s="106" t="str">
        <f t="shared" ref="AM334:AM336" si="553">IF(D334="","",COUNTIF(F334:AJ334,"休"))</f>
        <v/>
      </c>
      <c r="AN334" s="197" t="str">
        <f t="shared" si="545"/>
        <v/>
      </c>
      <c r="AO334" s="198"/>
      <c r="AP334" s="215"/>
      <c r="AQ334" s="216"/>
      <c r="AR334" s="167"/>
      <c r="AT334" s="88" t="str">
        <f t="shared" ref="AT334:AT336" si="554">IF(D334="","",COUNTIF(F334:AJ334,"－"))</f>
        <v/>
      </c>
      <c r="AU334" s="88" t="str">
        <f t="shared" ref="AU334:AU336" si="555">IF(D334="","",COUNTIF(F334:AJ334,"外"))</f>
        <v/>
      </c>
      <c r="AV334" s="2"/>
      <c r="AX334" s="186"/>
      <c r="AY334" s="187"/>
      <c r="AZ334" s="188"/>
      <c r="BA334" s="35" t="str">
        <f>$BA$24</f>
        <v>C土木</v>
      </c>
      <c r="BB334" s="152">
        <f>$BB$24</f>
        <v>0</v>
      </c>
      <c r="BC334" s="90">
        <f t="shared" si="548"/>
        <v>0</v>
      </c>
      <c r="BD334" s="90">
        <f t="shared" si="549"/>
        <v>0</v>
      </c>
      <c r="BE334" s="90">
        <f t="shared" si="550"/>
        <v>0</v>
      </c>
      <c r="BT334" s="90"/>
      <c r="BU334" s="90" t="str">
        <f>AK334</f>
        <v/>
      </c>
      <c r="BV334" s="90"/>
      <c r="BW334" s="90"/>
      <c r="CH334" s="90"/>
      <c r="CI334" s="90" t="str">
        <f>AL334</f>
        <v/>
      </c>
      <c r="CJ334" s="90"/>
      <c r="CK334" s="90"/>
      <c r="CV334" s="90"/>
      <c r="CW334" s="90" t="str">
        <f>AM334</f>
        <v/>
      </c>
      <c r="CX334" s="90"/>
      <c r="CY334" s="90"/>
    </row>
    <row r="335" spans="2:103" ht="13.5" customHeight="1">
      <c r="B335" s="211"/>
      <c r="C335" s="208"/>
      <c r="D335" s="102" t="str">
        <f>IF($AH$25="","",$AH$25)</f>
        <v/>
      </c>
      <c r="E335" s="193"/>
      <c r="F335" s="103" t="s">
        <v>4</v>
      </c>
      <c r="G335" s="104" t="s">
        <v>4</v>
      </c>
      <c r="H335" s="104" t="s">
        <v>4</v>
      </c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5"/>
      <c r="AK335" s="96" t="str">
        <f t="shared" si="551"/>
        <v/>
      </c>
      <c r="AL335" s="96" t="str">
        <f t="shared" si="552"/>
        <v/>
      </c>
      <c r="AM335" s="106" t="str">
        <f t="shared" si="553"/>
        <v/>
      </c>
      <c r="AN335" s="197" t="str">
        <f t="shared" si="545"/>
        <v/>
      </c>
      <c r="AO335" s="198"/>
      <c r="AP335" s="215"/>
      <c r="AQ335" s="216"/>
      <c r="AR335" s="167"/>
      <c r="AT335" s="88" t="str">
        <f t="shared" si="554"/>
        <v/>
      </c>
      <c r="AU335" s="88" t="str">
        <f t="shared" si="555"/>
        <v/>
      </c>
      <c r="AV335" s="2"/>
      <c r="AX335" s="186"/>
      <c r="AY335" s="187"/>
      <c r="AZ335" s="188"/>
      <c r="BA335" s="35" t="str">
        <f>$BA$25</f>
        <v>C土木</v>
      </c>
      <c r="BB335" s="152">
        <f>$BB$25</f>
        <v>0</v>
      </c>
      <c r="BC335" s="90">
        <f t="shared" si="548"/>
        <v>0</v>
      </c>
      <c r="BD335" s="90">
        <f t="shared" si="549"/>
        <v>0</v>
      </c>
      <c r="BE335" s="90">
        <f t="shared" si="550"/>
        <v>0</v>
      </c>
      <c r="BT335" s="90"/>
      <c r="BU335" s="90"/>
      <c r="BV335" s="90" t="str">
        <f>AK335</f>
        <v/>
      </c>
      <c r="BW335" s="90"/>
      <c r="CH335" s="90"/>
      <c r="CI335" s="90"/>
      <c r="CJ335" s="90" t="str">
        <f>AL335</f>
        <v/>
      </c>
      <c r="CK335" s="90"/>
      <c r="CV335" s="90"/>
      <c r="CW335" s="90"/>
      <c r="CX335" s="90" t="str">
        <f>AM335</f>
        <v/>
      </c>
      <c r="CY335" s="90"/>
    </row>
    <row r="336" spans="2:103" ht="13.5" customHeight="1">
      <c r="B336" s="212"/>
      <c r="C336" s="209"/>
      <c r="D336" s="120" t="str">
        <f>IF($AH$26="","",$AH$26)</f>
        <v/>
      </c>
      <c r="E336" s="194"/>
      <c r="F336" s="121" t="s">
        <v>4</v>
      </c>
      <c r="G336" s="108" t="s">
        <v>4</v>
      </c>
      <c r="H336" s="108" t="s">
        <v>4</v>
      </c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22"/>
      <c r="AK336" s="123" t="str">
        <f t="shared" si="551"/>
        <v/>
      </c>
      <c r="AL336" s="123" t="str">
        <f t="shared" si="552"/>
        <v/>
      </c>
      <c r="AM336" s="124" t="str">
        <f t="shared" si="553"/>
        <v/>
      </c>
      <c r="AN336" s="199" t="str">
        <f t="shared" si="545"/>
        <v/>
      </c>
      <c r="AO336" s="200"/>
      <c r="AP336" s="217"/>
      <c r="AQ336" s="218"/>
      <c r="AR336" s="167"/>
      <c r="AT336" s="88" t="str">
        <f t="shared" si="554"/>
        <v/>
      </c>
      <c r="AU336" s="88" t="str">
        <f t="shared" si="555"/>
        <v/>
      </c>
      <c r="AV336" s="2"/>
      <c r="AX336" s="189"/>
      <c r="AY336" s="190"/>
      <c r="AZ336" s="191"/>
      <c r="BA336" s="50" t="str">
        <f>$BA$26</f>
        <v>C土木</v>
      </c>
      <c r="BB336" s="153">
        <f>$BB$26</f>
        <v>0</v>
      </c>
      <c r="BC336" s="90">
        <f t="shared" si="548"/>
        <v>0</v>
      </c>
      <c r="BD336" s="90">
        <f t="shared" si="549"/>
        <v>0</v>
      </c>
      <c r="BE336" s="90">
        <f t="shared" si="550"/>
        <v>0</v>
      </c>
      <c r="BT336" s="90"/>
      <c r="BU336" s="90"/>
      <c r="BV336" s="90"/>
      <c r="BW336" s="90" t="str">
        <f>AK336</f>
        <v/>
      </c>
      <c r="CH336" s="90"/>
      <c r="CI336" s="90"/>
      <c r="CJ336" s="90"/>
      <c r="CK336" s="90" t="str">
        <f>AL336</f>
        <v/>
      </c>
      <c r="CV336" s="90"/>
      <c r="CW336" s="90"/>
      <c r="CX336" s="90"/>
      <c r="CY336" s="90" t="str">
        <f>AM336</f>
        <v/>
      </c>
    </row>
    <row r="337" spans="2:99">
      <c r="B337" s="135"/>
      <c r="C337" s="136"/>
      <c r="D337" s="137"/>
      <c r="E337" s="138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8"/>
      <c r="AL337" s="138"/>
      <c r="AM337" s="203" t="s">
        <v>56</v>
      </c>
      <c r="AN337" s="204"/>
      <c r="AO337" s="204"/>
      <c r="AP337" s="205" t="str">
        <f>IF(7&gt;COUNT(F318:AJ318),"対象外",IF(AP321&gt;=0.285,"達成","未達成"))</f>
        <v>達成</v>
      </c>
      <c r="AQ337" s="206"/>
      <c r="AR337" s="165"/>
      <c r="AT337" s="2"/>
      <c r="AU337" s="2"/>
      <c r="AV337" s="2"/>
      <c r="BA337" s="150"/>
      <c r="BB337" s="150"/>
      <c r="BC337" s="127"/>
      <c r="BD337" s="127"/>
      <c r="BE337" s="127"/>
    </row>
    <row r="338" spans="2:99">
      <c r="B338" s="125"/>
      <c r="C338" s="12"/>
      <c r="D338" s="65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126"/>
      <c r="AL338" s="2"/>
      <c r="AM338" s="2"/>
      <c r="AR338" s="155"/>
      <c r="BA338" s="150"/>
      <c r="BB338" s="150"/>
    </row>
    <row r="339" spans="2:99">
      <c r="B339" s="125"/>
      <c r="C339" s="12"/>
      <c r="D339" s="65"/>
      <c r="F339" s="129" t="str">
        <f>IF(F340="","",IF(COUNT($F340:$AJ340)&lt;7,"外",""))</f>
        <v/>
      </c>
      <c r="G339" s="129"/>
      <c r="H339" s="129"/>
      <c r="I339" s="130"/>
      <c r="J339" s="130"/>
      <c r="K339" s="130"/>
      <c r="AK339" s="139"/>
      <c r="AL339" s="2"/>
      <c r="AM339" s="2"/>
      <c r="AR339" s="155"/>
      <c r="BA339" s="150"/>
      <c r="BB339" s="150"/>
    </row>
    <row r="340" spans="2:99" ht="13.5" customHeight="1">
      <c r="B340" s="219">
        <f>F340</f>
        <v>46054</v>
      </c>
      <c r="C340" s="220"/>
      <c r="D340" s="221"/>
      <c r="E340" s="131" t="s">
        <v>57</v>
      </c>
      <c r="F340" s="78">
        <f>IF(EDATE(B318,1)&gt;$E$10,"",EDATE(B318,1))</f>
        <v>46054</v>
      </c>
      <c r="G340" s="79">
        <f t="shared" ref="G340:AJ340" si="556">IF(MONTH($F340)&lt;MONTH($F340+F$1),"",IF(($F340+F$1)&gt;$E$10,"",IF(F340=EOMONTH(($F340-DAY($F340)+G$1),0),"",IF(F340="","",F340+1))))</f>
        <v>46055</v>
      </c>
      <c r="H340" s="79">
        <f t="shared" si="556"/>
        <v>46056</v>
      </c>
      <c r="I340" s="79">
        <f t="shared" si="556"/>
        <v>46057</v>
      </c>
      <c r="J340" s="79">
        <f t="shared" si="556"/>
        <v>46058</v>
      </c>
      <c r="K340" s="79">
        <f t="shared" si="556"/>
        <v>46059</v>
      </c>
      <c r="L340" s="79">
        <f t="shared" si="556"/>
        <v>46060</v>
      </c>
      <c r="M340" s="79">
        <f t="shared" si="556"/>
        <v>46061</v>
      </c>
      <c r="N340" s="79">
        <f t="shared" si="556"/>
        <v>46062</v>
      </c>
      <c r="O340" s="79">
        <f t="shared" si="556"/>
        <v>46063</v>
      </c>
      <c r="P340" s="79">
        <f t="shared" si="556"/>
        <v>46064</v>
      </c>
      <c r="Q340" s="79">
        <f t="shared" si="556"/>
        <v>46065</v>
      </c>
      <c r="R340" s="79">
        <f t="shared" si="556"/>
        <v>46066</v>
      </c>
      <c r="S340" s="79">
        <f t="shared" si="556"/>
        <v>46067</v>
      </c>
      <c r="T340" s="79">
        <f t="shared" si="556"/>
        <v>46068</v>
      </c>
      <c r="U340" s="79">
        <f t="shared" si="556"/>
        <v>46069</v>
      </c>
      <c r="V340" s="79">
        <f t="shared" si="556"/>
        <v>46070</v>
      </c>
      <c r="W340" s="79">
        <f t="shared" si="556"/>
        <v>46071</v>
      </c>
      <c r="X340" s="79">
        <f t="shared" si="556"/>
        <v>46072</v>
      </c>
      <c r="Y340" s="79">
        <f t="shared" si="556"/>
        <v>46073</v>
      </c>
      <c r="Z340" s="79">
        <f t="shared" si="556"/>
        <v>46074</v>
      </c>
      <c r="AA340" s="79">
        <f t="shared" si="556"/>
        <v>46075</v>
      </c>
      <c r="AB340" s="79">
        <f t="shared" si="556"/>
        <v>46076</v>
      </c>
      <c r="AC340" s="79">
        <f t="shared" si="556"/>
        <v>46077</v>
      </c>
      <c r="AD340" s="79">
        <f t="shared" si="556"/>
        <v>46078</v>
      </c>
      <c r="AE340" s="79">
        <f t="shared" si="556"/>
        <v>46079</v>
      </c>
      <c r="AF340" s="79">
        <f t="shared" si="556"/>
        <v>46080</v>
      </c>
      <c r="AG340" s="79">
        <f t="shared" si="556"/>
        <v>46081</v>
      </c>
      <c r="AH340" s="79" t="str">
        <f t="shared" si="556"/>
        <v/>
      </c>
      <c r="AI340" s="79" t="str">
        <f t="shared" si="556"/>
        <v/>
      </c>
      <c r="AJ340" s="80" t="str">
        <f t="shared" si="556"/>
        <v/>
      </c>
      <c r="AK340" s="225" t="s">
        <v>25</v>
      </c>
      <c r="AL340" s="228" t="s">
        <v>71</v>
      </c>
      <c r="AM340" s="231" t="s">
        <v>27</v>
      </c>
      <c r="AN340" s="234" t="s">
        <v>51</v>
      </c>
      <c r="AO340" s="235"/>
      <c r="AP340" s="240" t="s">
        <v>52</v>
      </c>
      <c r="AQ340" s="241"/>
      <c r="AR340" s="182"/>
      <c r="AT340" s="201" t="s">
        <v>53</v>
      </c>
      <c r="AU340" s="201" t="s">
        <v>54</v>
      </c>
      <c r="AV340" s="202" t="s">
        <v>55</v>
      </c>
      <c r="BA340" s="150"/>
      <c r="BB340" s="150"/>
    </row>
    <row r="341" spans="2:99">
      <c r="B341" s="222"/>
      <c r="C341" s="223"/>
      <c r="D341" s="224"/>
      <c r="E341" s="132" t="s">
        <v>58</v>
      </c>
      <c r="F341" s="83" t="str">
        <f>TEXT(F340,"aaa")</f>
        <v>日</v>
      </c>
      <c r="G341" s="84" t="str">
        <f t="shared" ref="G341:AJ341" si="557">TEXT(G340,"aaa")</f>
        <v>月</v>
      </c>
      <c r="H341" s="84" t="str">
        <f t="shared" si="557"/>
        <v>火</v>
      </c>
      <c r="I341" s="84" t="str">
        <f t="shared" si="557"/>
        <v>水</v>
      </c>
      <c r="J341" s="84" t="str">
        <f t="shared" si="557"/>
        <v>木</v>
      </c>
      <c r="K341" s="84" t="str">
        <f t="shared" si="557"/>
        <v>金</v>
      </c>
      <c r="L341" s="84" t="str">
        <f t="shared" si="557"/>
        <v>土</v>
      </c>
      <c r="M341" s="84" t="str">
        <f t="shared" si="557"/>
        <v>日</v>
      </c>
      <c r="N341" s="84" t="str">
        <f t="shared" si="557"/>
        <v>月</v>
      </c>
      <c r="O341" s="84" t="str">
        <f t="shared" si="557"/>
        <v>火</v>
      </c>
      <c r="P341" s="84" t="str">
        <f t="shared" si="557"/>
        <v>水</v>
      </c>
      <c r="Q341" s="84" t="str">
        <f t="shared" si="557"/>
        <v>木</v>
      </c>
      <c r="R341" s="84" t="str">
        <f t="shared" si="557"/>
        <v>金</v>
      </c>
      <c r="S341" s="84" t="str">
        <f t="shared" si="557"/>
        <v>土</v>
      </c>
      <c r="T341" s="84" t="str">
        <f t="shared" si="557"/>
        <v>日</v>
      </c>
      <c r="U341" s="84" t="str">
        <f t="shared" si="557"/>
        <v>月</v>
      </c>
      <c r="V341" s="84" t="str">
        <f t="shared" si="557"/>
        <v>火</v>
      </c>
      <c r="W341" s="84" t="str">
        <f t="shared" si="557"/>
        <v>水</v>
      </c>
      <c r="X341" s="84" t="str">
        <f t="shared" si="557"/>
        <v>木</v>
      </c>
      <c r="Y341" s="84" t="str">
        <f t="shared" si="557"/>
        <v>金</v>
      </c>
      <c r="Z341" s="84" t="str">
        <f t="shared" si="557"/>
        <v>土</v>
      </c>
      <c r="AA341" s="84" t="str">
        <f t="shared" si="557"/>
        <v>日</v>
      </c>
      <c r="AB341" s="84" t="str">
        <f t="shared" si="557"/>
        <v>月</v>
      </c>
      <c r="AC341" s="84" t="str">
        <f t="shared" si="557"/>
        <v>火</v>
      </c>
      <c r="AD341" s="84" t="str">
        <f t="shared" si="557"/>
        <v>水</v>
      </c>
      <c r="AE341" s="84" t="str">
        <f t="shared" si="557"/>
        <v>木</v>
      </c>
      <c r="AF341" s="84" t="str">
        <f t="shared" si="557"/>
        <v>金</v>
      </c>
      <c r="AG341" s="84" t="str">
        <f t="shared" si="557"/>
        <v>土</v>
      </c>
      <c r="AH341" s="84" t="str">
        <f t="shared" si="557"/>
        <v/>
      </c>
      <c r="AI341" s="84" t="str">
        <f t="shared" si="557"/>
        <v/>
      </c>
      <c r="AJ341" s="85" t="str">
        <f t="shared" si="557"/>
        <v/>
      </c>
      <c r="AK341" s="226"/>
      <c r="AL341" s="229"/>
      <c r="AM341" s="232"/>
      <c r="AN341" s="236"/>
      <c r="AO341" s="237"/>
      <c r="AP341" s="182"/>
      <c r="AQ341" s="242"/>
      <c r="AR341" s="182"/>
      <c r="AT341" s="201"/>
      <c r="AU341" s="201"/>
      <c r="AV341" s="202"/>
      <c r="BA341" s="150"/>
      <c r="BB341" s="150"/>
    </row>
    <row r="342" spans="2:99" ht="26.25" customHeight="1">
      <c r="B342" s="86"/>
      <c r="C342" s="147" t="s">
        <v>21</v>
      </c>
      <c r="D342" s="88" t="s">
        <v>23</v>
      </c>
      <c r="E342" s="133" t="s">
        <v>59</v>
      </c>
      <c r="F342" s="158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9"/>
      <c r="AK342" s="227"/>
      <c r="AL342" s="230"/>
      <c r="AM342" s="233"/>
      <c r="AN342" s="238"/>
      <c r="AO342" s="239"/>
      <c r="AP342" s="243"/>
      <c r="AQ342" s="244"/>
      <c r="AR342" s="182"/>
      <c r="AV342" s="90">
        <f>COUNTIF(F339:AJ339,"外")</f>
        <v>0</v>
      </c>
      <c r="BA342" s="150"/>
      <c r="BB342" s="150"/>
      <c r="BC342" s="113"/>
      <c r="BD342" s="113"/>
      <c r="BE342" s="113"/>
    </row>
    <row r="343" spans="2:99" ht="13.5" customHeight="1">
      <c r="B343" s="210" t="str">
        <f>IF($AB$13="","",$AB$13)</f>
        <v>元請負人</v>
      </c>
      <c r="C343" s="207" t="str">
        <f>$AE$13</f>
        <v>A建設</v>
      </c>
      <c r="D343" s="91" t="str">
        <f>IF($AH$13="","",$AH$13)</f>
        <v>〇〇</v>
      </c>
      <c r="E343" s="192"/>
      <c r="F343" s="92"/>
      <c r="G343" s="93"/>
      <c r="H343" s="93"/>
      <c r="I343" s="93"/>
      <c r="J343" s="93" t="s">
        <v>1</v>
      </c>
      <c r="K343" s="93" t="s">
        <v>1</v>
      </c>
      <c r="L343" s="93"/>
      <c r="M343" s="93"/>
      <c r="N343" s="93"/>
      <c r="O343" s="93"/>
      <c r="P343" s="93"/>
      <c r="Q343" s="93" t="s">
        <v>1</v>
      </c>
      <c r="R343" s="93" t="s">
        <v>1</v>
      </c>
      <c r="S343" s="93"/>
      <c r="T343" s="93"/>
      <c r="U343" s="93"/>
      <c r="V343" s="93"/>
      <c r="W343" s="93"/>
      <c r="X343" s="93" t="s">
        <v>1</v>
      </c>
      <c r="Y343" s="93" t="s">
        <v>1</v>
      </c>
      <c r="Z343" s="93"/>
      <c r="AA343" s="93"/>
      <c r="AB343" s="93"/>
      <c r="AC343" s="93"/>
      <c r="AD343" s="93"/>
      <c r="AE343" s="94" t="s">
        <v>1</v>
      </c>
      <c r="AF343" s="94" t="s">
        <v>1</v>
      </c>
      <c r="AG343" s="94"/>
      <c r="AH343" s="94"/>
      <c r="AI343" s="94"/>
      <c r="AJ343" s="95"/>
      <c r="AK343" s="96">
        <f>IF(D343="","",COUNT($F$340:$AJ$340)-AL343)</f>
        <v>28</v>
      </c>
      <c r="AL343" s="97">
        <f>IF(D343="","",AT343+AU343)</f>
        <v>0</v>
      </c>
      <c r="AM343" s="98">
        <f>IF(D343="","",COUNTIF(F343:AJ343,"休"))</f>
        <v>8</v>
      </c>
      <c r="AN343" s="195">
        <f t="shared" ref="AN343:AN348" si="558">IF(D343="","",IF(AK343=0,"－",IFERROR(ROUNDDOWN(AM343/AK343,3),"")))</f>
        <v>0.28499999999999998</v>
      </c>
      <c r="AO343" s="196"/>
      <c r="AP343" s="213">
        <f>ROUNDDOWN(AVERAGE(AN343:AN358),3)</f>
        <v>0.29399999999999998</v>
      </c>
      <c r="AQ343" s="214"/>
      <c r="AR343" s="167"/>
      <c r="AT343" s="88">
        <f>IF(D343="","",COUNTIF(F343:AJ343,"－"))</f>
        <v>0</v>
      </c>
      <c r="AU343" s="88">
        <f>IF(D343="","",COUNTIF(F343:AJ343,"外"))</f>
        <v>0</v>
      </c>
      <c r="AV343" s="2"/>
      <c r="AX343" s="245" t="str">
        <f>$AX$13</f>
        <v>元請負人</v>
      </c>
      <c r="AY343" s="246"/>
      <c r="AZ343" s="247"/>
      <c r="BA343" s="22" t="str">
        <f>$BA$13</f>
        <v>A建設</v>
      </c>
      <c r="BB343" s="23" t="str">
        <f>$BB$13</f>
        <v>〇〇</v>
      </c>
      <c r="BC343" s="90">
        <f>IF(AK343="",0,AK343)</f>
        <v>28</v>
      </c>
      <c r="BD343" s="90">
        <f t="shared" ref="BD343:BD348" si="559">IF(AL343="",0,AL343)</f>
        <v>0</v>
      </c>
      <c r="BE343" s="90">
        <f t="shared" ref="BE343:BE348" si="560">IF(AM343="",0,AM343)</f>
        <v>8</v>
      </c>
      <c r="BI343" s="100"/>
      <c r="BJ343" s="101">
        <f>AK343</f>
        <v>28</v>
      </c>
      <c r="BK343" s="90"/>
      <c r="BL343" s="90"/>
      <c r="BM343" s="90"/>
      <c r="BN343" s="90"/>
      <c r="BO343" s="90"/>
      <c r="BX343" s="90">
        <f>AL343</f>
        <v>0</v>
      </c>
      <c r="BY343" s="90"/>
      <c r="BZ343" s="90"/>
      <c r="CA343" s="90"/>
      <c r="CB343" s="90"/>
      <c r="CC343" s="90"/>
      <c r="CL343" s="90">
        <f>AM343</f>
        <v>8</v>
      </c>
      <c r="CM343" s="90"/>
      <c r="CN343" s="90"/>
      <c r="CO343" s="90"/>
      <c r="CP343" s="90"/>
      <c r="CQ343" s="90"/>
    </row>
    <row r="344" spans="2:99" ht="13.5" customHeight="1">
      <c r="B344" s="211"/>
      <c r="C344" s="208"/>
      <c r="D344" s="102" t="str">
        <f>IF($AH$14="","",$AH$14)</f>
        <v>●●</v>
      </c>
      <c r="E344" s="193"/>
      <c r="F344" s="103"/>
      <c r="G344" s="104"/>
      <c r="H344" s="104" t="s">
        <v>1</v>
      </c>
      <c r="I344" s="104" t="s">
        <v>1</v>
      </c>
      <c r="J344" s="104"/>
      <c r="K344" s="104"/>
      <c r="L344" s="104"/>
      <c r="M344" s="104"/>
      <c r="N344" s="104"/>
      <c r="O344" s="104" t="s">
        <v>1</v>
      </c>
      <c r="P344" s="104" t="s">
        <v>1</v>
      </c>
      <c r="Q344" s="104"/>
      <c r="R344" s="104"/>
      <c r="S344" s="104"/>
      <c r="T344" s="104"/>
      <c r="U344" s="104"/>
      <c r="V344" s="104" t="s">
        <v>1</v>
      </c>
      <c r="W344" s="104" t="s">
        <v>1</v>
      </c>
      <c r="X344" s="104"/>
      <c r="Y344" s="104"/>
      <c r="Z344" s="104"/>
      <c r="AA344" s="104"/>
      <c r="AB344" s="104"/>
      <c r="AC344" s="104" t="s">
        <v>1</v>
      </c>
      <c r="AD344" s="104" t="s">
        <v>1</v>
      </c>
      <c r="AE344" s="104"/>
      <c r="AF344" s="104"/>
      <c r="AG344" s="104"/>
      <c r="AH344" s="104"/>
      <c r="AI344" s="104"/>
      <c r="AJ344" s="105"/>
      <c r="AK344" s="96">
        <f t="shared" ref="AK344:AK348" si="561">IF(D344="","",COUNT($F$340:$AJ$340)-AL344)</f>
        <v>28</v>
      </c>
      <c r="AL344" s="96">
        <f t="shared" ref="AL344:AL348" si="562">IF(D344="","",AT344+AU344)</f>
        <v>0</v>
      </c>
      <c r="AM344" s="106">
        <f t="shared" ref="AM344:AM348" si="563">IF(D344="","",COUNTIF(F344:AJ344,"休"))</f>
        <v>8</v>
      </c>
      <c r="AN344" s="197">
        <f t="shared" si="558"/>
        <v>0.28499999999999998</v>
      </c>
      <c r="AO344" s="198"/>
      <c r="AP344" s="215"/>
      <c r="AQ344" s="216"/>
      <c r="AR344" s="167"/>
      <c r="AT344" s="88">
        <f t="shared" ref="AT344:AT348" si="564">IF(D344="","",COUNTIF(F344:AJ344,"－"))</f>
        <v>0</v>
      </c>
      <c r="AU344" s="88">
        <f t="shared" ref="AU344:AU348" si="565">IF(D344="","",COUNTIF(F344:AJ344,"外"))</f>
        <v>0</v>
      </c>
      <c r="AV344" s="2"/>
      <c r="AX344" s="245"/>
      <c r="AY344" s="246"/>
      <c r="AZ344" s="247"/>
      <c r="BA344" s="35" t="str">
        <f>$BA$14</f>
        <v>A建設</v>
      </c>
      <c r="BB344" s="36" t="str">
        <f>$BB$14</f>
        <v>●●</v>
      </c>
      <c r="BC344" s="90">
        <f t="shared" ref="BC344:BC348" si="566">IF(AK344="",0,AK344)</f>
        <v>28</v>
      </c>
      <c r="BD344" s="90">
        <f t="shared" si="559"/>
        <v>0</v>
      </c>
      <c r="BE344" s="90">
        <f t="shared" si="560"/>
        <v>8</v>
      </c>
      <c r="BI344" s="100"/>
      <c r="BJ344" s="101"/>
      <c r="BK344" s="90">
        <f>AK344</f>
        <v>28</v>
      </c>
      <c r="BL344" s="90"/>
      <c r="BM344" s="90"/>
      <c r="BN344" s="90"/>
      <c r="BO344" s="90"/>
      <c r="BX344" s="90"/>
      <c r="BY344" s="90">
        <f>AL344</f>
        <v>0</v>
      </c>
      <c r="BZ344" s="90"/>
      <c r="CA344" s="90"/>
      <c r="CB344" s="90"/>
      <c r="CC344" s="90"/>
      <c r="CL344" s="90"/>
      <c r="CM344" s="90">
        <f>AM344</f>
        <v>8</v>
      </c>
      <c r="CN344" s="90"/>
      <c r="CO344" s="90"/>
      <c r="CP344" s="90"/>
      <c r="CQ344" s="90"/>
    </row>
    <row r="345" spans="2:99" ht="13.5" customHeight="1">
      <c r="B345" s="211"/>
      <c r="C345" s="208"/>
      <c r="D345" s="102" t="str">
        <f>IF($AH$15="","",$AH$15)</f>
        <v>△△</v>
      </c>
      <c r="E345" s="193"/>
      <c r="F345" s="103"/>
      <c r="G345" s="104"/>
      <c r="H345" s="104"/>
      <c r="I345" s="104" t="s">
        <v>1</v>
      </c>
      <c r="J345" s="104"/>
      <c r="K345" s="104"/>
      <c r="L345" s="104"/>
      <c r="M345" s="104" t="s">
        <v>1</v>
      </c>
      <c r="N345" s="104"/>
      <c r="O345" s="104"/>
      <c r="P345" s="104"/>
      <c r="Q345" s="104"/>
      <c r="R345" s="104" t="s">
        <v>1</v>
      </c>
      <c r="S345" s="104" t="s">
        <v>1</v>
      </c>
      <c r="T345" s="104"/>
      <c r="U345" s="104"/>
      <c r="V345" s="104"/>
      <c r="W345" s="104"/>
      <c r="X345" s="104" t="s">
        <v>1</v>
      </c>
      <c r="Y345" s="104" t="s">
        <v>1</v>
      </c>
      <c r="Z345" s="104"/>
      <c r="AA345" s="104"/>
      <c r="AB345" s="104"/>
      <c r="AC345" s="104" t="s">
        <v>1</v>
      </c>
      <c r="AD345" s="104"/>
      <c r="AE345" s="104"/>
      <c r="AF345" s="104"/>
      <c r="AG345" s="104"/>
      <c r="AH345" s="104"/>
      <c r="AI345" s="104"/>
      <c r="AJ345" s="105"/>
      <c r="AK345" s="96">
        <f t="shared" si="561"/>
        <v>28</v>
      </c>
      <c r="AL345" s="96">
        <f t="shared" si="562"/>
        <v>0</v>
      </c>
      <c r="AM345" s="106">
        <f t="shared" si="563"/>
        <v>7</v>
      </c>
      <c r="AN345" s="197">
        <f t="shared" si="558"/>
        <v>0.25</v>
      </c>
      <c r="AO345" s="198"/>
      <c r="AP345" s="215"/>
      <c r="AQ345" s="216"/>
      <c r="AR345" s="167"/>
      <c r="AT345" s="88">
        <f t="shared" si="564"/>
        <v>0</v>
      </c>
      <c r="AU345" s="88">
        <f t="shared" si="565"/>
        <v>0</v>
      </c>
      <c r="AV345" s="2"/>
      <c r="AX345" s="245"/>
      <c r="AY345" s="246"/>
      <c r="AZ345" s="247"/>
      <c r="BA345" s="35" t="str">
        <f>$BA$15</f>
        <v>A建設</v>
      </c>
      <c r="BB345" s="36" t="str">
        <f>$BB$15</f>
        <v>△△</v>
      </c>
      <c r="BC345" s="90">
        <f t="shared" si="566"/>
        <v>28</v>
      </c>
      <c r="BD345" s="90">
        <f t="shared" si="559"/>
        <v>0</v>
      </c>
      <c r="BE345" s="90">
        <f t="shared" si="560"/>
        <v>7</v>
      </c>
      <c r="BI345" s="100"/>
      <c r="BJ345" s="101"/>
      <c r="BK345" s="90"/>
      <c r="BL345" s="90">
        <f>AK345</f>
        <v>28</v>
      </c>
      <c r="BM345" s="90"/>
      <c r="BN345" s="90"/>
      <c r="BO345" s="90"/>
      <c r="BX345" s="90"/>
      <c r="BY345" s="90"/>
      <c r="BZ345" s="90">
        <f>AL345</f>
        <v>0</v>
      </c>
      <c r="CA345" s="90"/>
      <c r="CB345" s="90"/>
      <c r="CC345" s="90"/>
      <c r="CL345" s="90"/>
      <c r="CM345" s="90"/>
      <c r="CN345" s="90">
        <f>AM345</f>
        <v>7</v>
      </c>
      <c r="CO345" s="90"/>
      <c r="CP345" s="90"/>
      <c r="CQ345" s="90"/>
    </row>
    <row r="346" spans="2:99" ht="13.5" customHeight="1">
      <c r="B346" s="211"/>
      <c r="C346" s="208"/>
      <c r="D346" s="102" t="str">
        <f>IF($AH$16="","",$AH$16)</f>
        <v>■■</v>
      </c>
      <c r="E346" s="193"/>
      <c r="F346" s="103"/>
      <c r="G346" s="104" t="s">
        <v>1</v>
      </c>
      <c r="H346" s="104"/>
      <c r="I346" s="104"/>
      <c r="J346" s="104" t="s">
        <v>1</v>
      </c>
      <c r="K346" s="104"/>
      <c r="L346" s="104"/>
      <c r="M346" s="104"/>
      <c r="N346" s="104" t="s">
        <v>1</v>
      </c>
      <c r="O346" s="104"/>
      <c r="P346" s="104"/>
      <c r="Q346" s="104"/>
      <c r="R346" s="104" t="s">
        <v>1</v>
      </c>
      <c r="S346" s="104" t="s">
        <v>1</v>
      </c>
      <c r="T346" s="104"/>
      <c r="U346" s="104"/>
      <c r="V346" s="104" t="s">
        <v>1</v>
      </c>
      <c r="W346" s="104"/>
      <c r="X346" s="104"/>
      <c r="Y346" s="104" t="s">
        <v>1</v>
      </c>
      <c r="Z346" s="104"/>
      <c r="AA346" s="104"/>
      <c r="AB346" s="104" t="s">
        <v>1</v>
      </c>
      <c r="AC346" s="104"/>
      <c r="AD346" s="104"/>
      <c r="AE346" s="104" t="s">
        <v>1</v>
      </c>
      <c r="AF346" s="104"/>
      <c r="AG346" s="104"/>
      <c r="AH346" s="104"/>
      <c r="AI346" s="104"/>
      <c r="AJ346" s="105"/>
      <c r="AK346" s="96">
        <f t="shared" si="561"/>
        <v>28</v>
      </c>
      <c r="AL346" s="96">
        <f t="shared" si="562"/>
        <v>0</v>
      </c>
      <c r="AM346" s="106">
        <f t="shared" si="563"/>
        <v>9</v>
      </c>
      <c r="AN346" s="197">
        <f t="shared" si="558"/>
        <v>0.32100000000000001</v>
      </c>
      <c r="AO346" s="198"/>
      <c r="AP346" s="215"/>
      <c r="AQ346" s="216"/>
      <c r="AR346" s="167"/>
      <c r="AT346" s="88">
        <f t="shared" si="564"/>
        <v>0</v>
      </c>
      <c r="AU346" s="88">
        <f t="shared" si="565"/>
        <v>0</v>
      </c>
      <c r="AV346" s="2"/>
      <c r="AX346" s="245"/>
      <c r="AY346" s="246"/>
      <c r="AZ346" s="247"/>
      <c r="BA346" s="35" t="str">
        <f>$BA$16</f>
        <v>A建設</v>
      </c>
      <c r="BB346" s="36" t="str">
        <f>$BB$16</f>
        <v>■■</v>
      </c>
      <c r="BC346" s="90">
        <f t="shared" si="566"/>
        <v>28</v>
      </c>
      <c r="BD346" s="90">
        <f t="shared" si="559"/>
        <v>0</v>
      </c>
      <c r="BE346" s="90">
        <f t="shared" si="560"/>
        <v>9</v>
      </c>
      <c r="BI346" s="100"/>
      <c r="BJ346" s="101"/>
      <c r="BK346" s="90"/>
      <c r="BL346" s="90"/>
      <c r="BM346" s="90">
        <f>AK346</f>
        <v>28</v>
      </c>
      <c r="BN346" s="90"/>
      <c r="BO346" s="90"/>
      <c r="BX346" s="90"/>
      <c r="BY346" s="90"/>
      <c r="BZ346" s="90"/>
      <c r="CA346" s="90">
        <f>AL346</f>
        <v>0</v>
      </c>
      <c r="CB346" s="90"/>
      <c r="CC346" s="90"/>
      <c r="CL346" s="90"/>
      <c r="CM346" s="90"/>
      <c r="CN346" s="90"/>
      <c r="CO346" s="90">
        <f>AM346</f>
        <v>9</v>
      </c>
      <c r="CP346" s="90"/>
      <c r="CQ346" s="90"/>
    </row>
    <row r="347" spans="2:99" ht="13.5" customHeight="1">
      <c r="B347" s="211"/>
      <c r="C347" s="208"/>
      <c r="D347" s="102" t="str">
        <f>IF($AH$17="","",$AH$17)</f>
        <v>★★</v>
      </c>
      <c r="E347" s="193"/>
      <c r="F347" s="103"/>
      <c r="G347" s="104"/>
      <c r="H347" s="104"/>
      <c r="I347" s="104" t="s">
        <v>1</v>
      </c>
      <c r="J347" s="104" t="s">
        <v>1</v>
      </c>
      <c r="K347" s="104"/>
      <c r="L347" s="104"/>
      <c r="M347" s="104"/>
      <c r="N347" s="104"/>
      <c r="O347" s="104"/>
      <c r="P347" s="104" t="s">
        <v>1</v>
      </c>
      <c r="Q347" s="104" t="s">
        <v>1</v>
      </c>
      <c r="R347" s="104"/>
      <c r="S347" s="104"/>
      <c r="T347" s="104"/>
      <c r="U347" s="104"/>
      <c r="V347" s="104"/>
      <c r="W347" s="104" t="s">
        <v>1</v>
      </c>
      <c r="X347" s="104" t="s">
        <v>1</v>
      </c>
      <c r="Y347" s="104"/>
      <c r="Z347" s="104"/>
      <c r="AA347" s="104"/>
      <c r="AB347" s="104"/>
      <c r="AC347" s="104"/>
      <c r="AD347" s="104" t="s">
        <v>1</v>
      </c>
      <c r="AE347" s="104" t="s">
        <v>1</v>
      </c>
      <c r="AF347" s="104"/>
      <c r="AG347" s="104"/>
      <c r="AH347" s="104"/>
      <c r="AI347" s="104"/>
      <c r="AJ347" s="105"/>
      <c r="AK347" s="96">
        <f t="shared" si="561"/>
        <v>28</v>
      </c>
      <c r="AL347" s="96">
        <f t="shared" si="562"/>
        <v>0</v>
      </c>
      <c r="AM347" s="106">
        <f t="shared" si="563"/>
        <v>8</v>
      </c>
      <c r="AN347" s="197">
        <f t="shared" si="558"/>
        <v>0.28499999999999998</v>
      </c>
      <c r="AO347" s="198"/>
      <c r="AP347" s="215"/>
      <c r="AQ347" s="216"/>
      <c r="AR347" s="167"/>
      <c r="AT347" s="88">
        <f t="shared" si="564"/>
        <v>0</v>
      </c>
      <c r="AU347" s="88">
        <f t="shared" si="565"/>
        <v>0</v>
      </c>
      <c r="AV347" s="2"/>
      <c r="AX347" s="245"/>
      <c r="AY347" s="246"/>
      <c r="AZ347" s="247"/>
      <c r="BA347" s="35" t="str">
        <f>$BA$17</f>
        <v>A建設</v>
      </c>
      <c r="BB347" s="36" t="str">
        <f>$BB$17</f>
        <v>★★</v>
      </c>
      <c r="BC347" s="90">
        <f t="shared" si="566"/>
        <v>28</v>
      </c>
      <c r="BD347" s="90">
        <f t="shared" si="559"/>
        <v>0</v>
      </c>
      <c r="BE347" s="90">
        <f t="shared" si="560"/>
        <v>8</v>
      </c>
      <c r="BI347" s="100"/>
      <c r="BJ347" s="101"/>
      <c r="BK347" s="90"/>
      <c r="BL347" s="90"/>
      <c r="BM347" s="90"/>
      <c r="BN347" s="90">
        <f>AK347</f>
        <v>28</v>
      </c>
      <c r="BO347" s="90"/>
      <c r="BX347" s="90"/>
      <c r="BY347" s="90"/>
      <c r="BZ347" s="90"/>
      <c r="CA347" s="90"/>
      <c r="CB347" s="90">
        <f>AL347</f>
        <v>0</v>
      </c>
      <c r="CC347" s="90"/>
      <c r="CL347" s="90"/>
      <c r="CM347" s="90"/>
      <c r="CN347" s="90"/>
      <c r="CO347" s="90"/>
      <c r="CP347" s="90">
        <f>AM347</f>
        <v>8</v>
      </c>
      <c r="CQ347" s="90"/>
    </row>
    <row r="348" spans="2:99" ht="13.5" customHeight="1">
      <c r="B348" s="212"/>
      <c r="C348" s="209"/>
      <c r="D348" s="102" t="str">
        <f>IF($AH$18="","",$AH$18)</f>
        <v/>
      </c>
      <c r="E348" s="194"/>
      <c r="F348" s="107"/>
      <c r="G348" s="108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10"/>
      <c r="AK348" s="96" t="str">
        <f t="shared" si="561"/>
        <v/>
      </c>
      <c r="AL348" s="97" t="str">
        <f t="shared" si="562"/>
        <v/>
      </c>
      <c r="AM348" s="98" t="str">
        <f t="shared" si="563"/>
        <v/>
      </c>
      <c r="AN348" s="199" t="str">
        <f t="shared" si="558"/>
        <v/>
      </c>
      <c r="AO348" s="200"/>
      <c r="AP348" s="215"/>
      <c r="AQ348" s="216"/>
      <c r="AR348" s="167"/>
      <c r="AT348" s="88" t="str">
        <f t="shared" si="564"/>
        <v/>
      </c>
      <c r="AU348" s="88" t="str">
        <f t="shared" si="565"/>
        <v/>
      </c>
      <c r="AV348" s="2"/>
      <c r="AX348" s="245"/>
      <c r="AY348" s="246"/>
      <c r="AZ348" s="247"/>
      <c r="BA348" s="50" t="str">
        <f>$BA$18</f>
        <v>A建設</v>
      </c>
      <c r="BB348" s="51">
        <f>$BB$18</f>
        <v>0</v>
      </c>
      <c r="BC348" s="90">
        <f t="shared" si="566"/>
        <v>0</v>
      </c>
      <c r="BD348" s="90">
        <f t="shared" si="559"/>
        <v>0</v>
      </c>
      <c r="BE348" s="90">
        <f t="shared" si="560"/>
        <v>0</v>
      </c>
      <c r="BI348" s="100"/>
      <c r="BJ348" s="101"/>
      <c r="BK348" s="90"/>
      <c r="BL348" s="90"/>
      <c r="BM348" s="90"/>
      <c r="BN348" s="90"/>
      <c r="BO348" s="90" t="str">
        <f>AK348</f>
        <v/>
      </c>
      <c r="BX348" s="90"/>
      <c r="BY348" s="90"/>
      <c r="BZ348" s="90"/>
      <c r="CA348" s="90"/>
      <c r="CB348" s="90"/>
      <c r="CC348" s="90" t="str">
        <f>AL348</f>
        <v/>
      </c>
      <c r="CL348" s="90"/>
      <c r="CM348" s="90"/>
      <c r="CN348" s="90"/>
      <c r="CO348" s="90"/>
      <c r="CP348" s="90"/>
      <c r="CQ348" s="90" t="str">
        <f>AM348</f>
        <v/>
      </c>
    </row>
    <row r="349" spans="2:99" ht="26.25" customHeight="1">
      <c r="B349" s="210" t="str">
        <f>IF($AB$19="","",$AB$19)</f>
        <v>下請負人</v>
      </c>
      <c r="C349" s="207" t="str">
        <f>$AE$19</f>
        <v>B産業</v>
      </c>
      <c r="D349" s="88"/>
      <c r="E349" s="133" t="s">
        <v>59</v>
      </c>
      <c r="F349" s="158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9"/>
      <c r="AK349" s="88"/>
      <c r="AL349" s="88"/>
      <c r="AM349" s="111"/>
      <c r="AN349" s="112"/>
      <c r="AO349" s="113"/>
      <c r="AP349" s="215"/>
      <c r="AQ349" s="216"/>
      <c r="AR349" s="167"/>
      <c r="AX349" s="183" t="str">
        <f>$AX$19</f>
        <v>下請負人</v>
      </c>
      <c r="AY349" s="184"/>
      <c r="AZ349" s="185"/>
      <c r="BA349" s="150"/>
      <c r="BB349" s="151"/>
      <c r="BC349" s="114"/>
      <c r="BD349" s="114"/>
      <c r="BE349" s="114"/>
    </row>
    <row r="350" spans="2:99" ht="13.5" customHeight="1">
      <c r="B350" s="211"/>
      <c r="C350" s="208"/>
      <c r="D350" s="115" t="str">
        <f>IF($AH$19="","",$AH$19)</f>
        <v>〇〇</v>
      </c>
      <c r="E350" s="192"/>
      <c r="F350" s="92" t="s">
        <v>1</v>
      </c>
      <c r="G350" s="93" t="s">
        <v>1</v>
      </c>
      <c r="H350" s="93"/>
      <c r="I350" s="93"/>
      <c r="J350" s="93"/>
      <c r="K350" s="93" t="s">
        <v>1</v>
      </c>
      <c r="L350" s="93"/>
      <c r="M350" s="93"/>
      <c r="N350" s="93"/>
      <c r="O350" s="93"/>
      <c r="P350" s="93" t="s">
        <v>1</v>
      </c>
      <c r="Q350" s="93"/>
      <c r="R350" s="93"/>
      <c r="S350" s="93"/>
      <c r="T350" s="93"/>
      <c r="U350" s="93" t="s">
        <v>1</v>
      </c>
      <c r="V350" s="93"/>
      <c r="W350" s="93"/>
      <c r="X350" s="93"/>
      <c r="Y350" s="93" t="s">
        <v>1</v>
      </c>
      <c r="Z350" s="93"/>
      <c r="AA350" s="93"/>
      <c r="AB350" s="93"/>
      <c r="AC350" s="93" t="s">
        <v>1</v>
      </c>
      <c r="AD350" s="93" t="s">
        <v>1</v>
      </c>
      <c r="AE350" s="94"/>
      <c r="AF350" s="94"/>
      <c r="AG350" s="94"/>
      <c r="AH350" s="94"/>
      <c r="AI350" s="94"/>
      <c r="AJ350" s="95"/>
      <c r="AK350" s="96">
        <f>IF(D350="","",COUNT($F$340:$AJ$340)-AL350)</f>
        <v>28</v>
      </c>
      <c r="AL350" s="97">
        <f>IF(D350="","",AT350+AU350)</f>
        <v>0</v>
      </c>
      <c r="AM350" s="98">
        <f>IF(D350="","",COUNTIF(F350:AJ350,"休"))</f>
        <v>8</v>
      </c>
      <c r="AN350" s="195">
        <f t="shared" ref="AN350:AN353" si="567">IF(D350="","",IF(AK350=0,"－",IFERROR(ROUNDDOWN(AM350/AK350,3),"")))</f>
        <v>0.28499999999999998</v>
      </c>
      <c r="AO350" s="196"/>
      <c r="AP350" s="215"/>
      <c r="AQ350" s="216"/>
      <c r="AR350" s="167"/>
      <c r="AT350" s="88">
        <f t="shared" ref="AT350:AT353" si="568">IF(D350="","",COUNTIF(F350:AJ350,"－"))</f>
        <v>0</v>
      </c>
      <c r="AU350" s="88">
        <f t="shared" ref="AU350:AU353" si="569">IF(D350="","",COUNTIF(F350:AJ350,"外"))</f>
        <v>0</v>
      </c>
      <c r="AV350" s="2"/>
      <c r="AX350" s="186"/>
      <c r="AY350" s="187"/>
      <c r="AZ350" s="188"/>
      <c r="BA350" s="22" t="str">
        <f>$BA$19</f>
        <v>B産業</v>
      </c>
      <c r="BB350" s="23" t="str">
        <f>$BB$19</f>
        <v>〇〇</v>
      </c>
      <c r="BC350" s="90">
        <f t="shared" ref="BC350:BC353" si="570">IF(AK350="",0,AK350)</f>
        <v>28</v>
      </c>
      <c r="BD350" s="90">
        <f t="shared" ref="BD350:BD353" si="571">IF(AL350="",0,AL350)</f>
        <v>0</v>
      </c>
      <c r="BE350" s="90">
        <f t="shared" ref="BE350:BE353" si="572">IF(AM350="",0,AM350)</f>
        <v>8</v>
      </c>
      <c r="BP350" s="90">
        <f>AK350</f>
        <v>28</v>
      </c>
      <c r="BQ350" s="90"/>
      <c r="BR350" s="90"/>
      <c r="BS350" s="90"/>
      <c r="CD350" s="90">
        <f>AL350</f>
        <v>0</v>
      </c>
      <c r="CE350" s="90"/>
      <c r="CF350" s="90"/>
      <c r="CG350" s="90"/>
      <c r="CR350" s="90">
        <f>AM350</f>
        <v>8</v>
      </c>
      <c r="CS350" s="90"/>
      <c r="CT350" s="90"/>
      <c r="CU350" s="90"/>
    </row>
    <row r="351" spans="2:99" ht="13.5" customHeight="1">
      <c r="B351" s="211"/>
      <c r="C351" s="208"/>
      <c r="D351" s="102" t="str">
        <f>IF($AH$20="","",$AH$20)</f>
        <v>●●</v>
      </c>
      <c r="E351" s="193"/>
      <c r="F351" s="103"/>
      <c r="G351" s="104" t="s">
        <v>1</v>
      </c>
      <c r="H351" s="104" t="s">
        <v>1</v>
      </c>
      <c r="I351" s="104"/>
      <c r="J351" s="104"/>
      <c r="K351" s="104"/>
      <c r="L351" s="104" t="s">
        <v>1</v>
      </c>
      <c r="M351" s="104"/>
      <c r="N351" s="104"/>
      <c r="O351" s="104"/>
      <c r="P351" s="104" t="s">
        <v>1</v>
      </c>
      <c r="Q351" s="104" t="s">
        <v>1</v>
      </c>
      <c r="R351" s="104"/>
      <c r="S351" s="104"/>
      <c r="T351" s="104"/>
      <c r="U351" s="104"/>
      <c r="V351" s="104" t="s">
        <v>1</v>
      </c>
      <c r="W351" s="104"/>
      <c r="X351" s="104"/>
      <c r="Y351" s="104"/>
      <c r="Z351" s="104" t="s">
        <v>1</v>
      </c>
      <c r="AA351" s="104" t="s">
        <v>1</v>
      </c>
      <c r="AB351" s="104"/>
      <c r="AC351" s="104"/>
      <c r="AD351" s="104"/>
      <c r="AE351" s="104" t="s">
        <v>1</v>
      </c>
      <c r="AF351" s="104"/>
      <c r="AG351" s="104"/>
      <c r="AH351" s="104"/>
      <c r="AI351" s="104"/>
      <c r="AJ351" s="105"/>
      <c r="AK351" s="96">
        <f t="shared" ref="AK351:AK353" si="573">IF(D351="","",COUNT($F$340:$AJ$340)-AL351)</f>
        <v>28</v>
      </c>
      <c r="AL351" s="96">
        <f t="shared" ref="AL351:AL353" si="574">IF(D351="","",AT351+AU351)</f>
        <v>0</v>
      </c>
      <c r="AM351" s="106">
        <f t="shared" ref="AM351:AM353" si="575">IF(D351="","",COUNTIF(F351:AJ351,"休"))</f>
        <v>9</v>
      </c>
      <c r="AN351" s="197">
        <f t="shared" si="567"/>
        <v>0.32100000000000001</v>
      </c>
      <c r="AO351" s="198"/>
      <c r="AP351" s="215"/>
      <c r="AQ351" s="216"/>
      <c r="AR351" s="167"/>
      <c r="AT351" s="88">
        <f t="shared" si="568"/>
        <v>0</v>
      </c>
      <c r="AU351" s="88">
        <f t="shared" si="569"/>
        <v>0</v>
      </c>
      <c r="AV351" s="2"/>
      <c r="AX351" s="186"/>
      <c r="AY351" s="187"/>
      <c r="AZ351" s="188"/>
      <c r="BA351" s="35" t="str">
        <f>$BA$20</f>
        <v>B産業</v>
      </c>
      <c r="BB351" s="152" t="str">
        <f>$BB$20</f>
        <v>●●</v>
      </c>
      <c r="BC351" s="90">
        <f t="shared" si="570"/>
        <v>28</v>
      </c>
      <c r="BD351" s="90">
        <f t="shared" si="571"/>
        <v>0</v>
      </c>
      <c r="BE351" s="90">
        <f t="shared" si="572"/>
        <v>9</v>
      </c>
      <c r="BP351" s="90"/>
      <c r="BQ351" s="90">
        <f>AK351</f>
        <v>28</v>
      </c>
      <c r="BR351" s="90"/>
      <c r="BS351" s="90"/>
      <c r="CD351" s="90"/>
      <c r="CE351" s="90">
        <f>AL351</f>
        <v>0</v>
      </c>
      <c r="CF351" s="90"/>
      <c r="CG351" s="90"/>
      <c r="CR351" s="90"/>
      <c r="CS351" s="90">
        <f>AM351</f>
        <v>9</v>
      </c>
      <c r="CT351" s="90"/>
      <c r="CU351" s="90"/>
    </row>
    <row r="352" spans="2:99" ht="13.5" customHeight="1">
      <c r="B352" s="211"/>
      <c r="C352" s="208"/>
      <c r="D352" s="102" t="str">
        <f>IF($AH$21="","",$AH$21)</f>
        <v/>
      </c>
      <c r="E352" s="193"/>
      <c r="F352" s="103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5"/>
      <c r="AK352" s="96" t="str">
        <f t="shared" si="573"/>
        <v/>
      </c>
      <c r="AL352" s="96" t="str">
        <f t="shared" si="574"/>
        <v/>
      </c>
      <c r="AM352" s="106" t="str">
        <f t="shared" si="575"/>
        <v/>
      </c>
      <c r="AN352" s="197" t="str">
        <f t="shared" si="567"/>
        <v/>
      </c>
      <c r="AO352" s="198"/>
      <c r="AP352" s="215"/>
      <c r="AQ352" s="216"/>
      <c r="AR352" s="167"/>
      <c r="AT352" s="88" t="str">
        <f t="shared" si="568"/>
        <v/>
      </c>
      <c r="AU352" s="88" t="str">
        <f t="shared" si="569"/>
        <v/>
      </c>
      <c r="AV352" s="2"/>
      <c r="AX352" s="186"/>
      <c r="AY352" s="187"/>
      <c r="AZ352" s="188"/>
      <c r="BA352" s="35" t="str">
        <f>$BA$21</f>
        <v>B産業</v>
      </c>
      <c r="BB352" s="152">
        <f>$BB$21</f>
        <v>0</v>
      </c>
      <c r="BC352" s="90">
        <f t="shared" si="570"/>
        <v>0</v>
      </c>
      <c r="BD352" s="90">
        <f t="shared" si="571"/>
        <v>0</v>
      </c>
      <c r="BE352" s="90">
        <f t="shared" si="572"/>
        <v>0</v>
      </c>
      <c r="BP352" s="90"/>
      <c r="BQ352" s="90"/>
      <c r="BR352" s="90" t="str">
        <f>AK352</f>
        <v/>
      </c>
      <c r="BS352" s="90"/>
      <c r="CD352" s="90"/>
      <c r="CE352" s="90"/>
      <c r="CF352" s="90" t="str">
        <f>AL352</f>
        <v/>
      </c>
      <c r="CG352" s="90"/>
      <c r="CR352" s="90"/>
      <c r="CS352" s="90"/>
      <c r="CT352" s="90" t="str">
        <f>AM352</f>
        <v/>
      </c>
      <c r="CU352" s="90"/>
    </row>
    <row r="353" spans="2:103" ht="13.5" customHeight="1">
      <c r="B353" s="211"/>
      <c r="C353" s="209"/>
      <c r="D353" s="115" t="str">
        <f>IF($AH$22="","",$AH$22)</f>
        <v/>
      </c>
      <c r="E353" s="194"/>
      <c r="F353" s="10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5"/>
      <c r="AK353" s="96" t="str">
        <f t="shared" si="573"/>
        <v/>
      </c>
      <c r="AL353" s="116" t="str">
        <f t="shared" si="574"/>
        <v/>
      </c>
      <c r="AM353" s="98" t="str">
        <f t="shared" si="575"/>
        <v/>
      </c>
      <c r="AN353" s="199" t="str">
        <f t="shared" si="567"/>
        <v/>
      </c>
      <c r="AO353" s="200"/>
      <c r="AP353" s="215"/>
      <c r="AQ353" s="216"/>
      <c r="AR353" s="167"/>
      <c r="AT353" s="88" t="str">
        <f t="shared" si="568"/>
        <v/>
      </c>
      <c r="AU353" s="88" t="str">
        <f t="shared" si="569"/>
        <v/>
      </c>
      <c r="AV353" s="2"/>
      <c r="AX353" s="186"/>
      <c r="AY353" s="187"/>
      <c r="AZ353" s="188"/>
      <c r="BA353" s="50" t="str">
        <f>$BA$22</f>
        <v>B産業</v>
      </c>
      <c r="BB353" s="153" t="str">
        <f t="shared" ref="BB353" si="576">BB333</f>
        <v>●●</v>
      </c>
      <c r="BC353" s="90">
        <f t="shared" si="570"/>
        <v>0</v>
      </c>
      <c r="BD353" s="90">
        <f t="shared" si="571"/>
        <v>0</v>
      </c>
      <c r="BE353" s="90">
        <f t="shared" si="572"/>
        <v>0</v>
      </c>
      <c r="BP353" s="90"/>
      <c r="BQ353" s="90"/>
      <c r="BR353" s="90"/>
      <c r="BS353" s="90" t="str">
        <f>AK353</f>
        <v/>
      </c>
      <c r="CD353" s="90"/>
      <c r="CE353" s="90"/>
      <c r="CF353" s="90"/>
      <c r="CG353" s="90" t="str">
        <f>AL353</f>
        <v/>
      </c>
      <c r="CR353" s="90"/>
      <c r="CS353" s="90"/>
      <c r="CT353" s="90"/>
      <c r="CU353" s="90" t="str">
        <f>AM353</f>
        <v/>
      </c>
    </row>
    <row r="354" spans="2:103" ht="24.75" customHeight="1">
      <c r="B354" s="211"/>
      <c r="C354" s="207" t="str">
        <f>$AE$23</f>
        <v>C土木</v>
      </c>
      <c r="D354" s="88"/>
      <c r="E354" s="133" t="s">
        <v>59</v>
      </c>
      <c r="F354" s="158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9"/>
      <c r="AK354" s="88"/>
      <c r="AL354" s="88"/>
      <c r="AM354" s="111"/>
      <c r="AN354" s="112"/>
      <c r="AO354" s="113"/>
      <c r="AP354" s="215"/>
      <c r="AQ354" s="216"/>
      <c r="AR354" s="167"/>
      <c r="AX354" s="186"/>
      <c r="AY354" s="187"/>
      <c r="AZ354" s="188"/>
      <c r="BA354" s="150"/>
      <c r="BB354" s="149"/>
      <c r="BC354" s="114"/>
      <c r="BD354" s="114"/>
      <c r="BE354" s="114"/>
    </row>
    <row r="355" spans="2:103">
      <c r="B355" s="211"/>
      <c r="C355" s="208"/>
      <c r="D355" s="91" t="str">
        <f>IF($AH$23="","",$AH$23)</f>
        <v>●●</v>
      </c>
      <c r="E355" s="192"/>
      <c r="F355" s="92" t="s">
        <v>1</v>
      </c>
      <c r="G355" s="93" t="s">
        <v>1</v>
      </c>
      <c r="H355" s="93"/>
      <c r="I355" s="93"/>
      <c r="J355" s="93"/>
      <c r="K355" s="93" t="s">
        <v>1</v>
      </c>
      <c r="L355" s="93" t="s">
        <v>1</v>
      </c>
      <c r="M355" s="93"/>
      <c r="N355" s="93"/>
      <c r="O355" s="93"/>
      <c r="P355" s="93" t="s">
        <v>1</v>
      </c>
      <c r="Q355" s="93"/>
      <c r="R355" s="93"/>
      <c r="S355" s="93"/>
      <c r="T355" s="93"/>
      <c r="U355" s="93" t="s">
        <v>1</v>
      </c>
      <c r="V355" s="93"/>
      <c r="W355" s="93"/>
      <c r="X355" s="93"/>
      <c r="Y355" s="93" t="s">
        <v>1</v>
      </c>
      <c r="Z355" s="93"/>
      <c r="AA355" s="93"/>
      <c r="AB355" s="93" t="s">
        <v>1</v>
      </c>
      <c r="AC355" s="93"/>
      <c r="AD355" s="93"/>
      <c r="AE355" s="93" t="s">
        <v>1</v>
      </c>
      <c r="AF355" s="93"/>
      <c r="AG355" s="93"/>
      <c r="AH355" s="93"/>
      <c r="AI355" s="93"/>
      <c r="AJ355" s="117"/>
      <c r="AK355" s="96">
        <f>IF(D355="","",COUNT($F$340:$AJ$340)-AL355)</f>
        <v>28</v>
      </c>
      <c r="AL355" s="118">
        <f>IF(D355="","",AT355+AU355)</f>
        <v>0</v>
      </c>
      <c r="AM355" s="119">
        <f>IF(D355="","",COUNTIF(F355:AJ355,"休"))</f>
        <v>9</v>
      </c>
      <c r="AN355" s="195">
        <f t="shared" ref="AN355:AN358" si="577">IF(D355="","",IF(AK355=0,"－",IFERROR(ROUNDDOWN(AM355/AK355,3),"")))</f>
        <v>0.32100000000000001</v>
      </c>
      <c r="AO355" s="196"/>
      <c r="AP355" s="215"/>
      <c r="AQ355" s="216"/>
      <c r="AR355" s="167"/>
      <c r="AT355" s="88">
        <f t="shared" ref="AT355:AT358" si="578">IF(D355="","",COUNTIF(F355:AJ355,"－"))</f>
        <v>0</v>
      </c>
      <c r="AU355" s="88">
        <f t="shared" ref="AU355:AU358" si="579">IF(D355="","",COUNTIF(F355:AJ355,"外"))</f>
        <v>0</v>
      </c>
      <c r="AV355" s="2"/>
      <c r="AX355" s="186"/>
      <c r="AY355" s="187"/>
      <c r="AZ355" s="188"/>
      <c r="BA355" s="22" t="str">
        <f>$BA$23</f>
        <v>C土木</v>
      </c>
      <c r="BB355" s="154" t="str">
        <f>$BB$23</f>
        <v>●●</v>
      </c>
      <c r="BC355" s="90">
        <f t="shared" ref="BC355:BC358" si="580">IF(AK355="",0,AK355)</f>
        <v>28</v>
      </c>
      <c r="BD355" s="90">
        <f t="shared" ref="BD355:BD358" si="581">IF(AL355="",0,AL355)</f>
        <v>0</v>
      </c>
      <c r="BE355" s="90">
        <f t="shared" ref="BE355:BE358" si="582">IF(AM355="",0,AM355)</f>
        <v>9</v>
      </c>
      <c r="BT355" s="90">
        <f>AK355</f>
        <v>28</v>
      </c>
      <c r="BU355" s="90"/>
      <c r="BV355" s="90"/>
      <c r="BW355" s="90"/>
      <c r="CH355" s="90">
        <f>AL355</f>
        <v>0</v>
      </c>
      <c r="CI355" s="90"/>
      <c r="CJ355" s="90"/>
      <c r="CK355" s="90"/>
      <c r="CV355" s="90">
        <f>AM355</f>
        <v>9</v>
      </c>
      <c r="CW355" s="90"/>
      <c r="CX355" s="90"/>
      <c r="CY355" s="90"/>
    </row>
    <row r="356" spans="2:103" ht="13.5" customHeight="1">
      <c r="B356" s="211"/>
      <c r="C356" s="208"/>
      <c r="D356" s="102" t="str">
        <f>IF($AH$24="","",$AH$24)</f>
        <v/>
      </c>
      <c r="E356" s="193"/>
      <c r="F356" s="103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5"/>
      <c r="AK356" s="96" t="str">
        <f t="shared" ref="AK356:AK358" si="583">IF(D356="","",COUNT($F$340:$AJ$340)-AL356)</f>
        <v/>
      </c>
      <c r="AL356" s="96" t="str">
        <f t="shared" ref="AL356:AL358" si="584">IF(D356="","",AT356+AU356)</f>
        <v/>
      </c>
      <c r="AM356" s="106" t="str">
        <f t="shared" ref="AM356:AM358" si="585">IF(D356="","",COUNTIF(F356:AJ356,"休"))</f>
        <v/>
      </c>
      <c r="AN356" s="197" t="str">
        <f t="shared" si="577"/>
        <v/>
      </c>
      <c r="AO356" s="198"/>
      <c r="AP356" s="215"/>
      <c r="AQ356" s="216"/>
      <c r="AR356" s="167"/>
      <c r="AT356" s="88" t="str">
        <f t="shared" si="578"/>
        <v/>
      </c>
      <c r="AU356" s="88" t="str">
        <f t="shared" si="579"/>
        <v/>
      </c>
      <c r="AV356" s="2"/>
      <c r="AX356" s="186"/>
      <c r="AY356" s="187"/>
      <c r="AZ356" s="188"/>
      <c r="BA356" s="35" t="str">
        <f>$BA$24</f>
        <v>C土木</v>
      </c>
      <c r="BB356" s="152">
        <f>$BB$24</f>
        <v>0</v>
      </c>
      <c r="BC356" s="90">
        <f t="shared" si="580"/>
        <v>0</v>
      </c>
      <c r="BD356" s="90">
        <f t="shared" si="581"/>
        <v>0</v>
      </c>
      <c r="BE356" s="90">
        <f t="shared" si="582"/>
        <v>0</v>
      </c>
      <c r="BT356" s="90"/>
      <c r="BU356" s="90" t="str">
        <f>AK356</f>
        <v/>
      </c>
      <c r="BV356" s="90"/>
      <c r="BW356" s="90"/>
      <c r="CH356" s="90"/>
      <c r="CI356" s="90" t="str">
        <f>AL356</f>
        <v/>
      </c>
      <c r="CJ356" s="90"/>
      <c r="CK356" s="90"/>
      <c r="CV356" s="90"/>
      <c r="CW356" s="90" t="str">
        <f>AM356</f>
        <v/>
      </c>
      <c r="CX356" s="90"/>
      <c r="CY356" s="90"/>
    </row>
    <row r="357" spans="2:103" ht="13.5" customHeight="1">
      <c r="B357" s="211"/>
      <c r="C357" s="208"/>
      <c r="D357" s="102" t="str">
        <f>IF($AH$25="","",$AH$25)</f>
        <v/>
      </c>
      <c r="E357" s="193"/>
      <c r="F357" s="103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5"/>
      <c r="AK357" s="96" t="str">
        <f t="shared" si="583"/>
        <v/>
      </c>
      <c r="AL357" s="96" t="str">
        <f t="shared" si="584"/>
        <v/>
      </c>
      <c r="AM357" s="106" t="str">
        <f t="shared" si="585"/>
        <v/>
      </c>
      <c r="AN357" s="197" t="str">
        <f t="shared" si="577"/>
        <v/>
      </c>
      <c r="AO357" s="198"/>
      <c r="AP357" s="215"/>
      <c r="AQ357" s="216"/>
      <c r="AR357" s="167"/>
      <c r="AT357" s="88" t="str">
        <f t="shared" si="578"/>
        <v/>
      </c>
      <c r="AU357" s="88" t="str">
        <f t="shared" si="579"/>
        <v/>
      </c>
      <c r="AV357" s="2"/>
      <c r="AX357" s="186"/>
      <c r="AY357" s="187"/>
      <c r="AZ357" s="188"/>
      <c r="BA357" s="35" t="str">
        <f>$BA$25</f>
        <v>C土木</v>
      </c>
      <c r="BB357" s="152">
        <f>$BB$25</f>
        <v>0</v>
      </c>
      <c r="BC357" s="90">
        <f t="shared" si="580"/>
        <v>0</v>
      </c>
      <c r="BD357" s="90">
        <f t="shared" si="581"/>
        <v>0</v>
      </c>
      <c r="BE357" s="90">
        <f t="shared" si="582"/>
        <v>0</v>
      </c>
      <c r="BT357" s="90"/>
      <c r="BU357" s="90"/>
      <c r="BV357" s="90" t="str">
        <f>AK357</f>
        <v/>
      </c>
      <c r="BW357" s="90"/>
      <c r="CH357" s="90"/>
      <c r="CI357" s="90"/>
      <c r="CJ357" s="90" t="str">
        <f>AL357</f>
        <v/>
      </c>
      <c r="CK357" s="90"/>
      <c r="CV357" s="90"/>
      <c r="CW357" s="90"/>
      <c r="CX357" s="90" t="str">
        <f>AM357</f>
        <v/>
      </c>
      <c r="CY357" s="90"/>
    </row>
    <row r="358" spans="2:103" ht="13.5" customHeight="1">
      <c r="B358" s="212"/>
      <c r="C358" s="209"/>
      <c r="D358" s="120" t="str">
        <f>IF($AH$26="","",$AH$26)</f>
        <v/>
      </c>
      <c r="E358" s="194"/>
      <c r="F358" s="121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22"/>
      <c r="AK358" s="116" t="str">
        <f t="shared" si="583"/>
        <v/>
      </c>
      <c r="AL358" s="123" t="str">
        <f t="shared" si="584"/>
        <v/>
      </c>
      <c r="AM358" s="124" t="str">
        <f t="shared" si="585"/>
        <v/>
      </c>
      <c r="AN358" s="199" t="str">
        <f t="shared" si="577"/>
        <v/>
      </c>
      <c r="AO358" s="200"/>
      <c r="AP358" s="217"/>
      <c r="AQ358" s="218"/>
      <c r="AR358" s="167"/>
      <c r="AT358" s="88" t="str">
        <f t="shared" si="578"/>
        <v/>
      </c>
      <c r="AU358" s="88" t="str">
        <f t="shared" si="579"/>
        <v/>
      </c>
      <c r="AV358" s="2"/>
      <c r="AX358" s="189"/>
      <c r="AY358" s="190"/>
      <c r="AZ358" s="191"/>
      <c r="BA358" s="50" t="str">
        <f>$BA$26</f>
        <v>C土木</v>
      </c>
      <c r="BB358" s="153">
        <f>$BB$26</f>
        <v>0</v>
      </c>
      <c r="BC358" s="90">
        <f t="shared" si="580"/>
        <v>0</v>
      </c>
      <c r="BD358" s="90">
        <f t="shared" si="581"/>
        <v>0</v>
      </c>
      <c r="BE358" s="90">
        <f t="shared" si="582"/>
        <v>0</v>
      </c>
      <c r="BT358" s="90"/>
      <c r="BU358" s="90"/>
      <c r="BV358" s="90"/>
      <c r="BW358" s="90" t="str">
        <f>AK358</f>
        <v/>
      </c>
      <c r="CH358" s="90"/>
      <c r="CI358" s="90"/>
      <c r="CJ358" s="90"/>
      <c r="CK358" s="90" t="str">
        <f>AL358</f>
        <v/>
      </c>
      <c r="CV358" s="90"/>
      <c r="CW358" s="90"/>
      <c r="CX358" s="90"/>
      <c r="CY358" s="90" t="str">
        <f>AM358</f>
        <v/>
      </c>
    </row>
    <row r="359" spans="2:103"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M359" s="203" t="s">
        <v>56</v>
      </c>
      <c r="AN359" s="204"/>
      <c r="AO359" s="204"/>
      <c r="AP359" s="205" t="str">
        <f>IF(7&gt;COUNT(F340:AJ340),"対象外",IF(AP343&gt;=0.285,"達成","未達成"))</f>
        <v>達成</v>
      </c>
      <c r="AQ359" s="206"/>
      <c r="AR359" s="165"/>
      <c r="BA359" s="150"/>
      <c r="BB359" s="150"/>
      <c r="BC359" s="127"/>
      <c r="BD359" s="127"/>
      <c r="BE359" s="127"/>
    </row>
    <row r="360" spans="2:103">
      <c r="B360" s="125"/>
      <c r="C360" s="12"/>
      <c r="D360" s="65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126"/>
      <c r="AL360" s="2"/>
      <c r="AM360" s="2"/>
      <c r="AR360" s="155"/>
      <c r="BA360" s="150"/>
      <c r="BB360" s="150"/>
    </row>
    <row r="361" spans="2:103">
      <c r="B361" s="125"/>
      <c r="C361" s="12"/>
      <c r="D361" s="65"/>
      <c r="F361" s="129" t="str">
        <f>IF(F362="","",IF(COUNT($F362:$AJ362)&lt;7,"外",""))</f>
        <v/>
      </c>
      <c r="G361" s="129" t="str">
        <f t="shared" ref="G361:K361" si="586">IF(G362="","",IF(COUNT($F362:$AJ362)&lt;7,"外",""))</f>
        <v/>
      </c>
      <c r="H361" s="129" t="str">
        <f t="shared" si="586"/>
        <v/>
      </c>
      <c r="I361" s="130" t="str">
        <f t="shared" si="586"/>
        <v/>
      </c>
      <c r="J361" s="130" t="str">
        <f t="shared" si="586"/>
        <v/>
      </c>
      <c r="K361" s="130" t="str">
        <f t="shared" si="586"/>
        <v/>
      </c>
      <c r="AK361" s="139"/>
      <c r="AL361" s="2"/>
      <c r="AM361" s="2"/>
      <c r="AR361" s="155"/>
      <c r="BA361" s="150"/>
      <c r="BB361" s="150"/>
    </row>
    <row r="362" spans="2:103" ht="13.5" customHeight="1">
      <c r="B362" s="219">
        <f>F362</f>
        <v>46082</v>
      </c>
      <c r="C362" s="220"/>
      <c r="D362" s="221"/>
      <c r="E362" s="131" t="s">
        <v>57</v>
      </c>
      <c r="F362" s="78">
        <f>IF(EDATE(B340,1)&gt;$E$10,"",EDATE(B340,1))</f>
        <v>46082</v>
      </c>
      <c r="G362" s="79">
        <f>IF(MONTH($F362)&lt;MONTH($F362+F$1),"",IF(($F362+F$1)&gt;$E$10,"",IF(F362=EOMONTH(($F362-DAY($F362)+G$1),0),"",IF(F362="","",F362+1))))</f>
        <v>46083</v>
      </c>
      <c r="H362" s="79">
        <f t="shared" ref="H362:AJ362" si="587">IF(MONTH($F362)&lt;MONTH($F362+G$1),"",IF(($F362+G$1)&gt;$E$10,"",IF(G362=EOMONTH(($F362-DAY($F362)+H$1),0),"",IF(G362="","",G362+1))))</f>
        <v>46084</v>
      </c>
      <c r="I362" s="79">
        <f t="shared" si="587"/>
        <v>46085</v>
      </c>
      <c r="J362" s="79">
        <f t="shared" si="587"/>
        <v>46086</v>
      </c>
      <c r="K362" s="79">
        <f t="shared" si="587"/>
        <v>46087</v>
      </c>
      <c r="L362" s="79">
        <f t="shared" si="587"/>
        <v>46088</v>
      </c>
      <c r="M362" s="79">
        <f t="shared" si="587"/>
        <v>46089</v>
      </c>
      <c r="N362" s="79">
        <f t="shared" si="587"/>
        <v>46090</v>
      </c>
      <c r="O362" s="79">
        <f t="shared" si="587"/>
        <v>46091</v>
      </c>
      <c r="P362" s="79">
        <f t="shared" si="587"/>
        <v>46092</v>
      </c>
      <c r="Q362" s="79">
        <f t="shared" si="587"/>
        <v>46093</v>
      </c>
      <c r="R362" s="79">
        <f t="shared" si="587"/>
        <v>46094</v>
      </c>
      <c r="S362" s="79">
        <f t="shared" si="587"/>
        <v>46095</v>
      </c>
      <c r="T362" s="79">
        <f t="shared" si="587"/>
        <v>46096</v>
      </c>
      <c r="U362" s="79">
        <f t="shared" si="587"/>
        <v>46097</v>
      </c>
      <c r="V362" s="79">
        <f t="shared" si="587"/>
        <v>46098</v>
      </c>
      <c r="W362" s="79">
        <f t="shared" si="587"/>
        <v>46099</v>
      </c>
      <c r="X362" s="79">
        <f t="shared" si="587"/>
        <v>46100</v>
      </c>
      <c r="Y362" s="79">
        <f t="shared" si="587"/>
        <v>46101</v>
      </c>
      <c r="Z362" s="79">
        <f t="shared" si="587"/>
        <v>46102</v>
      </c>
      <c r="AA362" s="79">
        <f t="shared" si="587"/>
        <v>46103</v>
      </c>
      <c r="AB362" s="79">
        <f t="shared" si="587"/>
        <v>46104</v>
      </c>
      <c r="AC362" s="79">
        <f t="shared" si="587"/>
        <v>46105</v>
      </c>
      <c r="AD362" s="79">
        <f t="shared" si="587"/>
        <v>46106</v>
      </c>
      <c r="AE362" s="79">
        <f t="shared" si="587"/>
        <v>46107</v>
      </c>
      <c r="AF362" s="79">
        <f t="shared" si="587"/>
        <v>46108</v>
      </c>
      <c r="AG362" s="79">
        <f t="shared" si="587"/>
        <v>46109</v>
      </c>
      <c r="AH362" s="79">
        <f t="shared" si="587"/>
        <v>46110</v>
      </c>
      <c r="AI362" s="79">
        <f t="shared" si="587"/>
        <v>46111</v>
      </c>
      <c r="AJ362" s="80">
        <f t="shared" si="587"/>
        <v>46112</v>
      </c>
      <c r="AK362" s="225" t="s">
        <v>25</v>
      </c>
      <c r="AL362" s="228" t="s">
        <v>71</v>
      </c>
      <c r="AM362" s="231" t="s">
        <v>27</v>
      </c>
      <c r="AN362" s="234" t="s">
        <v>51</v>
      </c>
      <c r="AO362" s="235"/>
      <c r="AP362" s="240" t="s">
        <v>52</v>
      </c>
      <c r="AQ362" s="241"/>
      <c r="AR362" s="182"/>
      <c r="AT362" s="201" t="s">
        <v>53</v>
      </c>
      <c r="AU362" s="201" t="s">
        <v>54</v>
      </c>
      <c r="AV362" s="202" t="s">
        <v>55</v>
      </c>
      <c r="BA362" s="150"/>
      <c r="BB362" s="150"/>
    </row>
    <row r="363" spans="2:103">
      <c r="B363" s="222"/>
      <c r="C363" s="223"/>
      <c r="D363" s="224"/>
      <c r="E363" s="132" t="s">
        <v>58</v>
      </c>
      <c r="F363" s="83" t="str">
        <f>TEXT(F362,"aaa")</f>
        <v>日</v>
      </c>
      <c r="G363" s="84" t="str">
        <f t="shared" ref="G363:AJ363" si="588">TEXT(G362,"aaa")</f>
        <v>月</v>
      </c>
      <c r="H363" s="84" t="str">
        <f t="shared" si="588"/>
        <v>火</v>
      </c>
      <c r="I363" s="84" t="str">
        <f t="shared" si="588"/>
        <v>水</v>
      </c>
      <c r="J363" s="84" t="str">
        <f t="shared" si="588"/>
        <v>木</v>
      </c>
      <c r="K363" s="84" t="str">
        <f t="shared" si="588"/>
        <v>金</v>
      </c>
      <c r="L363" s="84" t="str">
        <f t="shared" si="588"/>
        <v>土</v>
      </c>
      <c r="M363" s="84" t="str">
        <f t="shared" si="588"/>
        <v>日</v>
      </c>
      <c r="N363" s="84" t="str">
        <f t="shared" si="588"/>
        <v>月</v>
      </c>
      <c r="O363" s="84" t="str">
        <f t="shared" si="588"/>
        <v>火</v>
      </c>
      <c r="P363" s="84" t="str">
        <f t="shared" si="588"/>
        <v>水</v>
      </c>
      <c r="Q363" s="84" t="str">
        <f t="shared" si="588"/>
        <v>木</v>
      </c>
      <c r="R363" s="84" t="str">
        <f t="shared" si="588"/>
        <v>金</v>
      </c>
      <c r="S363" s="84" t="str">
        <f t="shared" si="588"/>
        <v>土</v>
      </c>
      <c r="T363" s="84" t="str">
        <f t="shared" si="588"/>
        <v>日</v>
      </c>
      <c r="U363" s="84" t="str">
        <f t="shared" si="588"/>
        <v>月</v>
      </c>
      <c r="V363" s="84" t="str">
        <f t="shared" si="588"/>
        <v>火</v>
      </c>
      <c r="W363" s="84" t="str">
        <f t="shared" si="588"/>
        <v>水</v>
      </c>
      <c r="X363" s="84" t="str">
        <f t="shared" si="588"/>
        <v>木</v>
      </c>
      <c r="Y363" s="84" t="str">
        <f t="shared" si="588"/>
        <v>金</v>
      </c>
      <c r="Z363" s="84" t="str">
        <f t="shared" si="588"/>
        <v>土</v>
      </c>
      <c r="AA363" s="84" t="str">
        <f t="shared" si="588"/>
        <v>日</v>
      </c>
      <c r="AB363" s="84" t="str">
        <f t="shared" si="588"/>
        <v>月</v>
      </c>
      <c r="AC363" s="84" t="str">
        <f t="shared" si="588"/>
        <v>火</v>
      </c>
      <c r="AD363" s="84" t="str">
        <f t="shared" si="588"/>
        <v>水</v>
      </c>
      <c r="AE363" s="84" t="str">
        <f t="shared" si="588"/>
        <v>木</v>
      </c>
      <c r="AF363" s="84" t="str">
        <f t="shared" si="588"/>
        <v>金</v>
      </c>
      <c r="AG363" s="84" t="str">
        <f t="shared" si="588"/>
        <v>土</v>
      </c>
      <c r="AH363" s="84" t="str">
        <f t="shared" si="588"/>
        <v>日</v>
      </c>
      <c r="AI363" s="84" t="str">
        <f t="shared" si="588"/>
        <v>月</v>
      </c>
      <c r="AJ363" s="85" t="str">
        <f t="shared" si="588"/>
        <v>火</v>
      </c>
      <c r="AK363" s="226"/>
      <c r="AL363" s="229"/>
      <c r="AM363" s="232"/>
      <c r="AN363" s="236"/>
      <c r="AO363" s="237"/>
      <c r="AP363" s="182"/>
      <c r="AQ363" s="242"/>
      <c r="AR363" s="182"/>
      <c r="AT363" s="201"/>
      <c r="AU363" s="201"/>
      <c r="AV363" s="202"/>
      <c r="BA363" s="150"/>
      <c r="BB363" s="150"/>
    </row>
    <row r="364" spans="2:103" ht="26.25" customHeight="1">
      <c r="B364" s="86"/>
      <c r="C364" s="147" t="s">
        <v>21</v>
      </c>
      <c r="D364" s="88" t="s">
        <v>23</v>
      </c>
      <c r="E364" s="133" t="s">
        <v>59</v>
      </c>
      <c r="F364" s="158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9"/>
      <c r="AK364" s="227"/>
      <c r="AL364" s="230"/>
      <c r="AM364" s="233"/>
      <c r="AN364" s="238"/>
      <c r="AO364" s="239"/>
      <c r="AP364" s="243"/>
      <c r="AQ364" s="244"/>
      <c r="AR364" s="182"/>
      <c r="AV364" s="90">
        <f>COUNTIF(F361:AJ361,"外")</f>
        <v>0</v>
      </c>
      <c r="BA364" s="150"/>
      <c r="BB364" s="150"/>
      <c r="BC364" s="113"/>
      <c r="BD364" s="113"/>
      <c r="BE364" s="113"/>
    </row>
    <row r="365" spans="2:103" ht="13.5" customHeight="1">
      <c r="B365" s="210" t="str">
        <f>IF($AB$13="","",$AB$13)</f>
        <v>元請負人</v>
      </c>
      <c r="C365" s="207" t="str">
        <f>$AE$13</f>
        <v>A建設</v>
      </c>
      <c r="D365" s="91" t="str">
        <f>IF($AH$13="","",$AH$13)</f>
        <v>〇〇</v>
      </c>
      <c r="E365" s="192"/>
      <c r="F365" s="92"/>
      <c r="G365" s="93" t="s">
        <v>1</v>
      </c>
      <c r="H365" s="93" t="s">
        <v>1</v>
      </c>
      <c r="I365" s="93"/>
      <c r="J365" s="93"/>
      <c r="K365" s="93"/>
      <c r="L365" s="93"/>
      <c r="M365" s="93"/>
      <c r="N365" s="93" t="s">
        <v>1</v>
      </c>
      <c r="O365" s="93" t="s">
        <v>1</v>
      </c>
      <c r="P365" s="93"/>
      <c r="Q365" s="93"/>
      <c r="R365" s="93"/>
      <c r="S365" s="93"/>
      <c r="T365" s="93"/>
      <c r="U365" s="93" t="s">
        <v>1</v>
      </c>
      <c r="V365" s="93" t="s">
        <v>1</v>
      </c>
      <c r="W365" s="93"/>
      <c r="X365" s="93"/>
      <c r="Y365" s="93"/>
      <c r="Z365" s="93"/>
      <c r="AA365" s="93"/>
      <c r="AB365" s="93" t="s">
        <v>1</v>
      </c>
      <c r="AC365" s="93" t="s">
        <v>1</v>
      </c>
      <c r="AD365" s="93"/>
      <c r="AE365" s="94"/>
      <c r="AF365" s="94"/>
      <c r="AG365" s="94"/>
      <c r="AH365" s="94"/>
      <c r="AI365" s="94" t="s">
        <v>1</v>
      </c>
      <c r="AJ365" s="95" t="s">
        <v>1</v>
      </c>
      <c r="AK365" s="96">
        <f>IF(D365="","",COUNT($F$362:$AJ$362)-AL365)</f>
        <v>31</v>
      </c>
      <c r="AL365" s="97">
        <f>IF(D365="","",AT365+AU365)</f>
        <v>0</v>
      </c>
      <c r="AM365" s="98">
        <f>IF(D365="","",COUNTIF(F365:AJ365,"休"))</f>
        <v>10</v>
      </c>
      <c r="AN365" s="195">
        <f t="shared" ref="AN365:AN370" si="589">IF(D365="","",IF(AK365=0,"－",IFERROR(ROUNDDOWN(AM365/AK365,3),"")))</f>
        <v>0.32200000000000001</v>
      </c>
      <c r="AO365" s="196"/>
      <c r="AP365" s="213">
        <f>ROUNDDOWN(AVERAGE(AN365:AN380),3)</f>
        <v>0.28999999999999998</v>
      </c>
      <c r="AQ365" s="214"/>
      <c r="AR365" s="167"/>
      <c r="AT365" s="88">
        <f>IF(D365="","",COUNTIF(F365:AJ365,"－"))</f>
        <v>0</v>
      </c>
      <c r="AU365" s="88">
        <f>IF(D365="","",COUNTIF(F365:AJ365,"外"))</f>
        <v>0</v>
      </c>
      <c r="AV365" s="2"/>
      <c r="AX365" s="245" t="str">
        <f>$AX$13</f>
        <v>元請負人</v>
      </c>
      <c r="AY365" s="246"/>
      <c r="AZ365" s="247"/>
      <c r="BA365" s="22" t="str">
        <f>$BA$13</f>
        <v>A建設</v>
      </c>
      <c r="BB365" s="23" t="str">
        <f>$BB$13</f>
        <v>〇〇</v>
      </c>
      <c r="BC365" s="90">
        <f>IF(AK365="",0,AK365)</f>
        <v>31</v>
      </c>
      <c r="BD365" s="90">
        <f t="shared" ref="BD365:BD370" si="590">IF(AL365="",0,AL365)</f>
        <v>0</v>
      </c>
      <c r="BE365" s="90">
        <f t="shared" ref="BE365:BE370" si="591">IF(AM365="",0,AM365)</f>
        <v>10</v>
      </c>
      <c r="BI365" s="100"/>
      <c r="BJ365" s="101">
        <f>AK365</f>
        <v>31</v>
      </c>
      <c r="BK365" s="90"/>
      <c r="BL365" s="90"/>
      <c r="BM365" s="90"/>
      <c r="BN365" s="90"/>
      <c r="BO365" s="90"/>
      <c r="BX365" s="90">
        <f>AL365</f>
        <v>0</v>
      </c>
      <c r="BY365" s="90"/>
      <c r="BZ365" s="90"/>
      <c r="CA365" s="90"/>
      <c r="CB365" s="90"/>
      <c r="CC365" s="90"/>
      <c r="CL365" s="90">
        <f>AM365</f>
        <v>10</v>
      </c>
      <c r="CM365" s="90"/>
      <c r="CN365" s="90"/>
      <c r="CO365" s="90"/>
      <c r="CP365" s="90"/>
      <c r="CQ365" s="90"/>
    </row>
    <row r="366" spans="2:103" ht="13.5" customHeight="1">
      <c r="B366" s="211"/>
      <c r="C366" s="208"/>
      <c r="D366" s="102" t="str">
        <f>IF($AH$14="","",$AH$14)</f>
        <v>●●</v>
      </c>
      <c r="E366" s="193"/>
      <c r="F366" s="103" t="s">
        <v>1</v>
      </c>
      <c r="G366" s="104"/>
      <c r="H366" s="104"/>
      <c r="I366" s="104"/>
      <c r="J366" s="104"/>
      <c r="K366" s="104"/>
      <c r="L366" s="104" t="s">
        <v>1</v>
      </c>
      <c r="M366" s="104" t="s">
        <v>1</v>
      </c>
      <c r="N366" s="104"/>
      <c r="O366" s="104"/>
      <c r="P366" s="104"/>
      <c r="Q366" s="104"/>
      <c r="R366" s="104"/>
      <c r="S366" s="104" t="s">
        <v>1</v>
      </c>
      <c r="T366" s="104" t="s">
        <v>1</v>
      </c>
      <c r="U366" s="104"/>
      <c r="V366" s="104"/>
      <c r="W366" s="104"/>
      <c r="X366" s="104"/>
      <c r="Y366" s="104"/>
      <c r="Z366" s="104" t="s">
        <v>1</v>
      </c>
      <c r="AA366" s="104" t="s">
        <v>1</v>
      </c>
      <c r="AB366" s="104"/>
      <c r="AC366" s="104"/>
      <c r="AD366" s="104"/>
      <c r="AE366" s="104"/>
      <c r="AF366" s="104"/>
      <c r="AG366" s="104" t="s">
        <v>1</v>
      </c>
      <c r="AH366" s="104" t="s">
        <v>1</v>
      </c>
      <c r="AI366" s="104"/>
      <c r="AJ366" s="105"/>
      <c r="AK366" s="96">
        <f t="shared" ref="AK366:AK370" si="592">IF(D366="","",COUNT($F$362:$AJ$362)-AL366)</f>
        <v>31</v>
      </c>
      <c r="AL366" s="96">
        <f t="shared" ref="AL366:AL370" si="593">IF(D366="","",AT366+AU366)</f>
        <v>0</v>
      </c>
      <c r="AM366" s="106">
        <f t="shared" ref="AM366:AM370" si="594">IF(D366="","",COUNTIF(F366:AJ366,"休"))</f>
        <v>9</v>
      </c>
      <c r="AN366" s="197">
        <f t="shared" si="589"/>
        <v>0.28999999999999998</v>
      </c>
      <c r="AO366" s="198"/>
      <c r="AP366" s="215"/>
      <c r="AQ366" s="216"/>
      <c r="AR366" s="167"/>
      <c r="AT366" s="88">
        <f t="shared" ref="AT366:AT370" si="595">IF(D366="","",COUNTIF(F366:AJ366,"－"))</f>
        <v>0</v>
      </c>
      <c r="AU366" s="88">
        <f t="shared" ref="AU366:AU370" si="596">IF(D366="","",COUNTIF(F366:AJ366,"外"))</f>
        <v>0</v>
      </c>
      <c r="AV366" s="2"/>
      <c r="AX366" s="245"/>
      <c r="AY366" s="246"/>
      <c r="AZ366" s="247"/>
      <c r="BA366" s="35" t="str">
        <f>$BA$14</f>
        <v>A建設</v>
      </c>
      <c r="BB366" s="36" t="str">
        <f>$BB$14</f>
        <v>●●</v>
      </c>
      <c r="BC366" s="90">
        <f t="shared" ref="BC366:BC370" si="597">IF(AK366="",0,AK366)</f>
        <v>31</v>
      </c>
      <c r="BD366" s="90">
        <f t="shared" si="590"/>
        <v>0</v>
      </c>
      <c r="BE366" s="90">
        <f t="shared" si="591"/>
        <v>9</v>
      </c>
      <c r="BI366" s="100"/>
      <c r="BJ366" s="101"/>
      <c r="BK366" s="90">
        <f>AK366</f>
        <v>31</v>
      </c>
      <c r="BL366" s="90"/>
      <c r="BM366" s="90"/>
      <c r="BN366" s="90"/>
      <c r="BO366" s="90"/>
      <c r="BX366" s="90"/>
      <c r="BY366" s="90">
        <f>AL366</f>
        <v>0</v>
      </c>
      <c r="BZ366" s="90"/>
      <c r="CA366" s="90"/>
      <c r="CB366" s="90"/>
      <c r="CC366" s="90"/>
      <c r="CL366" s="90"/>
      <c r="CM366" s="90">
        <f>AM366</f>
        <v>9</v>
      </c>
      <c r="CN366" s="90"/>
      <c r="CO366" s="90"/>
      <c r="CP366" s="90"/>
      <c r="CQ366" s="90"/>
    </row>
    <row r="367" spans="2:103" ht="13.5" customHeight="1">
      <c r="B367" s="211"/>
      <c r="C367" s="208"/>
      <c r="D367" s="102" t="str">
        <f>IF($AH$15="","",$AH$15)</f>
        <v>△△</v>
      </c>
      <c r="E367" s="193"/>
      <c r="F367" s="103" t="s">
        <v>1</v>
      </c>
      <c r="G367" s="104"/>
      <c r="H367" s="104"/>
      <c r="I367" s="104"/>
      <c r="J367" s="104" t="s">
        <v>1</v>
      </c>
      <c r="K367" s="104"/>
      <c r="L367" s="104"/>
      <c r="M367" s="104"/>
      <c r="N367" s="104"/>
      <c r="O367" s="104" t="s">
        <v>1</v>
      </c>
      <c r="P367" s="104" t="s">
        <v>1</v>
      </c>
      <c r="Q367" s="104"/>
      <c r="R367" s="104"/>
      <c r="S367" s="104"/>
      <c r="T367" s="104"/>
      <c r="U367" s="104"/>
      <c r="V367" s="104" t="s">
        <v>1</v>
      </c>
      <c r="W367" s="104"/>
      <c r="X367" s="104"/>
      <c r="Y367" s="104"/>
      <c r="Z367" s="104" t="s">
        <v>1</v>
      </c>
      <c r="AA367" s="104"/>
      <c r="AB367" s="104"/>
      <c r="AC367" s="104"/>
      <c r="AD367" s="104"/>
      <c r="AE367" s="104" t="s">
        <v>1</v>
      </c>
      <c r="AF367" s="104"/>
      <c r="AG367" s="104"/>
      <c r="AH367" s="104"/>
      <c r="AI367" s="104"/>
      <c r="AJ367" s="105" t="s">
        <v>1</v>
      </c>
      <c r="AK367" s="96">
        <f t="shared" si="592"/>
        <v>31</v>
      </c>
      <c r="AL367" s="96">
        <f t="shared" si="593"/>
        <v>0</v>
      </c>
      <c r="AM367" s="106">
        <f t="shared" si="594"/>
        <v>8</v>
      </c>
      <c r="AN367" s="197">
        <f t="shared" si="589"/>
        <v>0.25800000000000001</v>
      </c>
      <c r="AO367" s="198"/>
      <c r="AP367" s="215"/>
      <c r="AQ367" s="216"/>
      <c r="AR367" s="167"/>
      <c r="AT367" s="88">
        <f t="shared" si="595"/>
        <v>0</v>
      </c>
      <c r="AU367" s="88">
        <f t="shared" si="596"/>
        <v>0</v>
      </c>
      <c r="AV367" s="2"/>
      <c r="AX367" s="245"/>
      <c r="AY367" s="246"/>
      <c r="AZ367" s="247"/>
      <c r="BA367" s="35" t="str">
        <f>$BA$15</f>
        <v>A建設</v>
      </c>
      <c r="BB367" s="36" t="str">
        <f>$BB$15</f>
        <v>△△</v>
      </c>
      <c r="BC367" s="90">
        <f t="shared" si="597"/>
        <v>31</v>
      </c>
      <c r="BD367" s="90">
        <f t="shared" si="590"/>
        <v>0</v>
      </c>
      <c r="BE367" s="90">
        <f t="shared" si="591"/>
        <v>8</v>
      </c>
      <c r="BI367" s="100"/>
      <c r="BJ367" s="101"/>
      <c r="BK367" s="90"/>
      <c r="BL367" s="90">
        <f>AK367</f>
        <v>31</v>
      </c>
      <c r="BM367" s="90"/>
      <c r="BN367" s="90"/>
      <c r="BO367" s="90"/>
      <c r="BX367" s="90"/>
      <c r="BY367" s="90"/>
      <c r="BZ367" s="90">
        <f>AL367</f>
        <v>0</v>
      </c>
      <c r="CA367" s="90"/>
      <c r="CB367" s="90"/>
      <c r="CC367" s="90"/>
      <c r="CL367" s="90"/>
      <c r="CM367" s="90"/>
      <c r="CN367" s="90">
        <f>AM367</f>
        <v>8</v>
      </c>
      <c r="CO367" s="90"/>
      <c r="CP367" s="90"/>
      <c r="CQ367" s="90"/>
    </row>
    <row r="368" spans="2:103" ht="13.5" customHeight="1">
      <c r="B368" s="211"/>
      <c r="C368" s="208"/>
      <c r="D368" s="102" t="str">
        <f>IF($AH$16="","",$AH$16)</f>
        <v>■■</v>
      </c>
      <c r="E368" s="193"/>
      <c r="F368" s="103"/>
      <c r="G368" s="104" t="s">
        <v>1</v>
      </c>
      <c r="H368" s="104"/>
      <c r="I368" s="104"/>
      <c r="J368" s="104"/>
      <c r="K368" s="104" t="s">
        <v>1</v>
      </c>
      <c r="L368" s="104"/>
      <c r="M368" s="104"/>
      <c r="N368" s="104"/>
      <c r="O368" s="104" t="s">
        <v>1</v>
      </c>
      <c r="P368" s="104" t="s">
        <v>1</v>
      </c>
      <c r="Q368" s="104"/>
      <c r="R368" s="104" t="s">
        <v>1</v>
      </c>
      <c r="S368" s="104"/>
      <c r="T368" s="104"/>
      <c r="U368" s="104"/>
      <c r="V368" s="104" t="s">
        <v>1</v>
      </c>
      <c r="W368" s="104"/>
      <c r="X368" s="104"/>
      <c r="Y368" s="104" t="s">
        <v>1</v>
      </c>
      <c r="Z368" s="104"/>
      <c r="AA368" s="104"/>
      <c r="AB368" s="104" t="s">
        <v>1</v>
      </c>
      <c r="AC368" s="104"/>
      <c r="AD368" s="104"/>
      <c r="AE368" s="104"/>
      <c r="AF368" s="104" t="s">
        <v>1</v>
      </c>
      <c r="AG368" s="104"/>
      <c r="AH368" s="104"/>
      <c r="AI368" s="104"/>
      <c r="AJ368" s="105"/>
      <c r="AK368" s="96">
        <f t="shared" si="592"/>
        <v>31</v>
      </c>
      <c r="AL368" s="96">
        <f t="shared" si="593"/>
        <v>0</v>
      </c>
      <c r="AM368" s="106">
        <f t="shared" si="594"/>
        <v>9</v>
      </c>
      <c r="AN368" s="197">
        <f t="shared" si="589"/>
        <v>0.28999999999999998</v>
      </c>
      <c r="AO368" s="198"/>
      <c r="AP368" s="215"/>
      <c r="AQ368" s="216"/>
      <c r="AR368" s="167"/>
      <c r="AT368" s="88">
        <f t="shared" si="595"/>
        <v>0</v>
      </c>
      <c r="AU368" s="88">
        <f t="shared" si="596"/>
        <v>0</v>
      </c>
      <c r="AV368" s="2"/>
      <c r="AX368" s="245"/>
      <c r="AY368" s="246"/>
      <c r="AZ368" s="247"/>
      <c r="BA368" s="35" t="str">
        <f>$BA$16</f>
        <v>A建設</v>
      </c>
      <c r="BB368" s="36" t="str">
        <f>$BB$16</f>
        <v>■■</v>
      </c>
      <c r="BC368" s="90">
        <f t="shared" si="597"/>
        <v>31</v>
      </c>
      <c r="BD368" s="90">
        <f t="shared" si="590"/>
        <v>0</v>
      </c>
      <c r="BE368" s="90">
        <f t="shared" si="591"/>
        <v>9</v>
      </c>
      <c r="BI368" s="100"/>
      <c r="BJ368" s="101"/>
      <c r="BK368" s="90"/>
      <c r="BL368" s="90"/>
      <c r="BM368" s="90">
        <f>AK368</f>
        <v>31</v>
      </c>
      <c r="BN368" s="90"/>
      <c r="BO368" s="90"/>
      <c r="BX368" s="90"/>
      <c r="BY368" s="90"/>
      <c r="BZ368" s="90"/>
      <c r="CA368" s="90">
        <f>AL368</f>
        <v>0</v>
      </c>
      <c r="CB368" s="90"/>
      <c r="CC368" s="90"/>
      <c r="CL368" s="90"/>
      <c r="CM368" s="90"/>
      <c r="CN368" s="90"/>
      <c r="CO368" s="90">
        <f>AM368</f>
        <v>9</v>
      </c>
      <c r="CP368" s="90"/>
      <c r="CQ368" s="90"/>
    </row>
    <row r="369" spans="2:103" ht="13.5" customHeight="1">
      <c r="B369" s="211"/>
      <c r="C369" s="208"/>
      <c r="D369" s="102" t="str">
        <f>IF($AH$17="","",$AH$17)</f>
        <v>★★</v>
      </c>
      <c r="E369" s="193"/>
      <c r="F369" s="103" t="s">
        <v>1</v>
      </c>
      <c r="G369" s="104" t="s">
        <v>1</v>
      </c>
      <c r="H369" s="104"/>
      <c r="I369" s="104"/>
      <c r="J369" s="104"/>
      <c r="K369" s="104"/>
      <c r="L369" s="104"/>
      <c r="M369" s="104" t="s">
        <v>1</v>
      </c>
      <c r="N369" s="104" t="s">
        <v>1</v>
      </c>
      <c r="O369" s="104"/>
      <c r="P369" s="104"/>
      <c r="Q369" s="104"/>
      <c r="R369" s="104"/>
      <c r="S369" s="104"/>
      <c r="T369" s="104" t="s">
        <v>1</v>
      </c>
      <c r="U369" s="104" t="s">
        <v>1</v>
      </c>
      <c r="V369" s="104"/>
      <c r="W369" s="104"/>
      <c r="X369" s="104"/>
      <c r="Y369" s="104"/>
      <c r="Z369" s="104"/>
      <c r="AA369" s="104" t="s">
        <v>1</v>
      </c>
      <c r="AB369" s="104" t="s">
        <v>1</v>
      </c>
      <c r="AC369" s="104"/>
      <c r="AD369" s="104"/>
      <c r="AE369" s="104"/>
      <c r="AF369" s="104"/>
      <c r="AG369" s="104"/>
      <c r="AH369" s="104" t="s">
        <v>1</v>
      </c>
      <c r="AI369" s="104" t="s">
        <v>1</v>
      </c>
      <c r="AJ369" s="105"/>
      <c r="AK369" s="96">
        <f t="shared" si="592"/>
        <v>31</v>
      </c>
      <c r="AL369" s="96">
        <f t="shared" si="593"/>
        <v>0</v>
      </c>
      <c r="AM369" s="106">
        <f t="shared" si="594"/>
        <v>10</v>
      </c>
      <c r="AN369" s="197">
        <f t="shared" si="589"/>
        <v>0.32200000000000001</v>
      </c>
      <c r="AO369" s="198"/>
      <c r="AP369" s="215"/>
      <c r="AQ369" s="216"/>
      <c r="AR369" s="167"/>
      <c r="AT369" s="88">
        <f t="shared" si="595"/>
        <v>0</v>
      </c>
      <c r="AU369" s="88">
        <f t="shared" si="596"/>
        <v>0</v>
      </c>
      <c r="AV369" s="2"/>
      <c r="AX369" s="245"/>
      <c r="AY369" s="246"/>
      <c r="AZ369" s="247"/>
      <c r="BA369" s="35" t="str">
        <f>$BA$17</f>
        <v>A建設</v>
      </c>
      <c r="BB369" s="36" t="str">
        <f>$BB$17</f>
        <v>★★</v>
      </c>
      <c r="BC369" s="90">
        <f t="shared" si="597"/>
        <v>31</v>
      </c>
      <c r="BD369" s="90">
        <f t="shared" si="590"/>
        <v>0</v>
      </c>
      <c r="BE369" s="90">
        <f t="shared" si="591"/>
        <v>10</v>
      </c>
      <c r="BI369" s="100"/>
      <c r="BJ369" s="101"/>
      <c r="BK369" s="90"/>
      <c r="BL369" s="90"/>
      <c r="BM369" s="90"/>
      <c r="BN369" s="90">
        <f>AK369</f>
        <v>31</v>
      </c>
      <c r="BO369" s="90"/>
      <c r="BX369" s="90"/>
      <c r="BY369" s="90"/>
      <c r="BZ369" s="90"/>
      <c r="CA369" s="90"/>
      <c r="CB369" s="90">
        <f>AL369</f>
        <v>0</v>
      </c>
      <c r="CC369" s="90"/>
      <c r="CL369" s="90"/>
      <c r="CM369" s="90"/>
      <c r="CN369" s="90"/>
      <c r="CO369" s="90"/>
      <c r="CP369" s="90">
        <f>AM369</f>
        <v>10</v>
      </c>
      <c r="CQ369" s="90"/>
    </row>
    <row r="370" spans="2:103" ht="13.5" customHeight="1">
      <c r="B370" s="212"/>
      <c r="C370" s="209"/>
      <c r="D370" s="102" t="str">
        <f>IF($AH$18="","",$AH$18)</f>
        <v/>
      </c>
      <c r="E370" s="194"/>
      <c r="F370" s="107"/>
      <c r="G370" s="108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10"/>
      <c r="AK370" s="96" t="str">
        <f t="shared" si="592"/>
        <v/>
      </c>
      <c r="AL370" s="97" t="str">
        <f t="shared" si="593"/>
        <v/>
      </c>
      <c r="AM370" s="98" t="str">
        <f t="shared" si="594"/>
        <v/>
      </c>
      <c r="AN370" s="199" t="str">
        <f t="shared" si="589"/>
        <v/>
      </c>
      <c r="AO370" s="200"/>
      <c r="AP370" s="215"/>
      <c r="AQ370" s="216"/>
      <c r="AR370" s="167"/>
      <c r="AT370" s="88" t="str">
        <f t="shared" si="595"/>
        <v/>
      </c>
      <c r="AU370" s="88" t="str">
        <f t="shared" si="596"/>
        <v/>
      </c>
      <c r="AV370" s="2"/>
      <c r="AX370" s="245"/>
      <c r="AY370" s="246"/>
      <c r="AZ370" s="247"/>
      <c r="BA370" s="50" t="str">
        <f>$BA$18</f>
        <v>A建設</v>
      </c>
      <c r="BB370" s="51">
        <f>$BB$18</f>
        <v>0</v>
      </c>
      <c r="BC370" s="90">
        <f t="shared" si="597"/>
        <v>0</v>
      </c>
      <c r="BD370" s="90">
        <f t="shared" si="590"/>
        <v>0</v>
      </c>
      <c r="BE370" s="90">
        <f t="shared" si="591"/>
        <v>0</v>
      </c>
      <c r="BI370" s="100"/>
      <c r="BJ370" s="101"/>
      <c r="BK370" s="90"/>
      <c r="BL370" s="90"/>
      <c r="BM370" s="90"/>
      <c r="BN370" s="90"/>
      <c r="BO370" s="90" t="str">
        <f>AK370</f>
        <v/>
      </c>
      <c r="BX370" s="90"/>
      <c r="BY370" s="90"/>
      <c r="BZ370" s="90"/>
      <c r="CA370" s="90"/>
      <c r="CB370" s="90"/>
      <c r="CC370" s="90" t="str">
        <f>AL370</f>
        <v/>
      </c>
      <c r="CL370" s="90"/>
      <c r="CM370" s="90"/>
      <c r="CN370" s="90"/>
      <c r="CO370" s="90"/>
      <c r="CP370" s="90"/>
      <c r="CQ370" s="90" t="str">
        <f>AM370</f>
        <v/>
      </c>
    </row>
    <row r="371" spans="2:103" ht="26.25" customHeight="1">
      <c r="B371" s="210" t="str">
        <f>IF($AB$19="","",$AB$19)</f>
        <v>下請負人</v>
      </c>
      <c r="C371" s="207" t="str">
        <f>$AE$19</f>
        <v>B産業</v>
      </c>
      <c r="D371" s="88"/>
      <c r="E371" s="133" t="s">
        <v>59</v>
      </c>
      <c r="F371" s="158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9"/>
      <c r="AK371" s="88"/>
      <c r="AL371" s="88"/>
      <c r="AM371" s="111"/>
      <c r="AN371" s="112"/>
      <c r="AO371" s="113"/>
      <c r="AP371" s="215"/>
      <c r="AQ371" s="216"/>
      <c r="AR371" s="167"/>
      <c r="AX371" s="183" t="str">
        <f>$AX$19</f>
        <v>下請負人</v>
      </c>
      <c r="AY371" s="184"/>
      <c r="AZ371" s="185"/>
      <c r="BA371" s="150"/>
      <c r="BB371" s="151"/>
      <c r="BC371" s="114"/>
      <c r="BD371" s="114"/>
      <c r="BE371" s="114"/>
    </row>
    <row r="372" spans="2:103" ht="13.5" customHeight="1">
      <c r="B372" s="211"/>
      <c r="C372" s="208"/>
      <c r="D372" s="115" t="str">
        <f>IF($AH$19="","",$AH$19)</f>
        <v>〇〇</v>
      </c>
      <c r="E372" s="192"/>
      <c r="F372" s="92"/>
      <c r="G372" s="93"/>
      <c r="H372" s="93" t="s">
        <v>1</v>
      </c>
      <c r="I372" s="93" t="s">
        <v>1</v>
      </c>
      <c r="J372" s="93"/>
      <c r="K372" s="93"/>
      <c r="L372" s="93"/>
      <c r="M372" s="93" t="s">
        <v>1</v>
      </c>
      <c r="N372" s="93"/>
      <c r="O372" s="93"/>
      <c r="P372" s="93"/>
      <c r="Q372" s="93"/>
      <c r="R372" s="93"/>
      <c r="S372" s="93"/>
      <c r="T372" s="93" t="s">
        <v>1</v>
      </c>
      <c r="U372" s="93"/>
      <c r="V372" s="93"/>
      <c r="W372" s="93" t="s">
        <v>1</v>
      </c>
      <c r="X372" s="93"/>
      <c r="Y372" s="93"/>
      <c r="Z372" s="93"/>
      <c r="AA372" s="93" t="s">
        <v>1</v>
      </c>
      <c r="AB372" s="93"/>
      <c r="AC372" s="93"/>
      <c r="AD372" s="93"/>
      <c r="AE372" s="94" t="s">
        <v>1</v>
      </c>
      <c r="AF372" s="94" t="s">
        <v>1</v>
      </c>
      <c r="AG372" s="94"/>
      <c r="AH372" s="94"/>
      <c r="AI372" s="94"/>
      <c r="AJ372" s="95"/>
      <c r="AK372" s="96">
        <f>IF(D372="","",COUNT($F$362:$AJ$362)-AL372)</f>
        <v>31</v>
      </c>
      <c r="AL372" s="97">
        <f>IF(D372="","",AT372+AU372)</f>
        <v>0</v>
      </c>
      <c r="AM372" s="98">
        <f>IF(D372="","",COUNTIF(F372:AJ372,"休"))</f>
        <v>8</v>
      </c>
      <c r="AN372" s="195">
        <f t="shared" ref="AN372:AN375" si="598">IF(D372="","",IF(AK372=0,"－",IFERROR(ROUNDDOWN(AM372/AK372,3),"")))</f>
        <v>0.25800000000000001</v>
      </c>
      <c r="AO372" s="196"/>
      <c r="AP372" s="215"/>
      <c r="AQ372" s="216"/>
      <c r="AR372" s="167"/>
      <c r="AT372" s="88">
        <f t="shared" ref="AT372:AT375" si="599">IF(D372="","",COUNTIF(F372:AJ372,"－"))</f>
        <v>0</v>
      </c>
      <c r="AU372" s="88">
        <f t="shared" ref="AU372:AU375" si="600">IF(D372="","",COUNTIF(F372:AJ372,"外"))</f>
        <v>0</v>
      </c>
      <c r="AV372" s="2"/>
      <c r="AX372" s="186"/>
      <c r="AY372" s="187"/>
      <c r="AZ372" s="188"/>
      <c r="BA372" s="22" t="str">
        <f>$BA$19</f>
        <v>B産業</v>
      </c>
      <c r="BB372" s="23" t="str">
        <f>$BB$19</f>
        <v>〇〇</v>
      </c>
      <c r="BC372" s="90">
        <f t="shared" ref="BC372:BC375" si="601">IF(AK372="",0,AK372)</f>
        <v>31</v>
      </c>
      <c r="BD372" s="90">
        <f t="shared" ref="BD372:BD375" si="602">IF(AL372="",0,AL372)</f>
        <v>0</v>
      </c>
      <c r="BE372" s="90">
        <f t="shared" ref="BE372:BE375" si="603">IF(AM372="",0,AM372)</f>
        <v>8</v>
      </c>
      <c r="BP372" s="90">
        <f>AK372</f>
        <v>31</v>
      </c>
      <c r="BQ372" s="90"/>
      <c r="BR372" s="90"/>
      <c r="BS372" s="90"/>
      <c r="CD372" s="90">
        <f>AL372</f>
        <v>0</v>
      </c>
      <c r="CE372" s="90"/>
      <c r="CF372" s="90"/>
      <c r="CG372" s="90"/>
      <c r="CR372" s="90">
        <f>AM372</f>
        <v>8</v>
      </c>
      <c r="CS372" s="90"/>
      <c r="CT372" s="90"/>
      <c r="CU372" s="90"/>
    </row>
    <row r="373" spans="2:103" ht="13.5" customHeight="1">
      <c r="B373" s="211"/>
      <c r="C373" s="208"/>
      <c r="D373" s="102" t="str">
        <f>IF($AH$20="","",$AH$20)</f>
        <v>●●</v>
      </c>
      <c r="E373" s="193"/>
      <c r="F373" s="103"/>
      <c r="G373" s="104"/>
      <c r="H373" s="104"/>
      <c r="I373" s="104" t="s">
        <v>1</v>
      </c>
      <c r="J373" s="104" t="s">
        <v>1</v>
      </c>
      <c r="K373" s="104"/>
      <c r="L373" s="104"/>
      <c r="M373" s="104"/>
      <c r="N373" s="104" t="s">
        <v>1</v>
      </c>
      <c r="O373" s="104"/>
      <c r="P373" s="104"/>
      <c r="Q373" s="104"/>
      <c r="R373" s="104"/>
      <c r="S373" s="104"/>
      <c r="T373" s="104"/>
      <c r="U373" s="104" t="s">
        <v>1</v>
      </c>
      <c r="V373" s="104"/>
      <c r="W373" s="104"/>
      <c r="X373" s="104" t="s">
        <v>1</v>
      </c>
      <c r="Y373" s="104"/>
      <c r="Z373" s="104"/>
      <c r="AA373" s="104"/>
      <c r="AB373" s="104" t="s">
        <v>1</v>
      </c>
      <c r="AC373" s="104" t="s">
        <v>1</v>
      </c>
      <c r="AD373" s="104"/>
      <c r="AE373" s="104"/>
      <c r="AF373" s="104"/>
      <c r="AG373" s="104" t="s">
        <v>1</v>
      </c>
      <c r="AH373" s="104"/>
      <c r="AI373" s="104"/>
      <c r="AJ373" s="105"/>
      <c r="AK373" s="96">
        <f t="shared" ref="AK373:AK375" si="604">IF(D373="","",COUNT($F$362:$AJ$362)-AL373)</f>
        <v>31</v>
      </c>
      <c r="AL373" s="96">
        <f t="shared" ref="AL373:AL375" si="605">IF(D373="","",AT373+AU373)</f>
        <v>0</v>
      </c>
      <c r="AM373" s="106">
        <f t="shared" ref="AM373:AM375" si="606">IF(D373="","",COUNTIF(F373:AJ373,"休"))</f>
        <v>8</v>
      </c>
      <c r="AN373" s="197">
        <f t="shared" si="598"/>
        <v>0.25800000000000001</v>
      </c>
      <c r="AO373" s="198"/>
      <c r="AP373" s="215"/>
      <c r="AQ373" s="216"/>
      <c r="AR373" s="167"/>
      <c r="AT373" s="88">
        <f t="shared" si="599"/>
        <v>0</v>
      </c>
      <c r="AU373" s="88">
        <f t="shared" si="600"/>
        <v>0</v>
      </c>
      <c r="AV373" s="2"/>
      <c r="AX373" s="186"/>
      <c r="AY373" s="187"/>
      <c r="AZ373" s="188"/>
      <c r="BA373" s="35" t="str">
        <f>$BA$20</f>
        <v>B産業</v>
      </c>
      <c r="BB373" s="152" t="str">
        <f>$BB$20</f>
        <v>●●</v>
      </c>
      <c r="BC373" s="90">
        <f t="shared" si="601"/>
        <v>31</v>
      </c>
      <c r="BD373" s="90">
        <f t="shared" si="602"/>
        <v>0</v>
      </c>
      <c r="BE373" s="90">
        <f t="shared" si="603"/>
        <v>8</v>
      </c>
      <c r="BP373" s="90"/>
      <c r="BQ373" s="90">
        <f>AK373</f>
        <v>31</v>
      </c>
      <c r="BR373" s="90"/>
      <c r="BS373" s="90"/>
      <c r="CD373" s="90"/>
      <c r="CE373" s="90">
        <f>AL373</f>
        <v>0</v>
      </c>
      <c r="CF373" s="90"/>
      <c r="CG373" s="90"/>
      <c r="CR373" s="90"/>
      <c r="CS373" s="90">
        <f>AM373</f>
        <v>8</v>
      </c>
      <c r="CT373" s="90"/>
      <c r="CU373" s="90"/>
    </row>
    <row r="374" spans="2:103" ht="13.5" customHeight="1">
      <c r="B374" s="211"/>
      <c r="C374" s="208"/>
      <c r="D374" s="102" t="str">
        <f>IF($AH$21="","",$AH$21)</f>
        <v/>
      </c>
      <c r="E374" s="193"/>
      <c r="F374" s="103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5"/>
      <c r="AK374" s="96" t="str">
        <f t="shared" si="604"/>
        <v/>
      </c>
      <c r="AL374" s="96" t="str">
        <f t="shared" si="605"/>
        <v/>
      </c>
      <c r="AM374" s="106" t="str">
        <f t="shared" si="606"/>
        <v/>
      </c>
      <c r="AN374" s="197" t="str">
        <f t="shared" si="598"/>
        <v/>
      </c>
      <c r="AO374" s="198"/>
      <c r="AP374" s="215"/>
      <c r="AQ374" s="216"/>
      <c r="AR374" s="167"/>
      <c r="AT374" s="88" t="str">
        <f t="shared" si="599"/>
        <v/>
      </c>
      <c r="AU374" s="88" t="str">
        <f t="shared" si="600"/>
        <v/>
      </c>
      <c r="AV374" s="2"/>
      <c r="AX374" s="186"/>
      <c r="AY374" s="187"/>
      <c r="AZ374" s="188"/>
      <c r="BA374" s="35" t="str">
        <f>$BA$21</f>
        <v>B産業</v>
      </c>
      <c r="BB374" s="152">
        <f>$BB$21</f>
        <v>0</v>
      </c>
      <c r="BC374" s="90">
        <f t="shared" si="601"/>
        <v>0</v>
      </c>
      <c r="BD374" s="90">
        <f t="shared" si="602"/>
        <v>0</v>
      </c>
      <c r="BE374" s="90">
        <f t="shared" si="603"/>
        <v>0</v>
      </c>
      <c r="BP374" s="90"/>
      <c r="BQ374" s="90"/>
      <c r="BR374" s="90" t="str">
        <f>AK374</f>
        <v/>
      </c>
      <c r="BS374" s="90"/>
      <c r="CD374" s="90"/>
      <c r="CE374" s="90"/>
      <c r="CF374" s="90" t="str">
        <f>AL374</f>
        <v/>
      </c>
      <c r="CG374" s="90"/>
      <c r="CR374" s="90"/>
      <c r="CS374" s="90"/>
      <c r="CT374" s="90" t="str">
        <f>AM374</f>
        <v/>
      </c>
      <c r="CU374" s="90"/>
    </row>
    <row r="375" spans="2:103" ht="13.5" customHeight="1">
      <c r="B375" s="211"/>
      <c r="C375" s="209"/>
      <c r="D375" s="115" t="str">
        <f>IF($AH$22="","",$AH$22)</f>
        <v/>
      </c>
      <c r="E375" s="194"/>
      <c r="F375" s="10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5"/>
      <c r="AK375" s="96" t="str">
        <f t="shared" si="604"/>
        <v/>
      </c>
      <c r="AL375" s="116" t="str">
        <f t="shared" si="605"/>
        <v/>
      </c>
      <c r="AM375" s="98" t="str">
        <f t="shared" si="606"/>
        <v/>
      </c>
      <c r="AN375" s="199" t="str">
        <f t="shared" si="598"/>
        <v/>
      </c>
      <c r="AO375" s="200"/>
      <c r="AP375" s="215"/>
      <c r="AQ375" s="216"/>
      <c r="AR375" s="167"/>
      <c r="AT375" s="88" t="str">
        <f t="shared" si="599"/>
        <v/>
      </c>
      <c r="AU375" s="88" t="str">
        <f t="shared" si="600"/>
        <v/>
      </c>
      <c r="AV375" s="2"/>
      <c r="AX375" s="186"/>
      <c r="AY375" s="187"/>
      <c r="AZ375" s="188"/>
      <c r="BA375" s="50" t="str">
        <f>$BA$22</f>
        <v>B産業</v>
      </c>
      <c r="BB375" s="153" t="str">
        <f t="shared" ref="BB375" si="607">BB355</f>
        <v>●●</v>
      </c>
      <c r="BC375" s="90">
        <f t="shared" si="601"/>
        <v>0</v>
      </c>
      <c r="BD375" s="90">
        <f t="shared" si="602"/>
        <v>0</v>
      </c>
      <c r="BE375" s="90">
        <f t="shared" si="603"/>
        <v>0</v>
      </c>
      <c r="BP375" s="90"/>
      <c r="BQ375" s="90"/>
      <c r="BR375" s="90"/>
      <c r="BS375" s="90" t="str">
        <f>AK375</f>
        <v/>
      </c>
      <c r="CD375" s="90"/>
      <c r="CE375" s="90"/>
      <c r="CF375" s="90"/>
      <c r="CG375" s="90" t="str">
        <f>AL375</f>
        <v/>
      </c>
      <c r="CR375" s="90"/>
      <c r="CS375" s="90"/>
      <c r="CT375" s="90"/>
      <c r="CU375" s="90" t="str">
        <f>AM375</f>
        <v/>
      </c>
    </row>
    <row r="376" spans="2:103" ht="26.25" customHeight="1">
      <c r="B376" s="211"/>
      <c r="C376" s="207" t="str">
        <f>$AE$23</f>
        <v>C土木</v>
      </c>
      <c r="D376" s="88"/>
      <c r="E376" s="133" t="s">
        <v>59</v>
      </c>
      <c r="F376" s="158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9"/>
      <c r="AK376" s="88"/>
      <c r="AL376" s="88"/>
      <c r="AM376" s="111"/>
      <c r="AN376" s="112"/>
      <c r="AO376" s="113"/>
      <c r="AP376" s="215"/>
      <c r="AQ376" s="216"/>
      <c r="AR376" s="167"/>
      <c r="AX376" s="186"/>
      <c r="AY376" s="187"/>
      <c r="AZ376" s="188"/>
      <c r="BA376" s="150"/>
      <c r="BB376" s="149"/>
      <c r="BC376" s="114"/>
      <c r="BD376" s="114"/>
      <c r="BE376" s="114"/>
    </row>
    <row r="377" spans="2:103">
      <c r="B377" s="211"/>
      <c r="C377" s="208"/>
      <c r="D377" s="91" t="str">
        <f>IF($AH$23="","",$AH$23)</f>
        <v>●●</v>
      </c>
      <c r="E377" s="192"/>
      <c r="F377" s="92"/>
      <c r="G377" s="93"/>
      <c r="H377" s="93" t="s">
        <v>1</v>
      </c>
      <c r="I377" s="93" t="s">
        <v>1</v>
      </c>
      <c r="J377" s="93"/>
      <c r="K377" s="93"/>
      <c r="L377" s="93"/>
      <c r="M377" s="93" t="s">
        <v>1</v>
      </c>
      <c r="N377" s="93" t="s">
        <v>1</v>
      </c>
      <c r="O377" s="93"/>
      <c r="P377" s="93"/>
      <c r="Q377" s="93"/>
      <c r="R377" s="93"/>
      <c r="S377" s="93"/>
      <c r="T377" s="93" t="s">
        <v>1</v>
      </c>
      <c r="U377" s="93" t="s">
        <v>1</v>
      </c>
      <c r="V377" s="93"/>
      <c r="W377" s="93" t="s">
        <v>1</v>
      </c>
      <c r="X377" s="93"/>
      <c r="Y377" s="93"/>
      <c r="Z377" s="93"/>
      <c r="AA377" s="93" t="s">
        <v>1</v>
      </c>
      <c r="AB377" s="93"/>
      <c r="AC377" s="93"/>
      <c r="AD377" s="93" t="s">
        <v>1</v>
      </c>
      <c r="AE377" s="93"/>
      <c r="AF377" s="93"/>
      <c r="AG377" s="93" t="s">
        <v>1</v>
      </c>
      <c r="AH377" s="93"/>
      <c r="AI377" s="93"/>
      <c r="AJ377" s="117"/>
      <c r="AK377" s="96">
        <f>IF(D377="","",COUNT($F$362:$AJ$362)-AL377)</f>
        <v>31</v>
      </c>
      <c r="AL377" s="148">
        <f>IF(D377="","",AT377+AU377)</f>
        <v>0</v>
      </c>
      <c r="AM377" s="119">
        <f>IF(D377="","",COUNTIF(F377:AJ377,"休"))</f>
        <v>10</v>
      </c>
      <c r="AN377" s="195">
        <f t="shared" ref="AN377:AN380" si="608">IF(D377="","",IF(AK377=0,"－",IFERROR(ROUNDDOWN(AM377/AK377,3),"")))</f>
        <v>0.32200000000000001</v>
      </c>
      <c r="AO377" s="196"/>
      <c r="AP377" s="215"/>
      <c r="AQ377" s="216"/>
      <c r="AR377" s="167"/>
      <c r="AT377" s="88">
        <f t="shared" ref="AT377:AT380" si="609">IF(D377="","",COUNTIF(F377:AJ377,"－"))</f>
        <v>0</v>
      </c>
      <c r="AU377" s="88">
        <f t="shared" ref="AU377:AU380" si="610">IF(D377="","",COUNTIF(F377:AJ377,"外"))</f>
        <v>0</v>
      </c>
      <c r="AV377" s="2"/>
      <c r="AX377" s="186"/>
      <c r="AY377" s="187"/>
      <c r="AZ377" s="188"/>
      <c r="BA377" s="22" t="str">
        <f>$BA$23</f>
        <v>C土木</v>
      </c>
      <c r="BB377" s="154" t="str">
        <f>$BB$23</f>
        <v>●●</v>
      </c>
      <c r="BC377" s="90">
        <f t="shared" ref="BC377:BC380" si="611">IF(AK377="",0,AK377)</f>
        <v>31</v>
      </c>
      <c r="BD377" s="90">
        <f t="shared" ref="BD377:BD380" si="612">IF(AL377="",0,AL377)</f>
        <v>0</v>
      </c>
      <c r="BE377" s="90">
        <f t="shared" ref="BE377:BE380" si="613">IF(AM377="",0,AM377)</f>
        <v>10</v>
      </c>
      <c r="BT377" s="90">
        <f>AK377</f>
        <v>31</v>
      </c>
      <c r="BU377" s="90"/>
      <c r="BV377" s="90"/>
      <c r="BW377" s="90"/>
      <c r="CH377" s="90">
        <f>AL377</f>
        <v>0</v>
      </c>
      <c r="CI377" s="90"/>
      <c r="CJ377" s="90"/>
      <c r="CK377" s="90"/>
      <c r="CV377" s="90">
        <f>AM377</f>
        <v>10</v>
      </c>
      <c r="CW377" s="90"/>
      <c r="CX377" s="90"/>
      <c r="CY377" s="90"/>
    </row>
    <row r="378" spans="2:103" ht="13.5" customHeight="1">
      <c r="B378" s="211"/>
      <c r="C378" s="208"/>
      <c r="D378" s="102" t="str">
        <f>IF($AH$24="","",$AH$24)</f>
        <v/>
      </c>
      <c r="E378" s="193"/>
      <c r="F378" s="103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5"/>
      <c r="AK378" s="96" t="str">
        <f t="shared" ref="AK378:AK380" si="614">IF(D378="","",COUNT($F$362:$AJ$362)-AL378)</f>
        <v/>
      </c>
      <c r="AL378" s="96" t="str">
        <f t="shared" ref="AL378:AL380" si="615">IF(D378="","",AT378+AU378)</f>
        <v/>
      </c>
      <c r="AM378" s="106" t="str">
        <f t="shared" ref="AM378:AM380" si="616">IF(D378="","",COUNTIF(F378:AJ378,"休"))</f>
        <v/>
      </c>
      <c r="AN378" s="197" t="str">
        <f t="shared" si="608"/>
        <v/>
      </c>
      <c r="AO378" s="198"/>
      <c r="AP378" s="215"/>
      <c r="AQ378" s="216"/>
      <c r="AR378" s="167"/>
      <c r="AT378" s="88" t="str">
        <f t="shared" si="609"/>
        <v/>
      </c>
      <c r="AU378" s="88" t="str">
        <f t="shared" si="610"/>
        <v/>
      </c>
      <c r="AV378" s="2"/>
      <c r="AX378" s="186"/>
      <c r="AY378" s="187"/>
      <c r="AZ378" s="188"/>
      <c r="BA378" s="35" t="str">
        <f>$BA$24</f>
        <v>C土木</v>
      </c>
      <c r="BB378" s="152">
        <f>$BB$24</f>
        <v>0</v>
      </c>
      <c r="BC378" s="90">
        <f t="shared" si="611"/>
        <v>0</v>
      </c>
      <c r="BD378" s="90">
        <f t="shared" si="612"/>
        <v>0</v>
      </c>
      <c r="BE378" s="90">
        <f t="shared" si="613"/>
        <v>0</v>
      </c>
      <c r="BT378" s="90"/>
      <c r="BU378" s="90" t="str">
        <f>AK378</f>
        <v/>
      </c>
      <c r="BV378" s="90"/>
      <c r="BW378" s="90"/>
      <c r="CH378" s="90"/>
      <c r="CI378" s="90" t="str">
        <f>AL378</f>
        <v/>
      </c>
      <c r="CJ378" s="90"/>
      <c r="CK378" s="90"/>
      <c r="CV378" s="90"/>
      <c r="CW378" s="90" t="str">
        <f>AM378</f>
        <v/>
      </c>
      <c r="CX378" s="90"/>
      <c r="CY378" s="90"/>
    </row>
    <row r="379" spans="2:103" ht="13.5" customHeight="1">
      <c r="B379" s="211"/>
      <c r="C379" s="208"/>
      <c r="D379" s="102" t="str">
        <f>IF($AH$25="","",$AH$25)</f>
        <v/>
      </c>
      <c r="E379" s="193"/>
      <c r="F379" s="103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5"/>
      <c r="AK379" s="96" t="str">
        <f t="shared" si="614"/>
        <v/>
      </c>
      <c r="AL379" s="96" t="str">
        <f t="shared" si="615"/>
        <v/>
      </c>
      <c r="AM379" s="106" t="str">
        <f t="shared" si="616"/>
        <v/>
      </c>
      <c r="AN379" s="197" t="str">
        <f t="shared" si="608"/>
        <v/>
      </c>
      <c r="AO379" s="198"/>
      <c r="AP379" s="215"/>
      <c r="AQ379" s="216"/>
      <c r="AR379" s="167"/>
      <c r="AT379" s="88" t="str">
        <f t="shared" si="609"/>
        <v/>
      </c>
      <c r="AU379" s="88" t="str">
        <f t="shared" si="610"/>
        <v/>
      </c>
      <c r="AV379" s="2"/>
      <c r="AX379" s="186"/>
      <c r="AY379" s="187"/>
      <c r="AZ379" s="188"/>
      <c r="BA379" s="35" t="str">
        <f>$BA$25</f>
        <v>C土木</v>
      </c>
      <c r="BB379" s="152">
        <f>$BB$25</f>
        <v>0</v>
      </c>
      <c r="BC379" s="90">
        <f t="shared" si="611"/>
        <v>0</v>
      </c>
      <c r="BD379" s="90">
        <f t="shared" si="612"/>
        <v>0</v>
      </c>
      <c r="BE379" s="90">
        <f t="shared" si="613"/>
        <v>0</v>
      </c>
      <c r="BT379" s="90"/>
      <c r="BU379" s="90"/>
      <c r="BV379" s="90" t="str">
        <f>AK379</f>
        <v/>
      </c>
      <c r="BW379" s="90"/>
      <c r="CH379" s="90"/>
      <c r="CI379" s="90"/>
      <c r="CJ379" s="90" t="str">
        <f>AL379</f>
        <v/>
      </c>
      <c r="CK379" s="90"/>
      <c r="CV379" s="90"/>
      <c r="CW379" s="90"/>
      <c r="CX379" s="90" t="str">
        <f>AM379</f>
        <v/>
      </c>
      <c r="CY379" s="90"/>
    </row>
    <row r="380" spans="2:103" ht="13.5" customHeight="1">
      <c r="B380" s="212"/>
      <c r="C380" s="209"/>
      <c r="D380" s="120" t="str">
        <f>IF($AH$26="","",$AH$26)</f>
        <v/>
      </c>
      <c r="E380" s="194"/>
      <c r="F380" s="121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22"/>
      <c r="AK380" s="116" t="str">
        <f t="shared" si="614"/>
        <v/>
      </c>
      <c r="AL380" s="123" t="str">
        <f t="shared" si="615"/>
        <v/>
      </c>
      <c r="AM380" s="124" t="str">
        <f t="shared" si="616"/>
        <v/>
      </c>
      <c r="AN380" s="199" t="str">
        <f t="shared" si="608"/>
        <v/>
      </c>
      <c r="AO380" s="200"/>
      <c r="AP380" s="217"/>
      <c r="AQ380" s="218"/>
      <c r="AR380" s="167"/>
      <c r="AT380" s="88" t="str">
        <f t="shared" si="609"/>
        <v/>
      </c>
      <c r="AU380" s="88" t="str">
        <f t="shared" si="610"/>
        <v/>
      </c>
      <c r="AV380" s="2"/>
      <c r="AX380" s="189"/>
      <c r="AY380" s="190"/>
      <c r="AZ380" s="191"/>
      <c r="BA380" s="50" t="str">
        <f>$BA$26</f>
        <v>C土木</v>
      </c>
      <c r="BB380" s="153">
        <f>$BB$26</f>
        <v>0</v>
      </c>
      <c r="BC380" s="90">
        <f t="shared" si="611"/>
        <v>0</v>
      </c>
      <c r="BD380" s="90">
        <f t="shared" si="612"/>
        <v>0</v>
      </c>
      <c r="BE380" s="90">
        <f t="shared" si="613"/>
        <v>0</v>
      </c>
      <c r="BT380" s="90"/>
      <c r="BU380" s="90"/>
      <c r="BV380" s="90"/>
      <c r="BW380" s="90" t="str">
        <f>AK380</f>
        <v/>
      </c>
      <c r="CH380" s="90"/>
      <c r="CI380" s="90"/>
      <c r="CJ380" s="90"/>
      <c r="CK380" s="90" t="str">
        <f>AL380</f>
        <v/>
      </c>
      <c r="CV380" s="90"/>
      <c r="CW380" s="90"/>
      <c r="CX380" s="90"/>
      <c r="CY380" s="90" t="str">
        <f>AM380</f>
        <v/>
      </c>
    </row>
    <row r="381" spans="2:103"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M381" s="203" t="s">
        <v>60</v>
      </c>
      <c r="AN381" s="204"/>
      <c r="AO381" s="204"/>
      <c r="AP381" s="205" t="str">
        <f>IF(7&gt;COUNT(F362:AJ362),"対象外",IF(AP365&gt;=0.285,"達成","未達成"))</f>
        <v>達成</v>
      </c>
      <c r="AQ381" s="206"/>
      <c r="AR381" s="165"/>
      <c r="BA381" s="150"/>
      <c r="BB381" s="150"/>
      <c r="BC381" s="127"/>
      <c r="BD381" s="127"/>
      <c r="BE381" s="127"/>
    </row>
    <row r="382" spans="2:103">
      <c r="B382" s="125"/>
      <c r="C382" s="12"/>
      <c r="D382" s="65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126"/>
      <c r="AL382" s="2"/>
      <c r="AM382" s="2"/>
      <c r="AR382" s="155"/>
      <c r="BA382" s="150"/>
      <c r="BB382" s="150"/>
    </row>
    <row r="383" spans="2:103">
      <c r="B383" s="125"/>
      <c r="C383" s="12"/>
      <c r="D383" s="65"/>
      <c r="F383" s="129" t="str">
        <f>IF(F384="","",IF(COUNT($F384:$AJ384)&lt;7,"外",""))</f>
        <v/>
      </c>
      <c r="G383" s="129" t="str">
        <f t="shared" ref="G383" si="617">IF(G384="","",IF(COUNT($F384:$AJ384)&lt;7,"外",""))</f>
        <v/>
      </c>
      <c r="H383" s="129" t="str">
        <f t="shared" ref="H383" si="618">IF(H384="","",IF(COUNT($F384:$AJ384)&lt;7,"外",""))</f>
        <v/>
      </c>
      <c r="I383" s="130" t="str">
        <f t="shared" ref="I383" si="619">IF(I384="","",IF(COUNT($F384:$AJ384)&lt;7,"外",""))</f>
        <v/>
      </c>
      <c r="J383" s="130" t="str">
        <f t="shared" ref="J383" si="620">IF(J384="","",IF(COUNT($F384:$AJ384)&lt;7,"外",""))</f>
        <v/>
      </c>
      <c r="K383" s="130" t="str">
        <f t="shared" ref="K383" si="621">IF(K384="","",IF(COUNT($F384:$AJ384)&lt;7,"外",""))</f>
        <v/>
      </c>
      <c r="AK383" s="139"/>
      <c r="AL383" s="2"/>
      <c r="AM383" s="2"/>
      <c r="AR383" s="155"/>
      <c r="BA383" s="150"/>
      <c r="BB383" s="150"/>
    </row>
    <row r="384" spans="2:103" ht="13.5" customHeight="1">
      <c r="B384" s="219">
        <f>F384</f>
        <v>46113</v>
      </c>
      <c r="C384" s="220"/>
      <c r="D384" s="221"/>
      <c r="E384" s="131" t="s">
        <v>57</v>
      </c>
      <c r="F384" s="78">
        <f>IF(EDATE(B362,1)&gt;$E$10,"",EDATE(B362,1))</f>
        <v>46113</v>
      </c>
      <c r="G384" s="79">
        <f>IF(MONTH($F384)&lt;MONTH($F384+F$1),"",IF(($F384+F$1)&gt;$E$10,"",IF(F384=EOMONTH(($F384-DAY($F384)+G$1),0),"",IF(F384="","",F384+1))))</f>
        <v>46114</v>
      </c>
      <c r="H384" s="79">
        <f t="shared" ref="H384" si="622">IF(MONTH($F384)&lt;MONTH($F384+G$1),"",IF(($F384+G$1)&gt;$E$10,"",IF(G384=EOMONTH(($F384-DAY($F384)+H$1),0),"",IF(G384="","",G384+1))))</f>
        <v>46115</v>
      </c>
      <c r="I384" s="79">
        <f t="shared" ref="I384" si="623">IF(MONTH($F384)&lt;MONTH($F384+H$1),"",IF(($F384+H$1)&gt;$E$10,"",IF(H384=EOMONTH(($F384-DAY($F384)+I$1),0),"",IF(H384="","",H384+1))))</f>
        <v>46116</v>
      </c>
      <c r="J384" s="79">
        <f t="shared" ref="J384" si="624">IF(MONTH($F384)&lt;MONTH($F384+I$1),"",IF(($F384+I$1)&gt;$E$10,"",IF(I384=EOMONTH(($F384-DAY($F384)+J$1),0),"",IF(I384="","",I384+1))))</f>
        <v>46117</v>
      </c>
      <c r="K384" s="79">
        <f t="shared" ref="K384" si="625">IF(MONTH($F384)&lt;MONTH($F384+J$1),"",IF(($F384+J$1)&gt;$E$10,"",IF(J384=EOMONTH(($F384-DAY($F384)+K$1),0),"",IF(J384="","",J384+1))))</f>
        <v>46118</v>
      </c>
      <c r="L384" s="79">
        <f t="shared" ref="L384" si="626">IF(MONTH($F384)&lt;MONTH($F384+K$1),"",IF(($F384+K$1)&gt;$E$10,"",IF(K384=EOMONTH(($F384-DAY($F384)+L$1),0),"",IF(K384="","",K384+1))))</f>
        <v>46119</v>
      </c>
      <c r="M384" s="79">
        <f t="shared" ref="M384" si="627">IF(MONTH($F384)&lt;MONTH($F384+L$1),"",IF(($F384+L$1)&gt;$E$10,"",IF(L384=EOMONTH(($F384-DAY($F384)+M$1),0),"",IF(L384="","",L384+1))))</f>
        <v>46120</v>
      </c>
      <c r="N384" s="79">
        <f t="shared" ref="N384" si="628">IF(MONTH($F384)&lt;MONTH($F384+M$1),"",IF(($F384+M$1)&gt;$E$10,"",IF(M384=EOMONTH(($F384-DAY($F384)+N$1),0),"",IF(M384="","",M384+1))))</f>
        <v>46121</v>
      </c>
      <c r="O384" s="79">
        <f t="shared" ref="O384" si="629">IF(MONTH($F384)&lt;MONTH($F384+N$1),"",IF(($F384+N$1)&gt;$E$10,"",IF(N384=EOMONTH(($F384-DAY($F384)+O$1),0),"",IF(N384="","",N384+1))))</f>
        <v>46122</v>
      </c>
      <c r="P384" s="79">
        <f t="shared" ref="P384" si="630">IF(MONTH($F384)&lt;MONTH($F384+O$1),"",IF(($F384+O$1)&gt;$E$10,"",IF(O384=EOMONTH(($F384-DAY($F384)+P$1),0),"",IF(O384="","",O384+1))))</f>
        <v>46123</v>
      </c>
      <c r="Q384" s="79">
        <f t="shared" ref="Q384" si="631">IF(MONTH($F384)&lt;MONTH($F384+P$1),"",IF(($F384+P$1)&gt;$E$10,"",IF(P384=EOMONTH(($F384-DAY($F384)+Q$1),0),"",IF(P384="","",P384+1))))</f>
        <v>46124</v>
      </c>
      <c r="R384" s="79">
        <f t="shared" ref="R384" si="632">IF(MONTH($F384)&lt;MONTH($F384+Q$1),"",IF(($F384+Q$1)&gt;$E$10,"",IF(Q384=EOMONTH(($F384-DAY($F384)+R$1),0),"",IF(Q384="","",Q384+1))))</f>
        <v>46125</v>
      </c>
      <c r="S384" s="79">
        <f t="shared" ref="S384" si="633">IF(MONTH($F384)&lt;MONTH($F384+R$1),"",IF(($F384+R$1)&gt;$E$10,"",IF(R384=EOMONTH(($F384-DAY($F384)+S$1),0),"",IF(R384="","",R384+1))))</f>
        <v>46126</v>
      </c>
      <c r="T384" s="79">
        <f t="shared" ref="T384" si="634">IF(MONTH($F384)&lt;MONTH($F384+S$1),"",IF(($F384+S$1)&gt;$E$10,"",IF(S384=EOMONTH(($F384-DAY($F384)+T$1),0),"",IF(S384="","",S384+1))))</f>
        <v>46127</v>
      </c>
      <c r="U384" s="79">
        <f t="shared" ref="U384" si="635">IF(MONTH($F384)&lt;MONTH($F384+T$1),"",IF(($F384+T$1)&gt;$E$10,"",IF(T384=EOMONTH(($F384-DAY($F384)+U$1),0),"",IF(T384="","",T384+1))))</f>
        <v>46128</v>
      </c>
      <c r="V384" s="79">
        <f t="shared" ref="V384" si="636">IF(MONTH($F384)&lt;MONTH($F384+U$1),"",IF(($F384+U$1)&gt;$E$10,"",IF(U384=EOMONTH(($F384-DAY($F384)+V$1),0),"",IF(U384="","",U384+1))))</f>
        <v>46129</v>
      </c>
      <c r="W384" s="79">
        <f t="shared" ref="W384" si="637">IF(MONTH($F384)&lt;MONTH($F384+V$1),"",IF(($F384+V$1)&gt;$E$10,"",IF(V384=EOMONTH(($F384-DAY($F384)+W$1),0),"",IF(V384="","",V384+1))))</f>
        <v>46130</v>
      </c>
      <c r="X384" s="79">
        <f t="shared" ref="X384" si="638">IF(MONTH($F384)&lt;MONTH($F384+W$1),"",IF(($F384+W$1)&gt;$E$10,"",IF(W384=EOMONTH(($F384-DAY($F384)+X$1),0),"",IF(W384="","",W384+1))))</f>
        <v>46131</v>
      </c>
      <c r="Y384" s="79">
        <f t="shared" ref="Y384" si="639">IF(MONTH($F384)&lt;MONTH($F384+X$1),"",IF(($F384+X$1)&gt;$E$10,"",IF(X384=EOMONTH(($F384-DAY($F384)+Y$1),0),"",IF(X384="","",X384+1))))</f>
        <v>46132</v>
      </c>
      <c r="Z384" s="79">
        <f t="shared" ref="Z384" si="640">IF(MONTH($F384)&lt;MONTH($F384+Y$1),"",IF(($F384+Y$1)&gt;$E$10,"",IF(Y384=EOMONTH(($F384-DAY($F384)+Z$1),0),"",IF(Y384="","",Y384+1))))</f>
        <v>46133</v>
      </c>
      <c r="AA384" s="79">
        <f t="shared" ref="AA384" si="641">IF(MONTH($F384)&lt;MONTH($F384+Z$1),"",IF(($F384+Z$1)&gt;$E$10,"",IF(Z384=EOMONTH(($F384-DAY($F384)+AA$1),0),"",IF(Z384="","",Z384+1))))</f>
        <v>46134</v>
      </c>
      <c r="AB384" s="79">
        <f t="shared" ref="AB384" si="642">IF(MONTH($F384)&lt;MONTH($F384+AA$1),"",IF(($F384+AA$1)&gt;$E$10,"",IF(AA384=EOMONTH(($F384-DAY($F384)+AB$1),0),"",IF(AA384="","",AA384+1))))</f>
        <v>46135</v>
      </c>
      <c r="AC384" s="79">
        <f t="shared" ref="AC384" si="643">IF(MONTH($F384)&lt;MONTH($F384+AB$1),"",IF(($F384+AB$1)&gt;$E$10,"",IF(AB384=EOMONTH(($F384-DAY($F384)+AC$1),0),"",IF(AB384="","",AB384+1))))</f>
        <v>46136</v>
      </c>
      <c r="AD384" s="79">
        <f t="shared" ref="AD384" si="644">IF(MONTH($F384)&lt;MONTH($F384+AC$1),"",IF(($F384+AC$1)&gt;$E$10,"",IF(AC384=EOMONTH(($F384-DAY($F384)+AD$1),0),"",IF(AC384="","",AC384+1))))</f>
        <v>46137</v>
      </c>
      <c r="AE384" s="79">
        <f t="shared" ref="AE384" si="645">IF(MONTH($F384)&lt;MONTH($F384+AD$1),"",IF(($F384+AD$1)&gt;$E$10,"",IF(AD384=EOMONTH(($F384-DAY($F384)+AE$1),0),"",IF(AD384="","",AD384+1))))</f>
        <v>46138</v>
      </c>
      <c r="AF384" s="79">
        <f t="shared" ref="AF384" si="646">IF(MONTH($F384)&lt;MONTH($F384+AE$1),"",IF(($F384+AE$1)&gt;$E$10,"",IF(AE384=EOMONTH(($F384-DAY($F384)+AF$1),0),"",IF(AE384="","",AE384+1))))</f>
        <v>46139</v>
      </c>
      <c r="AG384" s="79">
        <f t="shared" ref="AG384" si="647">IF(MONTH($F384)&lt;MONTH($F384+AF$1),"",IF(($F384+AF$1)&gt;$E$10,"",IF(AF384=EOMONTH(($F384-DAY($F384)+AG$1),0),"",IF(AF384="","",AF384+1))))</f>
        <v>46140</v>
      </c>
      <c r="AH384" s="79">
        <f t="shared" ref="AH384" si="648">IF(MONTH($F384)&lt;MONTH($F384+AG$1),"",IF(($F384+AG$1)&gt;$E$10,"",IF(AG384=EOMONTH(($F384-DAY($F384)+AH$1),0),"",IF(AG384="","",AG384+1))))</f>
        <v>46141</v>
      </c>
      <c r="AI384" s="79">
        <f t="shared" ref="AI384" si="649">IF(MONTH($F384)&lt;MONTH($F384+AH$1),"",IF(($F384+AH$1)&gt;$E$10,"",IF(AH384=EOMONTH(($F384-DAY($F384)+AI$1),0),"",IF(AH384="","",AH384+1))))</f>
        <v>46142</v>
      </c>
      <c r="AJ384" s="80" t="str">
        <f t="shared" ref="AJ384" si="650">IF(MONTH($F384)&lt;MONTH($F384+AI$1),"",IF(($F384+AI$1)&gt;$E$10,"",IF(AI384=EOMONTH(($F384-DAY($F384)+AJ$1),0),"",IF(AI384="","",AI384+1))))</f>
        <v/>
      </c>
      <c r="AK384" s="225" t="s">
        <v>25</v>
      </c>
      <c r="AL384" s="228" t="s">
        <v>71</v>
      </c>
      <c r="AM384" s="231" t="s">
        <v>27</v>
      </c>
      <c r="AN384" s="234" t="s">
        <v>51</v>
      </c>
      <c r="AO384" s="235"/>
      <c r="AP384" s="240" t="s">
        <v>52</v>
      </c>
      <c r="AQ384" s="241"/>
      <c r="AR384" s="182"/>
      <c r="AT384" s="201" t="s">
        <v>53</v>
      </c>
      <c r="AU384" s="201" t="s">
        <v>54</v>
      </c>
      <c r="AV384" s="202" t="s">
        <v>55</v>
      </c>
      <c r="BA384" s="150"/>
      <c r="BB384" s="150"/>
    </row>
    <row r="385" spans="2:103">
      <c r="B385" s="222"/>
      <c r="C385" s="223"/>
      <c r="D385" s="224"/>
      <c r="E385" s="132" t="s">
        <v>58</v>
      </c>
      <c r="F385" s="83" t="str">
        <f>TEXT(F384,"aaa")</f>
        <v>水</v>
      </c>
      <c r="G385" s="84" t="str">
        <f t="shared" ref="G385:AJ385" si="651">TEXT(G384,"aaa")</f>
        <v>木</v>
      </c>
      <c r="H385" s="84" t="str">
        <f t="shared" si="651"/>
        <v>金</v>
      </c>
      <c r="I385" s="84" t="str">
        <f t="shared" si="651"/>
        <v>土</v>
      </c>
      <c r="J385" s="84" t="str">
        <f t="shared" si="651"/>
        <v>日</v>
      </c>
      <c r="K385" s="84" t="str">
        <f t="shared" si="651"/>
        <v>月</v>
      </c>
      <c r="L385" s="84" t="str">
        <f t="shared" si="651"/>
        <v>火</v>
      </c>
      <c r="M385" s="84" t="str">
        <f t="shared" si="651"/>
        <v>水</v>
      </c>
      <c r="N385" s="84" t="str">
        <f t="shared" si="651"/>
        <v>木</v>
      </c>
      <c r="O385" s="84" t="str">
        <f t="shared" si="651"/>
        <v>金</v>
      </c>
      <c r="P385" s="84" t="str">
        <f t="shared" si="651"/>
        <v>土</v>
      </c>
      <c r="Q385" s="84" t="str">
        <f t="shared" si="651"/>
        <v>日</v>
      </c>
      <c r="R385" s="84" t="str">
        <f t="shared" si="651"/>
        <v>月</v>
      </c>
      <c r="S385" s="84" t="str">
        <f t="shared" si="651"/>
        <v>火</v>
      </c>
      <c r="T385" s="84" t="str">
        <f t="shared" si="651"/>
        <v>水</v>
      </c>
      <c r="U385" s="84" t="str">
        <f t="shared" si="651"/>
        <v>木</v>
      </c>
      <c r="V385" s="84" t="str">
        <f t="shared" si="651"/>
        <v>金</v>
      </c>
      <c r="W385" s="84" t="str">
        <f t="shared" si="651"/>
        <v>土</v>
      </c>
      <c r="X385" s="84" t="str">
        <f t="shared" si="651"/>
        <v>日</v>
      </c>
      <c r="Y385" s="84" t="str">
        <f t="shared" si="651"/>
        <v>月</v>
      </c>
      <c r="Z385" s="84" t="str">
        <f t="shared" si="651"/>
        <v>火</v>
      </c>
      <c r="AA385" s="84" t="str">
        <f t="shared" si="651"/>
        <v>水</v>
      </c>
      <c r="AB385" s="84" t="str">
        <f t="shared" si="651"/>
        <v>木</v>
      </c>
      <c r="AC385" s="84" t="str">
        <f t="shared" si="651"/>
        <v>金</v>
      </c>
      <c r="AD385" s="84" t="str">
        <f t="shared" si="651"/>
        <v>土</v>
      </c>
      <c r="AE385" s="84" t="str">
        <f t="shared" si="651"/>
        <v>日</v>
      </c>
      <c r="AF385" s="84" t="str">
        <f t="shared" si="651"/>
        <v>月</v>
      </c>
      <c r="AG385" s="84" t="str">
        <f t="shared" si="651"/>
        <v>火</v>
      </c>
      <c r="AH385" s="84" t="str">
        <f t="shared" si="651"/>
        <v>水</v>
      </c>
      <c r="AI385" s="84" t="str">
        <f t="shared" si="651"/>
        <v>木</v>
      </c>
      <c r="AJ385" s="85" t="str">
        <f t="shared" si="651"/>
        <v/>
      </c>
      <c r="AK385" s="226"/>
      <c r="AL385" s="229"/>
      <c r="AM385" s="232"/>
      <c r="AN385" s="236"/>
      <c r="AO385" s="237"/>
      <c r="AP385" s="182"/>
      <c r="AQ385" s="242"/>
      <c r="AR385" s="182"/>
      <c r="AT385" s="201"/>
      <c r="AU385" s="201"/>
      <c r="AV385" s="202"/>
      <c r="BA385" s="150"/>
      <c r="BB385" s="150"/>
    </row>
    <row r="386" spans="2:103" ht="26.25" customHeight="1">
      <c r="B386" s="86"/>
      <c r="C386" s="147" t="s">
        <v>21</v>
      </c>
      <c r="D386" s="88" t="s">
        <v>23</v>
      </c>
      <c r="E386" s="133" t="s">
        <v>59</v>
      </c>
      <c r="F386" s="158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9"/>
      <c r="AK386" s="227"/>
      <c r="AL386" s="230"/>
      <c r="AM386" s="233"/>
      <c r="AN386" s="238"/>
      <c r="AO386" s="239"/>
      <c r="AP386" s="243"/>
      <c r="AQ386" s="244"/>
      <c r="AR386" s="182"/>
      <c r="AV386" s="90">
        <f>COUNTIF(F383:AJ383,"外")</f>
        <v>0</v>
      </c>
      <c r="BA386" s="150"/>
      <c r="BB386" s="150"/>
    </row>
    <row r="387" spans="2:103" ht="13.5" customHeight="1">
      <c r="B387" s="210" t="str">
        <f>IF($AB$13="","",$AB$13)</f>
        <v>元請負人</v>
      </c>
      <c r="C387" s="207" t="str">
        <f>$AE$13</f>
        <v>A建設</v>
      </c>
      <c r="D387" s="91" t="str">
        <f>IF($AH$13="","",$AH$13)</f>
        <v>〇〇</v>
      </c>
      <c r="E387" s="192"/>
      <c r="F387" s="92"/>
      <c r="G387" s="93"/>
      <c r="H387" s="93"/>
      <c r="I387" s="93"/>
      <c r="J387" s="93"/>
      <c r="K387" s="93" t="s">
        <v>1</v>
      </c>
      <c r="L387" s="93" t="s">
        <v>1</v>
      </c>
      <c r="M387" s="93"/>
      <c r="N387" s="93"/>
      <c r="O387" s="93"/>
      <c r="P387" s="93"/>
      <c r="Q387" s="93"/>
      <c r="R387" s="93" t="s">
        <v>1</v>
      </c>
      <c r="S387" s="93" t="s">
        <v>1</v>
      </c>
      <c r="T387" s="93"/>
      <c r="U387" s="93"/>
      <c r="V387" s="93"/>
      <c r="W387" s="93"/>
      <c r="X387" s="93"/>
      <c r="Y387" s="93" t="s">
        <v>1</v>
      </c>
      <c r="Z387" s="93" t="s">
        <v>1</v>
      </c>
      <c r="AA387" s="93"/>
      <c r="AB387" s="93"/>
      <c r="AC387" s="93"/>
      <c r="AD387" s="93"/>
      <c r="AE387" s="94"/>
      <c r="AF387" s="94" t="s">
        <v>1</v>
      </c>
      <c r="AG387" s="94" t="s">
        <v>1</v>
      </c>
      <c r="AH387" s="94"/>
      <c r="AI387" s="94"/>
      <c r="AJ387" s="95"/>
      <c r="AK387" s="96">
        <f>IF(D387="","",COUNT($F$384:$AJ$384)-AL387)</f>
        <v>30</v>
      </c>
      <c r="AL387" s="97">
        <f>IF(D387="","",AT387+AU387)</f>
        <v>0</v>
      </c>
      <c r="AM387" s="98">
        <f>IF(D387="","",COUNTIF(F387:AJ387,"休"))</f>
        <v>8</v>
      </c>
      <c r="AN387" s="195">
        <f t="shared" ref="AN387:AN392" si="652">IF(D387="","",IF(AK387=0,"－",IFERROR(ROUNDDOWN(AM387/AK387,3),"")))</f>
        <v>0.26600000000000001</v>
      </c>
      <c r="AO387" s="196"/>
      <c r="AP387" s="213">
        <f>ROUNDDOWN(AVERAGE(AN387:AN402),3)</f>
        <v>0.28699999999999998</v>
      </c>
      <c r="AQ387" s="214"/>
      <c r="AR387" s="167"/>
      <c r="AT387" s="88">
        <f>IF(D387="","",COUNTIF(F387:AJ387,"－"))</f>
        <v>0</v>
      </c>
      <c r="AU387" s="88">
        <f>IF(D387="","",COUNTIF(F387:AJ387,"外"))</f>
        <v>0</v>
      </c>
      <c r="AV387" s="2"/>
      <c r="AX387" s="245" t="str">
        <f>$AX$13</f>
        <v>元請負人</v>
      </c>
      <c r="AY387" s="246"/>
      <c r="AZ387" s="247"/>
      <c r="BA387" s="22" t="str">
        <f>$BA$13</f>
        <v>A建設</v>
      </c>
      <c r="BB387" s="23" t="str">
        <f>$BB$13</f>
        <v>〇〇</v>
      </c>
      <c r="BC387" s="90">
        <f>IF(AK387="",0,AK387)</f>
        <v>30</v>
      </c>
      <c r="BD387" s="90">
        <f t="shared" ref="BD387:BD392" si="653">IF(AL387="",0,AL387)</f>
        <v>0</v>
      </c>
      <c r="BE387" s="90">
        <f t="shared" ref="BE387:BE392" si="654">IF(AM387="",0,AM387)</f>
        <v>8</v>
      </c>
      <c r="BI387" s="100"/>
      <c r="BJ387" s="101">
        <f>AK387</f>
        <v>30</v>
      </c>
      <c r="BK387" s="90"/>
      <c r="BL387" s="90"/>
      <c r="BM387" s="90"/>
      <c r="BN387" s="90"/>
      <c r="BO387" s="90"/>
      <c r="BX387" s="90">
        <f>AL387</f>
        <v>0</v>
      </c>
      <c r="BY387" s="90"/>
      <c r="BZ387" s="90"/>
      <c r="CA387" s="90"/>
      <c r="CB387" s="90"/>
      <c r="CC387" s="90"/>
      <c r="CL387" s="90">
        <f>AM387</f>
        <v>8</v>
      </c>
      <c r="CM387" s="90"/>
      <c r="CN387" s="90"/>
      <c r="CO387" s="90"/>
      <c r="CP387" s="90"/>
      <c r="CQ387" s="90"/>
    </row>
    <row r="388" spans="2:103" ht="13.5" customHeight="1">
      <c r="B388" s="211"/>
      <c r="C388" s="208"/>
      <c r="D388" s="102" t="str">
        <f>IF($AH$14="","",$AH$14)</f>
        <v>●●</v>
      </c>
      <c r="E388" s="193"/>
      <c r="F388" s="103"/>
      <c r="G388" s="104"/>
      <c r="H388" s="104"/>
      <c r="I388" s="104" t="s">
        <v>1</v>
      </c>
      <c r="J388" s="104" t="s">
        <v>1</v>
      </c>
      <c r="K388" s="104"/>
      <c r="L388" s="104"/>
      <c r="M388" s="104"/>
      <c r="N388" s="104"/>
      <c r="O388" s="104"/>
      <c r="P388" s="104" t="s">
        <v>1</v>
      </c>
      <c r="Q388" s="104" t="s">
        <v>1</v>
      </c>
      <c r="R388" s="104"/>
      <c r="S388" s="104"/>
      <c r="T388" s="104"/>
      <c r="U388" s="104"/>
      <c r="V388" s="104"/>
      <c r="W388" s="104" t="s">
        <v>1</v>
      </c>
      <c r="X388" s="104" t="s">
        <v>1</v>
      </c>
      <c r="Y388" s="104"/>
      <c r="Z388" s="104"/>
      <c r="AA388" s="104"/>
      <c r="AB388" s="104"/>
      <c r="AC388" s="104"/>
      <c r="AD388" s="104" t="s">
        <v>1</v>
      </c>
      <c r="AE388" s="104" t="s">
        <v>1</v>
      </c>
      <c r="AF388" s="104"/>
      <c r="AG388" s="104"/>
      <c r="AH388" s="104"/>
      <c r="AI388" s="104"/>
      <c r="AJ388" s="105"/>
      <c r="AK388" s="96">
        <f t="shared" ref="AK388:AK392" si="655">IF(D388="","",COUNT($F$384:$AJ$384)-AL388)</f>
        <v>30</v>
      </c>
      <c r="AL388" s="96">
        <f t="shared" ref="AL388:AL392" si="656">IF(D388="","",AT388+AU388)</f>
        <v>0</v>
      </c>
      <c r="AM388" s="106">
        <f t="shared" ref="AM388:AM392" si="657">IF(D388="","",COUNTIF(F388:AJ388,"休"))</f>
        <v>8</v>
      </c>
      <c r="AN388" s="197">
        <f t="shared" si="652"/>
        <v>0.26600000000000001</v>
      </c>
      <c r="AO388" s="198"/>
      <c r="AP388" s="215"/>
      <c r="AQ388" s="216"/>
      <c r="AR388" s="167"/>
      <c r="AT388" s="88">
        <f t="shared" ref="AT388:AT392" si="658">IF(D388="","",COUNTIF(F388:AJ388,"－"))</f>
        <v>0</v>
      </c>
      <c r="AU388" s="88">
        <f t="shared" ref="AU388:AU392" si="659">IF(D388="","",COUNTIF(F388:AJ388,"外"))</f>
        <v>0</v>
      </c>
      <c r="AV388" s="2"/>
      <c r="AX388" s="245"/>
      <c r="AY388" s="246"/>
      <c r="AZ388" s="247"/>
      <c r="BA388" s="35" t="str">
        <f>$BA$14</f>
        <v>A建設</v>
      </c>
      <c r="BB388" s="36" t="str">
        <f>$BB$14</f>
        <v>●●</v>
      </c>
      <c r="BC388" s="90">
        <f t="shared" ref="BC388:BC392" si="660">IF(AK388="",0,AK388)</f>
        <v>30</v>
      </c>
      <c r="BD388" s="90">
        <f t="shared" si="653"/>
        <v>0</v>
      </c>
      <c r="BE388" s="90">
        <f t="shared" si="654"/>
        <v>8</v>
      </c>
      <c r="BI388" s="100"/>
      <c r="BJ388" s="101"/>
      <c r="BK388" s="90">
        <f>AK388</f>
        <v>30</v>
      </c>
      <c r="BL388" s="90"/>
      <c r="BM388" s="90"/>
      <c r="BN388" s="90"/>
      <c r="BO388" s="90"/>
      <c r="BX388" s="90"/>
      <c r="BY388" s="90">
        <f>AL388</f>
        <v>0</v>
      </c>
      <c r="BZ388" s="90"/>
      <c r="CA388" s="90"/>
      <c r="CB388" s="90"/>
      <c r="CC388" s="90"/>
      <c r="CL388" s="90"/>
      <c r="CM388" s="90">
        <f>AM388</f>
        <v>8</v>
      </c>
      <c r="CN388" s="90"/>
      <c r="CO388" s="90"/>
      <c r="CP388" s="90"/>
      <c r="CQ388" s="90"/>
    </row>
    <row r="389" spans="2:103" ht="13.5" customHeight="1">
      <c r="B389" s="211"/>
      <c r="C389" s="208"/>
      <c r="D389" s="102" t="str">
        <f>IF($AH$15="","",$AH$15)</f>
        <v>△△</v>
      </c>
      <c r="E389" s="193"/>
      <c r="F389" s="103" t="s">
        <v>1</v>
      </c>
      <c r="G389" s="104"/>
      <c r="H389" s="104"/>
      <c r="I389" s="104"/>
      <c r="J389" s="104" t="s">
        <v>1</v>
      </c>
      <c r="K389" s="104"/>
      <c r="L389" s="104"/>
      <c r="M389" s="104"/>
      <c r="N389" s="104" t="s">
        <v>1</v>
      </c>
      <c r="O389" s="104"/>
      <c r="P389" s="104"/>
      <c r="Q389" s="104"/>
      <c r="R389" s="104"/>
      <c r="S389" s="104" t="s">
        <v>1</v>
      </c>
      <c r="T389" s="104" t="s">
        <v>1</v>
      </c>
      <c r="U389" s="104"/>
      <c r="V389" s="104"/>
      <c r="W389" s="104"/>
      <c r="X389" s="104"/>
      <c r="Y389" s="104" t="s">
        <v>1</v>
      </c>
      <c r="Z389" s="104" t="s">
        <v>1</v>
      </c>
      <c r="AA389" s="104"/>
      <c r="AB389" s="104"/>
      <c r="AC389" s="104"/>
      <c r="AD389" s="104" t="s">
        <v>1</v>
      </c>
      <c r="AE389" s="104"/>
      <c r="AF389" s="104"/>
      <c r="AG389" s="104"/>
      <c r="AH389" s="104"/>
      <c r="AI389" s="104"/>
      <c r="AJ389" s="105"/>
      <c r="AK389" s="96">
        <f t="shared" si="655"/>
        <v>30</v>
      </c>
      <c r="AL389" s="96">
        <f t="shared" si="656"/>
        <v>0</v>
      </c>
      <c r="AM389" s="106">
        <f t="shared" si="657"/>
        <v>8</v>
      </c>
      <c r="AN389" s="197">
        <f t="shared" si="652"/>
        <v>0.26600000000000001</v>
      </c>
      <c r="AO389" s="198"/>
      <c r="AP389" s="215"/>
      <c r="AQ389" s="216"/>
      <c r="AR389" s="167"/>
      <c r="AT389" s="88">
        <f t="shared" si="658"/>
        <v>0</v>
      </c>
      <c r="AU389" s="88">
        <f t="shared" si="659"/>
        <v>0</v>
      </c>
      <c r="AV389" s="2"/>
      <c r="AX389" s="245"/>
      <c r="AY389" s="246"/>
      <c r="AZ389" s="247"/>
      <c r="BA389" s="35" t="str">
        <f>$BA$15</f>
        <v>A建設</v>
      </c>
      <c r="BB389" s="36" t="str">
        <f>$BB$15</f>
        <v>△△</v>
      </c>
      <c r="BC389" s="90">
        <f t="shared" si="660"/>
        <v>30</v>
      </c>
      <c r="BD389" s="90">
        <f t="shared" si="653"/>
        <v>0</v>
      </c>
      <c r="BE389" s="90">
        <f t="shared" si="654"/>
        <v>8</v>
      </c>
      <c r="BI389" s="100"/>
      <c r="BJ389" s="101"/>
      <c r="BK389" s="90"/>
      <c r="BL389" s="90">
        <f>AK389</f>
        <v>30</v>
      </c>
      <c r="BM389" s="90"/>
      <c r="BN389" s="90"/>
      <c r="BO389" s="90"/>
      <c r="BX389" s="90"/>
      <c r="BY389" s="90"/>
      <c r="BZ389" s="90">
        <f>AL389</f>
        <v>0</v>
      </c>
      <c r="CA389" s="90"/>
      <c r="CB389" s="90"/>
      <c r="CC389" s="90"/>
      <c r="CL389" s="90"/>
      <c r="CM389" s="90"/>
      <c r="CN389" s="90">
        <f>AM389</f>
        <v>8</v>
      </c>
      <c r="CO389" s="90"/>
      <c r="CP389" s="90"/>
      <c r="CQ389" s="90"/>
    </row>
    <row r="390" spans="2:103" ht="13.5" customHeight="1">
      <c r="B390" s="211"/>
      <c r="C390" s="208"/>
      <c r="D390" s="102" t="str">
        <f>IF($AH$16="","",$AH$16)</f>
        <v>■■</v>
      </c>
      <c r="E390" s="193"/>
      <c r="F390" s="103" t="s">
        <v>1</v>
      </c>
      <c r="G390" s="104"/>
      <c r="H390" s="104"/>
      <c r="I390" s="104" t="s">
        <v>1</v>
      </c>
      <c r="J390" s="104"/>
      <c r="K390" s="104"/>
      <c r="L390" s="104" t="s">
        <v>1</v>
      </c>
      <c r="M390" s="104"/>
      <c r="N390" s="104"/>
      <c r="O390" s="104" t="s">
        <v>1</v>
      </c>
      <c r="P390" s="104"/>
      <c r="Q390" s="104"/>
      <c r="R390" s="104"/>
      <c r="S390" s="104"/>
      <c r="T390" s="104" t="s">
        <v>1</v>
      </c>
      <c r="U390" s="104"/>
      <c r="V390" s="104"/>
      <c r="W390" s="104" t="s">
        <v>1</v>
      </c>
      <c r="X390" s="104"/>
      <c r="Y390" s="104"/>
      <c r="Z390" s="104" t="s">
        <v>1</v>
      </c>
      <c r="AA390" s="104"/>
      <c r="AB390" s="104"/>
      <c r="AC390" s="104" t="s">
        <v>1</v>
      </c>
      <c r="AD390" s="104"/>
      <c r="AE390" s="104"/>
      <c r="AF390" s="104" t="s">
        <v>1</v>
      </c>
      <c r="AG390" s="104"/>
      <c r="AH390" s="104"/>
      <c r="AI390" s="104" t="s">
        <v>1</v>
      </c>
      <c r="AJ390" s="105"/>
      <c r="AK390" s="96">
        <f t="shared" si="655"/>
        <v>30</v>
      </c>
      <c r="AL390" s="96">
        <f t="shared" si="656"/>
        <v>0</v>
      </c>
      <c r="AM390" s="106">
        <f t="shared" si="657"/>
        <v>10</v>
      </c>
      <c r="AN390" s="197">
        <f t="shared" si="652"/>
        <v>0.33300000000000002</v>
      </c>
      <c r="AO390" s="198"/>
      <c r="AP390" s="215"/>
      <c r="AQ390" s="216"/>
      <c r="AR390" s="167"/>
      <c r="AT390" s="88">
        <f t="shared" si="658"/>
        <v>0</v>
      </c>
      <c r="AU390" s="88">
        <f t="shared" si="659"/>
        <v>0</v>
      </c>
      <c r="AV390" s="2"/>
      <c r="AX390" s="245"/>
      <c r="AY390" s="246"/>
      <c r="AZ390" s="247"/>
      <c r="BA390" s="35" t="str">
        <f>$BA$16</f>
        <v>A建設</v>
      </c>
      <c r="BB390" s="36" t="str">
        <f>$BB$16</f>
        <v>■■</v>
      </c>
      <c r="BC390" s="90">
        <f t="shared" si="660"/>
        <v>30</v>
      </c>
      <c r="BD390" s="90">
        <f t="shared" si="653"/>
        <v>0</v>
      </c>
      <c r="BE390" s="90">
        <f t="shared" si="654"/>
        <v>10</v>
      </c>
      <c r="BI390" s="100"/>
      <c r="BJ390" s="101"/>
      <c r="BK390" s="90"/>
      <c r="BL390" s="90"/>
      <c r="BM390" s="90">
        <f>AK390</f>
        <v>30</v>
      </c>
      <c r="BN390" s="90"/>
      <c r="BO390" s="90"/>
      <c r="BX390" s="90"/>
      <c r="BY390" s="90"/>
      <c r="BZ390" s="90"/>
      <c r="CA390" s="90">
        <f>AL390</f>
        <v>0</v>
      </c>
      <c r="CB390" s="90"/>
      <c r="CC390" s="90"/>
      <c r="CL390" s="90"/>
      <c r="CM390" s="90"/>
      <c r="CN390" s="90"/>
      <c r="CO390" s="90">
        <f>AM390</f>
        <v>10</v>
      </c>
      <c r="CP390" s="90"/>
      <c r="CQ390" s="90"/>
    </row>
    <row r="391" spans="2:103" ht="13.5" customHeight="1">
      <c r="B391" s="211"/>
      <c r="C391" s="208"/>
      <c r="D391" s="102" t="str">
        <f>IF($AH$17="","",$AH$17)</f>
        <v>★★</v>
      </c>
      <c r="E391" s="193"/>
      <c r="F391" s="103"/>
      <c r="G391" s="104"/>
      <c r="H391" s="104"/>
      <c r="I391" s="104"/>
      <c r="J391" s="104" t="s">
        <v>1</v>
      </c>
      <c r="K391" s="104" t="s">
        <v>1</v>
      </c>
      <c r="L391" s="104"/>
      <c r="M391" s="104"/>
      <c r="N391" s="104"/>
      <c r="O391" s="104"/>
      <c r="P391" s="104"/>
      <c r="Q391" s="104" t="s">
        <v>1</v>
      </c>
      <c r="R391" s="104" t="s">
        <v>1</v>
      </c>
      <c r="S391" s="104"/>
      <c r="T391" s="104"/>
      <c r="U391" s="104"/>
      <c r="V391" s="104"/>
      <c r="W391" s="104"/>
      <c r="X391" s="104" t="s">
        <v>1</v>
      </c>
      <c r="Y391" s="104" t="s">
        <v>1</v>
      </c>
      <c r="Z391" s="104"/>
      <c r="AA391" s="104"/>
      <c r="AB391" s="104"/>
      <c r="AC391" s="104"/>
      <c r="AD391" s="104"/>
      <c r="AE391" s="104" t="s">
        <v>1</v>
      </c>
      <c r="AF391" s="104" t="s">
        <v>1</v>
      </c>
      <c r="AG391" s="104"/>
      <c r="AH391" s="104"/>
      <c r="AI391" s="104"/>
      <c r="AJ391" s="105"/>
      <c r="AK391" s="96">
        <f t="shared" si="655"/>
        <v>30</v>
      </c>
      <c r="AL391" s="96">
        <f t="shared" si="656"/>
        <v>0</v>
      </c>
      <c r="AM391" s="106">
        <f t="shared" si="657"/>
        <v>8</v>
      </c>
      <c r="AN391" s="197">
        <f t="shared" si="652"/>
        <v>0.26600000000000001</v>
      </c>
      <c r="AO391" s="198"/>
      <c r="AP391" s="215"/>
      <c r="AQ391" s="216"/>
      <c r="AR391" s="167"/>
      <c r="AT391" s="88">
        <f t="shared" si="658"/>
        <v>0</v>
      </c>
      <c r="AU391" s="88">
        <f t="shared" si="659"/>
        <v>0</v>
      </c>
      <c r="AV391" s="2"/>
      <c r="AX391" s="245"/>
      <c r="AY391" s="246"/>
      <c r="AZ391" s="247"/>
      <c r="BA391" s="35" t="str">
        <f>$BA$17</f>
        <v>A建設</v>
      </c>
      <c r="BB391" s="36" t="str">
        <f>$BB$17</f>
        <v>★★</v>
      </c>
      <c r="BC391" s="90">
        <f t="shared" si="660"/>
        <v>30</v>
      </c>
      <c r="BD391" s="90">
        <f t="shared" si="653"/>
        <v>0</v>
      </c>
      <c r="BE391" s="90">
        <f t="shared" si="654"/>
        <v>8</v>
      </c>
      <c r="BI391" s="100"/>
      <c r="BJ391" s="101"/>
      <c r="BK391" s="90"/>
      <c r="BL391" s="90"/>
      <c r="BM391" s="90"/>
      <c r="BN391" s="90">
        <f>AK391</f>
        <v>30</v>
      </c>
      <c r="BO391" s="90"/>
      <c r="BX391" s="90"/>
      <c r="BY391" s="90"/>
      <c r="BZ391" s="90"/>
      <c r="CA391" s="90"/>
      <c r="CB391" s="90">
        <f>AL391</f>
        <v>0</v>
      </c>
      <c r="CC391" s="90"/>
      <c r="CL391" s="90"/>
      <c r="CM391" s="90"/>
      <c r="CN391" s="90"/>
      <c r="CO391" s="90"/>
      <c r="CP391" s="90">
        <f>AM391</f>
        <v>8</v>
      </c>
      <c r="CQ391" s="90"/>
    </row>
    <row r="392" spans="2:103" ht="13.5" customHeight="1">
      <c r="B392" s="212"/>
      <c r="C392" s="209"/>
      <c r="D392" s="102" t="str">
        <f>IF($AH$18="","",$AH$18)</f>
        <v/>
      </c>
      <c r="E392" s="194"/>
      <c r="F392" s="107"/>
      <c r="G392" s="108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10"/>
      <c r="AK392" s="96" t="str">
        <f t="shared" si="655"/>
        <v/>
      </c>
      <c r="AL392" s="97" t="str">
        <f t="shared" si="656"/>
        <v/>
      </c>
      <c r="AM392" s="98" t="str">
        <f t="shared" si="657"/>
        <v/>
      </c>
      <c r="AN392" s="199" t="str">
        <f t="shared" si="652"/>
        <v/>
      </c>
      <c r="AO392" s="200"/>
      <c r="AP392" s="215"/>
      <c r="AQ392" s="216"/>
      <c r="AR392" s="167"/>
      <c r="AT392" s="88" t="str">
        <f t="shared" si="658"/>
        <v/>
      </c>
      <c r="AU392" s="88" t="str">
        <f t="shared" si="659"/>
        <v/>
      </c>
      <c r="AV392" s="2"/>
      <c r="AX392" s="245"/>
      <c r="AY392" s="246"/>
      <c r="AZ392" s="247"/>
      <c r="BA392" s="50" t="str">
        <f>$BA$18</f>
        <v>A建設</v>
      </c>
      <c r="BB392" s="51">
        <f>$BB$18</f>
        <v>0</v>
      </c>
      <c r="BC392" s="90">
        <f t="shared" si="660"/>
        <v>0</v>
      </c>
      <c r="BD392" s="90">
        <f t="shared" si="653"/>
        <v>0</v>
      </c>
      <c r="BE392" s="90">
        <f t="shared" si="654"/>
        <v>0</v>
      </c>
      <c r="BI392" s="100"/>
      <c r="BJ392" s="101"/>
      <c r="BK392" s="90"/>
      <c r="BL392" s="90"/>
      <c r="BM392" s="90"/>
      <c r="BN392" s="90"/>
      <c r="BO392" s="90" t="str">
        <f>AK392</f>
        <v/>
      </c>
      <c r="BX392" s="90"/>
      <c r="BY392" s="90"/>
      <c r="BZ392" s="90"/>
      <c r="CA392" s="90"/>
      <c r="CB392" s="90"/>
      <c r="CC392" s="90" t="str">
        <f>AL392</f>
        <v/>
      </c>
      <c r="CL392" s="90"/>
      <c r="CM392" s="90"/>
      <c r="CN392" s="90"/>
      <c r="CO392" s="90"/>
      <c r="CP392" s="90"/>
      <c r="CQ392" s="90" t="str">
        <f>AM392</f>
        <v/>
      </c>
    </row>
    <row r="393" spans="2:103" ht="26.25" customHeight="1">
      <c r="B393" s="210" t="str">
        <f>IF($AB$19="","",$AB$19)</f>
        <v>下請負人</v>
      </c>
      <c r="C393" s="207" t="str">
        <f>$AE$19</f>
        <v>B産業</v>
      </c>
      <c r="D393" s="88"/>
      <c r="E393" s="133" t="s">
        <v>59</v>
      </c>
      <c r="F393" s="158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9"/>
      <c r="AK393" s="88"/>
      <c r="AL393" s="88"/>
      <c r="AM393" s="111"/>
      <c r="AN393" s="112"/>
      <c r="AO393" s="113"/>
      <c r="AP393" s="215"/>
      <c r="AQ393" s="216"/>
      <c r="AR393" s="167"/>
      <c r="AX393" s="183" t="str">
        <f>$AX$19</f>
        <v>下請負人</v>
      </c>
      <c r="AY393" s="184"/>
      <c r="AZ393" s="185"/>
      <c r="BA393" s="150"/>
      <c r="BB393" s="151"/>
      <c r="BC393" s="114"/>
      <c r="BD393" s="114"/>
      <c r="BE393" s="114"/>
    </row>
    <row r="394" spans="2:103" ht="13.5" customHeight="1">
      <c r="B394" s="211"/>
      <c r="C394" s="208"/>
      <c r="D394" s="115" t="str">
        <f>IF($AH$19="","",$AH$19)</f>
        <v>〇〇</v>
      </c>
      <c r="E394" s="192"/>
      <c r="F394" s="92" t="s">
        <v>1</v>
      </c>
      <c r="G394" s="93" t="s">
        <v>1</v>
      </c>
      <c r="H394" s="93"/>
      <c r="I394" s="93"/>
      <c r="J394" s="93"/>
      <c r="K394" s="93" t="s">
        <v>1</v>
      </c>
      <c r="L394" s="93"/>
      <c r="M394" s="93"/>
      <c r="N394" s="93"/>
      <c r="O394" s="93"/>
      <c r="P394" s="93" t="s">
        <v>1</v>
      </c>
      <c r="Q394" s="93"/>
      <c r="R394" s="93"/>
      <c r="S394" s="93"/>
      <c r="T394" s="93" t="s">
        <v>1</v>
      </c>
      <c r="U394" s="93"/>
      <c r="V394" s="93"/>
      <c r="W394" s="93"/>
      <c r="X394" s="93" t="s">
        <v>1</v>
      </c>
      <c r="Y394" s="93" t="s">
        <v>1</v>
      </c>
      <c r="Z394" s="93"/>
      <c r="AA394" s="93"/>
      <c r="AB394" s="93"/>
      <c r="AC394" s="93"/>
      <c r="AD394" s="93" t="s">
        <v>1</v>
      </c>
      <c r="AE394" s="94" t="s">
        <v>1</v>
      </c>
      <c r="AF394" s="94"/>
      <c r="AG394" s="94"/>
      <c r="AH394" s="94"/>
      <c r="AI394" s="94"/>
      <c r="AJ394" s="95"/>
      <c r="AK394" s="96">
        <f>IF(D394="","",COUNT($F$384:$AJ$384)-AL394)</f>
        <v>30</v>
      </c>
      <c r="AL394" s="97">
        <f>IF(D394="","",AT394+AU394)</f>
        <v>0</v>
      </c>
      <c r="AM394" s="98">
        <f>IF(D394="","",COUNTIF(F394:AJ394,"休"))</f>
        <v>9</v>
      </c>
      <c r="AN394" s="195">
        <f t="shared" ref="AN394:AN397" si="661">IF(D394="","",IF(AK394=0,"－",IFERROR(ROUNDDOWN(AM394/AK394,3),"")))</f>
        <v>0.3</v>
      </c>
      <c r="AO394" s="196"/>
      <c r="AP394" s="215"/>
      <c r="AQ394" s="216"/>
      <c r="AR394" s="167"/>
      <c r="AT394" s="88">
        <f t="shared" ref="AT394:AT397" si="662">IF(D394="","",COUNTIF(F394:AJ394,"－"))</f>
        <v>0</v>
      </c>
      <c r="AU394" s="88">
        <f t="shared" ref="AU394:AU397" si="663">IF(D394="","",COUNTIF(F394:AJ394,"外"))</f>
        <v>0</v>
      </c>
      <c r="AV394" s="2"/>
      <c r="AX394" s="186"/>
      <c r="AY394" s="187"/>
      <c r="AZ394" s="188"/>
      <c r="BA394" s="22" t="str">
        <f>$BA$19</f>
        <v>B産業</v>
      </c>
      <c r="BB394" s="23" t="str">
        <f>$BB$19</f>
        <v>〇〇</v>
      </c>
      <c r="BC394" s="90">
        <f t="shared" ref="BC394:BC397" si="664">IF(AK394="",0,AK394)</f>
        <v>30</v>
      </c>
      <c r="BD394" s="90">
        <f t="shared" ref="BD394:BD397" si="665">IF(AL394="",0,AL394)</f>
        <v>0</v>
      </c>
      <c r="BE394" s="90">
        <f t="shared" ref="BE394:BE397" si="666">IF(AM394="",0,AM394)</f>
        <v>9</v>
      </c>
      <c r="BP394" s="90">
        <f>AK394</f>
        <v>30</v>
      </c>
      <c r="BQ394" s="90"/>
      <c r="BR394" s="90"/>
      <c r="BS394" s="90"/>
      <c r="CD394" s="90">
        <f>AL394</f>
        <v>0</v>
      </c>
      <c r="CE394" s="90"/>
      <c r="CF394" s="90"/>
      <c r="CG394" s="90"/>
      <c r="CR394" s="90">
        <f>AM394</f>
        <v>9</v>
      </c>
      <c r="CS394" s="90"/>
      <c r="CT394" s="90"/>
      <c r="CU394" s="90"/>
    </row>
    <row r="395" spans="2:103" ht="13.5" customHeight="1">
      <c r="B395" s="211"/>
      <c r="C395" s="208"/>
      <c r="D395" s="102" t="str">
        <f>IF($AH$20="","",$AH$20)</f>
        <v>●●</v>
      </c>
      <c r="E395" s="193"/>
      <c r="F395" s="103"/>
      <c r="G395" s="104" t="s">
        <v>1</v>
      </c>
      <c r="H395" s="104" t="s">
        <v>1</v>
      </c>
      <c r="I395" s="104"/>
      <c r="J395" s="104"/>
      <c r="K395" s="104"/>
      <c r="L395" s="104" t="s">
        <v>1</v>
      </c>
      <c r="M395" s="104"/>
      <c r="N395" s="104"/>
      <c r="O395" s="104"/>
      <c r="P395" s="104"/>
      <c r="Q395" s="104" t="s">
        <v>1</v>
      </c>
      <c r="R395" s="104"/>
      <c r="S395" s="104"/>
      <c r="T395" s="104"/>
      <c r="U395" s="104" t="s">
        <v>1</v>
      </c>
      <c r="V395" s="104" t="s">
        <v>1</v>
      </c>
      <c r="W395" s="104"/>
      <c r="X395" s="104"/>
      <c r="Y395" s="104"/>
      <c r="Z395" s="104" t="s">
        <v>1</v>
      </c>
      <c r="AA395" s="104"/>
      <c r="AB395" s="104"/>
      <c r="AC395" s="104"/>
      <c r="AD395" s="104"/>
      <c r="AE395" s="104"/>
      <c r="AF395" s="104" t="s">
        <v>1</v>
      </c>
      <c r="AG395" s="104"/>
      <c r="AH395" s="104"/>
      <c r="AI395" s="104" t="s">
        <v>1</v>
      </c>
      <c r="AJ395" s="105"/>
      <c r="AK395" s="96">
        <f t="shared" ref="AK395:AK397" si="667">IF(D395="","",COUNT($F$384:$AJ$384)-AL395)</f>
        <v>30</v>
      </c>
      <c r="AL395" s="96">
        <f t="shared" ref="AL395:AL397" si="668">IF(D395="","",AT395+AU395)</f>
        <v>0</v>
      </c>
      <c r="AM395" s="106">
        <f t="shared" ref="AM395:AM397" si="669">IF(D395="","",COUNTIF(F395:AJ395,"休"))</f>
        <v>9</v>
      </c>
      <c r="AN395" s="197">
        <f t="shared" si="661"/>
        <v>0.3</v>
      </c>
      <c r="AO395" s="198"/>
      <c r="AP395" s="215"/>
      <c r="AQ395" s="216"/>
      <c r="AR395" s="167"/>
      <c r="AT395" s="88">
        <f t="shared" si="662"/>
        <v>0</v>
      </c>
      <c r="AU395" s="88">
        <f t="shared" si="663"/>
        <v>0</v>
      </c>
      <c r="AV395" s="2"/>
      <c r="AX395" s="186"/>
      <c r="AY395" s="187"/>
      <c r="AZ395" s="188"/>
      <c r="BA395" s="35" t="str">
        <f>$BA$20</f>
        <v>B産業</v>
      </c>
      <c r="BB395" s="152" t="str">
        <f>$BB$20</f>
        <v>●●</v>
      </c>
      <c r="BC395" s="90">
        <f t="shared" si="664"/>
        <v>30</v>
      </c>
      <c r="BD395" s="90">
        <f t="shared" si="665"/>
        <v>0</v>
      </c>
      <c r="BE395" s="90">
        <f t="shared" si="666"/>
        <v>9</v>
      </c>
      <c r="BP395" s="90"/>
      <c r="BQ395" s="90">
        <f>AK395</f>
        <v>30</v>
      </c>
      <c r="BR395" s="90"/>
      <c r="BS395" s="90"/>
      <c r="CD395" s="90"/>
      <c r="CE395" s="90">
        <f>AL395</f>
        <v>0</v>
      </c>
      <c r="CF395" s="90"/>
      <c r="CG395" s="90"/>
      <c r="CR395" s="90"/>
      <c r="CS395" s="90">
        <f>AM395</f>
        <v>9</v>
      </c>
      <c r="CT395" s="90"/>
      <c r="CU395" s="90"/>
    </row>
    <row r="396" spans="2:103" ht="13.5" customHeight="1">
      <c r="B396" s="211"/>
      <c r="C396" s="208"/>
      <c r="D396" s="102" t="str">
        <f>IF($AH$21="","",$AH$21)</f>
        <v/>
      </c>
      <c r="E396" s="193"/>
      <c r="F396" s="103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5"/>
      <c r="AK396" s="96" t="str">
        <f t="shared" si="667"/>
        <v/>
      </c>
      <c r="AL396" s="96" t="str">
        <f t="shared" si="668"/>
        <v/>
      </c>
      <c r="AM396" s="106" t="str">
        <f t="shared" si="669"/>
        <v/>
      </c>
      <c r="AN396" s="197" t="str">
        <f t="shared" si="661"/>
        <v/>
      </c>
      <c r="AO396" s="198"/>
      <c r="AP396" s="215"/>
      <c r="AQ396" s="216"/>
      <c r="AR396" s="167"/>
      <c r="AT396" s="88" t="str">
        <f t="shared" si="662"/>
        <v/>
      </c>
      <c r="AU396" s="88" t="str">
        <f t="shared" si="663"/>
        <v/>
      </c>
      <c r="AV396" s="2"/>
      <c r="AX396" s="186"/>
      <c r="AY396" s="187"/>
      <c r="AZ396" s="188"/>
      <c r="BA396" s="35" t="str">
        <f>$BA$21</f>
        <v>B産業</v>
      </c>
      <c r="BB396" s="152">
        <f>$BB$21</f>
        <v>0</v>
      </c>
      <c r="BC396" s="90">
        <f t="shared" si="664"/>
        <v>0</v>
      </c>
      <c r="BD396" s="90">
        <f t="shared" si="665"/>
        <v>0</v>
      </c>
      <c r="BE396" s="90">
        <f t="shared" si="666"/>
        <v>0</v>
      </c>
      <c r="BP396" s="90"/>
      <c r="BQ396" s="90"/>
      <c r="BR396" s="90" t="str">
        <f>AK396</f>
        <v/>
      </c>
      <c r="BS396" s="90"/>
      <c r="CD396" s="90"/>
      <c r="CE396" s="90"/>
      <c r="CF396" s="90" t="str">
        <f>AL396</f>
        <v/>
      </c>
      <c r="CG396" s="90"/>
      <c r="CR396" s="90"/>
      <c r="CS396" s="90"/>
      <c r="CT396" s="90" t="str">
        <f>AM396</f>
        <v/>
      </c>
      <c r="CU396" s="90"/>
    </row>
    <row r="397" spans="2:103" ht="13.5" customHeight="1">
      <c r="B397" s="211"/>
      <c r="C397" s="209"/>
      <c r="D397" s="115" t="str">
        <f>IF($AH$22="","",$AH$22)</f>
        <v/>
      </c>
      <c r="E397" s="194"/>
      <c r="F397" s="10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5"/>
      <c r="AK397" s="96" t="str">
        <f t="shared" si="667"/>
        <v/>
      </c>
      <c r="AL397" s="116" t="str">
        <f t="shared" si="668"/>
        <v/>
      </c>
      <c r="AM397" s="98" t="str">
        <f t="shared" si="669"/>
        <v/>
      </c>
      <c r="AN397" s="199" t="str">
        <f t="shared" si="661"/>
        <v/>
      </c>
      <c r="AO397" s="200"/>
      <c r="AP397" s="215"/>
      <c r="AQ397" s="216"/>
      <c r="AR397" s="167"/>
      <c r="AT397" s="88" t="str">
        <f t="shared" si="662"/>
        <v/>
      </c>
      <c r="AU397" s="88" t="str">
        <f t="shared" si="663"/>
        <v/>
      </c>
      <c r="AV397" s="2"/>
      <c r="AX397" s="186"/>
      <c r="AY397" s="187"/>
      <c r="AZ397" s="188"/>
      <c r="BA397" s="50" t="str">
        <f>$BA$22</f>
        <v>B産業</v>
      </c>
      <c r="BB397" s="153" t="str">
        <f t="shared" ref="BB397" si="670">BB377</f>
        <v>●●</v>
      </c>
      <c r="BC397" s="90">
        <f t="shared" si="664"/>
        <v>0</v>
      </c>
      <c r="BD397" s="90">
        <f t="shared" si="665"/>
        <v>0</v>
      </c>
      <c r="BE397" s="90">
        <f t="shared" si="666"/>
        <v>0</v>
      </c>
      <c r="BP397" s="90"/>
      <c r="BQ397" s="90"/>
      <c r="BR397" s="90"/>
      <c r="BS397" s="90" t="str">
        <f>AK397</f>
        <v/>
      </c>
      <c r="CD397" s="90"/>
      <c r="CE397" s="90"/>
      <c r="CF397" s="90"/>
      <c r="CG397" s="90" t="str">
        <f>AL397</f>
        <v/>
      </c>
      <c r="CR397" s="90"/>
      <c r="CS397" s="90"/>
      <c r="CT397" s="90"/>
      <c r="CU397" s="90" t="str">
        <f>AM397</f>
        <v/>
      </c>
    </row>
    <row r="398" spans="2:103" ht="26.25" customHeight="1">
      <c r="B398" s="211"/>
      <c r="C398" s="207" t="str">
        <f>$AE$23</f>
        <v>C土木</v>
      </c>
      <c r="D398" s="88"/>
      <c r="E398" s="133" t="s">
        <v>59</v>
      </c>
      <c r="F398" s="158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9"/>
      <c r="AK398" s="88"/>
      <c r="AL398" s="88"/>
      <c r="AM398" s="111"/>
      <c r="AN398" s="112"/>
      <c r="AO398" s="113"/>
      <c r="AP398" s="215"/>
      <c r="AQ398" s="216"/>
      <c r="AR398" s="167"/>
      <c r="AX398" s="186"/>
      <c r="AY398" s="187"/>
      <c r="AZ398" s="188"/>
      <c r="BA398" s="150"/>
      <c r="BB398" s="149"/>
      <c r="BC398" s="114"/>
      <c r="BD398" s="114"/>
      <c r="BE398" s="114"/>
    </row>
    <row r="399" spans="2:103">
      <c r="B399" s="211"/>
      <c r="C399" s="208"/>
      <c r="D399" s="91" t="str">
        <f>IF($AH$23="","",$AH$23)</f>
        <v>●●</v>
      </c>
      <c r="E399" s="192"/>
      <c r="F399" s="92" t="s">
        <v>1</v>
      </c>
      <c r="G399" s="93" t="s">
        <v>1</v>
      </c>
      <c r="H399" s="93"/>
      <c r="I399" s="93"/>
      <c r="J399" s="93"/>
      <c r="K399" s="93" t="s">
        <v>1</v>
      </c>
      <c r="L399" s="93" t="s">
        <v>1</v>
      </c>
      <c r="M399" s="93"/>
      <c r="N399" s="93"/>
      <c r="O399" s="93"/>
      <c r="P399" s="93" t="s">
        <v>1</v>
      </c>
      <c r="Q399" s="93"/>
      <c r="R399" s="93"/>
      <c r="S399" s="93"/>
      <c r="T399" s="93"/>
      <c r="U399" s="93" t="s">
        <v>1</v>
      </c>
      <c r="V399" s="93"/>
      <c r="W399" s="93"/>
      <c r="X399" s="93"/>
      <c r="Y399" s="93"/>
      <c r="Z399" s="93" t="s">
        <v>1</v>
      </c>
      <c r="AA399" s="93" t="s">
        <v>1</v>
      </c>
      <c r="AB399" s="93"/>
      <c r="AC399" s="93"/>
      <c r="AD399" s="93"/>
      <c r="AE399" s="93"/>
      <c r="AF399" s="93"/>
      <c r="AG399" s="93" t="s">
        <v>1</v>
      </c>
      <c r="AH399" s="93"/>
      <c r="AI399" s="93"/>
      <c r="AJ399" s="117"/>
      <c r="AK399" s="96">
        <f>IF(D399="","",COUNT($F$384:$AJ$384)-AL399)</f>
        <v>30</v>
      </c>
      <c r="AL399" s="118">
        <f>IF(D399="","",AT399+AU399)</f>
        <v>0</v>
      </c>
      <c r="AM399" s="119">
        <f>IF(D399="","",COUNTIF(F399:AJ399,"休"))</f>
        <v>9</v>
      </c>
      <c r="AN399" s="195">
        <f t="shared" ref="AN399:AN402" si="671">IF(D399="","",IF(AK399=0,"－",IFERROR(ROUNDDOWN(AM399/AK399,3),"")))</f>
        <v>0.3</v>
      </c>
      <c r="AO399" s="196"/>
      <c r="AP399" s="215"/>
      <c r="AQ399" s="216"/>
      <c r="AR399" s="167"/>
      <c r="AT399" s="88">
        <f t="shared" ref="AT399:AT402" si="672">IF(D399="","",COUNTIF(F399:AJ399,"－"))</f>
        <v>0</v>
      </c>
      <c r="AU399" s="88">
        <f t="shared" ref="AU399:AU402" si="673">IF(D399="","",COUNTIF(F399:AJ399,"外"))</f>
        <v>0</v>
      </c>
      <c r="AV399" s="2"/>
      <c r="AX399" s="186"/>
      <c r="AY399" s="187"/>
      <c r="AZ399" s="188"/>
      <c r="BA399" s="22" t="str">
        <f>$BA$23</f>
        <v>C土木</v>
      </c>
      <c r="BB399" s="154" t="str">
        <f>$BB$23</f>
        <v>●●</v>
      </c>
      <c r="BC399" s="90">
        <f t="shared" ref="BC399:BC402" si="674">IF(AK399="",0,AK399)</f>
        <v>30</v>
      </c>
      <c r="BD399" s="90">
        <f t="shared" ref="BD399:BD402" si="675">IF(AL399="",0,AL399)</f>
        <v>0</v>
      </c>
      <c r="BE399" s="90">
        <f t="shared" ref="BE399:BE402" si="676">IF(AM399="",0,AM399)</f>
        <v>9</v>
      </c>
      <c r="BT399" s="90">
        <f>AK399</f>
        <v>30</v>
      </c>
      <c r="BU399" s="90"/>
      <c r="BV399" s="90"/>
      <c r="BW399" s="90"/>
      <c r="CH399" s="90">
        <f>AL399</f>
        <v>0</v>
      </c>
      <c r="CI399" s="90"/>
      <c r="CJ399" s="90"/>
      <c r="CK399" s="90"/>
      <c r="CV399" s="90">
        <f>AM399</f>
        <v>9</v>
      </c>
      <c r="CW399" s="90"/>
      <c r="CX399" s="90"/>
      <c r="CY399" s="90"/>
    </row>
    <row r="400" spans="2:103" ht="13.5" customHeight="1">
      <c r="B400" s="211"/>
      <c r="C400" s="208"/>
      <c r="D400" s="102" t="str">
        <f>IF($AH$24="","",$AH$24)</f>
        <v/>
      </c>
      <c r="E400" s="193"/>
      <c r="F400" s="103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5"/>
      <c r="AK400" s="96" t="str">
        <f t="shared" ref="AK400:AK402" si="677">IF(D400="","",COUNT($F$384:$AJ$384)-AL400)</f>
        <v/>
      </c>
      <c r="AL400" s="96" t="str">
        <f t="shared" ref="AL400:AL402" si="678">IF(D400="","",AT400+AU400)</f>
        <v/>
      </c>
      <c r="AM400" s="106" t="str">
        <f t="shared" ref="AM400:AM402" si="679">IF(D400="","",COUNTIF(F400:AJ400,"休"))</f>
        <v/>
      </c>
      <c r="AN400" s="197" t="str">
        <f t="shared" si="671"/>
        <v/>
      </c>
      <c r="AO400" s="198"/>
      <c r="AP400" s="215"/>
      <c r="AQ400" s="216"/>
      <c r="AR400" s="167"/>
      <c r="AT400" s="88" t="str">
        <f t="shared" si="672"/>
        <v/>
      </c>
      <c r="AU400" s="88" t="str">
        <f t="shared" si="673"/>
        <v/>
      </c>
      <c r="AV400" s="2"/>
      <c r="AX400" s="186"/>
      <c r="AY400" s="187"/>
      <c r="AZ400" s="188"/>
      <c r="BA400" s="35" t="str">
        <f>$BA$24</f>
        <v>C土木</v>
      </c>
      <c r="BB400" s="152">
        <f>$BB$24</f>
        <v>0</v>
      </c>
      <c r="BC400" s="90">
        <f t="shared" si="674"/>
        <v>0</v>
      </c>
      <c r="BD400" s="90">
        <f t="shared" si="675"/>
        <v>0</v>
      </c>
      <c r="BE400" s="90">
        <f t="shared" si="676"/>
        <v>0</v>
      </c>
      <c r="BT400" s="90"/>
      <c r="BU400" s="90" t="str">
        <f>AK400</f>
        <v/>
      </c>
      <c r="BV400" s="90"/>
      <c r="BW400" s="90"/>
      <c r="CH400" s="90"/>
      <c r="CI400" s="90" t="str">
        <f>AL400</f>
        <v/>
      </c>
      <c r="CJ400" s="90"/>
      <c r="CK400" s="90"/>
      <c r="CV400" s="90"/>
      <c r="CW400" s="90" t="str">
        <f>AM400</f>
        <v/>
      </c>
      <c r="CX400" s="90"/>
      <c r="CY400" s="90"/>
    </row>
    <row r="401" spans="1:103" ht="13.5" customHeight="1">
      <c r="B401" s="211"/>
      <c r="C401" s="208"/>
      <c r="D401" s="102" t="str">
        <f>IF($AH$25="","",$AH$25)</f>
        <v/>
      </c>
      <c r="E401" s="193"/>
      <c r="F401" s="103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5"/>
      <c r="AK401" s="96" t="str">
        <f t="shared" si="677"/>
        <v/>
      </c>
      <c r="AL401" s="96" t="str">
        <f t="shared" si="678"/>
        <v/>
      </c>
      <c r="AM401" s="106" t="str">
        <f t="shared" si="679"/>
        <v/>
      </c>
      <c r="AN401" s="197" t="str">
        <f t="shared" si="671"/>
        <v/>
      </c>
      <c r="AO401" s="198"/>
      <c r="AP401" s="215"/>
      <c r="AQ401" s="216"/>
      <c r="AR401" s="167"/>
      <c r="AT401" s="88" t="str">
        <f t="shared" si="672"/>
        <v/>
      </c>
      <c r="AU401" s="88" t="str">
        <f t="shared" si="673"/>
        <v/>
      </c>
      <c r="AV401" s="2"/>
      <c r="AX401" s="186"/>
      <c r="AY401" s="187"/>
      <c r="AZ401" s="188"/>
      <c r="BA401" s="35" t="str">
        <f>$BA$25</f>
        <v>C土木</v>
      </c>
      <c r="BB401" s="152">
        <f>$BB$25</f>
        <v>0</v>
      </c>
      <c r="BC401" s="90">
        <f t="shared" si="674"/>
        <v>0</v>
      </c>
      <c r="BD401" s="90">
        <f t="shared" si="675"/>
        <v>0</v>
      </c>
      <c r="BE401" s="90">
        <f t="shared" si="676"/>
        <v>0</v>
      </c>
      <c r="BT401" s="90"/>
      <c r="BU401" s="90"/>
      <c r="BV401" s="90" t="str">
        <f>AK401</f>
        <v/>
      </c>
      <c r="BW401" s="90"/>
      <c r="CH401" s="90"/>
      <c r="CI401" s="90"/>
      <c r="CJ401" s="90" t="str">
        <f>AL401</f>
        <v/>
      </c>
      <c r="CK401" s="90"/>
      <c r="CV401" s="90"/>
      <c r="CW401" s="90"/>
      <c r="CX401" s="90" t="str">
        <f>AM401</f>
        <v/>
      </c>
      <c r="CY401" s="90"/>
    </row>
    <row r="402" spans="1:103" ht="13.5" customHeight="1">
      <c r="B402" s="212"/>
      <c r="C402" s="209"/>
      <c r="D402" s="120" t="str">
        <f>IF($AH$26="","",$AH$26)</f>
        <v/>
      </c>
      <c r="E402" s="194"/>
      <c r="F402" s="121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22"/>
      <c r="AK402" s="116" t="str">
        <f t="shared" si="677"/>
        <v/>
      </c>
      <c r="AL402" s="123" t="str">
        <f t="shared" si="678"/>
        <v/>
      </c>
      <c r="AM402" s="124" t="str">
        <f t="shared" si="679"/>
        <v/>
      </c>
      <c r="AN402" s="199" t="str">
        <f t="shared" si="671"/>
        <v/>
      </c>
      <c r="AO402" s="200"/>
      <c r="AP402" s="217"/>
      <c r="AQ402" s="218"/>
      <c r="AR402" s="167"/>
      <c r="AT402" s="88" t="str">
        <f t="shared" si="672"/>
        <v/>
      </c>
      <c r="AU402" s="88" t="str">
        <f t="shared" si="673"/>
        <v/>
      </c>
      <c r="AV402" s="2"/>
      <c r="AX402" s="189"/>
      <c r="AY402" s="190"/>
      <c r="AZ402" s="191"/>
      <c r="BA402" s="50" t="str">
        <f>$BA$26</f>
        <v>C土木</v>
      </c>
      <c r="BB402" s="153">
        <f>$BB$26</f>
        <v>0</v>
      </c>
      <c r="BC402" s="90">
        <f t="shared" si="674"/>
        <v>0</v>
      </c>
      <c r="BD402" s="90">
        <f t="shared" si="675"/>
        <v>0</v>
      </c>
      <c r="BE402" s="90">
        <f t="shared" si="676"/>
        <v>0</v>
      </c>
      <c r="BT402" s="90"/>
      <c r="BU402" s="90"/>
      <c r="BV402" s="90"/>
      <c r="BW402" s="90" t="str">
        <f>AK402</f>
        <v/>
      </c>
      <c r="CH402" s="90"/>
      <c r="CI402" s="90"/>
      <c r="CJ402" s="90"/>
      <c r="CK402" s="90" t="str">
        <f>AL402</f>
        <v/>
      </c>
      <c r="CV402" s="90"/>
      <c r="CW402" s="90"/>
      <c r="CX402" s="90"/>
      <c r="CY402" s="90" t="str">
        <f>AM402</f>
        <v/>
      </c>
    </row>
    <row r="403" spans="1:103"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M403" s="203" t="s">
        <v>60</v>
      </c>
      <c r="AN403" s="204"/>
      <c r="AO403" s="204"/>
      <c r="AP403" s="205" t="str">
        <f>IF(7&gt;COUNT(F384:AJ384),"対象外",IF(AP387&gt;=0.285,"達成","未達成"))</f>
        <v>達成</v>
      </c>
      <c r="AQ403" s="206"/>
      <c r="AR403" s="165"/>
      <c r="BA403" s="150"/>
      <c r="BB403" s="150"/>
      <c r="BC403" s="127"/>
      <c r="BD403" s="127"/>
      <c r="BE403" s="127"/>
    </row>
    <row r="404" spans="1:103">
      <c r="AR404" s="155"/>
      <c r="BA404" s="150"/>
      <c r="BB404" s="150"/>
    </row>
    <row r="405" spans="1:103">
      <c r="AR405" s="155"/>
      <c r="BA405" s="150"/>
      <c r="BB405" s="150"/>
    </row>
    <row r="406" spans="1:103">
      <c r="AR406" s="155"/>
      <c r="BA406" s="150"/>
      <c r="BB406" s="150"/>
    </row>
    <row r="407" spans="1:103">
      <c r="AR407" s="155"/>
      <c r="BA407" s="150"/>
      <c r="BB407" s="150"/>
    </row>
    <row r="408" spans="1:103">
      <c r="AR408" s="155"/>
      <c r="BA408" s="150"/>
      <c r="BB408" s="150"/>
    </row>
    <row r="409" spans="1:103">
      <c r="AR409" s="155"/>
      <c r="BA409" s="150"/>
      <c r="BB409" s="150"/>
    </row>
    <row r="410" spans="1:103">
      <c r="AR410" s="155"/>
      <c r="BA410" s="150"/>
      <c r="BB410" s="150"/>
    </row>
    <row r="411" spans="1:103">
      <c r="AR411" s="155"/>
      <c r="BA411" s="150"/>
      <c r="BB411" s="150"/>
    </row>
    <row r="412" spans="1:103">
      <c r="AR412" s="155"/>
      <c r="BA412" s="150"/>
      <c r="BB412" s="150"/>
    </row>
    <row r="413" spans="1:103" ht="18.75">
      <c r="A413" s="4"/>
      <c r="B413" s="4"/>
      <c r="C413" s="160" t="str">
        <f>$C$5</f>
        <v>休日取得</v>
      </c>
      <c r="D413" s="161" t="str">
        <f>$D$5</f>
        <v>計画表</v>
      </c>
      <c r="E413" s="4" t="str">
        <f>$E$5</f>
        <v>（週休２日交替制工事）</v>
      </c>
      <c r="O413" s="5"/>
      <c r="T413" s="5"/>
      <c r="AR413" s="155"/>
      <c r="BA413" s="150"/>
      <c r="BB413" s="150"/>
    </row>
    <row r="414" spans="1:103">
      <c r="AR414" s="155"/>
      <c r="BA414" s="150"/>
      <c r="BB414" s="150"/>
    </row>
    <row r="415" spans="1:103" ht="14.25">
      <c r="A415" s="9"/>
      <c r="B415" s="248" t="str">
        <f>$B$7</f>
        <v>工事名</v>
      </c>
      <c r="C415" s="248"/>
      <c r="D415" s="10" t="s">
        <v>7</v>
      </c>
      <c r="E415" s="11" t="str">
        <f>$E$7</f>
        <v>〇〇〇工事（〇〇工区）</v>
      </c>
      <c r="F415" s="11"/>
      <c r="G415" s="11"/>
      <c r="H415" s="11"/>
      <c r="I415" s="11"/>
      <c r="J415" s="11"/>
      <c r="K415" s="11"/>
      <c r="L415" s="11"/>
      <c r="M415" s="11"/>
      <c r="N415" s="11"/>
      <c r="O415" s="10"/>
      <c r="AR415" s="155"/>
      <c r="BA415" s="150"/>
      <c r="BB415" s="150"/>
    </row>
    <row r="416" spans="1:103" ht="14.25">
      <c r="A416" s="9"/>
      <c r="B416" s="248" t="str">
        <f>$B$8</f>
        <v>工事期間</v>
      </c>
      <c r="C416" s="248"/>
      <c r="D416" s="10" t="s">
        <v>7</v>
      </c>
      <c r="E416" s="249">
        <f>$E$8</f>
        <v>527</v>
      </c>
      <c r="F416" s="249"/>
      <c r="G416" s="249"/>
      <c r="H416" s="10"/>
      <c r="I416" s="10"/>
      <c r="J416" s="10"/>
      <c r="K416" s="10"/>
      <c r="L416" s="10"/>
      <c r="M416" s="10"/>
      <c r="N416" s="10"/>
      <c r="O416" s="10"/>
      <c r="AR416" s="155"/>
      <c r="BA416" s="150"/>
      <c r="BB416" s="150"/>
    </row>
    <row r="417" spans="2:99" ht="14.25">
      <c r="B417" s="9" t="str">
        <f>$B$9</f>
        <v>対象期間開始日：</v>
      </c>
      <c r="C417" s="9"/>
      <c r="D417" s="9"/>
      <c r="E417" s="250">
        <f>$E$9</f>
        <v>45712</v>
      </c>
      <c r="F417" s="250"/>
      <c r="G417" s="250"/>
      <c r="H417" s="250"/>
      <c r="I417" s="250"/>
      <c r="J417" s="1"/>
      <c r="K417" s="1"/>
      <c r="L417" s="1"/>
      <c r="M417" s="1"/>
      <c r="N417" s="1"/>
      <c r="O417" s="1"/>
      <c r="AR417" s="155"/>
      <c r="BA417" s="150"/>
      <c r="BB417" s="150"/>
    </row>
    <row r="418" spans="2:99" ht="14.25">
      <c r="B418" s="9" t="str">
        <f>$B$10</f>
        <v>工事完成日※(予定)：</v>
      </c>
      <c r="C418" s="13"/>
      <c r="D418" s="10" t="s">
        <v>7</v>
      </c>
      <c r="E418" s="250">
        <f>$E$10</f>
        <v>46238</v>
      </c>
      <c r="F418" s="250"/>
      <c r="G418" s="250"/>
      <c r="H418" s="250"/>
      <c r="I418" s="250"/>
      <c r="J418" s="1"/>
      <c r="K418" s="1"/>
      <c r="L418" s="1"/>
      <c r="M418" s="1"/>
      <c r="N418" s="1"/>
      <c r="O418" s="1"/>
      <c r="AR418" s="155"/>
      <c r="BA418" s="150"/>
      <c r="BB418" s="150"/>
    </row>
    <row r="419" spans="2:99"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R419" s="155"/>
      <c r="BA419" s="150"/>
      <c r="BB419" s="150"/>
    </row>
    <row r="420" spans="2:99">
      <c r="F420" s="129" t="str">
        <f>IF(F421="","",IF(COUNT($F421:$AJ421)&lt;7,"外",""))</f>
        <v/>
      </c>
      <c r="G420" s="129"/>
      <c r="H420" s="129"/>
      <c r="I420" s="130"/>
      <c r="J420" s="130"/>
      <c r="K420" s="130"/>
      <c r="AR420" s="155"/>
      <c r="BA420" s="150"/>
      <c r="BB420" s="150"/>
    </row>
    <row r="421" spans="2:99" ht="13.5" customHeight="1">
      <c r="B421" s="219">
        <f>F421</f>
        <v>46143</v>
      </c>
      <c r="C421" s="220"/>
      <c r="D421" s="221"/>
      <c r="E421" s="131" t="s">
        <v>48</v>
      </c>
      <c r="F421" s="78">
        <f>IF(EDATE(B384,1)&gt;$E$10,"",EDATE(B384,1))</f>
        <v>46143</v>
      </c>
      <c r="G421" s="79">
        <f>IF(MONTH($F421)&lt;MONTH($F421+F$1),"",IF(($F421+F$1)&gt;$E$10,"",IF(F421=EOMONTH(($F421-DAY($F421)+G$1),0),"",IF(F421="","",F421+1))))</f>
        <v>46144</v>
      </c>
      <c r="H421" s="79">
        <f t="shared" ref="H421:AJ421" si="680">IF(MONTH($F421)&lt;MONTH($F421+G$1),"",IF(($F421+G$1)&gt;$E$10,"",IF(G421=EOMONTH(($F421-DAY($F421)+H$1),0),"",IF(G421="","",G421+1))))</f>
        <v>46145</v>
      </c>
      <c r="I421" s="79">
        <f t="shared" si="680"/>
        <v>46146</v>
      </c>
      <c r="J421" s="79">
        <f t="shared" si="680"/>
        <v>46147</v>
      </c>
      <c r="K421" s="79">
        <f t="shared" si="680"/>
        <v>46148</v>
      </c>
      <c r="L421" s="79">
        <f t="shared" si="680"/>
        <v>46149</v>
      </c>
      <c r="M421" s="79">
        <f t="shared" si="680"/>
        <v>46150</v>
      </c>
      <c r="N421" s="79">
        <f t="shared" si="680"/>
        <v>46151</v>
      </c>
      <c r="O421" s="79">
        <f t="shared" si="680"/>
        <v>46152</v>
      </c>
      <c r="P421" s="79">
        <f t="shared" si="680"/>
        <v>46153</v>
      </c>
      <c r="Q421" s="79">
        <f t="shared" si="680"/>
        <v>46154</v>
      </c>
      <c r="R421" s="79">
        <f t="shared" si="680"/>
        <v>46155</v>
      </c>
      <c r="S421" s="79">
        <f t="shared" si="680"/>
        <v>46156</v>
      </c>
      <c r="T421" s="79">
        <f t="shared" si="680"/>
        <v>46157</v>
      </c>
      <c r="U421" s="79">
        <f t="shared" si="680"/>
        <v>46158</v>
      </c>
      <c r="V421" s="79">
        <f t="shared" si="680"/>
        <v>46159</v>
      </c>
      <c r="W421" s="79">
        <f t="shared" si="680"/>
        <v>46160</v>
      </c>
      <c r="X421" s="79">
        <f t="shared" si="680"/>
        <v>46161</v>
      </c>
      <c r="Y421" s="79">
        <f t="shared" si="680"/>
        <v>46162</v>
      </c>
      <c r="Z421" s="79">
        <f t="shared" si="680"/>
        <v>46163</v>
      </c>
      <c r="AA421" s="79">
        <f t="shared" si="680"/>
        <v>46164</v>
      </c>
      <c r="AB421" s="79">
        <f t="shared" si="680"/>
        <v>46165</v>
      </c>
      <c r="AC421" s="79">
        <f t="shared" si="680"/>
        <v>46166</v>
      </c>
      <c r="AD421" s="79">
        <f t="shared" si="680"/>
        <v>46167</v>
      </c>
      <c r="AE421" s="79">
        <f t="shared" si="680"/>
        <v>46168</v>
      </c>
      <c r="AF421" s="79">
        <f t="shared" si="680"/>
        <v>46169</v>
      </c>
      <c r="AG421" s="79">
        <f t="shared" si="680"/>
        <v>46170</v>
      </c>
      <c r="AH421" s="79">
        <f t="shared" si="680"/>
        <v>46171</v>
      </c>
      <c r="AI421" s="79">
        <f t="shared" si="680"/>
        <v>46172</v>
      </c>
      <c r="AJ421" s="80">
        <f t="shared" si="680"/>
        <v>46173</v>
      </c>
      <c r="AK421" s="225" t="s">
        <v>25</v>
      </c>
      <c r="AL421" s="228" t="s">
        <v>71</v>
      </c>
      <c r="AM421" s="231" t="s">
        <v>27</v>
      </c>
      <c r="AN421" s="234" t="s">
        <v>51</v>
      </c>
      <c r="AO421" s="235"/>
      <c r="AP421" s="240" t="s">
        <v>52</v>
      </c>
      <c r="AQ421" s="241"/>
      <c r="AR421" s="182"/>
      <c r="AT421" s="201" t="s">
        <v>53</v>
      </c>
      <c r="AU421" s="201" t="s">
        <v>54</v>
      </c>
      <c r="AV421" s="202" t="s">
        <v>55</v>
      </c>
      <c r="BA421" s="150"/>
      <c r="BB421" s="150"/>
    </row>
    <row r="422" spans="2:99">
      <c r="B422" s="222"/>
      <c r="C422" s="223"/>
      <c r="D422" s="224"/>
      <c r="E422" s="132" t="s">
        <v>49</v>
      </c>
      <c r="F422" s="83" t="str">
        <f>TEXT(F421,"aaa")</f>
        <v>金</v>
      </c>
      <c r="G422" s="84" t="str">
        <f t="shared" ref="G422:AJ422" si="681">TEXT(G421,"aaa")</f>
        <v>土</v>
      </c>
      <c r="H422" s="84" t="str">
        <f t="shared" si="681"/>
        <v>日</v>
      </c>
      <c r="I422" s="84" t="str">
        <f t="shared" si="681"/>
        <v>月</v>
      </c>
      <c r="J422" s="84" t="str">
        <f t="shared" si="681"/>
        <v>火</v>
      </c>
      <c r="K422" s="84" t="str">
        <f t="shared" si="681"/>
        <v>水</v>
      </c>
      <c r="L422" s="84" t="str">
        <f t="shared" si="681"/>
        <v>木</v>
      </c>
      <c r="M422" s="84" t="str">
        <f t="shared" si="681"/>
        <v>金</v>
      </c>
      <c r="N422" s="84" t="str">
        <f t="shared" si="681"/>
        <v>土</v>
      </c>
      <c r="O422" s="84" t="str">
        <f t="shared" si="681"/>
        <v>日</v>
      </c>
      <c r="P422" s="84" t="str">
        <f t="shared" si="681"/>
        <v>月</v>
      </c>
      <c r="Q422" s="84" t="str">
        <f t="shared" si="681"/>
        <v>火</v>
      </c>
      <c r="R422" s="84" t="str">
        <f t="shared" si="681"/>
        <v>水</v>
      </c>
      <c r="S422" s="84" t="str">
        <f t="shared" si="681"/>
        <v>木</v>
      </c>
      <c r="T422" s="84" t="str">
        <f t="shared" si="681"/>
        <v>金</v>
      </c>
      <c r="U422" s="84" t="str">
        <f t="shared" si="681"/>
        <v>土</v>
      </c>
      <c r="V422" s="84" t="str">
        <f t="shared" si="681"/>
        <v>日</v>
      </c>
      <c r="W422" s="84" t="str">
        <f t="shared" si="681"/>
        <v>月</v>
      </c>
      <c r="X422" s="84" t="str">
        <f t="shared" si="681"/>
        <v>火</v>
      </c>
      <c r="Y422" s="84" t="str">
        <f t="shared" si="681"/>
        <v>水</v>
      </c>
      <c r="Z422" s="84" t="str">
        <f t="shared" si="681"/>
        <v>木</v>
      </c>
      <c r="AA422" s="84" t="str">
        <f t="shared" si="681"/>
        <v>金</v>
      </c>
      <c r="AB422" s="84" t="str">
        <f t="shared" si="681"/>
        <v>土</v>
      </c>
      <c r="AC422" s="84" t="str">
        <f t="shared" si="681"/>
        <v>日</v>
      </c>
      <c r="AD422" s="84" t="str">
        <f t="shared" si="681"/>
        <v>月</v>
      </c>
      <c r="AE422" s="84" t="str">
        <f t="shared" si="681"/>
        <v>火</v>
      </c>
      <c r="AF422" s="84" t="str">
        <f t="shared" si="681"/>
        <v>水</v>
      </c>
      <c r="AG422" s="84" t="str">
        <f t="shared" si="681"/>
        <v>木</v>
      </c>
      <c r="AH422" s="84" t="str">
        <f t="shared" si="681"/>
        <v>金</v>
      </c>
      <c r="AI422" s="84" t="str">
        <f t="shared" si="681"/>
        <v>土</v>
      </c>
      <c r="AJ422" s="85" t="str">
        <f t="shared" si="681"/>
        <v>日</v>
      </c>
      <c r="AK422" s="226"/>
      <c r="AL422" s="229"/>
      <c r="AM422" s="232"/>
      <c r="AN422" s="236"/>
      <c r="AO422" s="237"/>
      <c r="AP422" s="182"/>
      <c r="AQ422" s="242"/>
      <c r="AR422" s="182"/>
      <c r="AT422" s="201"/>
      <c r="AU422" s="201"/>
      <c r="AV422" s="202"/>
      <c r="BA422" s="150"/>
      <c r="BB422" s="150"/>
    </row>
    <row r="423" spans="2:99" ht="26.25" customHeight="1">
      <c r="B423" s="86"/>
      <c r="C423" s="147" t="s">
        <v>21</v>
      </c>
      <c r="D423" s="88" t="s">
        <v>23</v>
      </c>
      <c r="E423" s="133" t="s">
        <v>61</v>
      </c>
      <c r="F423" s="158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9"/>
      <c r="AK423" s="227"/>
      <c r="AL423" s="230"/>
      <c r="AM423" s="233"/>
      <c r="AN423" s="238"/>
      <c r="AO423" s="239"/>
      <c r="AP423" s="243"/>
      <c r="AQ423" s="244"/>
      <c r="AR423" s="182"/>
      <c r="AV423" s="90">
        <f>COUNTIF(F420:AJ420,"外")</f>
        <v>0</v>
      </c>
      <c r="BA423" s="150"/>
      <c r="BB423" s="150"/>
      <c r="BC423" s="113"/>
      <c r="BD423" s="113"/>
      <c r="BE423" s="113"/>
    </row>
    <row r="424" spans="2:99" ht="13.5" customHeight="1">
      <c r="B424" s="210" t="str">
        <f>IF($AB$13="","",$AB$13)</f>
        <v>元請負人</v>
      </c>
      <c r="C424" s="207" t="str">
        <f>$AE$13</f>
        <v>A建設</v>
      </c>
      <c r="D424" s="91" t="str">
        <f>IF($AH$13="","",$AH$13)</f>
        <v>〇〇</v>
      </c>
      <c r="E424" s="192"/>
      <c r="F424" s="92"/>
      <c r="G424" s="93"/>
      <c r="H424" s="93"/>
      <c r="I424" s="93" t="s">
        <v>1</v>
      </c>
      <c r="J424" s="93" t="s">
        <v>1</v>
      </c>
      <c r="K424" s="93"/>
      <c r="L424" s="93"/>
      <c r="M424" s="93"/>
      <c r="N424" s="93"/>
      <c r="O424" s="93"/>
      <c r="P424" s="93" t="s">
        <v>1</v>
      </c>
      <c r="Q424" s="93" t="s">
        <v>1</v>
      </c>
      <c r="R424" s="93"/>
      <c r="S424" s="93"/>
      <c r="T424" s="93"/>
      <c r="U424" s="93"/>
      <c r="V424" s="93"/>
      <c r="W424" s="93" t="s">
        <v>1</v>
      </c>
      <c r="X424" s="93" t="s">
        <v>1</v>
      </c>
      <c r="Y424" s="93"/>
      <c r="Z424" s="93"/>
      <c r="AA424" s="93"/>
      <c r="AB424" s="93"/>
      <c r="AC424" s="93"/>
      <c r="AD424" s="93" t="s">
        <v>1</v>
      </c>
      <c r="AE424" s="94" t="s">
        <v>1</v>
      </c>
      <c r="AF424" s="94"/>
      <c r="AG424" s="94"/>
      <c r="AH424" s="94"/>
      <c r="AI424" s="94"/>
      <c r="AJ424" s="95" t="s">
        <v>1</v>
      </c>
      <c r="AK424" s="96">
        <f>IF(D424="","",COUNT($F$421:$AJ$421)-AL424)</f>
        <v>31</v>
      </c>
      <c r="AL424" s="97">
        <f>IF(D424="","",AT424+AU424)</f>
        <v>0</v>
      </c>
      <c r="AM424" s="98">
        <f>IF(D424="","",COUNTIF(F424:AJ424,"休"))</f>
        <v>9</v>
      </c>
      <c r="AN424" s="195">
        <f t="shared" ref="AN424:AN429" si="682">IF(D424="","",IF(AK424=0,"－",IFERROR(ROUNDDOWN(AM424/AK424,3),"")))</f>
        <v>0.28999999999999998</v>
      </c>
      <c r="AO424" s="196"/>
      <c r="AP424" s="213">
        <f>ROUNDDOWN(AVERAGE(AN424:AN439),3)</f>
        <v>0.28999999999999998</v>
      </c>
      <c r="AQ424" s="214"/>
      <c r="AR424" s="167"/>
      <c r="AT424" s="88">
        <f>IF(D424="","",COUNTIF(F424:AJ424,"－"))</f>
        <v>0</v>
      </c>
      <c r="AU424" s="88">
        <f>IF(D424="","",COUNTIF(F424:AJ424,"外"))</f>
        <v>0</v>
      </c>
      <c r="AV424" s="2"/>
      <c r="AX424" s="245" t="str">
        <f>$AX$13</f>
        <v>元請負人</v>
      </c>
      <c r="AY424" s="246"/>
      <c r="AZ424" s="247"/>
      <c r="BA424" s="22" t="str">
        <f>$BA$13</f>
        <v>A建設</v>
      </c>
      <c r="BB424" s="23" t="str">
        <f>$BB$13</f>
        <v>〇〇</v>
      </c>
      <c r="BC424" s="90">
        <f>IF(AK424="",0,AK424)</f>
        <v>31</v>
      </c>
      <c r="BD424" s="90">
        <f t="shared" ref="BD424:BD429" si="683">IF(AL424="",0,AL424)</f>
        <v>0</v>
      </c>
      <c r="BE424" s="90">
        <f t="shared" ref="BE424:BE429" si="684">IF(AM424="",0,AM424)</f>
        <v>9</v>
      </c>
      <c r="BI424" s="100"/>
      <c r="BJ424" s="101">
        <f>AK424</f>
        <v>31</v>
      </c>
      <c r="BK424" s="90"/>
      <c r="BL424" s="90"/>
      <c r="BM424" s="90"/>
      <c r="BN424" s="90"/>
      <c r="BO424" s="90"/>
      <c r="BX424" s="90">
        <f>AL424</f>
        <v>0</v>
      </c>
      <c r="BY424" s="90"/>
      <c r="BZ424" s="90"/>
      <c r="CA424" s="90"/>
      <c r="CB424" s="90"/>
      <c r="CC424" s="90"/>
      <c r="CL424" s="90">
        <f>AM424</f>
        <v>9</v>
      </c>
      <c r="CM424" s="90"/>
      <c r="CN424" s="90"/>
      <c r="CO424" s="90"/>
      <c r="CP424" s="90"/>
      <c r="CQ424" s="90"/>
    </row>
    <row r="425" spans="2:99" ht="13.5" customHeight="1">
      <c r="B425" s="211"/>
      <c r="C425" s="208"/>
      <c r="D425" s="102" t="str">
        <f>IF($AH$14="","",$AH$14)</f>
        <v>●●</v>
      </c>
      <c r="E425" s="193"/>
      <c r="F425" s="103"/>
      <c r="G425" s="104" t="s">
        <v>1</v>
      </c>
      <c r="H425" s="104" t="s">
        <v>1</v>
      </c>
      <c r="I425" s="104"/>
      <c r="J425" s="104"/>
      <c r="K425" s="104"/>
      <c r="L425" s="104"/>
      <c r="M425" s="104"/>
      <c r="N425" s="104" t="s">
        <v>1</v>
      </c>
      <c r="O425" s="104" t="s">
        <v>1</v>
      </c>
      <c r="P425" s="104"/>
      <c r="Q425" s="104"/>
      <c r="R425" s="104"/>
      <c r="S425" s="104"/>
      <c r="T425" s="104"/>
      <c r="U425" s="104" t="s">
        <v>1</v>
      </c>
      <c r="V425" s="104" t="s">
        <v>1</v>
      </c>
      <c r="W425" s="104"/>
      <c r="X425" s="104"/>
      <c r="Y425" s="104"/>
      <c r="Z425" s="104"/>
      <c r="AA425" s="104"/>
      <c r="AB425" s="104" t="s">
        <v>1</v>
      </c>
      <c r="AC425" s="104" t="s">
        <v>1</v>
      </c>
      <c r="AD425" s="104"/>
      <c r="AE425" s="104"/>
      <c r="AF425" s="104"/>
      <c r="AG425" s="104"/>
      <c r="AH425" s="104"/>
      <c r="AI425" s="104" t="s">
        <v>1</v>
      </c>
      <c r="AJ425" s="105" t="s">
        <v>1</v>
      </c>
      <c r="AK425" s="96">
        <f t="shared" ref="AK425:AK429" si="685">IF(D425="","",COUNT($F$421:$AJ$421)-AL425)</f>
        <v>31</v>
      </c>
      <c r="AL425" s="96">
        <f t="shared" ref="AL425:AL429" si="686">IF(D425="","",AT425+AU425)</f>
        <v>0</v>
      </c>
      <c r="AM425" s="106">
        <f t="shared" ref="AM425:AM429" si="687">IF(D425="","",COUNTIF(F425:AJ425,"休"))</f>
        <v>10</v>
      </c>
      <c r="AN425" s="197">
        <f t="shared" si="682"/>
        <v>0.32200000000000001</v>
      </c>
      <c r="AO425" s="198"/>
      <c r="AP425" s="215"/>
      <c r="AQ425" s="216"/>
      <c r="AR425" s="167"/>
      <c r="AT425" s="88">
        <f t="shared" ref="AT425:AT429" si="688">IF(D425="","",COUNTIF(F425:AJ425,"－"))</f>
        <v>0</v>
      </c>
      <c r="AU425" s="88">
        <f t="shared" ref="AU425:AU429" si="689">IF(D425="","",COUNTIF(F425:AJ425,"外"))</f>
        <v>0</v>
      </c>
      <c r="AV425" s="2"/>
      <c r="AX425" s="245"/>
      <c r="AY425" s="246"/>
      <c r="AZ425" s="247"/>
      <c r="BA425" s="35" t="str">
        <f>$BA$14</f>
        <v>A建設</v>
      </c>
      <c r="BB425" s="36" t="str">
        <f>$BB$14</f>
        <v>●●</v>
      </c>
      <c r="BC425" s="90">
        <f t="shared" ref="BC425:BC429" si="690">IF(AK425="",0,AK425)</f>
        <v>31</v>
      </c>
      <c r="BD425" s="90">
        <f t="shared" si="683"/>
        <v>0</v>
      </c>
      <c r="BE425" s="90">
        <f t="shared" si="684"/>
        <v>10</v>
      </c>
      <c r="BI425" s="100"/>
      <c r="BJ425" s="101"/>
      <c r="BK425" s="90">
        <f>AK425</f>
        <v>31</v>
      </c>
      <c r="BL425" s="90"/>
      <c r="BM425" s="90"/>
      <c r="BN425" s="90"/>
      <c r="BO425" s="90"/>
      <c r="BX425" s="90"/>
      <c r="BY425" s="90">
        <f>AL425</f>
        <v>0</v>
      </c>
      <c r="BZ425" s="90"/>
      <c r="CA425" s="90"/>
      <c r="CB425" s="90"/>
      <c r="CC425" s="90"/>
      <c r="CL425" s="90"/>
      <c r="CM425" s="90">
        <f>AM425</f>
        <v>10</v>
      </c>
      <c r="CN425" s="90"/>
      <c r="CO425" s="90"/>
      <c r="CP425" s="90"/>
      <c r="CQ425" s="90"/>
    </row>
    <row r="426" spans="2:99" ht="13.5" customHeight="1">
      <c r="B426" s="211"/>
      <c r="C426" s="208"/>
      <c r="D426" s="102" t="str">
        <f>IF($AH$15="","",$AH$15)</f>
        <v>△△</v>
      </c>
      <c r="E426" s="193"/>
      <c r="F426" s="103"/>
      <c r="G426" s="104"/>
      <c r="H426" s="104"/>
      <c r="I426" s="104"/>
      <c r="J426" s="104"/>
      <c r="K426" s="104"/>
      <c r="L426" s="104" t="s">
        <v>1</v>
      </c>
      <c r="M426" s="104"/>
      <c r="N426" s="104"/>
      <c r="O426" s="104"/>
      <c r="P426" s="104"/>
      <c r="Q426" s="104" t="s">
        <v>1</v>
      </c>
      <c r="R426" s="104" t="s">
        <v>1</v>
      </c>
      <c r="S426" s="104"/>
      <c r="T426" s="104"/>
      <c r="U426" s="104"/>
      <c r="V426" s="104"/>
      <c r="W426" s="104" t="s">
        <v>1</v>
      </c>
      <c r="X426" s="104" t="s">
        <v>1</v>
      </c>
      <c r="Y426" s="104"/>
      <c r="Z426" s="104"/>
      <c r="AA426" s="104"/>
      <c r="AB426" s="104" t="s">
        <v>1</v>
      </c>
      <c r="AC426" s="104"/>
      <c r="AD426" s="104"/>
      <c r="AE426" s="104"/>
      <c r="AF426" s="104"/>
      <c r="AG426" s="104"/>
      <c r="AH426" s="104" t="s">
        <v>1</v>
      </c>
      <c r="AI426" s="104" t="s">
        <v>1</v>
      </c>
      <c r="AJ426" s="105"/>
      <c r="AK426" s="96">
        <f t="shared" si="685"/>
        <v>31</v>
      </c>
      <c r="AL426" s="96">
        <f t="shared" si="686"/>
        <v>0</v>
      </c>
      <c r="AM426" s="106">
        <f t="shared" si="687"/>
        <v>8</v>
      </c>
      <c r="AN426" s="197">
        <f t="shared" si="682"/>
        <v>0.25800000000000001</v>
      </c>
      <c r="AO426" s="198"/>
      <c r="AP426" s="215"/>
      <c r="AQ426" s="216"/>
      <c r="AR426" s="167"/>
      <c r="AT426" s="88">
        <f t="shared" si="688"/>
        <v>0</v>
      </c>
      <c r="AU426" s="88">
        <f t="shared" si="689"/>
        <v>0</v>
      </c>
      <c r="AV426" s="2"/>
      <c r="AX426" s="245"/>
      <c r="AY426" s="246"/>
      <c r="AZ426" s="247"/>
      <c r="BA426" s="35" t="str">
        <f>$BA$15</f>
        <v>A建設</v>
      </c>
      <c r="BB426" s="36" t="str">
        <f>$BB$15</f>
        <v>△△</v>
      </c>
      <c r="BC426" s="90">
        <f t="shared" si="690"/>
        <v>31</v>
      </c>
      <c r="BD426" s="90">
        <f t="shared" si="683"/>
        <v>0</v>
      </c>
      <c r="BE426" s="90">
        <f t="shared" si="684"/>
        <v>8</v>
      </c>
      <c r="BI426" s="100"/>
      <c r="BJ426" s="101"/>
      <c r="BK426" s="90"/>
      <c r="BL426" s="90">
        <f>AK426</f>
        <v>31</v>
      </c>
      <c r="BM426" s="90"/>
      <c r="BN426" s="90"/>
      <c r="BO426" s="90"/>
      <c r="BX426" s="90"/>
      <c r="BY426" s="90"/>
      <c r="BZ426" s="90">
        <f>AL426</f>
        <v>0</v>
      </c>
      <c r="CA426" s="90"/>
      <c r="CB426" s="90"/>
      <c r="CC426" s="90"/>
      <c r="CL426" s="90"/>
      <c r="CM426" s="90"/>
      <c r="CN426" s="90">
        <f>AM426</f>
        <v>8</v>
      </c>
      <c r="CO426" s="90"/>
      <c r="CP426" s="90"/>
      <c r="CQ426" s="90"/>
    </row>
    <row r="427" spans="2:99" ht="13.5" customHeight="1">
      <c r="B427" s="211"/>
      <c r="C427" s="208"/>
      <c r="D427" s="102" t="str">
        <f>IF($AH$16="","",$AH$16)</f>
        <v>■■</v>
      </c>
      <c r="E427" s="193"/>
      <c r="F427" s="103" t="s">
        <v>1</v>
      </c>
      <c r="G427" s="104"/>
      <c r="H427" s="104"/>
      <c r="I427" s="104"/>
      <c r="J427" s="104" t="s">
        <v>1</v>
      </c>
      <c r="K427" s="104"/>
      <c r="L427" s="104"/>
      <c r="M427" s="104" t="s">
        <v>1</v>
      </c>
      <c r="N427" s="104"/>
      <c r="O427" s="104"/>
      <c r="P427" s="104"/>
      <c r="Q427" s="104"/>
      <c r="R427" s="104" t="s">
        <v>1</v>
      </c>
      <c r="S427" s="104"/>
      <c r="T427" s="104" t="s">
        <v>1</v>
      </c>
      <c r="U427" s="104"/>
      <c r="V427" s="104"/>
      <c r="W427" s="104"/>
      <c r="X427" s="104"/>
      <c r="Y427" s="104" t="s">
        <v>1</v>
      </c>
      <c r="Z427" s="104"/>
      <c r="AA427" s="104" t="s">
        <v>1</v>
      </c>
      <c r="AB427" s="104"/>
      <c r="AC427" s="104"/>
      <c r="AD427" s="104" t="s">
        <v>1</v>
      </c>
      <c r="AE427" s="104"/>
      <c r="AF427" s="104"/>
      <c r="AG427" s="104" t="s">
        <v>1</v>
      </c>
      <c r="AH427" s="104"/>
      <c r="AI427" s="104"/>
      <c r="AJ427" s="105"/>
      <c r="AK427" s="96">
        <f t="shared" si="685"/>
        <v>31</v>
      </c>
      <c r="AL427" s="96">
        <f t="shared" si="686"/>
        <v>0</v>
      </c>
      <c r="AM427" s="106">
        <f t="shared" si="687"/>
        <v>9</v>
      </c>
      <c r="AN427" s="197">
        <f t="shared" si="682"/>
        <v>0.28999999999999998</v>
      </c>
      <c r="AO427" s="198"/>
      <c r="AP427" s="215"/>
      <c r="AQ427" s="216"/>
      <c r="AR427" s="167"/>
      <c r="AT427" s="88">
        <f t="shared" si="688"/>
        <v>0</v>
      </c>
      <c r="AU427" s="88">
        <f t="shared" si="689"/>
        <v>0</v>
      </c>
      <c r="AV427" s="2"/>
      <c r="AX427" s="245"/>
      <c r="AY427" s="246"/>
      <c r="AZ427" s="247"/>
      <c r="BA427" s="35" t="str">
        <f>$BA$16</f>
        <v>A建設</v>
      </c>
      <c r="BB427" s="36" t="str">
        <f>$BB$16</f>
        <v>■■</v>
      </c>
      <c r="BC427" s="90">
        <f t="shared" si="690"/>
        <v>31</v>
      </c>
      <c r="BD427" s="90">
        <f t="shared" si="683"/>
        <v>0</v>
      </c>
      <c r="BE427" s="90">
        <f t="shared" si="684"/>
        <v>9</v>
      </c>
      <c r="BI427" s="100"/>
      <c r="BJ427" s="101"/>
      <c r="BK427" s="90"/>
      <c r="BL427" s="90"/>
      <c r="BM427" s="90">
        <f>AK427</f>
        <v>31</v>
      </c>
      <c r="BN427" s="90"/>
      <c r="BO427" s="90"/>
      <c r="BX427" s="90"/>
      <c r="BY427" s="90"/>
      <c r="BZ427" s="90"/>
      <c r="CA427" s="90">
        <f>AL427</f>
        <v>0</v>
      </c>
      <c r="CB427" s="90"/>
      <c r="CC427" s="90"/>
      <c r="CL427" s="90"/>
      <c r="CM427" s="90"/>
      <c r="CN427" s="90"/>
      <c r="CO427" s="90">
        <f>AM427</f>
        <v>9</v>
      </c>
      <c r="CP427" s="90"/>
      <c r="CQ427" s="90"/>
    </row>
    <row r="428" spans="2:99" ht="13.5" customHeight="1">
      <c r="B428" s="211"/>
      <c r="C428" s="208"/>
      <c r="D428" s="102" t="str">
        <f>IF($AH$17="","",$AH$17)</f>
        <v>★★</v>
      </c>
      <c r="E428" s="193"/>
      <c r="F428" s="103"/>
      <c r="G428" s="104"/>
      <c r="H428" s="104" t="s">
        <v>1</v>
      </c>
      <c r="I428" s="104" t="s">
        <v>1</v>
      </c>
      <c r="J428" s="104"/>
      <c r="K428" s="104"/>
      <c r="L428" s="104"/>
      <c r="M428" s="104"/>
      <c r="N428" s="104"/>
      <c r="O428" s="104" t="s">
        <v>1</v>
      </c>
      <c r="P428" s="104" t="s">
        <v>1</v>
      </c>
      <c r="Q428" s="104"/>
      <c r="R428" s="104"/>
      <c r="S428" s="104"/>
      <c r="T428" s="104"/>
      <c r="U428" s="104"/>
      <c r="V428" s="104" t="s">
        <v>1</v>
      </c>
      <c r="W428" s="104" t="s">
        <v>1</v>
      </c>
      <c r="X428" s="104"/>
      <c r="Y428" s="104"/>
      <c r="Z428" s="104"/>
      <c r="AA428" s="104"/>
      <c r="AB428" s="104"/>
      <c r="AC428" s="104" t="s">
        <v>1</v>
      </c>
      <c r="AD428" s="104" t="s">
        <v>1</v>
      </c>
      <c r="AE428" s="104"/>
      <c r="AF428" s="104"/>
      <c r="AG428" s="104"/>
      <c r="AH428" s="104"/>
      <c r="AI428" s="104"/>
      <c r="AJ428" s="105" t="s">
        <v>1</v>
      </c>
      <c r="AK428" s="96">
        <f t="shared" si="685"/>
        <v>31</v>
      </c>
      <c r="AL428" s="96">
        <f t="shared" si="686"/>
        <v>0</v>
      </c>
      <c r="AM428" s="106">
        <f t="shared" si="687"/>
        <v>9</v>
      </c>
      <c r="AN428" s="197">
        <f t="shared" si="682"/>
        <v>0.28999999999999998</v>
      </c>
      <c r="AO428" s="198"/>
      <c r="AP428" s="215"/>
      <c r="AQ428" s="216"/>
      <c r="AR428" s="167"/>
      <c r="AT428" s="88">
        <f t="shared" si="688"/>
        <v>0</v>
      </c>
      <c r="AU428" s="88">
        <f t="shared" si="689"/>
        <v>0</v>
      </c>
      <c r="AV428" s="2"/>
      <c r="AX428" s="245"/>
      <c r="AY428" s="246"/>
      <c r="AZ428" s="247"/>
      <c r="BA428" s="35" t="str">
        <f>$BA$17</f>
        <v>A建設</v>
      </c>
      <c r="BB428" s="36" t="str">
        <f>$BB$17</f>
        <v>★★</v>
      </c>
      <c r="BC428" s="90">
        <f t="shared" si="690"/>
        <v>31</v>
      </c>
      <c r="BD428" s="90">
        <f t="shared" si="683"/>
        <v>0</v>
      </c>
      <c r="BE428" s="90">
        <f t="shared" si="684"/>
        <v>9</v>
      </c>
      <c r="BI428" s="100"/>
      <c r="BJ428" s="101"/>
      <c r="BK428" s="90"/>
      <c r="BL428" s="90"/>
      <c r="BM428" s="90"/>
      <c r="BN428" s="90">
        <f>AK428</f>
        <v>31</v>
      </c>
      <c r="BO428" s="90"/>
      <c r="BX428" s="90"/>
      <c r="BY428" s="90"/>
      <c r="BZ428" s="90"/>
      <c r="CA428" s="90"/>
      <c r="CB428" s="90">
        <f>AL428</f>
        <v>0</v>
      </c>
      <c r="CC428" s="90"/>
      <c r="CL428" s="90"/>
      <c r="CM428" s="90"/>
      <c r="CN428" s="90"/>
      <c r="CO428" s="90"/>
      <c r="CP428" s="90">
        <f>AM428</f>
        <v>9</v>
      </c>
      <c r="CQ428" s="90"/>
    </row>
    <row r="429" spans="2:99" ht="13.5" customHeight="1">
      <c r="B429" s="212"/>
      <c r="C429" s="209"/>
      <c r="D429" s="102" t="str">
        <f>IF($AH$18="","",$AH$18)</f>
        <v/>
      </c>
      <c r="E429" s="194"/>
      <c r="F429" s="107"/>
      <c r="G429" s="108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10"/>
      <c r="AK429" s="96" t="str">
        <f t="shared" si="685"/>
        <v/>
      </c>
      <c r="AL429" s="97" t="str">
        <f t="shared" si="686"/>
        <v/>
      </c>
      <c r="AM429" s="98" t="str">
        <f t="shared" si="687"/>
        <v/>
      </c>
      <c r="AN429" s="199" t="str">
        <f t="shared" si="682"/>
        <v/>
      </c>
      <c r="AO429" s="200"/>
      <c r="AP429" s="215"/>
      <c r="AQ429" s="216"/>
      <c r="AR429" s="167"/>
      <c r="AT429" s="88" t="str">
        <f t="shared" si="688"/>
        <v/>
      </c>
      <c r="AU429" s="88" t="str">
        <f t="shared" si="689"/>
        <v/>
      </c>
      <c r="AV429" s="2"/>
      <c r="AX429" s="245"/>
      <c r="AY429" s="246"/>
      <c r="AZ429" s="247"/>
      <c r="BA429" s="50" t="str">
        <f>$BA$18</f>
        <v>A建設</v>
      </c>
      <c r="BB429" s="51">
        <f>$BB$18</f>
        <v>0</v>
      </c>
      <c r="BC429" s="90">
        <f t="shared" si="690"/>
        <v>0</v>
      </c>
      <c r="BD429" s="90">
        <f t="shared" si="683"/>
        <v>0</v>
      </c>
      <c r="BE429" s="90">
        <f t="shared" si="684"/>
        <v>0</v>
      </c>
      <c r="BI429" s="100"/>
      <c r="BJ429" s="101"/>
      <c r="BK429" s="90"/>
      <c r="BL429" s="90"/>
      <c r="BM429" s="90"/>
      <c r="BN429" s="90"/>
      <c r="BO429" s="90" t="str">
        <f>AK429</f>
        <v/>
      </c>
      <c r="BX429" s="90"/>
      <c r="BY429" s="90"/>
      <c r="BZ429" s="90"/>
      <c r="CA429" s="90"/>
      <c r="CB429" s="90"/>
      <c r="CC429" s="90" t="str">
        <f>AL429</f>
        <v/>
      </c>
      <c r="CL429" s="90"/>
      <c r="CM429" s="90"/>
      <c r="CN429" s="90"/>
      <c r="CO429" s="90"/>
      <c r="CP429" s="90"/>
      <c r="CQ429" s="90" t="str">
        <f>AM429</f>
        <v/>
      </c>
    </row>
    <row r="430" spans="2:99" ht="26.25" customHeight="1">
      <c r="B430" s="210" t="str">
        <f>IF($AB$19="","",$AB$19)</f>
        <v>下請負人</v>
      </c>
      <c r="C430" s="207" t="str">
        <f>$AE$19</f>
        <v>B産業</v>
      </c>
      <c r="D430" s="88"/>
      <c r="E430" s="133" t="s">
        <v>61</v>
      </c>
      <c r="F430" s="158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9"/>
      <c r="AK430" s="88"/>
      <c r="AL430" s="88"/>
      <c r="AM430" s="111"/>
      <c r="AN430" s="112"/>
      <c r="AO430" s="113"/>
      <c r="AP430" s="215"/>
      <c r="AQ430" s="216"/>
      <c r="AR430" s="167"/>
      <c r="AX430" s="183" t="str">
        <f>$AX$19</f>
        <v>下請負人</v>
      </c>
      <c r="AY430" s="184"/>
      <c r="AZ430" s="185"/>
      <c r="BA430" s="150"/>
      <c r="BB430" s="151"/>
      <c r="BC430" s="114"/>
      <c r="BD430" s="114"/>
      <c r="BE430" s="114"/>
    </row>
    <row r="431" spans="2:99" ht="13.5" customHeight="1">
      <c r="B431" s="211"/>
      <c r="C431" s="208"/>
      <c r="D431" s="115" t="str">
        <f>IF($AH$19="","",$AH$19)</f>
        <v>〇〇</v>
      </c>
      <c r="E431" s="192"/>
      <c r="F431" s="92" t="s">
        <v>1</v>
      </c>
      <c r="G431" s="93" t="s">
        <v>1</v>
      </c>
      <c r="H431" s="93"/>
      <c r="I431" s="93"/>
      <c r="J431" s="93"/>
      <c r="K431" s="93" t="s">
        <v>1</v>
      </c>
      <c r="L431" s="93"/>
      <c r="M431" s="93"/>
      <c r="N431" s="93"/>
      <c r="O431" s="93"/>
      <c r="P431" s="93" t="s">
        <v>1</v>
      </c>
      <c r="Q431" s="93"/>
      <c r="R431" s="93"/>
      <c r="S431" s="93"/>
      <c r="T431" s="93" t="s">
        <v>1</v>
      </c>
      <c r="U431" s="93"/>
      <c r="V431" s="93"/>
      <c r="W431" s="93"/>
      <c r="X431" s="93" t="s">
        <v>1</v>
      </c>
      <c r="Y431" s="93" t="s">
        <v>1</v>
      </c>
      <c r="Z431" s="93"/>
      <c r="AA431" s="93"/>
      <c r="AB431" s="93"/>
      <c r="AC431" s="93"/>
      <c r="AD431" s="93" t="s">
        <v>1</v>
      </c>
      <c r="AE431" s="94" t="s">
        <v>1</v>
      </c>
      <c r="AF431" s="94"/>
      <c r="AG431" s="94"/>
      <c r="AH431" s="94"/>
      <c r="AI431" s="94"/>
      <c r="AJ431" s="95" t="s">
        <v>1</v>
      </c>
      <c r="AK431" s="96">
        <f>IF(D431="","",COUNT($F$421:$AJ$421)-AL431)</f>
        <v>31</v>
      </c>
      <c r="AL431" s="97">
        <f>IF(D431="","",AT431+AU431)</f>
        <v>0</v>
      </c>
      <c r="AM431" s="98">
        <f>IF(D431="","",COUNTIF(F431:AJ431,"休"))</f>
        <v>10</v>
      </c>
      <c r="AN431" s="195">
        <f t="shared" ref="AN431:AN434" si="691">IF(D431="","",IF(AK431=0,"－",IFERROR(ROUNDDOWN(AM431/AK431,3),"")))</f>
        <v>0.32200000000000001</v>
      </c>
      <c r="AO431" s="196"/>
      <c r="AP431" s="215"/>
      <c r="AQ431" s="216"/>
      <c r="AR431" s="167"/>
      <c r="AT431" s="88">
        <f t="shared" ref="AT431:AT434" si="692">IF(D431="","",COUNTIF(F431:AJ431,"－"))</f>
        <v>0</v>
      </c>
      <c r="AU431" s="88">
        <f t="shared" ref="AU431:AU434" si="693">IF(D431="","",COUNTIF(F431:AJ431,"外"))</f>
        <v>0</v>
      </c>
      <c r="AV431" s="2"/>
      <c r="AX431" s="186"/>
      <c r="AY431" s="187"/>
      <c r="AZ431" s="188"/>
      <c r="BA431" s="22" t="str">
        <f>$BA$19</f>
        <v>B産業</v>
      </c>
      <c r="BB431" s="23" t="str">
        <f>$BB$19</f>
        <v>〇〇</v>
      </c>
      <c r="BC431" s="90">
        <f t="shared" ref="BC431:BC434" si="694">IF(AK431="",0,AK431)</f>
        <v>31</v>
      </c>
      <c r="BD431" s="90">
        <f t="shared" ref="BD431:BD434" si="695">IF(AL431="",0,AL431)</f>
        <v>0</v>
      </c>
      <c r="BE431" s="90">
        <f t="shared" ref="BE431:BE434" si="696">IF(AM431="",0,AM431)</f>
        <v>10</v>
      </c>
      <c r="BP431" s="90">
        <f>AK431</f>
        <v>31</v>
      </c>
      <c r="BQ431" s="90"/>
      <c r="BR431" s="90"/>
      <c r="BS431" s="90"/>
      <c r="CD431" s="90">
        <f>AL431</f>
        <v>0</v>
      </c>
      <c r="CE431" s="90"/>
      <c r="CF431" s="90"/>
      <c r="CG431" s="90"/>
      <c r="CR431" s="90">
        <f>AM431</f>
        <v>10</v>
      </c>
      <c r="CS431" s="90"/>
      <c r="CT431" s="90"/>
      <c r="CU431" s="90"/>
    </row>
    <row r="432" spans="2:99" ht="13.5" customHeight="1">
      <c r="B432" s="211"/>
      <c r="C432" s="208"/>
      <c r="D432" s="102" t="str">
        <f>IF($AH$20="","",$AH$20)</f>
        <v>●●</v>
      </c>
      <c r="E432" s="193"/>
      <c r="F432" s="103"/>
      <c r="G432" s="104" t="s">
        <v>1</v>
      </c>
      <c r="H432" s="104" t="s">
        <v>1</v>
      </c>
      <c r="I432" s="104"/>
      <c r="J432" s="104"/>
      <c r="K432" s="104"/>
      <c r="L432" s="104" t="s">
        <v>1</v>
      </c>
      <c r="M432" s="104"/>
      <c r="N432" s="104"/>
      <c r="O432" s="104"/>
      <c r="P432" s="104"/>
      <c r="Q432" s="104" t="s">
        <v>1</v>
      </c>
      <c r="R432" s="104"/>
      <c r="S432" s="104"/>
      <c r="T432" s="104"/>
      <c r="U432" s="104" t="s">
        <v>1</v>
      </c>
      <c r="V432" s="104" t="s">
        <v>1</v>
      </c>
      <c r="W432" s="104"/>
      <c r="X432" s="104"/>
      <c r="Y432" s="104"/>
      <c r="Z432" s="104" t="s">
        <v>1</v>
      </c>
      <c r="AA432" s="104"/>
      <c r="AB432" s="104"/>
      <c r="AC432" s="104"/>
      <c r="AD432" s="104"/>
      <c r="AE432" s="104"/>
      <c r="AF432" s="104" t="s">
        <v>1</v>
      </c>
      <c r="AG432" s="104"/>
      <c r="AH432" s="104"/>
      <c r="AI432" s="104"/>
      <c r="AJ432" s="105"/>
      <c r="AK432" s="96">
        <f t="shared" ref="AK432:AK434" si="697">IF(D432="","",COUNT($F$421:$AJ$421)-AL432)</f>
        <v>31</v>
      </c>
      <c r="AL432" s="96">
        <f t="shared" ref="AL432:AL434" si="698">IF(D432="","",AT432+AU432)</f>
        <v>0</v>
      </c>
      <c r="AM432" s="106">
        <f t="shared" ref="AM432:AM434" si="699">IF(D432="","",COUNTIF(F432:AJ432,"休"))</f>
        <v>8</v>
      </c>
      <c r="AN432" s="197">
        <f t="shared" si="691"/>
        <v>0.25800000000000001</v>
      </c>
      <c r="AO432" s="198"/>
      <c r="AP432" s="215"/>
      <c r="AQ432" s="216"/>
      <c r="AR432" s="167"/>
      <c r="AT432" s="88">
        <f t="shared" si="692"/>
        <v>0</v>
      </c>
      <c r="AU432" s="88">
        <f t="shared" si="693"/>
        <v>0</v>
      </c>
      <c r="AV432" s="2"/>
      <c r="AX432" s="186"/>
      <c r="AY432" s="187"/>
      <c r="AZ432" s="188"/>
      <c r="BA432" s="35" t="str">
        <f>$BA$20</f>
        <v>B産業</v>
      </c>
      <c r="BB432" s="152" t="str">
        <f>$BB$20</f>
        <v>●●</v>
      </c>
      <c r="BC432" s="90">
        <f t="shared" si="694"/>
        <v>31</v>
      </c>
      <c r="BD432" s="90">
        <f t="shared" si="695"/>
        <v>0</v>
      </c>
      <c r="BE432" s="90">
        <f t="shared" si="696"/>
        <v>8</v>
      </c>
      <c r="BP432" s="90"/>
      <c r="BQ432" s="90">
        <f>AK432</f>
        <v>31</v>
      </c>
      <c r="BR432" s="90"/>
      <c r="BS432" s="90"/>
      <c r="CD432" s="90"/>
      <c r="CE432" s="90">
        <f>AL432</f>
        <v>0</v>
      </c>
      <c r="CF432" s="90"/>
      <c r="CG432" s="90"/>
      <c r="CR432" s="90"/>
      <c r="CS432" s="90">
        <f>AM432</f>
        <v>8</v>
      </c>
      <c r="CT432" s="90"/>
      <c r="CU432" s="90"/>
    </row>
    <row r="433" spans="2:103" ht="13.5" customHeight="1">
      <c r="B433" s="211"/>
      <c r="C433" s="208"/>
      <c r="D433" s="102" t="str">
        <f>IF($AH$21="","",$AH$21)</f>
        <v/>
      </c>
      <c r="E433" s="193"/>
      <c r="F433" s="103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5"/>
      <c r="AK433" s="96" t="str">
        <f t="shared" si="697"/>
        <v/>
      </c>
      <c r="AL433" s="96" t="str">
        <f t="shared" si="698"/>
        <v/>
      </c>
      <c r="AM433" s="106" t="str">
        <f t="shared" si="699"/>
        <v/>
      </c>
      <c r="AN433" s="197" t="str">
        <f t="shared" si="691"/>
        <v/>
      </c>
      <c r="AO433" s="198"/>
      <c r="AP433" s="215"/>
      <c r="AQ433" s="216"/>
      <c r="AR433" s="167"/>
      <c r="AT433" s="88" t="str">
        <f t="shared" si="692"/>
        <v/>
      </c>
      <c r="AU433" s="88" t="str">
        <f t="shared" si="693"/>
        <v/>
      </c>
      <c r="AV433" s="2"/>
      <c r="AX433" s="186"/>
      <c r="AY433" s="187"/>
      <c r="AZ433" s="188"/>
      <c r="BA433" s="35" t="str">
        <f>$BA$21</f>
        <v>B産業</v>
      </c>
      <c r="BB433" s="152">
        <f>$BB$21</f>
        <v>0</v>
      </c>
      <c r="BC433" s="90">
        <f t="shared" si="694"/>
        <v>0</v>
      </c>
      <c r="BD433" s="90">
        <f t="shared" si="695"/>
        <v>0</v>
      </c>
      <c r="BE433" s="90">
        <f t="shared" si="696"/>
        <v>0</v>
      </c>
      <c r="BP433" s="90"/>
      <c r="BQ433" s="90"/>
      <c r="BR433" s="90" t="str">
        <f>AK433</f>
        <v/>
      </c>
      <c r="BS433" s="90"/>
      <c r="CD433" s="90"/>
      <c r="CE433" s="90"/>
      <c r="CF433" s="90" t="str">
        <f>AL433</f>
        <v/>
      </c>
      <c r="CG433" s="90"/>
      <c r="CR433" s="90"/>
      <c r="CS433" s="90"/>
      <c r="CT433" s="90" t="str">
        <f>AM433</f>
        <v/>
      </c>
      <c r="CU433" s="90"/>
    </row>
    <row r="434" spans="2:103" ht="13.5" customHeight="1">
      <c r="B434" s="211"/>
      <c r="C434" s="209"/>
      <c r="D434" s="115" t="str">
        <f>IF($AH$22="","",$AH$22)</f>
        <v/>
      </c>
      <c r="E434" s="194"/>
      <c r="F434" s="103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5"/>
      <c r="AK434" s="96" t="str">
        <f t="shared" si="697"/>
        <v/>
      </c>
      <c r="AL434" s="116" t="str">
        <f t="shared" si="698"/>
        <v/>
      </c>
      <c r="AM434" s="98" t="str">
        <f t="shared" si="699"/>
        <v/>
      </c>
      <c r="AN434" s="199" t="str">
        <f t="shared" si="691"/>
        <v/>
      </c>
      <c r="AO434" s="200"/>
      <c r="AP434" s="215"/>
      <c r="AQ434" s="216"/>
      <c r="AR434" s="167"/>
      <c r="AT434" s="88" t="str">
        <f t="shared" si="692"/>
        <v/>
      </c>
      <c r="AU434" s="88" t="str">
        <f t="shared" si="693"/>
        <v/>
      </c>
      <c r="AV434" s="2"/>
      <c r="AX434" s="186"/>
      <c r="AY434" s="187"/>
      <c r="AZ434" s="188"/>
      <c r="BA434" s="50" t="str">
        <f>$BA$22</f>
        <v>B産業</v>
      </c>
      <c r="BB434" s="153">
        <f t="shared" ref="BB434" si="700">BB414</f>
        <v>0</v>
      </c>
      <c r="BC434" s="90">
        <f t="shared" si="694"/>
        <v>0</v>
      </c>
      <c r="BD434" s="90">
        <f t="shared" si="695"/>
        <v>0</v>
      </c>
      <c r="BE434" s="90">
        <f t="shared" si="696"/>
        <v>0</v>
      </c>
      <c r="BP434" s="90"/>
      <c r="BQ434" s="90"/>
      <c r="BR434" s="90"/>
      <c r="BS434" s="90" t="str">
        <f>AK434</f>
        <v/>
      </c>
      <c r="CD434" s="90"/>
      <c r="CE434" s="90"/>
      <c r="CF434" s="90"/>
      <c r="CG434" s="90" t="str">
        <f>AL434</f>
        <v/>
      </c>
      <c r="CR434" s="90"/>
      <c r="CS434" s="90"/>
      <c r="CT434" s="90"/>
      <c r="CU434" s="90" t="str">
        <f>AM434</f>
        <v/>
      </c>
    </row>
    <row r="435" spans="2:103" ht="26.25" customHeight="1">
      <c r="B435" s="211"/>
      <c r="C435" s="207" t="str">
        <f>$AE$23</f>
        <v>C土木</v>
      </c>
      <c r="D435" s="88"/>
      <c r="E435" s="133" t="s">
        <v>61</v>
      </c>
      <c r="F435" s="158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9"/>
      <c r="AK435" s="88"/>
      <c r="AL435" s="88"/>
      <c r="AM435" s="111"/>
      <c r="AN435" s="112"/>
      <c r="AO435" s="113"/>
      <c r="AP435" s="215"/>
      <c r="AQ435" s="216"/>
      <c r="AR435" s="167"/>
      <c r="AX435" s="186"/>
      <c r="AY435" s="187"/>
      <c r="AZ435" s="188"/>
      <c r="BA435" s="150"/>
      <c r="BB435" s="149"/>
      <c r="BC435" s="114"/>
      <c r="BD435" s="114"/>
      <c r="BE435" s="114"/>
    </row>
    <row r="436" spans="2:103">
      <c r="B436" s="211"/>
      <c r="C436" s="208"/>
      <c r="D436" s="91" t="str">
        <f>IF($AH$23="","",$AH$23)</f>
        <v>●●</v>
      </c>
      <c r="E436" s="192"/>
      <c r="F436" s="92"/>
      <c r="G436" s="93"/>
      <c r="H436" s="93"/>
      <c r="I436" s="93" t="s">
        <v>1</v>
      </c>
      <c r="J436" s="93"/>
      <c r="K436" s="93"/>
      <c r="L436" s="93"/>
      <c r="M436" s="93" t="s">
        <v>1</v>
      </c>
      <c r="N436" s="93" t="s">
        <v>1</v>
      </c>
      <c r="O436" s="93"/>
      <c r="P436" s="93"/>
      <c r="Q436" s="93"/>
      <c r="R436" s="93" t="s">
        <v>1</v>
      </c>
      <c r="S436" s="93"/>
      <c r="T436" s="93"/>
      <c r="U436" s="93"/>
      <c r="V436" s="93"/>
      <c r="W436" s="93" t="s">
        <v>1</v>
      </c>
      <c r="X436" s="93"/>
      <c r="Y436" s="93"/>
      <c r="Z436" s="93"/>
      <c r="AA436" s="93"/>
      <c r="AB436" s="93" t="s">
        <v>1</v>
      </c>
      <c r="AC436" s="93" t="s">
        <v>1</v>
      </c>
      <c r="AD436" s="93"/>
      <c r="AE436" s="93"/>
      <c r="AF436" s="93"/>
      <c r="AG436" s="93"/>
      <c r="AH436" s="93" t="s">
        <v>1</v>
      </c>
      <c r="AI436" s="93" t="s">
        <v>1</v>
      </c>
      <c r="AJ436" s="117"/>
      <c r="AK436" s="96">
        <f>IF(D436="","",COUNT($F$421:$AJ$421)-AL436)</f>
        <v>31</v>
      </c>
      <c r="AL436" s="118">
        <f>IF(D436="","",AT436+AU436)</f>
        <v>0</v>
      </c>
      <c r="AM436" s="119">
        <f>IF(D436="","",COUNTIF(F436:AJ436,"休"))</f>
        <v>9</v>
      </c>
      <c r="AN436" s="195">
        <f t="shared" ref="AN436:AN439" si="701">IF(D436="","",IF(AK436=0,"－",IFERROR(ROUNDDOWN(AM436/AK436,3),"")))</f>
        <v>0.28999999999999998</v>
      </c>
      <c r="AO436" s="196"/>
      <c r="AP436" s="215"/>
      <c r="AQ436" s="216"/>
      <c r="AR436" s="167"/>
      <c r="AT436" s="88">
        <f t="shared" ref="AT436:AT439" si="702">IF(D436="","",COUNTIF(F436:AJ436,"－"))</f>
        <v>0</v>
      </c>
      <c r="AU436" s="88">
        <f t="shared" ref="AU436:AU439" si="703">IF(D436="","",COUNTIF(F436:AJ436,"外"))</f>
        <v>0</v>
      </c>
      <c r="AV436" s="2"/>
      <c r="AX436" s="186"/>
      <c r="AY436" s="187"/>
      <c r="AZ436" s="188"/>
      <c r="BA436" s="22" t="str">
        <f>$BA$23</f>
        <v>C土木</v>
      </c>
      <c r="BB436" s="154" t="str">
        <f>$BB$23</f>
        <v>●●</v>
      </c>
      <c r="BC436" s="90">
        <f t="shared" ref="BC436:BC439" si="704">IF(AK436="",0,AK436)</f>
        <v>31</v>
      </c>
      <c r="BD436" s="90">
        <f t="shared" ref="BD436:BD439" si="705">IF(AL436="",0,AL436)</f>
        <v>0</v>
      </c>
      <c r="BE436" s="90">
        <f t="shared" ref="BE436:BE439" si="706">IF(AM436="",0,AM436)</f>
        <v>9</v>
      </c>
      <c r="BT436" s="90">
        <f>AK436</f>
        <v>31</v>
      </c>
      <c r="BU436" s="90"/>
      <c r="BV436" s="90"/>
      <c r="BW436" s="90"/>
      <c r="CH436" s="90">
        <f>AL436</f>
        <v>0</v>
      </c>
      <c r="CI436" s="90"/>
      <c r="CJ436" s="90"/>
      <c r="CK436" s="90"/>
      <c r="CV436" s="90">
        <f>AM436</f>
        <v>9</v>
      </c>
      <c r="CW436" s="90"/>
      <c r="CX436" s="90"/>
      <c r="CY436" s="90"/>
    </row>
    <row r="437" spans="2:103" ht="13.5" customHeight="1">
      <c r="B437" s="211"/>
      <c r="C437" s="208"/>
      <c r="D437" s="102" t="str">
        <f>IF($AH$24="","",$AH$24)</f>
        <v/>
      </c>
      <c r="E437" s="193"/>
      <c r="F437" s="103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5"/>
      <c r="AK437" s="96" t="str">
        <f t="shared" ref="AK437:AK439" si="707">IF(D437="","",COUNT($F$421:$AJ$421)-AL437)</f>
        <v/>
      </c>
      <c r="AL437" s="96" t="str">
        <f t="shared" ref="AL437:AL439" si="708">IF(D437="","",AT437+AU437)</f>
        <v/>
      </c>
      <c r="AM437" s="106" t="str">
        <f t="shared" ref="AM437:AM439" si="709">IF(D437="","",COUNTIF(F437:AJ437,"休"))</f>
        <v/>
      </c>
      <c r="AN437" s="197" t="str">
        <f t="shared" si="701"/>
        <v/>
      </c>
      <c r="AO437" s="198"/>
      <c r="AP437" s="215"/>
      <c r="AQ437" s="216"/>
      <c r="AR437" s="167"/>
      <c r="AT437" s="88" t="str">
        <f t="shared" si="702"/>
        <v/>
      </c>
      <c r="AU437" s="88" t="str">
        <f t="shared" si="703"/>
        <v/>
      </c>
      <c r="AV437" s="2"/>
      <c r="AX437" s="186"/>
      <c r="AY437" s="187"/>
      <c r="AZ437" s="188"/>
      <c r="BA437" s="35" t="str">
        <f>$BA$24</f>
        <v>C土木</v>
      </c>
      <c r="BB437" s="152">
        <f>$BB$24</f>
        <v>0</v>
      </c>
      <c r="BC437" s="90">
        <f t="shared" si="704"/>
        <v>0</v>
      </c>
      <c r="BD437" s="90">
        <f t="shared" si="705"/>
        <v>0</v>
      </c>
      <c r="BE437" s="90">
        <f t="shared" si="706"/>
        <v>0</v>
      </c>
      <c r="BT437" s="90"/>
      <c r="BU437" s="90" t="str">
        <f>AK437</f>
        <v/>
      </c>
      <c r="BV437" s="90"/>
      <c r="BW437" s="90"/>
      <c r="CH437" s="90"/>
      <c r="CI437" s="90" t="str">
        <f>AL437</f>
        <v/>
      </c>
      <c r="CJ437" s="90"/>
      <c r="CK437" s="90"/>
      <c r="CV437" s="90"/>
      <c r="CW437" s="90" t="str">
        <f>AM437</f>
        <v/>
      </c>
      <c r="CX437" s="90"/>
      <c r="CY437" s="90"/>
    </row>
    <row r="438" spans="2:103" ht="13.5" customHeight="1">
      <c r="B438" s="211"/>
      <c r="C438" s="208"/>
      <c r="D438" s="102" t="str">
        <f>IF($AH$25="","",$AH$25)</f>
        <v/>
      </c>
      <c r="E438" s="193"/>
      <c r="F438" s="103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5"/>
      <c r="AK438" s="96" t="str">
        <f t="shared" si="707"/>
        <v/>
      </c>
      <c r="AL438" s="96" t="str">
        <f t="shared" si="708"/>
        <v/>
      </c>
      <c r="AM438" s="106" t="str">
        <f t="shared" si="709"/>
        <v/>
      </c>
      <c r="AN438" s="197" t="str">
        <f t="shared" si="701"/>
        <v/>
      </c>
      <c r="AO438" s="198"/>
      <c r="AP438" s="215"/>
      <c r="AQ438" s="216"/>
      <c r="AR438" s="167"/>
      <c r="AT438" s="88" t="str">
        <f t="shared" si="702"/>
        <v/>
      </c>
      <c r="AU438" s="88" t="str">
        <f t="shared" si="703"/>
        <v/>
      </c>
      <c r="AV438" s="2"/>
      <c r="AX438" s="186"/>
      <c r="AY438" s="187"/>
      <c r="AZ438" s="188"/>
      <c r="BA438" s="35" t="str">
        <f>$BA$25</f>
        <v>C土木</v>
      </c>
      <c r="BB438" s="152">
        <f>$BB$25</f>
        <v>0</v>
      </c>
      <c r="BC438" s="90">
        <f t="shared" si="704"/>
        <v>0</v>
      </c>
      <c r="BD438" s="90">
        <f t="shared" si="705"/>
        <v>0</v>
      </c>
      <c r="BE438" s="90">
        <f t="shared" si="706"/>
        <v>0</v>
      </c>
      <c r="BT438" s="90"/>
      <c r="BU438" s="90"/>
      <c r="BV438" s="90" t="str">
        <f>AK438</f>
        <v/>
      </c>
      <c r="BW438" s="90"/>
      <c r="CH438" s="90"/>
      <c r="CI438" s="90"/>
      <c r="CJ438" s="90" t="str">
        <f>AL438</f>
        <v/>
      </c>
      <c r="CK438" s="90"/>
      <c r="CV438" s="90"/>
      <c r="CW438" s="90"/>
      <c r="CX438" s="90" t="str">
        <f>AM438</f>
        <v/>
      </c>
      <c r="CY438" s="90"/>
    </row>
    <row r="439" spans="2:103" ht="13.5" customHeight="1">
      <c r="B439" s="212"/>
      <c r="C439" s="209"/>
      <c r="D439" s="120" t="str">
        <f>IF($AH$26="","",$AH$26)</f>
        <v/>
      </c>
      <c r="E439" s="194"/>
      <c r="F439" s="121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22"/>
      <c r="AK439" s="123" t="str">
        <f t="shared" si="707"/>
        <v/>
      </c>
      <c r="AL439" s="123" t="str">
        <f t="shared" si="708"/>
        <v/>
      </c>
      <c r="AM439" s="124" t="str">
        <f t="shared" si="709"/>
        <v/>
      </c>
      <c r="AN439" s="199" t="str">
        <f t="shared" si="701"/>
        <v/>
      </c>
      <c r="AO439" s="200"/>
      <c r="AP439" s="217"/>
      <c r="AQ439" s="218"/>
      <c r="AR439" s="167"/>
      <c r="AT439" s="88" t="str">
        <f t="shared" si="702"/>
        <v/>
      </c>
      <c r="AU439" s="88" t="str">
        <f t="shared" si="703"/>
        <v/>
      </c>
      <c r="AV439" s="2"/>
      <c r="AX439" s="189"/>
      <c r="AY439" s="190"/>
      <c r="AZ439" s="191"/>
      <c r="BA439" s="50" t="str">
        <f>$BA$26</f>
        <v>C土木</v>
      </c>
      <c r="BB439" s="153">
        <f>$BB$26</f>
        <v>0</v>
      </c>
      <c r="BC439" s="90">
        <f t="shared" si="704"/>
        <v>0</v>
      </c>
      <c r="BD439" s="90">
        <f t="shared" si="705"/>
        <v>0</v>
      </c>
      <c r="BE439" s="90">
        <f t="shared" si="706"/>
        <v>0</v>
      </c>
      <c r="BT439" s="90"/>
      <c r="BU439" s="90"/>
      <c r="BV439" s="90"/>
      <c r="BW439" s="90" t="str">
        <f>AK439</f>
        <v/>
      </c>
      <c r="CH439" s="90"/>
      <c r="CI439" s="90"/>
      <c r="CJ439" s="90"/>
      <c r="CK439" s="90" t="str">
        <f>AL439</f>
        <v/>
      </c>
      <c r="CV439" s="90"/>
      <c r="CW439" s="90"/>
      <c r="CX439" s="90"/>
      <c r="CY439" s="90" t="str">
        <f>AM439</f>
        <v/>
      </c>
    </row>
    <row r="440" spans="2:103">
      <c r="B440" s="135"/>
      <c r="C440" s="136"/>
      <c r="D440" s="137"/>
      <c r="E440" s="138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8"/>
      <c r="AL440" s="138"/>
      <c r="AM440" s="203" t="s">
        <v>60</v>
      </c>
      <c r="AN440" s="204"/>
      <c r="AO440" s="204"/>
      <c r="AP440" s="205" t="str">
        <f>IF(7&gt;COUNT(F421:AJ421),"対象外",IF(AP424&gt;=0.285,"達成","未達成"))</f>
        <v>達成</v>
      </c>
      <c r="AQ440" s="206"/>
      <c r="AR440" s="165"/>
      <c r="AT440" s="2"/>
      <c r="AU440" s="2"/>
      <c r="AV440" s="2"/>
      <c r="BA440" s="150"/>
      <c r="BB440" s="150"/>
      <c r="BC440" s="127"/>
      <c r="BD440" s="127"/>
      <c r="BE440" s="127"/>
    </row>
    <row r="441" spans="2:103">
      <c r="B441" s="125"/>
      <c r="C441" s="12"/>
      <c r="D441" s="65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126"/>
      <c r="AL441" s="2"/>
      <c r="AM441" s="2"/>
      <c r="AR441" s="155"/>
      <c r="BA441" s="150"/>
      <c r="BB441" s="150"/>
    </row>
    <row r="442" spans="2:103">
      <c r="B442" s="125"/>
      <c r="C442" s="12"/>
      <c r="D442" s="65"/>
      <c r="F442" s="129" t="str">
        <f>IF(F443="","",IF(COUNT($F443:$AJ443)&lt;7,"外",""))</f>
        <v/>
      </c>
      <c r="G442" s="129" t="str">
        <f t="shared" ref="G442:K442" si="710">IF(G443="","",IF(COUNT($F443:$AJ443)&lt;7,"外",""))</f>
        <v/>
      </c>
      <c r="H442" s="129" t="str">
        <f t="shared" si="710"/>
        <v/>
      </c>
      <c r="I442" s="130" t="str">
        <f t="shared" si="710"/>
        <v/>
      </c>
      <c r="J442" s="130" t="str">
        <f t="shared" si="710"/>
        <v/>
      </c>
      <c r="K442" s="130" t="str">
        <f t="shared" si="710"/>
        <v/>
      </c>
      <c r="AK442" s="139"/>
      <c r="AL442" s="2"/>
      <c r="AM442" s="2"/>
      <c r="AR442" s="155"/>
      <c r="BA442" s="150"/>
      <c r="BB442" s="150"/>
    </row>
    <row r="443" spans="2:103" ht="13.5" customHeight="1">
      <c r="B443" s="219">
        <f>F443</f>
        <v>46174</v>
      </c>
      <c r="C443" s="220"/>
      <c r="D443" s="221"/>
      <c r="E443" s="131" t="s">
        <v>48</v>
      </c>
      <c r="F443" s="78">
        <f>IF(EDATE(B421,1)&gt;$E$10,"",EDATE(B421,1))</f>
        <v>46174</v>
      </c>
      <c r="G443" s="79">
        <f>IF(MONTH($F443)&lt;MONTH($F443+F$1),"",IF(($F443+F$1)&gt;$E$10,"",IF(F443=EOMONTH(($F443-DAY($F443)+G$1),0),"",IF(F443="","",F443+1))))</f>
        <v>46175</v>
      </c>
      <c r="H443" s="79">
        <f t="shared" ref="H443:AJ443" si="711">IF(MONTH($F443)&lt;MONTH($F443+G$1),"",IF(($F443+G$1)&gt;$E$10,"",IF(G443=EOMONTH(($F443-DAY($F443)+H$1),0),"",IF(G443="","",G443+1))))</f>
        <v>46176</v>
      </c>
      <c r="I443" s="79">
        <f t="shared" si="711"/>
        <v>46177</v>
      </c>
      <c r="J443" s="79">
        <f t="shared" si="711"/>
        <v>46178</v>
      </c>
      <c r="K443" s="79">
        <f t="shared" si="711"/>
        <v>46179</v>
      </c>
      <c r="L443" s="79">
        <f t="shared" si="711"/>
        <v>46180</v>
      </c>
      <c r="M443" s="79">
        <f t="shared" si="711"/>
        <v>46181</v>
      </c>
      <c r="N443" s="79">
        <f t="shared" si="711"/>
        <v>46182</v>
      </c>
      <c r="O443" s="79">
        <f t="shared" si="711"/>
        <v>46183</v>
      </c>
      <c r="P443" s="79">
        <f t="shared" si="711"/>
        <v>46184</v>
      </c>
      <c r="Q443" s="79">
        <f t="shared" si="711"/>
        <v>46185</v>
      </c>
      <c r="R443" s="79">
        <f t="shared" si="711"/>
        <v>46186</v>
      </c>
      <c r="S443" s="79">
        <f t="shared" si="711"/>
        <v>46187</v>
      </c>
      <c r="T443" s="79">
        <f t="shared" si="711"/>
        <v>46188</v>
      </c>
      <c r="U443" s="79">
        <f t="shared" si="711"/>
        <v>46189</v>
      </c>
      <c r="V443" s="79">
        <f t="shared" si="711"/>
        <v>46190</v>
      </c>
      <c r="W443" s="79">
        <f t="shared" si="711"/>
        <v>46191</v>
      </c>
      <c r="X443" s="79">
        <f t="shared" si="711"/>
        <v>46192</v>
      </c>
      <c r="Y443" s="79">
        <f t="shared" si="711"/>
        <v>46193</v>
      </c>
      <c r="Z443" s="79">
        <f t="shared" si="711"/>
        <v>46194</v>
      </c>
      <c r="AA443" s="79">
        <f t="shared" si="711"/>
        <v>46195</v>
      </c>
      <c r="AB443" s="79">
        <f t="shared" si="711"/>
        <v>46196</v>
      </c>
      <c r="AC443" s="79">
        <f t="shared" si="711"/>
        <v>46197</v>
      </c>
      <c r="AD443" s="79">
        <f t="shared" si="711"/>
        <v>46198</v>
      </c>
      <c r="AE443" s="79">
        <f t="shared" si="711"/>
        <v>46199</v>
      </c>
      <c r="AF443" s="79">
        <f t="shared" si="711"/>
        <v>46200</v>
      </c>
      <c r="AG443" s="79">
        <f t="shared" si="711"/>
        <v>46201</v>
      </c>
      <c r="AH443" s="79">
        <f t="shared" si="711"/>
        <v>46202</v>
      </c>
      <c r="AI443" s="79">
        <f t="shared" si="711"/>
        <v>46203</v>
      </c>
      <c r="AJ443" s="80" t="str">
        <f t="shared" si="711"/>
        <v/>
      </c>
      <c r="AK443" s="225" t="s">
        <v>25</v>
      </c>
      <c r="AL443" s="228" t="s">
        <v>71</v>
      </c>
      <c r="AM443" s="231" t="s">
        <v>27</v>
      </c>
      <c r="AN443" s="234" t="s">
        <v>51</v>
      </c>
      <c r="AO443" s="235"/>
      <c r="AP443" s="240" t="s">
        <v>52</v>
      </c>
      <c r="AQ443" s="241"/>
      <c r="AR443" s="182"/>
      <c r="AT443" s="201" t="s">
        <v>53</v>
      </c>
      <c r="AU443" s="201" t="s">
        <v>54</v>
      </c>
      <c r="AV443" s="202" t="s">
        <v>55</v>
      </c>
      <c r="BA443" s="150"/>
      <c r="BB443" s="150"/>
    </row>
    <row r="444" spans="2:103">
      <c r="B444" s="222"/>
      <c r="C444" s="223"/>
      <c r="D444" s="224"/>
      <c r="E444" s="132" t="s">
        <v>49</v>
      </c>
      <c r="F444" s="83" t="str">
        <f t="shared" ref="F444:AJ444" si="712">TEXT(F443,"aaa")</f>
        <v>月</v>
      </c>
      <c r="G444" s="84" t="str">
        <f t="shared" si="712"/>
        <v>火</v>
      </c>
      <c r="H444" s="84" t="str">
        <f t="shared" si="712"/>
        <v>水</v>
      </c>
      <c r="I444" s="84" t="str">
        <f t="shared" si="712"/>
        <v>木</v>
      </c>
      <c r="J444" s="84" t="str">
        <f t="shared" si="712"/>
        <v>金</v>
      </c>
      <c r="K444" s="84" t="str">
        <f t="shared" si="712"/>
        <v>土</v>
      </c>
      <c r="L444" s="84" t="str">
        <f t="shared" si="712"/>
        <v>日</v>
      </c>
      <c r="M444" s="84" t="str">
        <f t="shared" si="712"/>
        <v>月</v>
      </c>
      <c r="N444" s="84" t="str">
        <f t="shared" si="712"/>
        <v>火</v>
      </c>
      <c r="O444" s="84" t="str">
        <f t="shared" si="712"/>
        <v>水</v>
      </c>
      <c r="P444" s="84" t="str">
        <f t="shared" si="712"/>
        <v>木</v>
      </c>
      <c r="Q444" s="84" t="str">
        <f t="shared" si="712"/>
        <v>金</v>
      </c>
      <c r="R444" s="84" t="str">
        <f t="shared" si="712"/>
        <v>土</v>
      </c>
      <c r="S444" s="84" t="str">
        <f t="shared" si="712"/>
        <v>日</v>
      </c>
      <c r="T444" s="84" t="str">
        <f t="shared" si="712"/>
        <v>月</v>
      </c>
      <c r="U444" s="84" t="str">
        <f t="shared" si="712"/>
        <v>火</v>
      </c>
      <c r="V444" s="84" t="str">
        <f t="shared" si="712"/>
        <v>水</v>
      </c>
      <c r="W444" s="84" t="str">
        <f t="shared" si="712"/>
        <v>木</v>
      </c>
      <c r="X444" s="84" t="str">
        <f t="shared" si="712"/>
        <v>金</v>
      </c>
      <c r="Y444" s="84" t="str">
        <f t="shared" si="712"/>
        <v>土</v>
      </c>
      <c r="Z444" s="84" t="str">
        <f t="shared" si="712"/>
        <v>日</v>
      </c>
      <c r="AA444" s="84" t="str">
        <f t="shared" si="712"/>
        <v>月</v>
      </c>
      <c r="AB444" s="84" t="str">
        <f t="shared" si="712"/>
        <v>火</v>
      </c>
      <c r="AC444" s="84" t="str">
        <f t="shared" si="712"/>
        <v>水</v>
      </c>
      <c r="AD444" s="84" t="str">
        <f t="shared" si="712"/>
        <v>木</v>
      </c>
      <c r="AE444" s="84" t="str">
        <f t="shared" si="712"/>
        <v>金</v>
      </c>
      <c r="AF444" s="84" t="str">
        <f t="shared" si="712"/>
        <v>土</v>
      </c>
      <c r="AG444" s="84" t="str">
        <f t="shared" si="712"/>
        <v>日</v>
      </c>
      <c r="AH444" s="84" t="str">
        <f t="shared" si="712"/>
        <v>月</v>
      </c>
      <c r="AI444" s="84" t="str">
        <f t="shared" si="712"/>
        <v>火</v>
      </c>
      <c r="AJ444" s="85" t="str">
        <f t="shared" si="712"/>
        <v/>
      </c>
      <c r="AK444" s="226"/>
      <c r="AL444" s="229"/>
      <c r="AM444" s="232"/>
      <c r="AN444" s="236"/>
      <c r="AO444" s="237"/>
      <c r="AP444" s="182"/>
      <c r="AQ444" s="242"/>
      <c r="AR444" s="182"/>
      <c r="AT444" s="201"/>
      <c r="AU444" s="201"/>
      <c r="AV444" s="202"/>
      <c r="BA444" s="150"/>
      <c r="BB444" s="150"/>
    </row>
    <row r="445" spans="2:103" ht="26.25" customHeight="1">
      <c r="B445" s="86"/>
      <c r="C445" s="147" t="s">
        <v>21</v>
      </c>
      <c r="D445" s="88" t="s">
        <v>23</v>
      </c>
      <c r="E445" s="133" t="s">
        <v>61</v>
      </c>
      <c r="F445" s="158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9"/>
      <c r="AK445" s="227"/>
      <c r="AL445" s="230"/>
      <c r="AM445" s="233"/>
      <c r="AN445" s="238"/>
      <c r="AO445" s="239"/>
      <c r="AP445" s="243"/>
      <c r="AQ445" s="244"/>
      <c r="AR445" s="182"/>
      <c r="AV445" s="90">
        <f>COUNTIF(F442:AJ442,"外")</f>
        <v>0</v>
      </c>
      <c r="BA445" s="150"/>
      <c r="BB445" s="150"/>
      <c r="BC445" s="113"/>
      <c r="BD445" s="113"/>
      <c r="BE445" s="113"/>
    </row>
    <row r="446" spans="2:103" ht="13.5" customHeight="1">
      <c r="B446" s="210" t="str">
        <f>IF($AB$13="","",$AB$13)</f>
        <v>元請負人</v>
      </c>
      <c r="C446" s="207" t="str">
        <f>$AE$13</f>
        <v>A建設</v>
      </c>
      <c r="D446" s="91" t="str">
        <f>IF($AH$13="","",$AH$13)</f>
        <v>〇〇</v>
      </c>
      <c r="E446" s="192"/>
      <c r="F446" s="92" t="s">
        <v>1</v>
      </c>
      <c r="G446" s="93" t="s">
        <v>1</v>
      </c>
      <c r="H446" s="93"/>
      <c r="I446" s="93"/>
      <c r="J446" s="93"/>
      <c r="K446" s="93"/>
      <c r="L446" s="93"/>
      <c r="M446" s="93" t="s">
        <v>1</v>
      </c>
      <c r="N446" s="93" t="s">
        <v>1</v>
      </c>
      <c r="O446" s="93"/>
      <c r="P446" s="93"/>
      <c r="Q446" s="93"/>
      <c r="R446" s="93"/>
      <c r="S446" s="93"/>
      <c r="T446" s="93" t="s">
        <v>1</v>
      </c>
      <c r="U446" s="93" t="s">
        <v>1</v>
      </c>
      <c r="V446" s="93"/>
      <c r="W446" s="93"/>
      <c r="X446" s="93"/>
      <c r="Y446" s="93"/>
      <c r="Z446" s="93"/>
      <c r="AA446" s="93" t="s">
        <v>1</v>
      </c>
      <c r="AB446" s="93" t="s">
        <v>1</v>
      </c>
      <c r="AC446" s="93"/>
      <c r="AD446" s="93"/>
      <c r="AE446" s="94"/>
      <c r="AF446" s="94"/>
      <c r="AG446" s="94"/>
      <c r="AH446" s="94" t="s">
        <v>1</v>
      </c>
      <c r="AI446" s="94" t="s">
        <v>1</v>
      </c>
      <c r="AJ446" s="95"/>
      <c r="AK446" s="96">
        <f>IF(D446="","",COUNT($F$443:$AJ$443)-AL446)</f>
        <v>30</v>
      </c>
      <c r="AL446" s="97">
        <f>IF(D446="","",AT446+AU446)</f>
        <v>0</v>
      </c>
      <c r="AM446" s="98">
        <f>IF(D446="","",COUNTIF(F446:AJ446,"休"))</f>
        <v>10</v>
      </c>
      <c r="AN446" s="195">
        <f t="shared" ref="AN446:AN451" si="713">IF(D446="","",IF(AK446=0,"－",IFERROR(ROUNDDOWN(AM446/AK446,3),"")))</f>
        <v>0.33300000000000002</v>
      </c>
      <c r="AO446" s="196"/>
      <c r="AP446" s="213">
        <f>ROUNDDOWN(AVERAGE(AN446:AN461),3)</f>
        <v>0.29099999999999998</v>
      </c>
      <c r="AQ446" s="214"/>
      <c r="AR446" s="167"/>
      <c r="AT446" s="88">
        <f>IF(D446="","",COUNTIF(F446:AJ446,"－"))</f>
        <v>0</v>
      </c>
      <c r="AU446" s="88">
        <f>IF(D446="","",COUNTIF(F446:AJ446,"外"))</f>
        <v>0</v>
      </c>
      <c r="AV446" s="2"/>
      <c r="AX446" s="245" t="str">
        <f>$AX$13</f>
        <v>元請負人</v>
      </c>
      <c r="AY446" s="246"/>
      <c r="AZ446" s="247"/>
      <c r="BA446" s="22" t="str">
        <f>$BA$13</f>
        <v>A建設</v>
      </c>
      <c r="BB446" s="23" t="str">
        <f>$BB$13</f>
        <v>〇〇</v>
      </c>
      <c r="BC446" s="90">
        <f>IF(AK446="",0,AK446)</f>
        <v>30</v>
      </c>
      <c r="BD446" s="90">
        <f t="shared" ref="BD446:BD451" si="714">IF(AL446="",0,AL446)</f>
        <v>0</v>
      </c>
      <c r="BE446" s="90">
        <f t="shared" ref="BE446:BE451" si="715">IF(AM446="",0,AM446)</f>
        <v>10</v>
      </c>
      <c r="BI446" s="100"/>
      <c r="BJ446" s="101">
        <f>AK446</f>
        <v>30</v>
      </c>
      <c r="BK446" s="90"/>
      <c r="BL446" s="90"/>
      <c r="BM446" s="90"/>
      <c r="BN446" s="90"/>
      <c r="BO446" s="90"/>
      <c r="BX446" s="90">
        <f>AL446</f>
        <v>0</v>
      </c>
      <c r="BY446" s="90"/>
      <c r="BZ446" s="90"/>
      <c r="CA446" s="90"/>
      <c r="CB446" s="90"/>
      <c r="CC446" s="90"/>
      <c r="CL446" s="90">
        <f>AM446</f>
        <v>10</v>
      </c>
      <c r="CM446" s="90"/>
      <c r="CN446" s="90"/>
      <c r="CO446" s="90"/>
      <c r="CP446" s="90"/>
      <c r="CQ446" s="90"/>
    </row>
    <row r="447" spans="2:103" ht="13.5" customHeight="1">
      <c r="B447" s="211"/>
      <c r="C447" s="208"/>
      <c r="D447" s="102" t="str">
        <f>IF($AH$14="","",$AH$14)</f>
        <v>●●</v>
      </c>
      <c r="E447" s="193"/>
      <c r="F447" s="103"/>
      <c r="G447" s="104"/>
      <c r="H447" s="104"/>
      <c r="I447" s="104"/>
      <c r="J447" s="104"/>
      <c r="K447" s="104" t="s">
        <v>1</v>
      </c>
      <c r="L447" s="104" t="s">
        <v>1</v>
      </c>
      <c r="M447" s="104"/>
      <c r="N447" s="104"/>
      <c r="O447" s="104"/>
      <c r="P447" s="104"/>
      <c r="Q447" s="104"/>
      <c r="R447" s="104" t="s">
        <v>1</v>
      </c>
      <c r="S447" s="104" t="s">
        <v>1</v>
      </c>
      <c r="T447" s="104"/>
      <c r="U447" s="104"/>
      <c r="V447" s="104"/>
      <c r="W447" s="104"/>
      <c r="X447" s="104"/>
      <c r="Y447" s="104" t="s">
        <v>1</v>
      </c>
      <c r="Z447" s="104" t="s">
        <v>1</v>
      </c>
      <c r="AA447" s="104"/>
      <c r="AB447" s="104"/>
      <c r="AC447" s="104"/>
      <c r="AD447" s="104"/>
      <c r="AE447" s="104"/>
      <c r="AF447" s="104" t="s">
        <v>1</v>
      </c>
      <c r="AG447" s="104" t="s">
        <v>1</v>
      </c>
      <c r="AH447" s="104"/>
      <c r="AI447" s="104"/>
      <c r="AJ447" s="105"/>
      <c r="AK447" s="96">
        <f t="shared" ref="AK447:AK451" si="716">IF(D447="","",COUNT($F$443:$AJ$443)-AL447)</f>
        <v>30</v>
      </c>
      <c r="AL447" s="96">
        <f t="shared" ref="AL447:AL451" si="717">IF(D447="","",AT447+AU447)</f>
        <v>0</v>
      </c>
      <c r="AM447" s="106">
        <f t="shared" ref="AM447:AM451" si="718">IF(D447="","",COUNTIF(F447:AJ447,"休"))</f>
        <v>8</v>
      </c>
      <c r="AN447" s="197">
        <f t="shared" si="713"/>
        <v>0.26600000000000001</v>
      </c>
      <c r="AO447" s="198"/>
      <c r="AP447" s="215"/>
      <c r="AQ447" s="216"/>
      <c r="AR447" s="167"/>
      <c r="AT447" s="88">
        <f t="shared" ref="AT447:AT451" si="719">IF(D447="","",COUNTIF(F447:AJ447,"－"))</f>
        <v>0</v>
      </c>
      <c r="AU447" s="88">
        <f t="shared" ref="AU447:AU451" si="720">IF(D447="","",COUNTIF(F447:AJ447,"外"))</f>
        <v>0</v>
      </c>
      <c r="AV447" s="2"/>
      <c r="AX447" s="245"/>
      <c r="AY447" s="246"/>
      <c r="AZ447" s="247"/>
      <c r="BA447" s="35" t="str">
        <f>$BA$14</f>
        <v>A建設</v>
      </c>
      <c r="BB447" s="36" t="str">
        <f>$BB$14</f>
        <v>●●</v>
      </c>
      <c r="BC447" s="90">
        <f t="shared" ref="BC447:BC451" si="721">IF(AK447="",0,AK447)</f>
        <v>30</v>
      </c>
      <c r="BD447" s="90">
        <f t="shared" si="714"/>
        <v>0</v>
      </c>
      <c r="BE447" s="90">
        <f t="shared" si="715"/>
        <v>8</v>
      </c>
      <c r="BI447" s="100"/>
      <c r="BJ447" s="101"/>
      <c r="BK447" s="90">
        <f>AK447</f>
        <v>30</v>
      </c>
      <c r="BL447" s="90"/>
      <c r="BM447" s="90"/>
      <c r="BN447" s="90"/>
      <c r="BO447" s="90"/>
      <c r="BX447" s="90"/>
      <c r="BY447" s="90">
        <f>AL447</f>
        <v>0</v>
      </c>
      <c r="BZ447" s="90"/>
      <c r="CA447" s="90"/>
      <c r="CB447" s="90"/>
      <c r="CC447" s="90"/>
      <c r="CL447" s="90"/>
      <c r="CM447" s="90">
        <f>AM447</f>
        <v>8</v>
      </c>
      <c r="CN447" s="90"/>
      <c r="CO447" s="90"/>
      <c r="CP447" s="90"/>
      <c r="CQ447" s="90"/>
    </row>
    <row r="448" spans="2:103" ht="13.5" customHeight="1">
      <c r="B448" s="211"/>
      <c r="C448" s="208"/>
      <c r="D448" s="102" t="str">
        <f>IF($AH$15="","",$AH$15)</f>
        <v>△△</v>
      </c>
      <c r="E448" s="193"/>
      <c r="F448" s="103"/>
      <c r="G448" s="104"/>
      <c r="H448" s="104"/>
      <c r="I448" s="104" t="s">
        <v>1</v>
      </c>
      <c r="J448" s="104"/>
      <c r="K448" s="104"/>
      <c r="L448" s="104"/>
      <c r="M448" s="104"/>
      <c r="N448" s="104" t="s">
        <v>1</v>
      </c>
      <c r="O448" s="104" t="s">
        <v>1</v>
      </c>
      <c r="P448" s="104"/>
      <c r="Q448" s="104"/>
      <c r="R448" s="104"/>
      <c r="S448" s="104"/>
      <c r="T448" s="104" t="s">
        <v>1</v>
      </c>
      <c r="U448" s="104" t="s">
        <v>1</v>
      </c>
      <c r="V448" s="104"/>
      <c r="W448" s="104"/>
      <c r="X448" s="104"/>
      <c r="Y448" s="104" t="s">
        <v>1</v>
      </c>
      <c r="Z448" s="104"/>
      <c r="AA448" s="104"/>
      <c r="AB448" s="104"/>
      <c r="AC448" s="104"/>
      <c r="AD448" s="104"/>
      <c r="AE448" s="104" t="s">
        <v>1</v>
      </c>
      <c r="AF448" s="104" t="s">
        <v>1</v>
      </c>
      <c r="AG448" s="104"/>
      <c r="AH448" s="104"/>
      <c r="AI448" s="104"/>
      <c r="AJ448" s="105"/>
      <c r="AK448" s="96">
        <f t="shared" si="716"/>
        <v>30</v>
      </c>
      <c r="AL448" s="96">
        <f t="shared" si="717"/>
        <v>0</v>
      </c>
      <c r="AM448" s="106">
        <f t="shared" si="718"/>
        <v>8</v>
      </c>
      <c r="AN448" s="197">
        <f t="shared" si="713"/>
        <v>0.26600000000000001</v>
      </c>
      <c r="AO448" s="198"/>
      <c r="AP448" s="215"/>
      <c r="AQ448" s="216"/>
      <c r="AR448" s="167"/>
      <c r="AT448" s="88">
        <f t="shared" si="719"/>
        <v>0</v>
      </c>
      <c r="AU448" s="88">
        <f t="shared" si="720"/>
        <v>0</v>
      </c>
      <c r="AV448" s="2"/>
      <c r="AX448" s="245"/>
      <c r="AY448" s="246"/>
      <c r="AZ448" s="247"/>
      <c r="BA448" s="35" t="str">
        <f>$BA$15</f>
        <v>A建設</v>
      </c>
      <c r="BB448" s="36" t="str">
        <f>$BB$15</f>
        <v>△△</v>
      </c>
      <c r="BC448" s="90">
        <f t="shared" si="721"/>
        <v>30</v>
      </c>
      <c r="BD448" s="90">
        <f t="shared" si="714"/>
        <v>0</v>
      </c>
      <c r="BE448" s="90">
        <f t="shared" si="715"/>
        <v>8</v>
      </c>
      <c r="BI448" s="100"/>
      <c r="BJ448" s="101"/>
      <c r="BK448" s="90"/>
      <c r="BL448" s="90">
        <f>AK448</f>
        <v>30</v>
      </c>
      <c r="BM448" s="90"/>
      <c r="BN448" s="90"/>
      <c r="BO448" s="90"/>
      <c r="BX448" s="90"/>
      <c r="BY448" s="90"/>
      <c r="BZ448" s="90">
        <f>AL448</f>
        <v>0</v>
      </c>
      <c r="CA448" s="90"/>
      <c r="CB448" s="90"/>
      <c r="CC448" s="90"/>
      <c r="CL448" s="90"/>
      <c r="CM448" s="90"/>
      <c r="CN448" s="90">
        <f>AM448</f>
        <v>8</v>
      </c>
      <c r="CO448" s="90"/>
      <c r="CP448" s="90"/>
      <c r="CQ448" s="90"/>
    </row>
    <row r="449" spans="2:103" ht="13.5" customHeight="1">
      <c r="B449" s="211"/>
      <c r="C449" s="208"/>
      <c r="D449" s="102" t="str">
        <f>IF($AH$16="","",$AH$16)</f>
        <v>■■</v>
      </c>
      <c r="E449" s="193"/>
      <c r="F449" s="103"/>
      <c r="G449" s="104" t="s">
        <v>1</v>
      </c>
      <c r="H449" s="104"/>
      <c r="I449" s="104"/>
      <c r="J449" s="104" t="s">
        <v>1</v>
      </c>
      <c r="K449" s="104"/>
      <c r="L449" s="104"/>
      <c r="M449" s="104"/>
      <c r="N449" s="104"/>
      <c r="O449" s="104" t="s">
        <v>1</v>
      </c>
      <c r="P449" s="104"/>
      <c r="Q449" s="104" t="s">
        <v>1</v>
      </c>
      <c r="R449" s="104"/>
      <c r="S449" s="104"/>
      <c r="T449" s="104"/>
      <c r="U449" s="104"/>
      <c r="V449" s="104" t="s">
        <v>1</v>
      </c>
      <c r="W449" s="104"/>
      <c r="X449" s="104" t="s">
        <v>1</v>
      </c>
      <c r="Y449" s="104"/>
      <c r="Z449" s="104"/>
      <c r="AA449" s="104" t="s">
        <v>1</v>
      </c>
      <c r="AB449" s="104"/>
      <c r="AC449" s="104"/>
      <c r="AD449" s="104" t="s">
        <v>1</v>
      </c>
      <c r="AE449" s="104"/>
      <c r="AF449" s="104"/>
      <c r="AG449" s="104"/>
      <c r="AH449" s="104"/>
      <c r="AI449" s="104" t="s">
        <v>1</v>
      </c>
      <c r="AJ449" s="105"/>
      <c r="AK449" s="96">
        <f t="shared" si="716"/>
        <v>30</v>
      </c>
      <c r="AL449" s="96">
        <f t="shared" si="717"/>
        <v>0</v>
      </c>
      <c r="AM449" s="106">
        <f t="shared" si="718"/>
        <v>9</v>
      </c>
      <c r="AN449" s="197">
        <f t="shared" si="713"/>
        <v>0.3</v>
      </c>
      <c r="AO449" s="198"/>
      <c r="AP449" s="215"/>
      <c r="AQ449" s="216"/>
      <c r="AR449" s="167"/>
      <c r="AT449" s="88">
        <f t="shared" si="719"/>
        <v>0</v>
      </c>
      <c r="AU449" s="88">
        <f t="shared" si="720"/>
        <v>0</v>
      </c>
      <c r="AV449" s="2"/>
      <c r="AX449" s="245"/>
      <c r="AY449" s="246"/>
      <c r="AZ449" s="247"/>
      <c r="BA449" s="35" t="str">
        <f>$BA$16</f>
        <v>A建設</v>
      </c>
      <c r="BB449" s="36" t="str">
        <f>$BB$16</f>
        <v>■■</v>
      </c>
      <c r="BC449" s="90">
        <f t="shared" si="721"/>
        <v>30</v>
      </c>
      <c r="BD449" s="90">
        <f t="shared" si="714"/>
        <v>0</v>
      </c>
      <c r="BE449" s="90">
        <f t="shared" si="715"/>
        <v>9</v>
      </c>
      <c r="BI449" s="100"/>
      <c r="BJ449" s="101"/>
      <c r="BK449" s="90"/>
      <c r="BL449" s="90"/>
      <c r="BM449" s="90">
        <f>AK449</f>
        <v>30</v>
      </c>
      <c r="BN449" s="90"/>
      <c r="BO449" s="90"/>
      <c r="BX449" s="90"/>
      <c r="BY449" s="90"/>
      <c r="BZ449" s="90"/>
      <c r="CA449" s="90">
        <f>AL449</f>
        <v>0</v>
      </c>
      <c r="CB449" s="90"/>
      <c r="CC449" s="90"/>
      <c r="CL449" s="90"/>
      <c r="CM449" s="90"/>
      <c r="CN449" s="90"/>
      <c r="CO449" s="90">
        <f>AM449</f>
        <v>9</v>
      </c>
      <c r="CP449" s="90"/>
      <c r="CQ449" s="90"/>
    </row>
    <row r="450" spans="2:103" ht="13.5" customHeight="1">
      <c r="B450" s="211"/>
      <c r="C450" s="208"/>
      <c r="D450" s="102" t="str">
        <f>IF($AH$17="","",$AH$17)</f>
        <v>★★</v>
      </c>
      <c r="E450" s="193"/>
      <c r="F450" s="103" t="s">
        <v>1</v>
      </c>
      <c r="G450" s="104"/>
      <c r="H450" s="104"/>
      <c r="I450" s="104"/>
      <c r="J450" s="104"/>
      <c r="K450" s="104"/>
      <c r="L450" s="104" t="s">
        <v>1</v>
      </c>
      <c r="M450" s="104" t="s">
        <v>1</v>
      </c>
      <c r="N450" s="104"/>
      <c r="O450" s="104"/>
      <c r="P450" s="104"/>
      <c r="Q450" s="104"/>
      <c r="R450" s="104"/>
      <c r="S450" s="104" t="s">
        <v>1</v>
      </c>
      <c r="T450" s="104" t="s">
        <v>1</v>
      </c>
      <c r="U450" s="104"/>
      <c r="V450" s="104"/>
      <c r="W450" s="104"/>
      <c r="X450" s="104"/>
      <c r="Y450" s="104"/>
      <c r="Z450" s="104" t="s">
        <v>1</v>
      </c>
      <c r="AA450" s="104" t="s">
        <v>1</v>
      </c>
      <c r="AB450" s="104"/>
      <c r="AC450" s="104"/>
      <c r="AD450" s="104"/>
      <c r="AE450" s="104"/>
      <c r="AF450" s="104"/>
      <c r="AG450" s="104" t="s">
        <v>1</v>
      </c>
      <c r="AH450" s="104" t="s">
        <v>1</v>
      </c>
      <c r="AI450" s="104"/>
      <c r="AJ450" s="105"/>
      <c r="AK450" s="96">
        <f t="shared" si="716"/>
        <v>30</v>
      </c>
      <c r="AL450" s="96">
        <f t="shared" si="717"/>
        <v>0</v>
      </c>
      <c r="AM450" s="106">
        <f t="shared" si="718"/>
        <v>9</v>
      </c>
      <c r="AN450" s="197">
        <f t="shared" si="713"/>
        <v>0.3</v>
      </c>
      <c r="AO450" s="198"/>
      <c r="AP450" s="215"/>
      <c r="AQ450" s="216"/>
      <c r="AR450" s="167"/>
      <c r="AT450" s="88">
        <f t="shared" si="719"/>
        <v>0</v>
      </c>
      <c r="AU450" s="88">
        <f t="shared" si="720"/>
        <v>0</v>
      </c>
      <c r="AV450" s="2"/>
      <c r="AX450" s="245"/>
      <c r="AY450" s="246"/>
      <c r="AZ450" s="247"/>
      <c r="BA450" s="35" t="str">
        <f>$BA$17</f>
        <v>A建設</v>
      </c>
      <c r="BB450" s="36" t="str">
        <f>$BB$17</f>
        <v>★★</v>
      </c>
      <c r="BC450" s="90">
        <f t="shared" si="721"/>
        <v>30</v>
      </c>
      <c r="BD450" s="90">
        <f t="shared" si="714"/>
        <v>0</v>
      </c>
      <c r="BE450" s="90">
        <f t="shared" si="715"/>
        <v>9</v>
      </c>
      <c r="BI450" s="100"/>
      <c r="BJ450" s="101"/>
      <c r="BK450" s="90"/>
      <c r="BL450" s="90"/>
      <c r="BM450" s="90"/>
      <c r="BN450" s="90">
        <f>AK450</f>
        <v>30</v>
      </c>
      <c r="BO450" s="90"/>
      <c r="BX450" s="90"/>
      <c r="BY450" s="90"/>
      <c r="BZ450" s="90"/>
      <c r="CA450" s="90"/>
      <c r="CB450" s="90">
        <f>AL450</f>
        <v>0</v>
      </c>
      <c r="CC450" s="90"/>
      <c r="CL450" s="90"/>
      <c r="CM450" s="90"/>
      <c r="CN450" s="90"/>
      <c r="CO450" s="90"/>
      <c r="CP450" s="90">
        <f>AM450</f>
        <v>9</v>
      </c>
      <c r="CQ450" s="90"/>
    </row>
    <row r="451" spans="2:103" ht="13.5" customHeight="1">
      <c r="B451" s="212"/>
      <c r="C451" s="209"/>
      <c r="D451" s="102" t="str">
        <f>IF($AH$18="","",$AH$18)</f>
        <v/>
      </c>
      <c r="E451" s="194"/>
      <c r="F451" s="107"/>
      <c r="G451" s="108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10"/>
      <c r="AK451" s="96" t="str">
        <f t="shared" si="716"/>
        <v/>
      </c>
      <c r="AL451" s="97" t="str">
        <f t="shared" si="717"/>
        <v/>
      </c>
      <c r="AM451" s="98" t="str">
        <f t="shared" si="718"/>
        <v/>
      </c>
      <c r="AN451" s="199" t="str">
        <f t="shared" si="713"/>
        <v/>
      </c>
      <c r="AO451" s="200"/>
      <c r="AP451" s="215"/>
      <c r="AQ451" s="216"/>
      <c r="AR451" s="167"/>
      <c r="AT451" s="88" t="str">
        <f t="shared" si="719"/>
        <v/>
      </c>
      <c r="AU451" s="88" t="str">
        <f t="shared" si="720"/>
        <v/>
      </c>
      <c r="AV451" s="2"/>
      <c r="AX451" s="245"/>
      <c r="AY451" s="246"/>
      <c r="AZ451" s="247"/>
      <c r="BA451" s="50" t="str">
        <f>$BA$18</f>
        <v>A建設</v>
      </c>
      <c r="BB451" s="51">
        <f>$BB$18</f>
        <v>0</v>
      </c>
      <c r="BC451" s="90">
        <f t="shared" si="721"/>
        <v>0</v>
      </c>
      <c r="BD451" s="90">
        <f t="shared" si="714"/>
        <v>0</v>
      </c>
      <c r="BE451" s="90">
        <f t="shared" si="715"/>
        <v>0</v>
      </c>
      <c r="BI451" s="100"/>
      <c r="BJ451" s="101"/>
      <c r="BK451" s="90"/>
      <c r="BL451" s="90"/>
      <c r="BM451" s="90"/>
      <c r="BN451" s="90"/>
      <c r="BO451" s="90" t="str">
        <f>AK451</f>
        <v/>
      </c>
      <c r="BX451" s="90"/>
      <c r="BY451" s="90"/>
      <c r="BZ451" s="90"/>
      <c r="CA451" s="90"/>
      <c r="CB451" s="90"/>
      <c r="CC451" s="90" t="str">
        <f>AL451</f>
        <v/>
      </c>
      <c r="CL451" s="90"/>
      <c r="CM451" s="90"/>
      <c r="CN451" s="90"/>
      <c r="CO451" s="90"/>
      <c r="CP451" s="90"/>
      <c r="CQ451" s="90" t="str">
        <f>AM451</f>
        <v/>
      </c>
    </row>
    <row r="452" spans="2:103" ht="26.25" customHeight="1">
      <c r="B452" s="210" t="str">
        <f>IF($AB$19="","",$AB$19)</f>
        <v>下請負人</v>
      </c>
      <c r="C452" s="207" t="str">
        <f>$AE$19</f>
        <v>B産業</v>
      </c>
      <c r="D452" s="88"/>
      <c r="E452" s="133" t="s">
        <v>61</v>
      </c>
      <c r="F452" s="158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9"/>
      <c r="AK452" s="88"/>
      <c r="AL452" s="88"/>
      <c r="AM452" s="111"/>
      <c r="AN452" s="112"/>
      <c r="AO452" s="113"/>
      <c r="AP452" s="215"/>
      <c r="AQ452" s="216"/>
      <c r="AR452" s="167"/>
      <c r="AX452" s="183" t="str">
        <f>$AX$19</f>
        <v>下請負人</v>
      </c>
      <c r="AY452" s="184"/>
      <c r="AZ452" s="185"/>
      <c r="BA452" s="150"/>
      <c r="BB452" s="151"/>
      <c r="BC452" s="114"/>
      <c r="BD452" s="114"/>
      <c r="BE452" s="114"/>
    </row>
    <row r="453" spans="2:103" ht="13.5" customHeight="1">
      <c r="B453" s="211"/>
      <c r="C453" s="208"/>
      <c r="D453" s="115" t="str">
        <f>IF($AH$19="","",$AH$19)</f>
        <v>〇〇</v>
      </c>
      <c r="E453" s="192"/>
      <c r="F453" s="92"/>
      <c r="G453" s="93"/>
      <c r="H453" s="93" t="s">
        <v>1</v>
      </c>
      <c r="I453" s="93" t="s">
        <v>1</v>
      </c>
      <c r="J453" s="93"/>
      <c r="K453" s="93"/>
      <c r="L453" s="93"/>
      <c r="M453" s="93" t="s">
        <v>1</v>
      </c>
      <c r="N453" s="93"/>
      <c r="O453" s="93"/>
      <c r="P453" s="93"/>
      <c r="Q453" s="93"/>
      <c r="R453" s="93" t="s">
        <v>1</v>
      </c>
      <c r="S453" s="93"/>
      <c r="T453" s="93"/>
      <c r="U453" s="93"/>
      <c r="V453" s="93" t="s">
        <v>1</v>
      </c>
      <c r="W453" s="93"/>
      <c r="X453" s="93"/>
      <c r="Y453" s="93"/>
      <c r="Z453" s="93" t="s">
        <v>1</v>
      </c>
      <c r="AA453" s="93" t="s">
        <v>1</v>
      </c>
      <c r="AB453" s="93"/>
      <c r="AC453" s="93"/>
      <c r="AD453" s="93"/>
      <c r="AE453" s="94"/>
      <c r="AF453" s="94" t="s">
        <v>1</v>
      </c>
      <c r="AG453" s="94" t="s">
        <v>1</v>
      </c>
      <c r="AH453" s="94"/>
      <c r="AI453" s="94"/>
      <c r="AJ453" s="95"/>
      <c r="AK453" s="96">
        <f>IF(D453="","",COUNT($F$443:$AJ$443)-AL453)</f>
        <v>30</v>
      </c>
      <c r="AL453" s="97">
        <f>IF(D453="","",AT453+AU453)</f>
        <v>0</v>
      </c>
      <c r="AM453" s="98">
        <f>IF(D453="","",COUNTIF(F453:AJ453,"休"))</f>
        <v>9</v>
      </c>
      <c r="AN453" s="195">
        <f t="shared" ref="AN453:AN456" si="722">IF(D453="","",IF(AK453=0,"－",IFERROR(ROUNDDOWN(AM453/AK453,3),"")))</f>
        <v>0.3</v>
      </c>
      <c r="AO453" s="196"/>
      <c r="AP453" s="215"/>
      <c r="AQ453" s="216"/>
      <c r="AR453" s="167"/>
      <c r="AT453" s="88">
        <f t="shared" ref="AT453:AT456" si="723">IF(D453="","",COUNTIF(F453:AJ453,"－"))</f>
        <v>0</v>
      </c>
      <c r="AU453" s="88">
        <f t="shared" ref="AU453:AU456" si="724">IF(D453="","",COUNTIF(F453:AJ453,"外"))</f>
        <v>0</v>
      </c>
      <c r="AV453" s="2"/>
      <c r="AX453" s="186"/>
      <c r="AY453" s="187"/>
      <c r="AZ453" s="188"/>
      <c r="BA453" s="22" t="str">
        <f>$BA$19</f>
        <v>B産業</v>
      </c>
      <c r="BB453" s="23" t="str">
        <f>$BB$19</f>
        <v>〇〇</v>
      </c>
      <c r="BC453" s="90">
        <f t="shared" ref="BC453:BC456" si="725">IF(AK453="",0,AK453)</f>
        <v>30</v>
      </c>
      <c r="BD453" s="90">
        <f t="shared" ref="BD453:BD456" si="726">IF(AL453="",0,AL453)</f>
        <v>0</v>
      </c>
      <c r="BE453" s="90">
        <f t="shared" ref="BE453:BE456" si="727">IF(AM453="",0,AM453)</f>
        <v>9</v>
      </c>
      <c r="BP453" s="90">
        <f>AK453</f>
        <v>30</v>
      </c>
      <c r="BQ453" s="90"/>
      <c r="BR453" s="90"/>
      <c r="BS453" s="90"/>
      <c r="CD453" s="90">
        <f>AL453</f>
        <v>0</v>
      </c>
      <c r="CE453" s="90"/>
      <c r="CF453" s="90"/>
      <c r="CG453" s="90"/>
      <c r="CR453" s="90">
        <f>AM453</f>
        <v>9</v>
      </c>
      <c r="CS453" s="90"/>
      <c r="CT453" s="90"/>
      <c r="CU453" s="90"/>
    </row>
    <row r="454" spans="2:103" ht="13.5" customHeight="1">
      <c r="B454" s="211"/>
      <c r="C454" s="208"/>
      <c r="D454" s="102" t="str">
        <f>IF($AH$20="","",$AH$20)</f>
        <v>●●</v>
      </c>
      <c r="E454" s="193"/>
      <c r="F454" s="103"/>
      <c r="G454" s="104"/>
      <c r="H454" s="104"/>
      <c r="I454" s="104" t="s">
        <v>1</v>
      </c>
      <c r="J454" s="104" t="s">
        <v>1</v>
      </c>
      <c r="K454" s="104"/>
      <c r="L454" s="104"/>
      <c r="M454" s="104"/>
      <c r="N454" s="104" t="s">
        <v>1</v>
      </c>
      <c r="O454" s="104"/>
      <c r="P454" s="104"/>
      <c r="Q454" s="104"/>
      <c r="R454" s="104"/>
      <c r="S454" s="104" t="s">
        <v>1</v>
      </c>
      <c r="T454" s="104"/>
      <c r="U454" s="104"/>
      <c r="V454" s="104"/>
      <c r="W454" s="104" t="s">
        <v>1</v>
      </c>
      <c r="X454" s="104" t="s">
        <v>1</v>
      </c>
      <c r="Y454" s="104"/>
      <c r="Z454" s="104"/>
      <c r="AA454" s="104"/>
      <c r="AB454" s="104" t="s">
        <v>1</v>
      </c>
      <c r="AC454" s="104"/>
      <c r="AD454" s="104"/>
      <c r="AE454" s="104"/>
      <c r="AF454" s="104"/>
      <c r="AG454" s="104"/>
      <c r="AH454" s="104" t="s">
        <v>1</v>
      </c>
      <c r="AI454" s="104"/>
      <c r="AJ454" s="105"/>
      <c r="AK454" s="96">
        <f t="shared" ref="AK454:AK456" si="728">IF(D454="","",COUNT($F$443:$AJ$443)-AL454)</f>
        <v>30</v>
      </c>
      <c r="AL454" s="96">
        <f t="shared" ref="AL454:AL456" si="729">IF(D454="","",AT454+AU454)</f>
        <v>0</v>
      </c>
      <c r="AM454" s="106">
        <f t="shared" ref="AM454:AM456" si="730">IF(D454="","",COUNTIF(F454:AJ454,"休"))</f>
        <v>8</v>
      </c>
      <c r="AN454" s="197">
        <f t="shared" si="722"/>
        <v>0.26600000000000001</v>
      </c>
      <c r="AO454" s="198"/>
      <c r="AP454" s="215"/>
      <c r="AQ454" s="216"/>
      <c r="AR454" s="167"/>
      <c r="AT454" s="88">
        <f t="shared" si="723"/>
        <v>0</v>
      </c>
      <c r="AU454" s="88">
        <f t="shared" si="724"/>
        <v>0</v>
      </c>
      <c r="AV454" s="2"/>
      <c r="AX454" s="186"/>
      <c r="AY454" s="187"/>
      <c r="AZ454" s="188"/>
      <c r="BA454" s="35" t="str">
        <f>$BA$20</f>
        <v>B産業</v>
      </c>
      <c r="BB454" s="152" t="str">
        <f>$BB$20</f>
        <v>●●</v>
      </c>
      <c r="BC454" s="90">
        <f t="shared" si="725"/>
        <v>30</v>
      </c>
      <c r="BD454" s="90">
        <f t="shared" si="726"/>
        <v>0</v>
      </c>
      <c r="BE454" s="90">
        <f t="shared" si="727"/>
        <v>8</v>
      </c>
      <c r="BP454" s="90"/>
      <c r="BQ454" s="90">
        <f>AK454</f>
        <v>30</v>
      </c>
      <c r="BR454" s="90"/>
      <c r="BS454" s="90"/>
      <c r="CD454" s="90"/>
      <c r="CE454" s="90">
        <f>AL454</f>
        <v>0</v>
      </c>
      <c r="CF454" s="90"/>
      <c r="CG454" s="90"/>
      <c r="CR454" s="90"/>
      <c r="CS454" s="90">
        <f>AM454</f>
        <v>8</v>
      </c>
      <c r="CT454" s="90"/>
      <c r="CU454" s="90"/>
    </row>
    <row r="455" spans="2:103" ht="13.5" customHeight="1">
      <c r="B455" s="211"/>
      <c r="C455" s="208"/>
      <c r="D455" s="102" t="str">
        <f>IF($AH$21="","",$AH$21)</f>
        <v/>
      </c>
      <c r="E455" s="193"/>
      <c r="F455" s="103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5"/>
      <c r="AK455" s="96" t="str">
        <f t="shared" si="728"/>
        <v/>
      </c>
      <c r="AL455" s="96" t="str">
        <f t="shared" si="729"/>
        <v/>
      </c>
      <c r="AM455" s="106" t="str">
        <f t="shared" si="730"/>
        <v/>
      </c>
      <c r="AN455" s="197" t="str">
        <f t="shared" si="722"/>
        <v/>
      </c>
      <c r="AO455" s="198"/>
      <c r="AP455" s="215"/>
      <c r="AQ455" s="216"/>
      <c r="AR455" s="167"/>
      <c r="AT455" s="88" t="str">
        <f t="shared" si="723"/>
        <v/>
      </c>
      <c r="AU455" s="88" t="str">
        <f t="shared" si="724"/>
        <v/>
      </c>
      <c r="AV455" s="2"/>
      <c r="AX455" s="186"/>
      <c r="AY455" s="187"/>
      <c r="AZ455" s="188"/>
      <c r="BA455" s="35" t="str">
        <f>$BA$21</f>
        <v>B産業</v>
      </c>
      <c r="BB455" s="152">
        <f>$BB$21</f>
        <v>0</v>
      </c>
      <c r="BC455" s="90">
        <f t="shared" si="725"/>
        <v>0</v>
      </c>
      <c r="BD455" s="90">
        <f t="shared" si="726"/>
        <v>0</v>
      </c>
      <c r="BE455" s="90">
        <f t="shared" si="727"/>
        <v>0</v>
      </c>
      <c r="BP455" s="90"/>
      <c r="BQ455" s="90"/>
      <c r="BR455" s="90" t="str">
        <f>AK455</f>
        <v/>
      </c>
      <c r="BS455" s="90"/>
      <c r="CD455" s="90"/>
      <c r="CE455" s="90"/>
      <c r="CF455" s="90" t="str">
        <f>AL455</f>
        <v/>
      </c>
      <c r="CG455" s="90"/>
      <c r="CR455" s="90"/>
      <c r="CS455" s="90"/>
      <c r="CT455" s="90" t="str">
        <f>AM455</f>
        <v/>
      </c>
      <c r="CU455" s="90"/>
    </row>
    <row r="456" spans="2:103" ht="13.5" customHeight="1">
      <c r="B456" s="211"/>
      <c r="C456" s="209"/>
      <c r="D456" s="115" t="str">
        <f>IF($AH$22="","",$AH$22)</f>
        <v/>
      </c>
      <c r="E456" s="194"/>
      <c r="F456" s="103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5"/>
      <c r="AK456" s="96" t="str">
        <f t="shared" si="728"/>
        <v/>
      </c>
      <c r="AL456" s="116" t="str">
        <f t="shared" si="729"/>
        <v/>
      </c>
      <c r="AM456" s="98" t="str">
        <f t="shared" si="730"/>
        <v/>
      </c>
      <c r="AN456" s="199" t="str">
        <f t="shared" si="722"/>
        <v/>
      </c>
      <c r="AO456" s="200"/>
      <c r="AP456" s="215"/>
      <c r="AQ456" s="216"/>
      <c r="AR456" s="167"/>
      <c r="AT456" s="88" t="str">
        <f t="shared" si="723"/>
        <v/>
      </c>
      <c r="AU456" s="88" t="str">
        <f t="shared" si="724"/>
        <v/>
      </c>
      <c r="AV456" s="2"/>
      <c r="AX456" s="186"/>
      <c r="AY456" s="187"/>
      <c r="AZ456" s="188"/>
      <c r="BA456" s="50" t="str">
        <f>$BA$22</f>
        <v>B産業</v>
      </c>
      <c r="BB456" s="153" t="str">
        <f t="shared" ref="BB456" si="731">BB436</f>
        <v>●●</v>
      </c>
      <c r="BC456" s="90">
        <f t="shared" si="725"/>
        <v>0</v>
      </c>
      <c r="BD456" s="90">
        <f t="shared" si="726"/>
        <v>0</v>
      </c>
      <c r="BE456" s="90">
        <f t="shared" si="727"/>
        <v>0</v>
      </c>
      <c r="BP456" s="90"/>
      <c r="BQ456" s="90"/>
      <c r="BR456" s="90"/>
      <c r="BS456" s="90" t="str">
        <f>AK456</f>
        <v/>
      </c>
      <c r="CD456" s="90"/>
      <c r="CE456" s="90"/>
      <c r="CF456" s="90"/>
      <c r="CG456" s="90" t="str">
        <f>AL456</f>
        <v/>
      </c>
      <c r="CR456" s="90"/>
      <c r="CS456" s="90"/>
      <c r="CT456" s="90"/>
      <c r="CU456" s="90" t="str">
        <f>AM456</f>
        <v/>
      </c>
    </row>
    <row r="457" spans="2:103" ht="26.25" customHeight="1">
      <c r="B457" s="211"/>
      <c r="C457" s="207" t="str">
        <f>$AE$23</f>
        <v>C土木</v>
      </c>
      <c r="D457" s="88"/>
      <c r="E457" s="133" t="s">
        <v>61</v>
      </c>
      <c r="F457" s="158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9"/>
      <c r="AK457" s="88"/>
      <c r="AL457" s="88"/>
      <c r="AM457" s="111"/>
      <c r="AN457" s="112"/>
      <c r="AO457" s="113"/>
      <c r="AP457" s="215"/>
      <c r="AQ457" s="216"/>
      <c r="AR457" s="167"/>
      <c r="AX457" s="186"/>
      <c r="AY457" s="187"/>
      <c r="AZ457" s="188"/>
      <c r="BA457" s="150"/>
      <c r="BB457" s="149"/>
      <c r="BC457" s="114"/>
      <c r="BD457" s="114"/>
      <c r="BE457" s="114"/>
    </row>
    <row r="458" spans="2:103">
      <c r="B458" s="211"/>
      <c r="C458" s="208"/>
      <c r="D458" s="91" t="str">
        <f>IF($AH$23="","",$AH$23)</f>
        <v>●●</v>
      </c>
      <c r="E458" s="192"/>
      <c r="F458" s="92" t="s">
        <v>1</v>
      </c>
      <c r="G458" s="93"/>
      <c r="H458" s="93"/>
      <c r="I458" s="93"/>
      <c r="J458" s="93" t="s">
        <v>1</v>
      </c>
      <c r="K458" s="93" t="s">
        <v>1</v>
      </c>
      <c r="L458" s="93"/>
      <c r="M458" s="93"/>
      <c r="N458" s="93"/>
      <c r="O458" s="93" t="s">
        <v>1</v>
      </c>
      <c r="P458" s="93"/>
      <c r="Q458" s="93"/>
      <c r="R458" s="93"/>
      <c r="S458" s="93"/>
      <c r="T458" s="93" t="s">
        <v>1</v>
      </c>
      <c r="U458" s="93"/>
      <c r="V458" s="93"/>
      <c r="W458" s="93"/>
      <c r="X458" s="93"/>
      <c r="Y458" s="93" t="s">
        <v>1</v>
      </c>
      <c r="Z458" s="93" t="s">
        <v>1</v>
      </c>
      <c r="AA458" s="93"/>
      <c r="AB458" s="93"/>
      <c r="AC458" s="93"/>
      <c r="AD458" s="93"/>
      <c r="AE458" s="93" t="s">
        <v>1</v>
      </c>
      <c r="AF458" s="93" t="s">
        <v>1</v>
      </c>
      <c r="AG458" s="93"/>
      <c r="AH458" s="93"/>
      <c r="AI458" s="93"/>
      <c r="AJ458" s="117"/>
      <c r="AK458" s="96">
        <f>IF(D458="","",COUNT($F$443:$AJ$443)-AL458)</f>
        <v>30</v>
      </c>
      <c r="AL458" s="118">
        <f>IF(D458="","",AT458+AU458)</f>
        <v>0</v>
      </c>
      <c r="AM458" s="119">
        <f>IF(D458="","",COUNTIF(F458:AJ458,"休"))</f>
        <v>9</v>
      </c>
      <c r="AN458" s="195">
        <f t="shared" ref="AN458:AN461" si="732">IF(D458="","",IF(AK458=0,"－",IFERROR(ROUNDDOWN(AM458/AK458,3),"")))</f>
        <v>0.3</v>
      </c>
      <c r="AO458" s="196"/>
      <c r="AP458" s="215"/>
      <c r="AQ458" s="216"/>
      <c r="AR458" s="167"/>
      <c r="AT458" s="88">
        <f t="shared" ref="AT458:AT461" si="733">IF(D458="","",COUNTIF(F458:AJ458,"－"))</f>
        <v>0</v>
      </c>
      <c r="AU458" s="88">
        <f t="shared" ref="AU458:AU461" si="734">IF(D458="","",COUNTIF(F458:AJ458,"外"))</f>
        <v>0</v>
      </c>
      <c r="AV458" s="2"/>
      <c r="AX458" s="186"/>
      <c r="AY458" s="187"/>
      <c r="AZ458" s="188"/>
      <c r="BA458" s="22" t="str">
        <f>$BA$23</f>
        <v>C土木</v>
      </c>
      <c r="BB458" s="154" t="str">
        <f>$BB$23</f>
        <v>●●</v>
      </c>
      <c r="BC458" s="90">
        <f t="shared" ref="BC458:BC461" si="735">IF(AK458="",0,AK458)</f>
        <v>30</v>
      </c>
      <c r="BD458" s="90">
        <f t="shared" ref="BD458:BD461" si="736">IF(AL458="",0,AL458)</f>
        <v>0</v>
      </c>
      <c r="BE458" s="90">
        <f t="shared" ref="BE458:BE461" si="737">IF(AM458="",0,AM458)</f>
        <v>9</v>
      </c>
      <c r="BT458" s="90">
        <f>AK458</f>
        <v>30</v>
      </c>
      <c r="BU458" s="90"/>
      <c r="BV458" s="90"/>
      <c r="BW458" s="90"/>
      <c r="CH458" s="90">
        <f>AL458</f>
        <v>0</v>
      </c>
      <c r="CI458" s="90"/>
      <c r="CJ458" s="90"/>
      <c r="CK458" s="90"/>
      <c r="CV458" s="90">
        <f>AM458</f>
        <v>9</v>
      </c>
      <c r="CW458" s="90"/>
      <c r="CX458" s="90"/>
      <c r="CY458" s="90"/>
    </row>
    <row r="459" spans="2:103" ht="13.5" customHeight="1">
      <c r="B459" s="211"/>
      <c r="C459" s="208"/>
      <c r="D459" s="102" t="str">
        <f>IF($AH$24="","",$AH$24)</f>
        <v/>
      </c>
      <c r="E459" s="193"/>
      <c r="F459" s="103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5"/>
      <c r="AK459" s="96" t="str">
        <f t="shared" ref="AK459:AK461" si="738">IF(D459="","",COUNT($F$443:$AJ$443)-AL459)</f>
        <v/>
      </c>
      <c r="AL459" s="96" t="str">
        <f t="shared" ref="AL459:AL461" si="739">IF(D459="","",AT459+AU459)</f>
        <v/>
      </c>
      <c r="AM459" s="106" t="str">
        <f t="shared" ref="AM459:AM461" si="740">IF(D459="","",COUNTIF(F459:AJ459,"休"))</f>
        <v/>
      </c>
      <c r="AN459" s="197" t="str">
        <f t="shared" si="732"/>
        <v/>
      </c>
      <c r="AO459" s="198"/>
      <c r="AP459" s="215"/>
      <c r="AQ459" s="216"/>
      <c r="AR459" s="167"/>
      <c r="AT459" s="88" t="str">
        <f t="shared" si="733"/>
        <v/>
      </c>
      <c r="AU459" s="88" t="str">
        <f t="shared" si="734"/>
        <v/>
      </c>
      <c r="AV459" s="2"/>
      <c r="AX459" s="186"/>
      <c r="AY459" s="187"/>
      <c r="AZ459" s="188"/>
      <c r="BA459" s="35" t="str">
        <f>$BA$24</f>
        <v>C土木</v>
      </c>
      <c r="BB459" s="152">
        <f>$BB$24</f>
        <v>0</v>
      </c>
      <c r="BC459" s="90">
        <f t="shared" si="735"/>
        <v>0</v>
      </c>
      <c r="BD459" s="90">
        <f t="shared" si="736"/>
        <v>0</v>
      </c>
      <c r="BE459" s="90">
        <f t="shared" si="737"/>
        <v>0</v>
      </c>
      <c r="BT459" s="90"/>
      <c r="BU459" s="90" t="str">
        <f>AK459</f>
        <v/>
      </c>
      <c r="BV459" s="90"/>
      <c r="BW459" s="90"/>
      <c r="CH459" s="90"/>
      <c r="CI459" s="90" t="str">
        <f>AL459</f>
        <v/>
      </c>
      <c r="CJ459" s="90"/>
      <c r="CK459" s="90"/>
      <c r="CV459" s="90"/>
      <c r="CW459" s="90" t="str">
        <f>AM459</f>
        <v/>
      </c>
      <c r="CX459" s="90"/>
      <c r="CY459" s="90"/>
    </row>
    <row r="460" spans="2:103" ht="13.5" customHeight="1">
      <c r="B460" s="211"/>
      <c r="C460" s="208"/>
      <c r="D460" s="102" t="str">
        <f>IF($AH$25="","",$AH$25)</f>
        <v/>
      </c>
      <c r="E460" s="193"/>
      <c r="F460" s="103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5"/>
      <c r="AK460" s="96" t="str">
        <f t="shared" si="738"/>
        <v/>
      </c>
      <c r="AL460" s="96" t="str">
        <f t="shared" si="739"/>
        <v/>
      </c>
      <c r="AM460" s="106" t="str">
        <f t="shared" si="740"/>
        <v/>
      </c>
      <c r="AN460" s="197" t="str">
        <f t="shared" si="732"/>
        <v/>
      </c>
      <c r="AO460" s="198"/>
      <c r="AP460" s="215"/>
      <c r="AQ460" s="216"/>
      <c r="AR460" s="167"/>
      <c r="AT460" s="88" t="str">
        <f t="shared" si="733"/>
        <v/>
      </c>
      <c r="AU460" s="88" t="str">
        <f t="shared" si="734"/>
        <v/>
      </c>
      <c r="AV460" s="2"/>
      <c r="AX460" s="186"/>
      <c r="AY460" s="187"/>
      <c r="AZ460" s="188"/>
      <c r="BA460" s="35" t="str">
        <f>$BA$25</f>
        <v>C土木</v>
      </c>
      <c r="BB460" s="152">
        <f>$BB$25</f>
        <v>0</v>
      </c>
      <c r="BC460" s="90">
        <f t="shared" si="735"/>
        <v>0</v>
      </c>
      <c r="BD460" s="90">
        <f t="shared" si="736"/>
        <v>0</v>
      </c>
      <c r="BE460" s="90">
        <f t="shared" si="737"/>
        <v>0</v>
      </c>
      <c r="BT460" s="90"/>
      <c r="BU460" s="90"/>
      <c r="BV460" s="90" t="str">
        <f>AK460</f>
        <v/>
      </c>
      <c r="BW460" s="90"/>
      <c r="CH460" s="90"/>
      <c r="CI460" s="90"/>
      <c r="CJ460" s="90" t="str">
        <f>AL460</f>
        <v/>
      </c>
      <c r="CK460" s="90"/>
      <c r="CV460" s="90"/>
      <c r="CW460" s="90"/>
      <c r="CX460" s="90" t="str">
        <f>AM460</f>
        <v/>
      </c>
      <c r="CY460" s="90"/>
    </row>
    <row r="461" spans="2:103" ht="13.5" customHeight="1">
      <c r="B461" s="212"/>
      <c r="C461" s="209"/>
      <c r="D461" s="120" t="str">
        <f>IF($AH$26="","",$AH$26)</f>
        <v/>
      </c>
      <c r="E461" s="194"/>
      <c r="F461" s="121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22"/>
      <c r="AK461" s="116" t="str">
        <f t="shared" si="738"/>
        <v/>
      </c>
      <c r="AL461" s="123" t="str">
        <f t="shared" si="739"/>
        <v/>
      </c>
      <c r="AM461" s="124" t="str">
        <f t="shared" si="740"/>
        <v/>
      </c>
      <c r="AN461" s="199" t="str">
        <f t="shared" si="732"/>
        <v/>
      </c>
      <c r="AO461" s="200"/>
      <c r="AP461" s="217"/>
      <c r="AQ461" s="218"/>
      <c r="AR461" s="167"/>
      <c r="AT461" s="88" t="str">
        <f t="shared" si="733"/>
        <v/>
      </c>
      <c r="AU461" s="88" t="str">
        <f t="shared" si="734"/>
        <v/>
      </c>
      <c r="AV461" s="2"/>
      <c r="AX461" s="189"/>
      <c r="AY461" s="190"/>
      <c r="AZ461" s="191"/>
      <c r="BA461" s="50" t="str">
        <f>$BA$26</f>
        <v>C土木</v>
      </c>
      <c r="BB461" s="153">
        <f>$BB$26</f>
        <v>0</v>
      </c>
      <c r="BC461" s="90">
        <f t="shared" si="735"/>
        <v>0</v>
      </c>
      <c r="BD461" s="90">
        <f t="shared" si="736"/>
        <v>0</v>
      </c>
      <c r="BE461" s="90">
        <f t="shared" si="737"/>
        <v>0</v>
      </c>
      <c r="BT461" s="90"/>
      <c r="BU461" s="90"/>
      <c r="BV461" s="90"/>
      <c r="BW461" s="90" t="str">
        <f>AK461</f>
        <v/>
      </c>
      <c r="CH461" s="90"/>
      <c r="CI461" s="90"/>
      <c r="CJ461" s="90"/>
      <c r="CK461" s="90" t="str">
        <f>AL461</f>
        <v/>
      </c>
      <c r="CV461" s="90"/>
      <c r="CW461" s="90"/>
      <c r="CX461" s="90"/>
      <c r="CY461" s="90" t="str">
        <f>AM461</f>
        <v/>
      </c>
    </row>
    <row r="462" spans="2:103"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M462" s="203" t="s">
        <v>60</v>
      </c>
      <c r="AN462" s="204"/>
      <c r="AO462" s="204"/>
      <c r="AP462" s="205" t="str">
        <f>IF(7&gt;COUNT(F443:AJ443),"対象外",IF(AP446&gt;=0.285,"達成","未達成"))</f>
        <v>達成</v>
      </c>
      <c r="AQ462" s="206"/>
      <c r="AR462" s="165"/>
      <c r="BA462" s="150"/>
      <c r="BB462" s="150"/>
      <c r="BC462" s="127"/>
      <c r="BD462" s="127"/>
      <c r="BE462" s="127"/>
    </row>
    <row r="463" spans="2:103">
      <c r="B463" s="125"/>
      <c r="C463" s="12"/>
      <c r="D463" s="65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126"/>
      <c r="AL463" s="2"/>
      <c r="AM463" s="2"/>
      <c r="AR463" s="155"/>
      <c r="BA463" s="150"/>
      <c r="BB463" s="150"/>
    </row>
    <row r="464" spans="2:103">
      <c r="B464" s="125"/>
      <c r="C464" s="12"/>
      <c r="D464" s="65"/>
      <c r="F464" s="129" t="str">
        <f>IF(F465="","",IF(COUNT($F465:$AJ465)&lt;7,"外",""))</f>
        <v/>
      </c>
      <c r="G464" s="129" t="str">
        <f t="shared" ref="G464:K464" si="741">IF(G465="","",IF(COUNT($F465:$AJ465)&lt;7,"外",""))</f>
        <v/>
      </c>
      <c r="H464" s="129" t="str">
        <f t="shared" si="741"/>
        <v/>
      </c>
      <c r="I464" s="130" t="str">
        <f t="shared" si="741"/>
        <v/>
      </c>
      <c r="J464" s="130" t="str">
        <f t="shared" si="741"/>
        <v/>
      </c>
      <c r="K464" s="130" t="str">
        <f t="shared" si="741"/>
        <v/>
      </c>
      <c r="AK464" s="139"/>
      <c r="AL464" s="2"/>
      <c r="AM464" s="2"/>
      <c r="AR464" s="155"/>
      <c r="BA464" s="150"/>
      <c r="BB464" s="150"/>
    </row>
    <row r="465" spans="2:103" ht="13.5" customHeight="1">
      <c r="B465" s="219">
        <f>F465</f>
        <v>46204</v>
      </c>
      <c r="C465" s="220"/>
      <c r="D465" s="221"/>
      <c r="E465" s="131" t="s">
        <v>48</v>
      </c>
      <c r="F465" s="78">
        <f>IF(EDATE(B443,1)&gt;$E$10,"",EDATE(B443,1))</f>
        <v>46204</v>
      </c>
      <c r="G465" s="79">
        <f>IF(MONTH($F465)&lt;MONTH($F465+F$1),"",IF(($F465+F$1)&gt;$E$10,"",IF(F465=EOMONTH(($F465-DAY($F465)+G$1),0),"",IF(F465="","",F465+1))))</f>
        <v>46205</v>
      </c>
      <c r="H465" s="79">
        <f t="shared" ref="H465:AJ465" si="742">IF(MONTH($F465)&lt;MONTH($F465+G$1),"",IF(($F465+G$1)&gt;$E$10,"",IF(G465=EOMONTH(($F465-DAY($F465)+H$1),0),"",IF(G465="","",G465+1))))</f>
        <v>46206</v>
      </c>
      <c r="I465" s="79">
        <f t="shared" si="742"/>
        <v>46207</v>
      </c>
      <c r="J465" s="79">
        <f t="shared" si="742"/>
        <v>46208</v>
      </c>
      <c r="K465" s="79">
        <f t="shared" si="742"/>
        <v>46209</v>
      </c>
      <c r="L465" s="79">
        <f t="shared" si="742"/>
        <v>46210</v>
      </c>
      <c r="M465" s="79">
        <f t="shared" si="742"/>
        <v>46211</v>
      </c>
      <c r="N465" s="79">
        <f t="shared" si="742"/>
        <v>46212</v>
      </c>
      <c r="O465" s="79">
        <f t="shared" si="742"/>
        <v>46213</v>
      </c>
      <c r="P465" s="79">
        <f t="shared" si="742"/>
        <v>46214</v>
      </c>
      <c r="Q465" s="79">
        <f t="shared" si="742"/>
        <v>46215</v>
      </c>
      <c r="R465" s="79">
        <f t="shared" si="742"/>
        <v>46216</v>
      </c>
      <c r="S465" s="79">
        <f t="shared" si="742"/>
        <v>46217</v>
      </c>
      <c r="T465" s="79">
        <f t="shared" si="742"/>
        <v>46218</v>
      </c>
      <c r="U465" s="79">
        <f t="shared" si="742"/>
        <v>46219</v>
      </c>
      <c r="V465" s="79">
        <f t="shared" si="742"/>
        <v>46220</v>
      </c>
      <c r="W465" s="79">
        <f t="shared" si="742"/>
        <v>46221</v>
      </c>
      <c r="X465" s="79">
        <f t="shared" si="742"/>
        <v>46222</v>
      </c>
      <c r="Y465" s="79">
        <f t="shared" si="742"/>
        <v>46223</v>
      </c>
      <c r="Z465" s="79">
        <f t="shared" si="742"/>
        <v>46224</v>
      </c>
      <c r="AA465" s="79">
        <f t="shared" si="742"/>
        <v>46225</v>
      </c>
      <c r="AB465" s="79">
        <f t="shared" si="742"/>
        <v>46226</v>
      </c>
      <c r="AC465" s="79">
        <f t="shared" si="742"/>
        <v>46227</v>
      </c>
      <c r="AD465" s="79">
        <f t="shared" si="742"/>
        <v>46228</v>
      </c>
      <c r="AE465" s="79">
        <f t="shared" si="742"/>
        <v>46229</v>
      </c>
      <c r="AF465" s="79">
        <f t="shared" si="742"/>
        <v>46230</v>
      </c>
      <c r="AG465" s="79">
        <f t="shared" si="742"/>
        <v>46231</v>
      </c>
      <c r="AH465" s="79">
        <f t="shared" si="742"/>
        <v>46232</v>
      </c>
      <c r="AI465" s="79">
        <f t="shared" si="742"/>
        <v>46233</v>
      </c>
      <c r="AJ465" s="80">
        <f t="shared" si="742"/>
        <v>46234</v>
      </c>
      <c r="AK465" s="225" t="s">
        <v>25</v>
      </c>
      <c r="AL465" s="228" t="s">
        <v>71</v>
      </c>
      <c r="AM465" s="231" t="s">
        <v>27</v>
      </c>
      <c r="AN465" s="234" t="s">
        <v>51</v>
      </c>
      <c r="AO465" s="235"/>
      <c r="AP465" s="240" t="s">
        <v>52</v>
      </c>
      <c r="AQ465" s="241"/>
      <c r="AR465" s="182"/>
      <c r="AT465" s="201" t="s">
        <v>53</v>
      </c>
      <c r="AU465" s="201" t="s">
        <v>54</v>
      </c>
      <c r="AV465" s="202" t="s">
        <v>55</v>
      </c>
      <c r="BA465" s="150"/>
      <c r="BB465" s="150"/>
    </row>
    <row r="466" spans="2:103">
      <c r="B466" s="222"/>
      <c r="C466" s="223"/>
      <c r="D466" s="224"/>
      <c r="E466" s="132" t="s">
        <v>49</v>
      </c>
      <c r="F466" s="83" t="str">
        <f>TEXT(F465,"aaa")</f>
        <v>水</v>
      </c>
      <c r="G466" s="84" t="str">
        <f t="shared" ref="G466:AJ466" si="743">TEXT(G465,"aaa")</f>
        <v>木</v>
      </c>
      <c r="H466" s="84" t="str">
        <f t="shared" si="743"/>
        <v>金</v>
      </c>
      <c r="I466" s="84" t="str">
        <f t="shared" si="743"/>
        <v>土</v>
      </c>
      <c r="J466" s="84" t="str">
        <f t="shared" si="743"/>
        <v>日</v>
      </c>
      <c r="K466" s="84" t="str">
        <f t="shared" si="743"/>
        <v>月</v>
      </c>
      <c r="L466" s="84" t="str">
        <f t="shared" si="743"/>
        <v>火</v>
      </c>
      <c r="M466" s="84" t="str">
        <f t="shared" si="743"/>
        <v>水</v>
      </c>
      <c r="N466" s="84" t="str">
        <f t="shared" si="743"/>
        <v>木</v>
      </c>
      <c r="O466" s="84" t="str">
        <f t="shared" si="743"/>
        <v>金</v>
      </c>
      <c r="P466" s="84" t="str">
        <f t="shared" si="743"/>
        <v>土</v>
      </c>
      <c r="Q466" s="84" t="str">
        <f t="shared" si="743"/>
        <v>日</v>
      </c>
      <c r="R466" s="84" t="str">
        <f t="shared" si="743"/>
        <v>月</v>
      </c>
      <c r="S466" s="84" t="str">
        <f t="shared" si="743"/>
        <v>火</v>
      </c>
      <c r="T466" s="84" t="str">
        <f t="shared" si="743"/>
        <v>水</v>
      </c>
      <c r="U466" s="84" t="str">
        <f t="shared" si="743"/>
        <v>木</v>
      </c>
      <c r="V466" s="84" t="str">
        <f t="shared" si="743"/>
        <v>金</v>
      </c>
      <c r="W466" s="84" t="str">
        <f t="shared" si="743"/>
        <v>土</v>
      </c>
      <c r="X466" s="84" t="str">
        <f t="shared" si="743"/>
        <v>日</v>
      </c>
      <c r="Y466" s="84" t="str">
        <f t="shared" si="743"/>
        <v>月</v>
      </c>
      <c r="Z466" s="84" t="str">
        <f t="shared" si="743"/>
        <v>火</v>
      </c>
      <c r="AA466" s="84" t="str">
        <f t="shared" si="743"/>
        <v>水</v>
      </c>
      <c r="AB466" s="84" t="str">
        <f t="shared" si="743"/>
        <v>木</v>
      </c>
      <c r="AC466" s="84" t="str">
        <f t="shared" si="743"/>
        <v>金</v>
      </c>
      <c r="AD466" s="84" t="str">
        <f t="shared" si="743"/>
        <v>土</v>
      </c>
      <c r="AE466" s="84" t="str">
        <f t="shared" si="743"/>
        <v>日</v>
      </c>
      <c r="AF466" s="84" t="str">
        <f t="shared" si="743"/>
        <v>月</v>
      </c>
      <c r="AG466" s="84" t="str">
        <f t="shared" si="743"/>
        <v>火</v>
      </c>
      <c r="AH466" s="84" t="str">
        <f t="shared" si="743"/>
        <v>水</v>
      </c>
      <c r="AI466" s="84" t="str">
        <f t="shared" si="743"/>
        <v>木</v>
      </c>
      <c r="AJ466" s="85" t="str">
        <f t="shared" si="743"/>
        <v>金</v>
      </c>
      <c r="AK466" s="226"/>
      <c r="AL466" s="229"/>
      <c r="AM466" s="232"/>
      <c r="AN466" s="236"/>
      <c r="AO466" s="237"/>
      <c r="AP466" s="182"/>
      <c r="AQ466" s="242"/>
      <c r="AR466" s="182"/>
      <c r="AT466" s="201"/>
      <c r="AU466" s="201"/>
      <c r="AV466" s="202"/>
      <c r="BA466" s="150"/>
      <c r="BB466" s="150"/>
    </row>
    <row r="467" spans="2:103" ht="26.25" customHeight="1">
      <c r="B467" s="86"/>
      <c r="C467" s="147" t="s">
        <v>21</v>
      </c>
      <c r="D467" s="88" t="s">
        <v>23</v>
      </c>
      <c r="E467" s="133" t="s">
        <v>61</v>
      </c>
      <c r="F467" s="158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9"/>
      <c r="AK467" s="227"/>
      <c r="AL467" s="230"/>
      <c r="AM467" s="233"/>
      <c r="AN467" s="238"/>
      <c r="AO467" s="239"/>
      <c r="AP467" s="243"/>
      <c r="AQ467" s="244"/>
      <c r="AR467" s="182"/>
      <c r="AV467" s="90">
        <f>COUNTIF(F464:AJ464,"外")</f>
        <v>0</v>
      </c>
      <c r="BA467" s="150"/>
      <c r="BB467" s="150"/>
      <c r="BC467" s="113"/>
      <c r="BD467" s="113"/>
      <c r="BE467" s="113"/>
    </row>
    <row r="468" spans="2:103" ht="13.5" customHeight="1">
      <c r="B468" s="210" t="str">
        <f>IF($AB$13="","",$AB$13)</f>
        <v>元請負人</v>
      </c>
      <c r="C468" s="207" t="str">
        <f>$AE$13</f>
        <v>A建設</v>
      </c>
      <c r="D468" s="91" t="str">
        <f>IF($AH$13="","",$AH$13)</f>
        <v>〇〇</v>
      </c>
      <c r="E468" s="192"/>
      <c r="F468" s="92"/>
      <c r="G468" s="93"/>
      <c r="H468" s="93" t="s">
        <v>1</v>
      </c>
      <c r="I468" s="93"/>
      <c r="J468" s="93"/>
      <c r="K468" s="93" t="s">
        <v>1</v>
      </c>
      <c r="L468" s="93" t="s">
        <v>1</v>
      </c>
      <c r="M468" s="93"/>
      <c r="N468" s="93"/>
      <c r="O468" s="93"/>
      <c r="P468" s="93"/>
      <c r="Q468" s="93"/>
      <c r="R468" s="93" t="s">
        <v>1</v>
      </c>
      <c r="S468" s="93" t="s">
        <v>1</v>
      </c>
      <c r="T468" s="93"/>
      <c r="U468" s="93"/>
      <c r="V468" s="93"/>
      <c r="W468" s="93"/>
      <c r="X468" s="93"/>
      <c r="Y468" s="93" t="s">
        <v>1</v>
      </c>
      <c r="Z468" s="93" t="s">
        <v>1</v>
      </c>
      <c r="AA468" s="93"/>
      <c r="AB468" s="93"/>
      <c r="AC468" s="93"/>
      <c r="AD468" s="93"/>
      <c r="AE468" s="94"/>
      <c r="AF468" s="94" t="s">
        <v>1</v>
      </c>
      <c r="AG468" s="94" t="s">
        <v>1</v>
      </c>
      <c r="AH468" s="94"/>
      <c r="AI468" s="94"/>
      <c r="AJ468" s="95"/>
      <c r="AK468" s="96">
        <f>IF(D468="","",COUNT($F$465:$AJ$465)-AL468)</f>
        <v>31</v>
      </c>
      <c r="AL468" s="97">
        <f>IF(D468="","",AT468+AU468)</f>
        <v>0</v>
      </c>
      <c r="AM468" s="98">
        <f>IF(D468="","",COUNTIF(F468:AJ468,"休"))</f>
        <v>9</v>
      </c>
      <c r="AN468" s="195">
        <f t="shared" ref="AN468:AN473" si="744">IF(D468="","",IF(AK468=0,"－",IFERROR(ROUNDDOWN(AM468/AK468,3),"")))</f>
        <v>0.28999999999999998</v>
      </c>
      <c r="AO468" s="196"/>
      <c r="AP468" s="213">
        <f>ROUNDDOWN(AVERAGE(AN468:AN483),3)</f>
        <v>0.29499999999999998</v>
      </c>
      <c r="AQ468" s="214"/>
      <c r="AR468" s="167"/>
      <c r="AT468" s="88">
        <f>IF(D468="","",COUNTIF(F468:AJ468,"－"))</f>
        <v>0</v>
      </c>
      <c r="AU468" s="88">
        <f>IF(D468="","",COUNTIF(F468:AJ468,"外"))</f>
        <v>0</v>
      </c>
      <c r="AV468" s="2"/>
      <c r="AX468" s="245" t="str">
        <f>$AX$13</f>
        <v>元請負人</v>
      </c>
      <c r="AY468" s="246"/>
      <c r="AZ468" s="247"/>
      <c r="BA468" s="22" t="str">
        <f>$BA$13</f>
        <v>A建設</v>
      </c>
      <c r="BB468" s="23" t="str">
        <f>$BB$13</f>
        <v>〇〇</v>
      </c>
      <c r="BC468" s="90">
        <f>IF(AK468="",0,AK468)</f>
        <v>31</v>
      </c>
      <c r="BD468" s="90">
        <f t="shared" ref="BD468:BD473" si="745">IF(AL468="",0,AL468)</f>
        <v>0</v>
      </c>
      <c r="BE468" s="90">
        <f t="shared" ref="BE468:BE473" si="746">IF(AM468="",0,AM468)</f>
        <v>9</v>
      </c>
      <c r="BI468" s="100"/>
      <c r="BJ468" s="101">
        <f>AK468</f>
        <v>31</v>
      </c>
      <c r="BK468" s="90"/>
      <c r="BL468" s="90"/>
      <c r="BM468" s="90"/>
      <c r="BN468" s="90"/>
      <c r="BO468" s="90"/>
      <c r="BX468" s="90">
        <f>AL468</f>
        <v>0</v>
      </c>
      <c r="BY468" s="90"/>
      <c r="BZ468" s="90"/>
      <c r="CA468" s="90"/>
      <c r="CB468" s="90"/>
      <c r="CC468" s="90"/>
      <c r="CL468" s="90">
        <f>AM468</f>
        <v>9</v>
      </c>
      <c r="CM468" s="90"/>
      <c r="CN468" s="90"/>
      <c r="CO468" s="90"/>
      <c r="CP468" s="90"/>
      <c r="CQ468" s="90"/>
    </row>
    <row r="469" spans="2:103" ht="13.5" customHeight="1">
      <c r="B469" s="211"/>
      <c r="C469" s="208"/>
      <c r="D469" s="102" t="str">
        <f>IF($AH$14="","",$AH$14)</f>
        <v>●●</v>
      </c>
      <c r="E469" s="193"/>
      <c r="F469" s="103"/>
      <c r="G469" s="104"/>
      <c r="H469" s="104"/>
      <c r="I469" s="104" t="s">
        <v>1</v>
      </c>
      <c r="J469" s="104" t="s">
        <v>1</v>
      </c>
      <c r="K469" s="104"/>
      <c r="L469" s="104"/>
      <c r="M469" s="104" t="s">
        <v>1</v>
      </c>
      <c r="N469" s="104"/>
      <c r="O469" s="104"/>
      <c r="P469" s="104" t="s">
        <v>1</v>
      </c>
      <c r="Q469" s="104" t="s">
        <v>1</v>
      </c>
      <c r="R469" s="104"/>
      <c r="S469" s="104"/>
      <c r="T469" s="104"/>
      <c r="U469" s="104"/>
      <c r="V469" s="104"/>
      <c r="W469" s="104" t="s">
        <v>1</v>
      </c>
      <c r="X469" s="104" t="s">
        <v>1</v>
      </c>
      <c r="Y469" s="104"/>
      <c r="Z469" s="104"/>
      <c r="AA469" s="104"/>
      <c r="AB469" s="104"/>
      <c r="AC469" s="104"/>
      <c r="AD469" s="104" t="s">
        <v>1</v>
      </c>
      <c r="AE469" s="104" t="s">
        <v>1</v>
      </c>
      <c r="AF469" s="104"/>
      <c r="AG469" s="104"/>
      <c r="AH469" s="104"/>
      <c r="AI469" s="104"/>
      <c r="AJ469" s="105"/>
      <c r="AK469" s="96">
        <f t="shared" ref="AK469:AK473" si="747">IF(D469="","",COUNT($F$465:$AJ$465)-AL469)</f>
        <v>31</v>
      </c>
      <c r="AL469" s="96">
        <f t="shared" ref="AL469:AL473" si="748">IF(D469="","",AT469+AU469)</f>
        <v>0</v>
      </c>
      <c r="AM469" s="106">
        <f t="shared" ref="AM469:AM473" si="749">IF(D469="","",COUNTIF(F469:AJ469,"休"))</f>
        <v>9</v>
      </c>
      <c r="AN469" s="197">
        <f t="shared" si="744"/>
        <v>0.28999999999999998</v>
      </c>
      <c r="AO469" s="198"/>
      <c r="AP469" s="215"/>
      <c r="AQ469" s="216"/>
      <c r="AR469" s="167"/>
      <c r="AT469" s="88">
        <f t="shared" ref="AT469:AT473" si="750">IF(D469="","",COUNTIF(F469:AJ469,"－"))</f>
        <v>0</v>
      </c>
      <c r="AU469" s="88">
        <f t="shared" ref="AU469:AU473" si="751">IF(D469="","",COUNTIF(F469:AJ469,"外"))</f>
        <v>0</v>
      </c>
      <c r="AV469" s="2"/>
      <c r="AX469" s="245"/>
      <c r="AY469" s="246"/>
      <c r="AZ469" s="247"/>
      <c r="BA469" s="35" t="str">
        <f>$BA$14</f>
        <v>A建設</v>
      </c>
      <c r="BB469" s="36" t="str">
        <f>$BB$14</f>
        <v>●●</v>
      </c>
      <c r="BC469" s="90">
        <f t="shared" ref="BC469:BC473" si="752">IF(AK469="",0,AK469)</f>
        <v>31</v>
      </c>
      <c r="BD469" s="90">
        <f t="shared" si="745"/>
        <v>0</v>
      </c>
      <c r="BE469" s="90">
        <f t="shared" si="746"/>
        <v>9</v>
      </c>
      <c r="BI469" s="100"/>
      <c r="BJ469" s="101"/>
      <c r="BK469" s="90">
        <f>AK469</f>
        <v>31</v>
      </c>
      <c r="BL469" s="90"/>
      <c r="BM469" s="90"/>
      <c r="BN469" s="90"/>
      <c r="BO469" s="90"/>
      <c r="BX469" s="90"/>
      <c r="BY469" s="90">
        <f>AL469</f>
        <v>0</v>
      </c>
      <c r="BZ469" s="90"/>
      <c r="CA469" s="90"/>
      <c r="CB469" s="90"/>
      <c r="CC469" s="90"/>
      <c r="CL469" s="90"/>
      <c r="CM469" s="90">
        <f>AM469</f>
        <v>9</v>
      </c>
      <c r="CN469" s="90"/>
      <c r="CO469" s="90"/>
      <c r="CP469" s="90"/>
      <c r="CQ469" s="90"/>
    </row>
    <row r="470" spans="2:103" ht="13.5" customHeight="1">
      <c r="B470" s="211"/>
      <c r="C470" s="208"/>
      <c r="D470" s="102" t="str">
        <f>IF($AH$15="","",$AH$15)</f>
        <v>△△</v>
      </c>
      <c r="E470" s="193"/>
      <c r="F470" s="103"/>
      <c r="G470" s="104" t="s">
        <v>1</v>
      </c>
      <c r="H470" s="104"/>
      <c r="I470" s="104"/>
      <c r="J470" s="104"/>
      <c r="K470" s="104"/>
      <c r="L470" s="104" t="s">
        <v>1</v>
      </c>
      <c r="M470" s="104" t="s">
        <v>1</v>
      </c>
      <c r="N470" s="104"/>
      <c r="O470" s="104"/>
      <c r="P470" s="104"/>
      <c r="Q470" s="104"/>
      <c r="R470" s="104" t="s">
        <v>1</v>
      </c>
      <c r="S470" s="104" t="s">
        <v>1</v>
      </c>
      <c r="T470" s="104"/>
      <c r="U470" s="104"/>
      <c r="V470" s="104"/>
      <c r="W470" s="104" t="s">
        <v>1</v>
      </c>
      <c r="X470" s="104"/>
      <c r="Y470" s="104"/>
      <c r="Z470" s="104" t="s">
        <v>1</v>
      </c>
      <c r="AA470" s="104"/>
      <c r="AB470" s="104"/>
      <c r="AC470" s="104" t="s">
        <v>1</v>
      </c>
      <c r="AD470" s="104" t="s">
        <v>1</v>
      </c>
      <c r="AE470" s="104"/>
      <c r="AF470" s="104"/>
      <c r="AG470" s="104"/>
      <c r="AH470" s="104"/>
      <c r="AI470" s="104"/>
      <c r="AJ470" s="105" t="s">
        <v>3</v>
      </c>
      <c r="AK470" s="96">
        <f t="shared" si="747"/>
        <v>31</v>
      </c>
      <c r="AL470" s="96">
        <f t="shared" si="748"/>
        <v>0</v>
      </c>
      <c r="AM470" s="106">
        <f t="shared" si="749"/>
        <v>9</v>
      </c>
      <c r="AN470" s="197">
        <f t="shared" si="744"/>
        <v>0.28999999999999998</v>
      </c>
      <c r="AO470" s="198"/>
      <c r="AP470" s="215"/>
      <c r="AQ470" s="216"/>
      <c r="AR470" s="167"/>
      <c r="AT470" s="88">
        <f t="shared" si="750"/>
        <v>0</v>
      </c>
      <c r="AU470" s="88">
        <f t="shared" si="751"/>
        <v>0</v>
      </c>
      <c r="AV470" s="2"/>
      <c r="AX470" s="245"/>
      <c r="AY470" s="246"/>
      <c r="AZ470" s="247"/>
      <c r="BA470" s="35" t="str">
        <f>$BA$15</f>
        <v>A建設</v>
      </c>
      <c r="BB470" s="36" t="str">
        <f>$BB$15</f>
        <v>△△</v>
      </c>
      <c r="BC470" s="90">
        <f t="shared" si="752"/>
        <v>31</v>
      </c>
      <c r="BD470" s="90">
        <f t="shared" si="745"/>
        <v>0</v>
      </c>
      <c r="BE470" s="90">
        <f t="shared" si="746"/>
        <v>9</v>
      </c>
      <c r="BI470" s="100"/>
      <c r="BJ470" s="101"/>
      <c r="BK470" s="90"/>
      <c r="BL470" s="90">
        <f>AK470</f>
        <v>31</v>
      </c>
      <c r="BM470" s="90"/>
      <c r="BN470" s="90"/>
      <c r="BO470" s="90"/>
      <c r="BX470" s="90"/>
      <c r="BY470" s="90"/>
      <c r="BZ470" s="90">
        <f>AL470</f>
        <v>0</v>
      </c>
      <c r="CA470" s="90"/>
      <c r="CB470" s="90"/>
      <c r="CC470" s="90"/>
      <c r="CL470" s="90"/>
      <c r="CM470" s="90"/>
      <c r="CN470" s="90">
        <f>AM470</f>
        <v>9</v>
      </c>
      <c r="CO470" s="90"/>
      <c r="CP470" s="90"/>
      <c r="CQ470" s="90"/>
    </row>
    <row r="471" spans="2:103" ht="13.5" customHeight="1">
      <c r="B471" s="211"/>
      <c r="C471" s="208"/>
      <c r="D471" s="102" t="str">
        <f>IF($AH$16="","",$AH$16)</f>
        <v>■■</v>
      </c>
      <c r="E471" s="193"/>
      <c r="F471" s="103"/>
      <c r="G471" s="104"/>
      <c r="H471" s="104" t="s">
        <v>1</v>
      </c>
      <c r="I471" s="104"/>
      <c r="J471" s="104"/>
      <c r="K471" s="104"/>
      <c r="L471" s="104"/>
      <c r="M471" s="104" t="s">
        <v>1</v>
      </c>
      <c r="N471" s="104"/>
      <c r="O471" s="104" t="s">
        <v>1</v>
      </c>
      <c r="P471" s="104"/>
      <c r="Q471" s="104"/>
      <c r="R471" s="104"/>
      <c r="S471" s="104"/>
      <c r="T471" s="104" t="s">
        <v>1</v>
      </c>
      <c r="U471" s="104"/>
      <c r="V471" s="104" t="s">
        <v>1</v>
      </c>
      <c r="W471" s="104"/>
      <c r="X471" s="104"/>
      <c r="Y471" s="104" t="s">
        <v>1</v>
      </c>
      <c r="Z471" s="104"/>
      <c r="AA471" s="104"/>
      <c r="AB471" s="104" t="s">
        <v>1</v>
      </c>
      <c r="AC471" s="104"/>
      <c r="AD471" s="104"/>
      <c r="AE471" s="104"/>
      <c r="AF471" s="104"/>
      <c r="AG471" s="104" t="s">
        <v>1</v>
      </c>
      <c r="AH471" s="104"/>
      <c r="AI471" s="104" t="s">
        <v>1</v>
      </c>
      <c r="AJ471" s="105"/>
      <c r="AK471" s="96">
        <f t="shared" si="747"/>
        <v>31</v>
      </c>
      <c r="AL471" s="96">
        <f t="shared" si="748"/>
        <v>0</v>
      </c>
      <c r="AM471" s="106">
        <f t="shared" si="749"/>
        <v>9</v>
      </c>
      <c r="AN471" s="197">
        <f t="shared" si="744"/>
        <v>0.28999999999999998</v>
      </c>
      <c r="AO471" s="198"/>
      <c r="AP471" s="215"/>
      <c r="AQ471" s="216"/>
      <c r="AR471" s="167"/>
      <c r="AT471" s="88">
        <f t="shared" si="750"/>
        <v>0</v>
      </c>
      <c r="AU471" s="88">
        <f t="shared" si="751"/>
        <v>0</v>
      </c>
      <c r="AV471" s="2"/>
      <c r="AX471" s="245"/>
      <c r="AY471" s="246"/>
      <c r="AZ471" s="247"/>
      <c r="BA471" s="35" t="str">
        <f>$BA$16</f>
        <v>A建設</v>
      </c>
      <c r="BB471" s="36" t="str">
        <f>$BB$16</f>
        <v>■■</v>
      </c>
      <c r="BC471" s="90">
        <f t="shared" si="752"/>
        <v>31</v>
      </c>
      <c r="BD471" s="90">
        <f t="shared" si="745"/>
        <v>0</v>
      </c>
      <c r="BE471" s="90">
        <f t="shared" si="746"/>
        <v>9</v>
      </c>
      <c r="BI471" s="100"/>
      <c r="BJ471" s="101"/>
      <c r="BK471" s="90"/>
      <c r="BL471" s="90"/>
      <c r="BM471" s="90">
        <f>AK471</f>
        <v>31</v>
      </c>
      <c r="BN471" s="90"/>
      <c r="BO471" s="90"/>
      <c r="BX471" s="90"/>
      <c r="BY471" s="90"/>
      <c r="BZ471" s="90"/>
      <c r="CA471" s="90">
        <f>AL471</f>
        <v>0</v>
      </c>
      <c r="CB471" s="90"/>
      <c r="CC471" s="90"/>
      <c r="CL471" s="90"/>
      <c r="CM471" s="90"/>
      <c r="CN471" s="90"/>
      <c r="CO471" s="90">
        <f>AM471</f>
        <v>9</v>
      </c>
      <c r="CP471" s="90"/>
      <c r="CQ471" s="90"/>
    </row>
    <row r="472" spans="2:103" ht="13.5" customHeight="1">
      <c r="B472" s="211"/>
      <c r="C472" s="208"/>
      <c r="D472" s="102" t="str">
        <f>IF($AH$17="","",$AH$17)</f>
        <v>★★</v>
      </c>
      <c r="E472" s="193"/>
      <c r="F472" s="103"/>
      <c r="G472" s="104"/>
      <c r="H472" s="104"/>
      <c r="I472" s="104"/>
      <c r="J472" s="104" t="s">
        <v>1</v>
      </c>
      <c r="K472" s="104" t="s">
        <v>1</v>
      </c>
      <c r="L472" s="104"/>
      <c r="M472" s="104"/>
      <c r="N472" s="104" t="s">
        <v>1</v>
      </c>
      <c r="O472" s="104"/>
      <c r="P472" s="104"/>
      <c r="Q472" s="104" t="s">
        <v>1</v>
      </c>
      <c r="R472" s="104" t="s">
        <v>1</v>
      </c>
      <c r="S472" s="104"/>
      <c r="T472" s="104"/>
      <c r="U472" s="104"/>
      <c r="V472" s="104"/>
      <c r="W472" s="104"/>
      <c r="X472" s="104" t="s">
        <v>1</v>
      </c>
      <c r="Y472" s="104" t="s">
        <v>1</v>
      </c>
      <c r="Z472" s="104"/>
      <c r="AA472" s="104"/>
      <c r="AB472" s="104"/>
      <c r="AC472" s="104"/>
      <c r="AD472" s="104"/>
      <c r="AE472" s="104" t="s">
        <v>1</v>
      </c>
      <c r="AF472" s="104" t="s">
        <v>1</v>
      </c>
      <c r="AG472" s="104"/>
      <c r="AH472" s="104"/>
      <c r="AI472" s="104"/>
      <c r="AJ472" s="105"/>
      <c r="AK472" s="96">
        <f t="shared" si="747"/>
        <v>31</v>
      </c>
      <c r="AL472" s="96">
        <f t="shared" si="748"/>
        <v>0</v>
      </c>
      <c r="AM472" s="106">
        <f t="shared" si="749"/>
        <v>9</v>
      </c>
      <c r="AN472" s="197">
        <f t="shared" si="744"/>
        <v>0.28999999999999998</v>
      </c>
      <c r="AO472" s="198"/>
      <c r="AP472" s="215"/>
      <c r="AQ472" s="216"/>
      <c r="AR472" s="167"/>
      <c r="AT472" s="88">
        <f t="shared" si="750"/>
        <v>0</v>
      </c>
      <c r="AU472" s="88">
        <f t="shared" si="751"/>
        <v>0</v>
      </c>
      <c r="AV472" s="2"/>
      <c r="AX472" s="245"/>
      <c r="AY472" s="246"/>
      <c r="AZ472" s="247"/>
      <c r="BA472" s="35" t="str">
        <f>$BA$17</f>
        <v>A建設</v>
      </c>
      <c r="BB472" s="36" t="str">
        <f>$BB$17</f>
        <v>★★</v>
      </c>
      <c r="BC472" s="90">
        <f t="shared" si="752"/>
        <v>31</v>
      </c>
      <c r="BD472" s="90">
        <f t="shared" si="745"/>
        <v>0</v>
      </c>
      <c r="BE472" s="90">
        <f t="shared" si="746"/>
        <v>9</v>
      </c>
      <c r="BI472" s="100"/>
      <c r="BJ472" s="101"/>
      <c r="BK472" s="90"/>
      <c r="BL472" s="90"/>
      <c r="BM472" s="90"/>
      <c r="BN472" s="90">
        <f>AK472</f>
        <v>31</v>
      </c>
      <c r="BO472" s="90"/>
      <c r="BX472" s="90"/>
      <c r="BY472" s="90"/>
      <c r="BZ472" s="90"/>
      <c r="CA472" s="90"/>
      <c r="CB472" s="90">
        <f>AL472</f>
        <v>0</v>
      </c>
      <c r="CC472" s="90"/>
      <c r="CL472" s="90"/>
      <c r="CM472" s="90"/>
      <c r="CN472" s="90"/>
      <c r="CO472" s="90"/>
      <c r="CP472" s="90">
        <f>AM472</f>
        <v>9</v>
      </c>
      <c r="CQ472" s="90"/>
    </row>
    <row r="473" spans="2:103" ht="13.5" customHeight="1">
      <c r="B473" s="212"/>
      <c r="C473" s="209"/>
      <c r="D473" s="102" t="str">
        <f>IF($AH$18="","",$AH$18)</f>
        <v/>
      </c>
      <c r="E473" s="194"/>
      <c r="F473" s="107"/>
      <c r="G473" s="108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10"/>
      <c r="AK473" s="96" t="str">
        <f t="shared" si="747"/>
        <v/>
      </c>
      <c r="AL473" s="97" t="str">
        <f t="shared" si="748"/>
        <v/>
      </c>
      <c r="AM473" s="98" t="str">
        <f t="shared" si="749"/>
        <v/>
      </c>
      <c r="AN473" s="199" t="str">
        <f t="shared" si="744"/>
        <v/>
      </c>
      <c r="AO473" s="200"/>
      <c r="AP473" s="215"/>
      <c r="AQ473" s="216"/>
      <c r="AR473" s="167"/>
      <c r="AT473" s="88" t="str">
        <f t="shared" si="750"/>
        <v/>
      </c>
      <c r="AU473" s="88" t="str">
        <f t="shared" si="751"/>
        <v/>
      </c>
      <c r="AV473" s="2"/>
      <c r="AX473" s="245"/>
      <c r="AY473" s="246"/>
      <c r="AZ473" s="247"/>
      <c r="BA473" s="50" t="str">
        <f>$BA$18</f>
        <v>A建設</v>
      </c>
      <c r="BB473" s="51">
        <f>$BB$18</f>
        <v>0</v>
      </c>
      <c r="BC473" s="90">
        <f t="shared" si="752"/>
        <v>0</v>
      </c>
      <c r="BD473" s="90">
        <f t="shared" si="745"/>
        <v>0</v>
      </c>
      <c r="BE473" s="90">
        <f t="shared" si="746"/>
        <v>0</v>
      </c>
      <c r="BI473" s="100"/>
      <c r="BJ473" s="101"/>
      <c r="BK473" s="90"/>
      <c r="BL473" s="90"/>
      <c r="BM473" s="90"/>
      <c r="BN473" s="90"/>
      <c r="BO473" s="90" t="str">
        <f>AK473</f>
        <v/>
      </c>
      <c r="BX473" s="90"/>
      <c r="BY473" s="90"/>
      <c r="BZ473" s="90"/>
      <c r="CA473" s="90"/>
      <c r="CB473" s="90"/>
      <c r="CC473" s="90" t="str">
        <f>AL473</f>
        <v/>
      </c>
      <c r="CL473" s="90"/>
      <c r="CM473" s="90"/>
      <c r="CN473" s="90"/>
      <c r="CO473" s="90"/>
      <c r="CP473" s="90"/>
      <c r="CQ473" s="90" t="str">
        <f>AM473</f>
        <v/>
      </c>
    </row>
    <row r="474" spans="2:103" ht="26.25" customHeight="1">
      <c r="B474" s="210" t="str">
        <f>IF($AB$19="","",$AB$19)</f>
        <v>下請負人</v>
      </c>
      <c r="C474" s="207" t="str">
        <f>$AE$19</f>
        <v>B産業</v>
      </c>
      <c r="D474" s="88"/>
      <c r="E474" s="133" t="s">
        <v>61</v>
      </c>
      <c r="F474" s="158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9"/>
      <c r="AK474" s="88"/>
      <c r="AL474" s="88"/>
      <c r="AM474" s="111"/>
      <c r="AN474" s="112"/>
      <c r="AO474" s="113"/>
      <c r="AP474" s="215"/>
      <c r="AQ474" s="216"/>
      <c r="AR474" s="167"/>
      <c r="AX474" s="183" t="str">
        <f>$AX$19</f>
        <v>下請負人</v>
      </c>
      <c r="AY474" s="184"/>
      <c r="AZ474" s="185"/>
      <c r="BA474" s="150"/>
      <c r="BB474" s="151"/>
      <c r="BC474" s="114"/>
      <c r="BD474" s="114"/>
      <c r="BE474" s="114"/>
    </row>
    <row r="475" spans="2:103" ht="13.5" customHeight="1">
      <c r="B475" s="211"/>
      <c r="C475" s="208"/>
      <c r="D475" s="115" t="str">
        <f>IF($AH$19="","",$AH$19)</f>
        <v>〇〇</v>
      </c>
      <c r="E475" s="192"/>
      <c r="F475" s="92" t="s">
        <v>1</v>
      </c>
      <c r="G475" s="93" t="s">
        <v>1</v>
      </c>
      <c r="H475" s="93"/>
      <c r="I475" s="93"/>
      <c r="J475" s="93"/>
      <c r="K475" s="93" t="s">
        <v>1</v>
      </c>
      <c r="L475" s="93"/>
      <c r="M475" s="93"/>
      <c r="N475" s="93"/>
      <c r="O475" s="93" t="s">
        <v>1</v>
      </c>
      <c r="P475" s="93"/>
      <c r="Q475" s="93"/>
      <c r="R475" s="93" t="s">
        <v>1</v>
      </c>
      <c r="S475" s="93"/>
      <c r="T475" s="93"/>
      <c r="U475" s="93"/>
      <c r="V475" s="93" t="s">
        <v>1</v>
      </c>
      <c r="W475" s="93"/>
      <c r="X475" s="93"/>
      <c r="Y475" s="93"/>
      <c r="Z475" s="93" t="s">
        <v>1</v>
      </c>
      <c r="AA475" s="93"/>
      <c r="AB475" s="93"/>
      <c r="AC475" s="93"/>
      <c r="AD475" s="93" t="s">
        <v>1</v>
      </c>
      <c r="AE475" s="94" t="s">
        <v>1</v>
      </c>
      <c r="AF475" s="94"/>
      <c r="AG475" s="94"/>
      <c r="AH475" s="94"/>
      <c r="AI475" s="94"/>
      <c r="AJ475" s="95"/>
      <c r="AK475" s="96">
        <f>IF(D475="","",COUNT($F$465:$AJ$465)-AL475)</f>
        <v>31</v>
      </c>
      <c r="AL475" s="97">
        <f>IF(D475="","",AT475+AU475)</f>
        <v>0</v>
      </c>
      <c r="AM475" s="98">
        <f>IF(D475="","",COUNTIF(F475:AJ475,"休"))</f>
        <v>9</v>
      </c>
      <c r="AN475" s="195">
        <f t="shared" ref="AN475:AN478" si="753">IF(D475="","",IF(AK475=0,"－",IFERROR(ROUNDDOWN(AM475/AK475,3),"")))</f>
        <v>0.28999999999999998</v>
      </c>
      <c r="AO475" s="196"/>
      <c r="AP475" s="215"/>
      <c r="AQ475" s="216"/>
      <c r="AR475" s="167"/>
      <c r="AT475" s="88">
        <f t="shared" ref="AT475:AT478" si="754">IF(D475="","",COUNTIF(F475:AJ475,"－"))</f>
        <v>0</v>
      </c>
      <c r="AU475" s="88">
        <f t="shared" ref="AU475:AU478" si="755">IF(D475="","",COUNTIF(F475:AJ475,"外"))</f>
        <v>0</v>
      </c>
      <c r="AV475" s="2"/>
      <c r="AX475" s="186"/>
      <c r="AY475" s="187"/>
      <c r="AZ475" s="188"/>
      <c r="BA475" s="22" t="str">
        <f>$BA$19</f>
        <v>B産業</v>
      </c>
      <c r="BB475" s="23" t="str">
        <f>$BB$19</f>
        <v>〇〇</v>
      </c>
      <c r="BC475" s="90">
        <f t="shared" ref="BC475:BC478" si="756">IF(AK475="",0,AK475)</f>
        <v>31</v>
      </c>
      <c r="BD475" s="90">
        <f t="shared" ref="BD475:BD478" si="757">IF(AL475="",0,AL475)</f>
        <v>0</v>
      </c>
      <c r="BE475" s="90">
        <f t="shared" ref="BE475:BE478" si="758">IF(AM475="",0,AM475)</f>
        <v>9</v>
      </c>
      <c r="BP475" s="90">
        <f>AK475</f>
        <v>31</v>
      </c>
      <c r="BQ475" s="90"/>
      <c r="BR475" s="90"/>
      <c r="BS475" s="90"/>
      <c r="CD475" s="90">
        <f>AL475</f>
        <v>0</v>
      </c>
      <c r="CE475" s="90"/>
      <c r="CF475" s="90"/>
      <c r="CG475" s="90"/>
      <c r="CR475" s="90">
        <f>AM475</f>
        <v>9</v>
      </c>
      <c r="CS475" s="90"/>
      <c r="CT475" s="90"/>
      <c r="CU475" s="90"/>
    </row>
    <row r="476" spans="2:103" ht="13.5" customHeight="1">
      <c r="B476" s="211"/>
      <c r="C476" s="208"/>
      <c r="D476" s="102" t="str">
        <f>IF($AH$20="","",$AH$20)</f>
        <v>●●</v>
      </c>
      <c r="E476" s="193"/>
      <c r="F476" s="103"/>
      <c r="G476" s="104" t="s">
        <v>1</v>
      </c>
      <c r="H476" s="104" t="s">
        <v>1</v>
      </c>
      <c r="I476" s="104"/>
      <c r="J476" s="104"/>
      <c r="K476" s="104"/>
      <c r="L476" s="104" t="s">
        <v>1</v>
      </c>
      <c r="M476" s="104" t="s">
        <v>1</v>
      </c>
      <c r="N476" s="104"/>
      <c r="O476" s="104"/>
      <c r="P476" s="104"/>
      <c r="Q476" s="104" t="s">
        <v>1</v>
      </c>
      <c r="R476" s="104"/>
      <c r="S476" s="104"/>
      <c r="T476" s="104"/>
      <c r="U476" s="104" t="s">
        <v>1</v>
      </c>
      <c r="V476" s="104" t="s">
        <v>1</v>
      </c>
      <c r="W476" s="104"/>
      <c r="X476" s="104"/>
      <c r="Y476" s="104"/>
      <c r="Z476" s="104" t="s">
        <v>1</v>
      </c>
      <c r="AA476" s="104"/>
      <c r="AB476" s="104"/>
      <c r="AC476" s="104"/>
      <c r="AD476" s="104"/>
      <c r="AE476" s="104" t="s">
        <v>1</v>
      </c>
      <c r="AF476" s="104"/>
      <c r="AG476" s="104"/>
      <c r="AH476" s="104"/>
      <c r="AI476" s="104"/>
      <c r="AJ476" s="105"/>
      <c r="AK476" s="96">
        <f t="shared" ref="AK476:AK478" si="759">IF(D476="","",COUNT($F$465:$AJ$465)-AL476)</f>
        <v>31</v>
      </c>
      <c r="AL476" s="96">
        <f t="shared" ref="AL476:AL478" si="760">IF(D476="","",AT476+AU476)</f>
        <v>0</v>
      </c>
      <c r="AM476" s="106">
        <f t="shared" ref="AM476:AM478" si="761">IF(D476="","",COUNTIF(F476:AJ476,"休"))</f>
        <v>9</v>
      </c>
      <c r="AN476" s="197">
        <f t="shared" si="753"/>
        <v>0.28999999999999998</v>
      </c>
      <c r="AO476" s="198"/>
      <c r="AP476" s="215"/>
      <c r="AQ476" s="216"/>
      <c r="AR476" s="167"/>
      <c r="AT476" s="88">
        <f t="shared" si="754"/>
        <v>0</v>
      </c>
      <c r="AU476" s="88">
        <f t="shared" si="755"/>
        <v>0</v>
      </c>
      <c r="AV476" s="2"/>
      <c r="AX476" s="186"/>
      <c r="AY476" s="187"/>
      <c r="AZ476" s="188"/>
      <c r="BA476" s="35" t="str">
        <f>$BA$20</f>
        <v>B産業</v>
      </c>
      <c r="BB476" s="152" t="str">
        <f>$BB$20</f>
        <v>●●</v>
      </c>
      <c r="BC476" s="90">
        <f t="shared" si="756"/>
        <v>31</v>
      </c>
      <c r="BD476" s="90">
        <f t="shared" si="757"/>
        <v>0</v>
      </c>
      <c r="BE476" s="90">
        <f t="shared" si="758"/>
        <v>9</v>
      </c>
      <c r="BP476" s="90"/>
      <c r="BQ476" s="90">
        <f>AK476</f>
        <v>31</v>
      </c>
      <c r="BR476" s="90"/>
      <c r="BS476" s="90"/>
      <c r="CD476" s="90"/>
      <c r="CE476" s="90">
        <f>AL476</f>
        <v>0</v>
      </c>
      <c r="CF476" s="90"/>
      <c r="CG476" s="90"/>
      <c r="CR476" s="90"/>
      <c r="CS476" s="90">
        <f>AM476</f>
        <v>9</v>
      </c>
      <c r="CT476" s="90"/>
      <c r="CU476" s="90"/>
    </row>
    <row r="477" spans="2:103" ht="13.5" customHeight="1">
      <c r="B477" s="211"/>
      <c r="C477" s="208"/>
      <c r="D477" s="102" t="str">
        <f>IF($AH$21="","",$AH$21)</f>
        <v/>
      </c>
      <c r="E477" s="193"/>
      <c r="F477" s="103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5"/>
      <c r="AK477" s="96" t="str">
        <f t="shared" si="759"/>
        <v/>
      </c>
      <c r="AL477" s="96" t="str">
        <f t="shared" si="760"/>
        <v/>
      </c>
      <c r="AM477" s="106" t="str">
        <f t="shared" si="761"/>
        <v/>
      </c>
      <c r="AN477" s="197" t="str">
        <f t="shared" si="753"/>
        <v/>
      </c>
      <c r="AO477" s="198"/>
      <c r="AP477" s="215"/>
      <c r="AQ477" s="216"/>
      <c r="AR477" s="167"/>
      <c r="AT477" s="88" t="str">
        <f t="shared" si="754"/>
        <v/>
      </c>
      <c r="AU477" s="88" t="str">
        <f t="shared" si="755"/>
        <v/>
      </c>
      <c r="AV477" s="2"/>
      <c r="AX477" s="186"/>
      <c r="AY477" s="187"/>
      <c r="AZ477" s="188"/>
      <c r="BA477" s="35" t="str">
        <f>$BA$21</f>
        <v>B産業</v>
      </c>
      <c r="BB477" s="152">
        <f>$BB$21</f>
        <v>0</v>
      </c>
      <c r="BC477" s="90">
        <f t="shared" si="756"/>
        <v>0</v>
      </c>
      <c r="BD477" s="90">
        <f t="shared" si="757"/>
        <v>0</v>
      </c>
      <c r="BE477" s="90">
        <f t="shared" si="758"/>
        <v>0</v>
      </c>
      <c r="BP477" s="90"/>
      <c r="BQ477" s="90"/>
      <c r="BR477" s="90" t="str">
        <f>AK477</f>
        <v/>
      </c>
      <c r="BS477" s="90"/>
      <c r="CD477" s="90"/>
      <c r="CE477" s="90"/>
      <c r="CF477" s="90" t="str">
        <f>AL477</f>
        <v/>
      </c>
      <c r="CG477" s="90"/>
      <c r="CR477" s="90"/>
      <c r="CS477" s="90"/>
      <c r="CT477" s="90" t="str">
        <f>AM477</f>
        <v/>
      </c>
      <c r="CU477" s="90"/>
    </row>
    <row r="478" spans="2:103" ht="13.5" customHeight="1">
      <c r="B478" s="211"/>
      <c r="C478" s="209"/>
      <c r="D478" s="115" t="str">
        <f>IF($AH$22="","",$AH$22)</f>
        <v/>
      </c>
      <c r="E478" s="194"/>
      <c r="F478" s="103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5"/>
      <c r="AK478" s="96" t="str">
        <f t="shared" si="759"/>
        <v/>
      </c>
      <c r="AL478" s="116" t="str">
        <f t="shared" si="760"/>
        <v/>
      </c>
      <c r="AM478" s="98" t="str">
        <f t="shared" si="761"/>
        <v/>
      </c>
      <c r="AN478" s="199" t="str">
        <f t="shared" si="753"/>
        <v/>
      </c>
      <c r="AO478" s="200"/>
      <c r="AP478" s="215"/>
      <c r="AQ478" s="216"/>
      <c r="AR478" s="167"/>
      <c r="AT478" s="88" t="str">
        <f t="shared" si="754"/>
        <v/>
      </c>
      <c r="AU478" s="88" t="str">
        <f t="shared" si="755"/>
        <v/>
      </c>
      <c r="AV478" s="2"/>
      <c r="AX478" s="186"/>
      <c r="AY478" s="187"/>
      <c r="AZ478" s="188"/>
      <c r="BA478" s="50" t="str">
        <f>$BA$22</f>
        <v>B産業</v>
      </c>
      <c r="BB478" s="153" t="str">
        <f t="shared" ref="BB478" si="762">BB458</f>
        <v>●●</v>
      </c>
      <c r="BC478" s="90">
        <f t="shared" si="756"/>
        <v>0</v>
      </c>
      <c r="BD478" s="90">
        <f t="shared" si="757"/>
        <v>0</v>
      </c>
      <c r="BE478" s="90">
        <f t="shared" si="758"/>
        <v>0</v>
      </c>
      <c r="BP478" s="90"/>
      <c r="BQ478" s="90"/>
      <c r="BR478" s="90"/>
      <c r="BS478" s="90" t="str">
        <f>AK478</f>
        <v/>
      </c>
      <c r="CD478" s="90"/>
      <c r="CE478" s="90"/>
      <c r="CF478" s="90"/>
      <c r="CG478" s="90" t="str">
        <f>AL478</f>
        <v/>
      </c>
      <c r="CR478" s="90"/>
      <c r="CS478" s="90"/>
      <c r="CT478" s="90"/>
      <c r="CU478" s="90" t="str">
        <f>AM478</f>
        <v/>
      </c>
    </row>
    <row r="479" spans="2:103" ht="26.25" customHeight="1">
      <c r="B479" s="211"/>
      <c r="C479" s="207" t="str">
        <f>$AE$23</f>
        <v>C土木</v>
      </c>
      <c r="D479" s="88"/>
      <c r="E479" s="133" t="s">
        <v>61</v>
      </c>
      <c r="F479" s="158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9"/>
      <c r="AK479" s="88"/>
      <c r="AL479" s="88"/>
      <c r="AM479" s="111"/>
      <c r="AN479" s="112"/>
      <c r="AO479" s="113"/>
      <c r="AP479" s="215"/>
      <c r="AQ479" s="216"/>
      <c r="AR479" s="167"/>
      <c r="AX479" s="186"/>
      <c r="AY479" s="187"/>
      <c r="AZ479" s="188"/>
      <c r="BA479" s="150"/>
      <c r="BB479" s="149"/>
      <c r="BC479" s="114"/>
      <c r="BD479" s="114"/>
      <c r="BE479" s="114"/>
    </row>
    <row r="480" spans="2:103">
      <c r="B480" s="211"/>
      <c r="C480" s="208"/>
      <c r="D480" s="91" t="str">
        <f>IF($AH$23="","",$AH$23)</f>
        <v>●●</v>
      </c>
      <c r="E480" s="192"/>
      <c r="F480" s="92" t="s">
        <v>1</v>
      </c>
      <c r="G480" s="93"/>
      <c r="H480" s="93"/>
      <c r="I480" s="93"/>
      <c r="J480" s="93" t="s">
        <v>1</v>
      </c>
      <c r="K480" s="93"/>
      <c r="L480" s="93"/>
      <c r="M480" s="93"/>
      <c r="N480" s="93" t="s">
        <v>1</v>
      </c>
      <c r="O480" s="93" t="s">
        <v>1</v>
      </c>
      <c r="P480" s="93"/>
      <c r="Q480" s="93"/>
      <c r="R480" s="93"/>
      <c r="S480" s="93"/>
      <c r="T480" s="93" t="s">
        <v>1</v>
      </c>
      <c r="U480" s="93" t="s">
        <v>1</v>
      </c>
      <c r="V480" s="93"/>
      <c r="W480" s="93"/>
      <c r="X480" s="93"/>
      <c r="Y480" s="93" t="s">
        <v>1</v>
      </c>
      <c r="Z480" s="93" t="s">
        <v>1</v>
      </c>
      <c r="AA480" s="93"/>
      <c r="AB480" s="93"/>
      <c r="AC480" s="93" t="s">
        <v>3</v>
      </c>
      <c r="AD480" s="93" t="s">
        <v>5</v>
      </c>
      <c r="AE480" s="93" t="s">
        <v>5</v>
      </c>
      <c r="AF480" s="93" t="s">
        <v>5</v>
      </c>
      <c r="AG480" s="93" t="s">
        <v>5</v>
      </c>
      <c r="AH480" s="93" t="s">
        <v>5</v>
      </c>
      <c r="AI480" s="93" t="s">
        <v>5</v>
      </c>
      <c r="AJ480" s="117" t="s">
        <v>5</v>
      </c>
      <c r="AK480" s="96">
        <f>IF(D480="","",COUNT($F$465:$AJ$465)-AL480)</f>
        <v>24</v>
      </c>
      <c r="AL480" s="118">
        <f>IF(D480="","",AT480+AU480)</f>
        <v>7</v>
      </c>
      <c r="AM480" s="119">
        <f>IF(D480="","",COUNTIF(F480:AJ480,"休"))</f>
        <v>8</v>
      </c>
      <c r="AN480" s="195">
        <f t="shared" ref="AN480:AN483" si="763">IF(D480="","",IF(AK480=0,"－",IFERROR(ROUNDDOWN(AM480/AK480,3),"")))</f>
        <v>0.33300000000000002</v>
      </c>
      <c r="AO480" s="196"/>
      <c r="AP480" s="215"/>
      <c r="AQ480" s="216"/>
      <c r="AR480" s="167"/>
      <c r="AT480" s="88">
        <f t="shared" ref="AT480:AT483" si="764">IF(D480="","",COUNTIF(F480:AJ480,"－"))</f>
        <v>7</v>
      </c>
      <c r="AU480" s="88">
        <f t="shared" ref="AU480:AU483" si="765">IF(D480="","",COUNTIF(F480:AJ480,"外"))</f>
        <v>0</v>
      </c>
      <c r="AV480" s="2"/>
      <c r="AX480" s="186"/>
      <c r="AY480" s="187"/>
      <c r="AZ480" s="188"/>
      <c r="BA480" s="22" t="str">
        <f>$BA$23</f>
        <v>C土木</v>
      </c>
      <c r="BB480" s="154" t="str">
        <f>$BB$23</f>
        <v>●●</v>
      </c>
      <c r="BC480" s="90">
        <f t="shared" ref="BC480:BC483" si="766">IF(AK480="",0,AK480)</f>
        <v>24</v>
      </c>
      <c r="BD480" s="90">
        <f t="shared" ref="BD480:BD483" si="767">IF(AL480="",0,AL480)</f>
        <v>7</v>
      </c>
      <c r="BE480" s="90">
        <f t="shared" ref="BE480:BE483" si="768">IF(AM480="",0,AM480)</f>
        <v>8</v>
      </c>
      <c r="BT480" s="90">
        <f>AK480</f>
        <v>24</v>
      </c>
      <c r="BU480" s="90"/>
      <c r="BV480" s="90"/>
      <c r="BW480" s="90"/>
      <c r="CH480" s="90">
        <f>AL480</f>
        <v>7</v>
      </c>
      <c r="CI480" s="90"/>
      <c r="CJ480" s="90"/>
      <c r="CK480" s="90"/>
      <c r="CV480" s="90">
        <f>AM480</f>
        <v>8</v>
      </c>
      <c r="CW480" s="90"/>
      <c r="CX480" s="90"/>
      <c r="CY480" s="90"/>
    </row>
    <row r="481" spans="2:103" ht="13.5" customHeight="1">
      <c r="B481" s="211"/>
      <c r="C481" s="208"/>
      <c r="D481" s="102" t="str">
        <f>IF($AH$24="","",$AH$24)</f>
        <v/>
      </c>
      <c r="E481" s="193"/>
      <c r="F481" s="103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5"/>
      <c r="AK481" s="96" t="str">
        <f t="shared" ref="AK481:AK483" si="769">IF(D481="","",COUNT($F$465:$AJ$465)-AL481)</f>
        <v/>
      </c>
      <c r="AL481" s="96" t="str">
        <f t="shared" ref="AL481:AL483" si="770">IF(D481="","",AT481+AU481)</f>
        <v/>
      </c>
      <c r="AM481" s="106" t="str">
        <f t="shared" ref="AM481:AM483" si="771">IF(D481="","",COUNTIF(F481:AJ481,"休"))</f>
        <v/>
      </c>
      <c r="AN481" s="197" t="str">
        <f t="shared" si="763"/>
        <v/>
      </c>
      <c r="AO481" s="198"/>
      <c r="AP481" s="215"/>
      <c r="AQ481" s="216"/>
      <c r="AR481" s="167"/>
      <c r="AT481" s="88" t="str">
        <f t="shared" si="764"/>
        <v/>
      </c>
      <c r="AU481" s="88" t="str">
        <f t="shared" si="765"/>
        <v/>
      </c>
      <c r="AV481" s="2"/>
      <c r="AX481" s="186"/>
      <c r="AY481" s="187"/>
      <c r="AZ481" s="188"/>
      <c r="BA481" s="35" t="str">
        <f>$BA$24</f>
        <v>C土木</v>
      </c>
      <c r="BB481" s="152">
        <f>$BB$24</f>
        <v>0</v>
      </c>
      <c r="BC481" s="90">
        <f t="shared" si="766"/>
        <v>0</v>
      </c>
      <c r="BD481" s="90">
        <f t="shared" si="767"/>
        <v>0</v>
      </c>
      <c r="BE481" s="90">
        <f t="shared" si="768"/>
        <v>0</v>
      </c>
      <c r="BT481" s="90"/>
      <c r="BU481" s="90" t="str">
        <f>AK481</f>
        <v/>
      </c>
      <c r="BV481" s="90"/>
      <c r="BW481" s="90"/>
      <c r="CH481" s="90"/>
      <c r="CI481" s="90" t="str">
        <f>AL481</f>
        <v/>
      </c>
      <c r="CJ481" s="90"/>
      <c r="CK481" s="90"/>
      <c r="CV481" s="90"/>
      <c r="CW481" s="90" t="str">
        <f>AM481</f>
        <v/>
      </c>
      <c r="CX481" s="90"/>
      <c r="CY481" s="90"/>
    </row>
    <row r="482" spans="2:103" ht="13.5" customHeight="1">
      <c r="B482" s="211"/>
      <c r="C482" s="208"/>
      <c r="D482" s="102" t="str">
        <f>IF($AH$25="","",$AH$25)</f>
        <v/>
      </c>
      <c r="E482" s="193"/>
      <c r="F482" s="103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5"/>
      <c r="AK482" s="96" t="str">
        <f t="shared" si="769"/>
        <v/>
      </c>
      <c r="AL482" s="96" t="str">
        <f t="shared" si="770"/>
        <v/>
      </c>
      <c r="AM482" s="106" t="str">
        <f t="shared" si="771"/>
        <v/>
      </c>
      <c r="AN482" s="197" t="str">
        <f t="shared" si="763"/>
        <v/>
      </c>
      <c r="AO482" s="198"/>
      <c r="AP482" s="215"/>
      <c r="AQ482" s="216"/>
      <c r="AR482" s="167"/>
      <c r="AT482" s="88" t="str">
        <f t="shared" si="764"/>
        <v/>
      </c>
      <c r="AU482" s="88" t="str">
        <f t="shared" si="765"/>
        <v/>
      </c>
      <c r="AV482" s="2"/>
      <c r="AX482" s="186"/>
      <c r="AY482" s="187"/>
      <c r="AZ482" s="188"/>
      <c r="BA482" s="35" t="str">
        <f>$BA$25</f>
        <v>C土木</v>
      </c>
      <c r="BB482" s="152">
        <f>$BB$25</f>
        <v>0</v>
      </c>
      <c r="BC482" s="90">
        <f t="shared" si="766"/>
        <v>0</v>
      </c>
      <c r="BD482" s="90">
        <f t="shared" si="767"/>
        <v>0</v>
      </c>
      <c r="BE482" s="90">
        <f t="shared" si="768"/>
        <v>0</v>
      </c>
      <c r="BT482" s="90"/>
      <c r="BU482" s="90"/>
      <c r="BV482" s="90" t="str">
        <f>AK482</f>
        <v/>
      </c>
      <c r="BW482" s="90"/>
      <c r="CH482" s="90"/>
      <c r="CI482" s="90"/>
      <c r="CJ482" s="90" t="str">
        <f>AL482</f>
        <v/>
      </c>
      <c r="CK482" s="90"/>
      <c r="CV482" s="90"/>
      <c r="CW482" s="90"/>
      <c r="CX482" s="90" t="str">
        <f>AM482</f>
        <v/>
      </c>
      <c r="CY482" s="90"/>
    </row>
    <row r="483" spans="2:103" ht="13.5" customHeight="1">
      <c r="B483" s="212"/>
      <c r="C483" s="209"/>
      <c r="D483" s="120" t="str">
        <f>IF($AH$26="","",$AH$26)</f>
        <v/>
      </c>
      <c r="E483" s="194"/>
      <c r="F483" s="121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22"/>
      <c r="AK483" s="116" t="str">
        <f t="shared" si="769"/>
        <v/>
      </c>
      <c r="AL483" s="123" t="str">
        <f t="shared" si="770"/>
        <v/>
      </c>
      <c r="AM483" s="124" t="str">
        <f t="shared" si="771"/>
        <v/>
      </c>
      <c r="AN483" s="199" t="str">
        <f t="shared" si="763"/>
        <v/>
      </c>
      <c r="AO483" s="200"/>
      <c r="AP483" s="217"/>
      <c r="AQ483" s="218"/>
      <c r="AR483" s="167"/>
      <c r="AT483" s="88" t="str">
        <f t="shared" si="764"/>
        <v/>
      </c>
      <c r="AU483" s="88" t="str">
        <f t="shared" si="765"/>
        <v/>
      </c>
      <c r="AV483" s="2"/>
      <c r="AX483" s="189"/>
      <c r="AY483" s="190"/>
      <c r="AZ483" s="191"/>
      <c r="BA483" s="50" t="str">
        <f>$BA$26</f>
        <v>C土木</v>
      </c>
      <c r="BB483" s="153">
        <f>$BB$26</f>
        <v>0</v>
      </c>
      <c r="BC483" s="90">
        <f t="shared" si="766"/>
        <v>0</v>
      </c>
      <c r="BD483" s="90">
        <f t="shared" si="767"/>
        <v>0</v>
      </c>
      <c r="BE483" s="90">
        <f t="shared" si="768"/>
        <v>0</v>
      </c>
      <c r="BT483" s="90"/>
      <c r="BU483" s="90"/>
      <c r="BV483" s="90"/>
      <c r="BW483" s="90" t="str">
        <f>AK483</f>
        <v/>
      </c>
      <c r="CH483" s="90"/>
      <c r="CI483" s="90"/>
      <c r="CJ483" s="90"/>
      <c r="CK483" s="90" t="str">
        <f>AL483</f>
        <v/>
      </c>
      <c r="CV483" s="90"/>
      <c r="CW483" s="90"/>
      <c r="CX483" s="90"/>
      <c r="CY483" s="90" t="str">
        <f>AM483</f>
        <v/>
      </c>
    </row>
    <row r="484" spans="2:103"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M484" s="203" t="s">
        <v>60</v>
      </c>
      <c r="AN484" s="204"/>
      <c r="AO484" s="204"/>
      <c r="AP484" s="205" t="str">
        <f>IF(7&gt;COUNT(F465:AJ465),"対象外",IF(AP468&gt;=0.285,"達成","未達成"))</f>
        <v>達成</v>
      </c>
      <c r="AQ484" s="206"/>
      <c r="AR484" s="165"/>
      <c r="BA484" s="150"/>
      <c r="BB484" s="150"/>
      <c r="BC484" s="127"/>
      <c r="BD484" s="127"/>
      <c r="BE484" s="127"/>
    </row>
    <row r="485" spans="2:103">
      <c r="B485" s="125"/>
      <c r="C485" s="12"/>
      <c r="D485" s="65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126"/>
      <c r="AL485" s="2"/>
      <c r="AM485" s="2"/>
      <c r="AR485" s="155"/>
      <c r="BA485" s="150"/>
      <c r="BB485" s="150"/>
    </row>
    <row r="486" spans="2:103">
      <c r="B486" s="125"/>
      <c r="C486" s="12"/>
      <c r="D486" s="65"/>
      <c r="F486" s="129" t="str">
        <f>IF(F487="","",IF(COUNT($F487:$AJ487)&lt;7,"外",""))</f>
        <v>外</v>
      </c>
      <c r="G486" s="129" t="str">
        <f t="shared" ref="G486:K486" si="772">IF(G487="","",IF(COUNT($F487:$AJ487)&lt;7,"外",""))</f>
        <v>外</v>
      </c>
      <c r="H486" s="129" t="str">
        <f t="shared" si="772"/>
        <v>外</v>
      </c>
      <c r="I486" s="130" t="str">
        <f t="shared" si="772"/>
        <v>外</v>
      </c>
      <c r="J486" s="130" t="str">
        <f t="shared" si="772"/>
        <v/>
      </c>
      <c r="K486" s="130" t="str">
        <f t="shared" si="772"/>
        <v/>
      </c>
      <c r="AK486" s="139"/>
      <c r="AL486" s="2"/>
      <c r="AM486" s="2"/>
      <c r="AR486" s="155"/>
      <c r="BA486" s="150"/>
      <c r="BB486" s="150"/>
    </row>
    <row r="487" spans="2:103" ht="13.5" customHeight="1">
      <c r="B487" s="219">
        <f>F487</f>
        <v>46235</v>
      </c>
      <c r="C487" s="220"/>
      <c r="D487" s="221"/>
      <c r="E487" s="131" t="s">
        <v>48</v>
      </c>
      <c r="F487" s="78">
        <f>IF(EDATE(B465,1)&gt;$E$10,"",EDATE(B465,1))</f>
        <v>46235</v>
      </c>
      <c r="G487" s="79">
        <f>IF(MONTH($F487)&lt;MONTH($F487+F$1),"",IF(($F487+F$1)&gt;$E$10,"",IF(F487=EOMONTH(($F487-DAY($F487)+G$1),0),"",IF(F487="","",F487+1))))</f>
        <v>46236</v>
      </c>
      <c r="H487" s="79">
        <f t="shared" ref="H487:AJ487" si="773">IF(MONTH($F487)&lt;MONTH($F487+G$1),"",IF(($F487+G$1)&gt;$E$10,"",IF(G487=EOMONTH(($F487-DAY($F487)+H$1),0),"",IF(G487="","",G487+1))))</f>
        <v>46237</v>
      </c>
      <c r="I487" s="79">
        <f t="shared" si="773"/>
        <v>46238</v>
      </c>
      <c r="J487" s="79" t="str">
        <f t="shared" si="773"/>
        <v/>
      </c>
      <c r="K487" s="79" t="str">
        <f t="shared" si="773"/>
        <v/>
      </c>
      <c r="L487" s="79" t="str">
        <f t="shared" si="773"/>
        <v/>
      </c>
      <c r="M487" s="79" t="str">
        <f t="shared" si="773"/>
        <v/>
      </c>
      <c r="N487" s="79" t="str">
        <f t="shared" si="773"/>
        <v/>
      </c>
      <c r="O487" s="79" t="str">
        <f t="shared" si="773"/>
        <v/>
      </c>
      <c r="P487" s="79" t="str">
        <f t="shared" si="773"/>
        <v/>
      </c>
      <c r="Q487" s="79" t="str">
        <f t="shared" si="773"/>
        <v/>
      </c>
      <c r="R487" s="79" t="str">
        <f t="shared" si="773"/>
        <v/>
      </c>
      <c r="S487" s="79" t="str">
        <f t="shared" si="773"/>
        <v/>
      </c>
      <c r="T487" s="79" t="str">
        <f t="shared" si="773"/>
        <v/>
      </c>
      <c r="U487" s="79" t="str">
        <f t="shared" si="773"/>
        <v/>
      </c>
      <c r="V487" s="79" t="str">
        <f t="shared" si="773"/>
        <v/>
      </c>
      <c r="W487" s="79" t="str">
        <f t="shared" si="773"/>
        <v/>
      </c>
      <c r="X487" s="79" t="str">
        <f t="shared" si="773"/>
        <v/>
      </c>
      <c r="Y487" s="79" t="str">
        <f t="shared" si="773"/>
        <v/>
      </c>
      <c r="Z487" s="79" t="str">
        <f t="shared" si="773"/>
        <v/>
      </c>
      <c r="AA487" s="79" t="str">
        <f t="shared" si="773"/>
        <v/>
      </c>
      <c r="AB487" s="79" t="str">
        <f t="shared" si="773"/>
        <v/>
      </c>
      <c r="AC487" s="79" t="str">
        <f t="shared" si="773"/>
        <v/>
      </c>
      <c r="AD487" s="79" t="str">
        <f t="shared" si="773"/>
        <v/>
      </c>
      <c r="AE487" s="79" t="str">
        <f t="shared" si="773"/>
        <v/>
      </c>
      <c r="AF487" s="79" t="str">
        <f t="shared" si="773"/>
        <v/>
      </c>
      <c r="AG487" s="79" t="str">
        <f t="shared" si="773"/>
        <v/>
      </c>
      <c r="AH487" s="79" t="str">
        <f t="shared" si="773"/>
        <v/>
      </c>
      <c r="AI487" s="79" t="str">
        <f t="shared" si="773"/>
        <v/>
      </c>
      <c r="AJ487" s="80" t="str">
        <f t="shared" si="773"/>
        <v/>
      </c>
      <c r="AK487" s="225" t="s">
        <v>25</v>
      </c>
      <c r="AL487" s="228" t="s">
        <v>71</v>
      </c>
      <c r="AM487" s="231" t="s">
        <v>27</v>
      </c>
      <c r="AN487" s="234" t="s">
        <v>51</v>
      </c>
      <c r="AO487" s="235"/>
      <c r="AP487" s="240" t="s">
        <v>52</v>
      </c>
      <c r="AQ487" s="241"/>
      <c r="AR487" s="182"/>
      <c r="AT487" s="201"/>
      <c r="AU487" s="201"/>
      <c r="AV487" s="202"/>
      <c r="BA487" s="150"/>
      <c r="BB487" s="150"/>
    </row>
    <row r="488" spans="2:103">
      <c r="B488" s="222"/>
      <c r="C488" s="223"/>
      <c r="D488" s="224"/>
      <c r="E488" s="132" t="s">
        <v>49</v>
      </c>
      <c r="F488" s="83" t="str">
        <f t="shared" ref="F488:AJ488" si="774">TEXT(F487,"aaa")</f>
        <v>土</v>
      </c>
      <c r="G488" s="84" t="str">
        <f t="shared" si="774"/>
        <v>日</v>
      </c>
      <c r="H488" s="84" t="str">
        <f t="shared" si="774"/>
        <v>月</v>
      </c>
      <c r="I488" s="84" t="str">
        <f t="shared" si="774"/>
        <v>火</v>
      </c>
      <c r="J488" s="84" t="str">
        <f t="shared" si="774"/>
        <v/>
      </c>
      <c r="K488" s="84" t="str">
        <f t="shared" si="774"/>
        <v/>
      </c>
      <c r="L488" s="84" t="str">
        <f t="shared" si="774"/>
        <v/>
      </c>
      <c r="M488" s="84" t="str">
        <f t="shared" si="774"/>
        <v/>
      </c>
      <c r="N488" s="84" t="str">
        <f t="shared" si="774"/>
        <v/>
      </c>
      <c r="O488" s="84" t="str">
        <f t="shared" si="774"/>
        <v/>
      </c>
      <c r="P488" s="84" t="str">
        <f t="shared" si="774"/>
        <v/>
      </c>
      <c r="Q488" s="84" t="str">
        <f t="shared" si="774"/>
        <v/>
      </c>
      <c r="R488" s="84" t="str">
        <f t="shared" si="774"/>
        <v/>
      </c>
      <c r="S488" s="84" t="str">
        <f t="shared" si="774"/>
        <v/>
      </c>
      <c r="T488" s="84" t="str">
        <f t="shared" si="774"/>
        <v/>
      </c>
      <c r="U488" s="84" t="str">
        <f t="shared" si="774"/>
        <v/>
      </c>
      <c r="V488" s="84" t="str">
        <f t="shared" si="774"/>
        <v/>
      </c>
      <c r="W488" s="84" t="str">
        <f t="shared" si="774"/>
        <v/>
      </c>
      <c r="X488" s="84" t="str">
        <f t="shared" si="774"/>
        <v/>
      </c>
      <c r="Y488" s="84" t="str">
        <f t="shared" si="774"/>
        <v/>
      </c>
      <c r="Z488" s="84" t="str">
        <f t="shared" si="774"/>
        <v/>
      </c>
      <c r="AA488" s="84" t="str">
        <f t="shared" si="774"/>
        <v/>
      </c>
      <c r="AB488" s="84" t="str">
        <f t="shared" si="774"/>
        <v/>
      </c>
      <c r="AC488" s="84" t="str">
        <f t="shared" si="774"/>
        <v/>
      </c>
      <c r="AD488" s="84" t="str">
        <f t="shared" si="774"/>
        <v/>
      </c>
      <c r="AE488" s="84" t="str">
        <f t="shared" si="774"/>
        <v/>
      </c>
      <c r="AF488" s="84" t="str">
        <f t="shared" si="774"/>
        <v/>
      </c>
      <c r="AG488" s="84" t="str">
        <f t="shared" si="774"/>
        <v/>
      </c>
      <c r="AH488" s="84" t="str">
        <f t="shared" si="774"/>
        <v/>
      </c>
      <c r="AI488" s="84" t="str">
        <f t="shared" si="774"/>
        <v/>
      </c>
      <c r="AJ488" s="85" t="str">
        <f t="shared" si="774"/>
        <v/>
      </c>
      <c r="AK488" s="226"/>
      <c r="AL488" s="229"/>
      <c r="AM488" s="232"/>
      <c r="AN488" s="236"/>
      <c r="AO488" s="237"/>
      <c r="AP488" s="182"/>
      <c r="AQ488" s="242"/>
      <c r="AR488" s="182"/>
      <c r="AT488" s="201"/>
      <c r="AU488" s="201"/>
      <c r="AV488" s="202"/>
      <c r="BA488" s="150"/>
      <c r="BB488" s="150"/>
    </row>
    <row r="489" spans="2:103" ht="26.25" customHeight="1">
      <c r="B489" s="86"/>
      <c r="C489" s="147" t="s">
        <v>21</v>
      </c>
      <c r="D489" s="88" t="s">
        <v>23</v>
      </c>
      <c r="E489" s="133" t="s">
        <v>61</v>
      </c>
      <c r="F489" s="158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9"/>
      <c r="AK489" s="227"/>
      <c r="AL489" s="230"/>
      <c r="AM489" s="233"/>
      <c r="AN489" s="238"/>
      <c r="AO489" s="239"/>
      <c r="AP489" s="243"/>
      <c r="AQ489" s="244"/>
      <c r="AR489" s="182"/>
      <c r="AT489" s="201" t="s">
        <v>53</v>
      </c>
      <c r="AU489" s="201" t="s">
        <v>54</v>
      </c>
      <c r="AV489" s="202" t="s">
        <v>55</v>
      </c>
      <c r="BA489" s="150"/>
      <c r="BB489" s="150"/>
    </row>
    <row r="490" spans="2:103" ht="13.5" customHeight="1">
      <c r="B490" s="210" t="str">
        <f>IF($AB$13="","",$AB$13)</f>
        <v>元請負人</v>
      </c>
      <c r="C490" s="207" t="str">
        <f>$AE$13</f>
        <v>A建設</v>
      </c>
      <c r="D490" s="91" t="str">
        <f>IF($AH$13="","",$AH$13)</f>
        <v>〇〇</v>
      </c>
      <c r="E490" s="192"/>
      <c r="F490" s="92"/>
      <c r="G490" s="93"/>
      <c r="H490" s="93"/>
      <c r="I490" s="93" t="s">
        <v>3</v>
      </c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4"/>
      <c r="AF490" s="94"/>
      <c r="AG490" s="94"/>
      <c r="AH490" s="94"/>
      <c r="AI490" s="94"/>
      <c r="AJ490" s="95"/>
      <c r="AK490" s="96">
        <f>IF(D490="","",COUNT($F$487:$AJ$487)-AL490)</f>
        <v>4</v>
      </c>
      <c r="AL490" s="97">
        <f>IF(D490="","",AT490+AU490)</f>
        <v>0</v>
      </c>
      <c r="AM490" s="98">
        <f>IF(D490="","",COUNTIF(F490:AJ490,"休"))</f>
        <v>0</v>
      </c>
      <c r="AN490" s="195">
        <f t="shared" ref="AN490:AN495" si="775">IF(D490="","",IF(AK490=0,"－",IFERROR(ROUNDDOWN(AM490/AK490,3),"")))</f>
        <v>0</v>
      </c>
      <c r="AO490" s="196"/>
      <c r="AP490" s="213">
        <f>ROUNDDOWN(AVERAGE(AN490:AN505),3)</f>
        <v>4.1000000000000002E-2</v>
      </c>
      <c r="AQ490" s="214"/>
      <c r="AR490" s="167"/>
      <c r="AT490" s="201"/>
      <c r="AU490" s="201"/>
      <c r="AV490" s="202"/>
      <c r="AX490" s="245" t="str">
        <f>$AX$13</f>
        <v>元請負人</v>
      </c>
      <c r="AY490" s="246"/>
      <c r="AZ490" s="247"/>
      <c r="BA490" s="22" t="str">
        <f>$BA$13</f>
        <v>A建設</v>
      </c>
      <c r="BB490" s="23" t="str">
        <f>$BB$13</f>
        <v>〇〇</v>
      </c>
      <c r="BC490" s="90">
        <f>IF(AK490="",0,AK490)</f>
        <v>4</v>
      </c>
      <c r="BD490" s="90">
        <f t="shared" ref="BD490:BD495" si="776">IF(AL490="",0,AL490)</f>
        <v>0</v>
      </c>
      <c r="BE490" s="90">
        <f t="shared" ref="BE490:BE495" si="777">IF(AM490="",0,AM490)</f>
        <v>0</v>
      </c>
      <c r="BI490" s="100"/>
      <c r="BJ490" s="101">
        <f>AK490</f>
        <v>4</v>
      </c>
      <c r="BK490" s="90"/>
      <c r="BL490" s="90"/>
      <c r="BM490" s="90"/>
      <c r="BN490" s="90"/>
      <c r="BO490" s="90"/>
      <c r="BX490" s="90">
        <f>AL490</f>
        <v>0</v>
      </c>
      <c r="BY490" s="90"/>
      <c r="BZ490" s="90"/>
      <c r="CA490" s="90"/>
      <c r="CB490" s="90"/>
      <c r="CC490" s="90"/>
      <c r="CL490" s="90">
        <f>AM490</f>
        <v>0</v>
      </c>
      <c r="CM490" s="90"/>
      <c r="CN490" s="90"/>
      <c r="CO490" s="90"/>
      <c r="CP490" s="90"/>
      <c r="CQ490" s="90"/>
    </row>
    <row r="491" spans="2:103" ht="13.5" customHeight="1">
      <c r="B491" s="211"/>
      <c r="C491" s="208"/>
      <c r="D491" s="102" t="str">
        <f>IF($AH$14="","",$AH$14)</f>
        <v>●●</v>
      </c>
      <c r="E491" s="193"/>
      <c r="F491" s="103" t="s">
        <v>3</v>
      </c>
      <c r="G491" s="104" t="s">
        <v>5</v>
      </c>
      <c r="H491" s="104" t="s">
        <v>5</v>
      </c>
      <c r="I491" s="104" t="s">
        <v>5</v>
      </c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5"/>
      <c r="AK491" s="96">
        <f t="shared" ref="AK491:AK495" si="778">IF(D491="","",COUNT($F$487:$AJ$487)-AL491)</f>
        <v>4</v>
      </c>
      <c r="AL491" s="96">
        <f t="shared" ref="AL491:AL495" si="779">IF(D491="","",AT491+AU491)</f>
        <v>0</v>
      </c>
      <c r="AM491" s="106">
        <f t="shared" ref="AM491:AM495" si="780">IF(D491="","",COUNTIF(F491:AJ491,"休"))</f>
        <v>0</v>
      </c>
      <c r="AN491" s="197">
        <f t="shared" si="775"/>
        <v>0</v>
      </c>
      <c r="AO491" s="198"/>
      <c r="AP491" s="215"/>
      <c r="AQ491" s="216"/>
      <c r="AR491" s="167"/>
      <c r="AV491" s="90">
        <f>COUNTIF(F488:AJ488,"外")</f>
        <v>0</v>
      </c>
      <c r="AX491" s="245"/>
      <c r="AY491" s="246"/>
      <c r="AZ491" s="247"/>
      <c r="BA491" s="35" t="str">
        <f>$BA$14</f>
        <v>A建設</v>
      </c>
      <c r="BB491" s="36" t="str">
        <f>$BB$14</f>
        <v>●●</v>
      </c>
      <c r="BC491" s="90">
        <f t="shared" ref="BC491:BC495" si="781">IF(AK491="",0,AK491)</f>
        <v>4</v>
      </c>
      <c r="BD491" s="90">
        <f t="shared" si="776"/>
        <v>0</v>
      </c>
      <c r="BE491" s="90">
        <f t="shared" si="777"/>
        <v>0</v>
      </c>
      <c r="BI491" s="100"/>
      <c r="BJ491" s="101"/>
      <c r="BK491" s="90">
        <f>AK491</f>
        <v>4</v>
      </c>
      <c r="BL491" s="90"/>
      <c r="BM491" s="90"/>
      <c r="BN491" s="90"/>
      <c r="BO491" s="90"/>
      <c r="BX491" s="90"/>
      <c r="BY491" s="90">
        <f>AL491</f>
        <v>0</v>
      </c>
      <c r="BZ491" s="90"/>
      <c r="CA491" s="90"/>
      <c r="CB491" s="90"/>
      <c r="CC491" s="90"/>
      <c r="CL491" s="90"/>
      <c r="CM491" s="90">
        <f>AM491</f>
        <v>0</v>
      </c>
      <c r="CN491" s="90"/>
      <c r="CO491" s="90"/>
      <c r="CP491" s="90"/>
      <c r="CQ491" s="90"/>
    </row>
    <row r="492" spans="2:103" ht="13.5" customHeight="1">
      <c r="B492" s="211"/>
      <c r="C492" s="208"/>
      <c r="D492" s="102" t="str">
        <f>IF($AH$15="","",$AH$15)</f>
        <v>△△</v>
      </c>
      <c r="E492" s="193"/>
      <c r="F492" s="103" t="s">
        <v>5</v>
      </c>
      <c r="G492" s="104" t="s">
        <v>5</v>
      </c>
      <c r="H492" s="104" t="s">
        <v>5</v>
      </c>
      <c r="I492" s="104" t="s">
        <v>5</v>
      </c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5"/>
      <c r="AK492" s="96">
        <f t="shared" si="778"/>
        <v>0</v>
      </c>
      <c r="AL492" s="96">
        <f t="shared" si="779"/>
        <v>4</v>
      </c>
      <c r="AM492" s="106">
        <f t="shared" si="780"/>
        <v>0</v>
      </c>
      <c r="AN492" s="197" t="str">
        <f t="shared" si="775"/>
        <v>－</v>
      </c>
      <c r="AO492" s="198"/>
      <c r="AP492" s="215"/>
      <c r="AQ492" s="216"/>
      <c r="AR492" s="167"/>
      <c r="AT492" s="88">
        <f>IF(D492="","",COUNTIF(F492:AJ492,"－"))</f>
        <v>4</v>
      </c>
      <c r="AU492" s="88">
        <f>IF(D492="","",COUNTIF(F492:AJ492,"外"))</f>
        <v>0</v>
      </c>
      <c r="AV492" s="2"/>
      <c r="AX492" s="245"/>
      <c r="AY492" s="246"/>
      <c r="AZ492" s="247"/>
      <c r="BA492" s="35" t="str">
        <f>$BA$15</f>
        <v>A建設</v>
      </c>
      <c r="BB492" s="36" t="str">
        <f>$BB$15</f>
        <v>△△</v>
      </c>
      <c r="BC492" s="90">
        <f t="shared" si="781"/>
        <v>0</v>
      </c>
      <c r="BD492" s="90">
        <f t="shared" si="776"/>
        <v>4</v>
      </c>
      <c r="BE492" s="90">
        <f t="shared" si="777"/>
        <v>0</v>
      </c>
      <c r="BI492" s="100"/>
      <c r="BJ492" s="101"/>
      <c r="BK492" s="90"/>
      <c r="BL492" s="90">
        <f>AK492</f>
        <v>0</v>
      </c>
      <c r="BM492" s="90"/>
      <c r="BN492" s="90"/>
      <c r="BO492" s="90"/>
      <c r="BX492" s="90"/>
      <c r="BY492" s="90"/>
      <c r="BZ492" s="90">
        <f>AL492</f>
        <v>4</v>
      </c>
      <c r="CA492" s="90"/>
      <c r="CB492" s="90"/>
      <c r="CC492" s="90"/>
      <c r="CL492" s="90"/>
      <c r="CM492" s="90"/>
      <c r="CN492" s="90">
        <f>AM492</f>
        <v>0</v>
      </c>
      <c r="CO492" s="90"/>
      <c r="CP492" s="90"/>
      <c r="CQ492" s="90"/>
    </row>
    <row r="493" spans="2:103" ht="13.5" customHeight="1">
      <c r="B493" s="211"/>
      <c r="C493" s="208"/>
      <c r="D493" s="102" t="str">
        <f>IF($AH$16="","",$AH$16)</f>
        <v>■■</v>
      </c>
      <c r="E493" s="193"/>
      <c r="F493" s="103" t="s">
        <v>1</v>
      </c>
      <c r="G493" s="104"/>
      <c r="H493" s="104"/>
      <c r="I493" s="104" t="s">
        <v>3</v>
      </c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5"/>
      <c r="AK493" s="96">
        <f t="shared" si="778"/>
        <v>4</v>
      </c>
      <c r="AL493" s="96">
        <f t="shared" si="779"/>
        <v>0</v>
      </c>
      <c r="AM493" s="106">
        <f t="shared" si="780"/>
        <v>1</v>
      </c>
      <c r="AN493" s="197">
        <f t="shared" si="775"/>
        <v>0.25</v>
      </c>
      <c r="AO493" s="198"/>
      <c r="AP493" s="215"/>
      <c r="AQ493" s="216"/>
      <c r="AR493" s="167"/>
      <c r="AT493" s="88">
        <f t="shared" ref="AT493:AT497" si="782">IF(D493="","",COUNTIF(F493:AJ493,"－"))</f>
        <v>0</v>
      </c>
      <c r="AU493" s="88">
        <f t="shared" ref="AU493:AU497" si="783">IF(D493="","",COUNTIF(F493:AJ493,"外"))</f>
        <v>0</v>
      </c>
      <c r="AV493" s="2"/>
      <c r="AX493" s="245"/>
      <c r="AY493" s="246"/>
      <c r="AZ493" s="247"/>
      <c r="BA493" s="35" t="str">
        <f>$BA$16</f>
        <v>A建設</v>
      </c>
      <c r="BB493" s="36" t="str">
        <f>$BB$16</f>
        <v>■■</v>
      </c>
      <c r="BC493" s="90">
        <f t="shared" si="781"/>
        <v>4</v>
      </c>
      <c r="BD493" s="90">
        <f t="shared" si="776"/>
        <v>0</v>
      </c>
      <c r="BE493" s="90">
        <f t="shared" si="777"/>
        <v>1</v>
      </c>
      <c r="BI493" s="100"/>
      <c r="BJ493" s="101"/>
      <c r="BK493" s="90"/>
      <c r="BL493" s="90"/>
      <c r="BM493" s="90">
        <f>AK493</f>
        <v>4</v>
      </c>
      <c r="BN493" s="90"/>
      <c r="BO493" s="90"/>
      <c r="BX493" s="90"/>
      <c r="BY493" s="90"/>
      <c r="BZ493" s="90"/>
      <c r="CA493" s="90">
        <f>AL493</f>
        <v>0</v>
      </c>
      <c r="CB493" s="90"/>
      <c r="CC493" s="90"/>
      <c r="CL493" s="90"/>
      <c r="CM493" s="90"/>
      <c r="CN493" s="90"/>
      <c r="CO493" s="90">
        <f>AM493</f>
        <v>1</v>
      </c>
      <c r="CP493" s="90"/>
      <c r="CQ493" s="90"/>
    </row>
    <row r="494" spans="2:103" ht="13.5" customHeight="1">
      <c r="B494" s="211"/>
      <c r="C494" s="208"/>
      <c r="D494" s="102" t="str">
        <f>IF($AH$17="","",$AH$17)</f>
        <v>★★</v>
      </c>
      <c r="E494" s="193"/>
      <c r="F494" s="103"/>
      <c r="G494" s="104" t="s">
        <v>3</v>
      </c>
      <c r="H494" s="104" t="s">
        <v>5</v>
      </c>
      <c r="I494" s="104" t="s">
        <v>5</v>
      </c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5"/>
      <c r="AK494" s="96">
        <f t="shared" si="778"/>
        <v>2</v>
      </c>
      <c r="AL494" s="96">
        <f t="shared" si="779"/>
        <v>2</v>
      </c>
      <c r="AM494" s="106">
        <f t="shared" si="780"/>
        <v>0</v>
      </c>
      <c r="AN494" s="197">
        <f t="shared" si="775"/>
        <v>0</v>
      </c>
      <c r="AO494" s="198"/>
      <c r="AP494" s="215"/>
      <c r="AQ494" s="216"/>
      <c r="AR494" s="167"/>
      <c r="AT494" s="88">
        <f t="shared" si="782"/>
        <v>2</v>
      </c>
      <c r="AU494" s="88">
        <f t="shared" si="783"/>
        <v>0</v>
      </c>
      <c r="AV494" s="2"/>
      <c r="AX494" s="245"/>
      <c r="AY494" s="246"/>
      <c r="AZ494" s="247"/>
      <c r="BA494" s="35" t="str">
        <f>$BA$17</f>
        <v>A建設</v>
      </c>
      <c r="BB494" s="36" t="str">
        <f>$BB$17</f>
        <v>★★</v>
      </c>
      <c r="BC494" s="90">
        <f t="shared" si="781"/>
        <v>2</v>
      </c>
      <c r="BD494" s="90">
        <f t="shared" si="776"/>
        <v>2</v>
      </c>
      <c r="BE494" s="90">
        <f t="shared" si="777"/>
        <v>0</v>
      </c>
      <c r="BI494" s="100"/>
      <c r="BJ494" s="101"/>
      <c r="BK494" s="90"/>
      <c r="BL494" s="90"/>
      <c r="BM494" s="90"/>
      <c r="BN494" s="90">
        <f>AK494</f>
        <v>2</v>
      </c>
      <c r="BO494" s="90"/>
      <c r="BX494" s="90"/>
      <c r="BY494" s="90"/>
      <c r="BZ494" s="90"/>
      <c r="CA494" s="90"/>
      <c r="CB494" s="90">
        <f>AL494</f>
        <v>2</v>
      </c>
      <c r="CC494" s="90"/>
      <c r="CL494" s="90"/>
      <c r="CM494" s="90"/>
      <c r="CN494" s="90"/>
      <c r="CO494" s="90"/>
      <c r="CP494" s="90">
        <f>AM494</f>
        <v>0</v>
      </c>
      <c r="CQ494" s="90"/>
    </row>
    <row r="495" spans="2:103" ht="13.5" customHeight="1">
      <c r="B495" s="212"/>
      <c r="C495" s="209"/>
      <c r="D495" s="102" t="str">
        <f>IF($AH$18="","",$AH$18)</f>
        <v/>
      </c>
      <c r="E495" s="194"/>
      <c r="F495" s="107"/>
      <c r="G495" s="108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10"/>
      <c r="AK495" s="96" t="str">
        <f t="shared" si="778"/>
        <v/>
      </c>
      <c r="AL495" s="97" t="str">
        <f t="shared" si="779"/>
        <v/>
      </c>
      <c r="AM495" s="98" t="str">
        <f t="shared" si="780"/>
        <v/>
      </c>
      <c r="AN495" s="199" t="str">
        <f t="shared" si="775"/>
        <v/>
      </c>
      <c r="AO495" s="200"/>
      <c r="AP495" s="215"/>
      <c r="AQ495" s="216"/>
      <c r="AR495" s="167"/>
      <c r="AT495" s="88" t="str">
        <f t="shared" si="782"/>
        <v/>
      </c>
      <c r="AU495" s="88" t="str">
        <f t="shared" si="783"/>
        <v/>
      </c>
      <c r="AV495" s="2"/>
      <c r="AX495" s="245"/>
      <c r="AY495" s="246"/>
      <c r="AZ495" s="247"/>
      <c r="BA495" s="50" t="str">
        <f>$BA$18</f>
        <v>A建設</v>
      </c>
      <c r="BB495" s="51">
        <f>$BB$18</f>
        <v>0</v>
      </c>
      <c r="BC495" s="90">
        <f t="shared" si="781"/>
        <v>0</v>
      </c>
      <c r="BD495" s="90">
        <f t="shared" si="776"/>
        <v>0</v>
      </c>
      <c r="BE495" s="90">
        <f t="shared" si="777"/>
        <v>0</v>
      </c>
      <c r="BI495" s="100"/>
      <c r="BJ495" s="101"/>
      <c r="BK495" s="90"/>
      <c r="BL495" s="90"/>
      <c r="BM495" s="90"/>
      <c r="BN495" s="90"/>
      <c r="BO495" s="90" t="str">
        <f>AK495</f>
        <v/>
      </c>
      <c r="BX495" s="90"/>
      <c r="BY495" s="90"/>
      <c r="BZ495" s="90"/>
      <c r="CA495" s="90"/>
      <c r="CB495" s="90"/>
      <c r="CC495" s="90" t="str">
        <f>AL495</f>
        <v/>
      </c>
      <c r="CL495" s="90"/>
      <c r="CM495" s="90"/>
      <c r="CN495" s="90"/>
      <c r="CO495" s="90"/>
      <c r="CP495" s="90"/>
      <c r="CQ495" s="90" t="str">
        <f>AM495</f>
        <v/>
      </c>
    </row>
    <row r="496" spans="2:103" ht="26.25" customHeight="1">
      <c r="B496" s="210" t="str">
        <f>IF($AB$19="","",$AB$19)</f>
        <v>下請負人</v>
      </c>
      <c r="C496" s="207" t="str">
        <f>$AE$19</f>
        <v>B産業</v>
      </c>
      <c r="D496" s="88"/>
      <c r="E496" s="133" t="s">
        <v>61</v>
      </c>
      <c r="F496" s="158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9"/>
      <c r="AK496" s="88"/>
      <c r="AL496" s="88"/>
      <c r="AM496" s="111"/>
      <c r="AN496" s="112"/>
      <c r="AO496" s="113"/>
      <c r="AP496" s="215"/>
      <c r="AQ496" s="216"/>
      <c r="AR496" s="167"/>
      <c r="AT496" s="88" t="str">
        <f t="shared" si="782"/>
        <v/>
      </c>
      <c r="AU496" s="88" t="str">
        <f t="shared" si="783"/>
        <v/>
      </c>
      <c r="AX496" s="183" t="str">
        <f>$AX$19</f>
        <v>下請負人</v>
      </c>
      <c r="AY496" s="184"/>
      <c r="AZ496" s="185"/>
      <c r="BA496" s="150"/>
      <c r="BB496" s="151"/>
      <c r="BC496" s="114"/>
      <c r="BD496" s="114"/>
      <c r="BE496" s="114"/>
    </row>
    <row r="497" spans="2:103" ht="13.5" customHeight="1">
      <c r="B497" s="211"/>
      <c r="C497" s="208"/>
      <c r="D497" s="115" t="str">
        <f>IF($AH$19="","",$AH$19)</f>
        <v>〇〇</v>
      </c>
      <c r="E497" s="192"/>
      <c r="F497" s="92" t="s">
        <v>3</v>
      </c>
      <c r="G497" s="93" t="s">
        <v>5</v>
      </c>
      <c r="H497" s="93" t="s">
        <v>5</v>
      </c>
      <c r="I497" s="93" t="s">
        <v>5</v>
      </c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4"/>
      <c r="AF497" s="94"/>
      <c r="AG497" s="94"/>
      <c r="AH497" s="94"/>
      <c r="AI497" s="94"/>
      <c r="AJ497" s="95"/>
      <c r="AK497" s="96">
        <f>IF(D497="","",COUNT($F$487:$AJ$487)-AL497)</f>
        <v>1</v>
      </c>
      <c r="AL497" s="97">
        <f>IF(D497="","",AT497+AU497)</f>
        <v>3</v>
      </c>
      <c r="AM497" s="98">
        <f>IF(D497="","",COUNTIF(F497:AJ497,"休"))</f>
        <v>0</v>
      </c>
      <c r="AN497" s="195">
        <f t="shared" ref="AN497:AN500" si="784">IF(D497="","",IF(AK497=0,"－",IFERROR(ROUNDDOWN(AM497/AK497,3),"")))</f>
        <v>0</v>
      </c>
      <c r="AO497" s="196"/>
      <c r="AP497" s="215"/>
      <c r="AQ497" s="216"/>
      <c r="AR497" s="167"/>
      <c r="AT497" s="88">
        <f t="shared" si="782"/>
        <v>3</v>
      </c>
      <c r="AU497" s="88">
        <f t="shared" si="783"/>
        <v>0</v>
      </c>
      <c r="AV497" s="2"/>
      <c r="AX497" s="186"/>
      <c r="AY497" s="187"/>
      <c r="AZ497" s="188"/>
      <c r="BA497" s="22" t="str">
        <f>$BA$19</f>
        <v>B産業</v>
      </c>
      <c r="BB497" s="23" t="str">
        <f>$BB$19</f>
        <v>〇〇</v>
      </c>
      <c r="BC497" s="90">
        <f t="shared" ref="BC497:BC500" si="785">IF(AK497="",0,AK497)</f>
        <v>1</v>
      </c>
      <c r="BD497" s="90">
        <f t="shared" ref="BD497:BD500" si="786">IF(AL497="",0,AL497)</f>
        <v>3</v>
      </c>
      <c r="BE497" s="90">
        <f t="shared" ref="BE497:BE500" si="787">IF(AM497="",0,AM497)</f>
        <v>0</v>
      </c>
      <c r="BP497" s="90">
        <f>AK497</f>
        <v>1</v>
      </c>
      <c r="BQ497" s="90"/>
      <c r="BR497" s="90"/>
      <c r="BS497" s="90"/>
      <c r="CD497" s="90">
        <f>AL497</f>
        <v>3</v>
      </c>
      <c r="CE497" s="90"/>
      <c r="CF497" s="90"/>
      <c r="CG497" s="90"/>
      <c r="CR497" s="90">
        <f>AM497</f>
        <v>0</v>
      </c>
      <c r="CS497" s="90"/>
      <c r="CT497" s="90"/>
      <c r="CU497" s="90"/>
    </row>
    <row r="498" spans="2:103" ht="13.5" customHeight="1">
      <c r="B498" s="211"/>
      <c r="C498" s="208"/>
      <c r="D498" s="102" t="str">
        <f>IF($AH$20="","",$AH$20)</f>
        <v>●●</v>
      </c>
      <c r="E498" s="193"/>
      <c r="F498" s="103" t="s">
        <v>3</v>
      </c>
      <c r="G498" s="104" t="s">
        <v>5</v>
      </c>
      <c r="H498" s="104" t="s">
        <v>5</v>
      </c>
      <c r="I498" s="104" t="s">
        <v>5</v>
      </c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5"/>
      <c r="AK498" s="96">
        <f t="shared" ref="AK498:AK500" si="788">IF(D498="","",COUNT($F$487:$AJ$487)-AL498)</f>
        <v>4</v>
      </c>
      <c r="AL498" s="96">
        <f t="shared" ref="AL498:AL500" si="789">IF(D498="","",AT498+AU498)</f>
        <v>0</v>
      </c>
      <c r="AM498" s="106">
        <f t="shared" ref="AM498:AM500" si="790">IF(D498="","",COUNTIF(F498:AJ498,"休"))</f>
        <v>0</v>
      </c>
      <c r="AN498" s="197">
        <f t="shared" si="784"/>
        <v>0</v>
      </c>
      <c r="AO498" s="198"/>
      <c r="AP498" s="215"/>
      <c r="AQ498" s="216"/>
      <c r="AR498" s="167"/>
      <c r="AV498" s="2"/>
      <c r="AX498" s="186"/>
      <c r="AY498" s="187"/>
      <c r="AZ498" s="188"/>
      <c r="BA498" s="35" t="str">
        <f>$BA$20</f>
        <v>B産業</v>
      </c>
      <c r="BB498" s="152" t="str">
        <f>$BB$20</f>
        <v>●●</v>
      </c>
      <c r="BC498" s="90">
        <f t="shared" si="785"/>
        <v>4</v>
      </c>
      <c r="BD498" s="90">
        <f t="shared" si="786"/>
        <v>0</v>
      </c>
      <c r="BE498" s="90">
        <f t="shared" si="787"/>
        <v>0</v>
      </c>
      <c r="BP498" s="90"/>
      <c r="BQ498" s="90">
        <f>AK498</f>
        <v>4</v>
      </c>
      <c r="BR498" s="90"/>
      <c r="BS498" s="90"/>
      <c r="CD498" s="90"/>
      <c r="CE498" s="90">
        <f>AL498</f>
        <v>0</v>
      </c>
      <c r="CF498" s="90"/>
      <c r="CG498" s="90"/>
      <c r="CR498" s="90"/>
      <c r="CS498" s="90">
        <f>AM498</f>
        <v>0</v>
      </c>
      <c r="CT498" s="90"/>
      <c r="CU498" s="90"/>
    </row>
    <row r="499" spans="2:103" ht="13.5" customHeight="1">
      <c r="B499" s="211"/>
      <c r="C499" s="208"/>
      <c r="D499" s="102" t="str">
        <f>IF($AH$21="","",$AH$21)</f>
        <v/>
      </c>
      <c r="E499" s="193"/>
      <c r="F499" s="103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5"/>
      <c r="AK499" s="96" t="str">
        <f t="shared" si="788"/>
        <v/>
      </c>
      <c r="AL499" s="96" t="str">
        <f t="shared" si="789"/>
        <v/>
      </c>
      <c r="AM499" s="106" t="str">
        <f t="shared" si="790"/>
        <v/>
      </c>
      <c r="AN499" s="197" t="str">
        <f t="shared" si="784"/>
        <v/>
      </c>
      <c r="AO499" s="198"/>
      <c r="AP499" s="215"/>
      <c r="AQ499" s="216"/>
      <c r="AR499" s="167"/>
      <c r="AT499" s="88" t="str">
        <f t="shared" ref="AT499:AT502" si="791">IF(D499="","",COUNTIF(F499:AJ499,"－"))</f>
        <v/>
      </c>
      <c r="AU499" s="88" t="str">
        <f t="shared" ref="AU499:AU502" si="792">IF(D499="","",COUNTIF(F499:AJ499,"外"))</f>
        <v/>
      </c>
      <c r="AV499" s="2"/>
      <c r="AX499" s="186"/>
      <c r="AY499" s="187"/>
      <c r="AZ499" s="188"/>
      <c r="BA499" s="35" t="str">
        <f>$BA$21</f>
        <v>B産業</v>
      </c>
      <c r="BB499" s="152">
        <f>$BB$21</f>
        <v>0</v>
      </c>
      <c r="BC499" s="90">
        <f t="shared" si="785"/>
        <v>0</v>
      </c>
      <c r="BD499" s="90">
        <f t="shared" si="786"/>
        <v>0</v>
      </c>
      <c r="BE499" s="90">
        <f t="shared" si="787"/>
        <v>0</v>
      </c>
      <c r="BP499" s="90"/>
      <c r="BQ499" s="90"/>
      <c r="BR499" s="90" t="str">
        <f>AK499</f>
        <v/>
      </c>
      <c r="BS499" s="90"/>
      <c r="CD499" s="90"/>
      <c r="CE499" s="90"/>
      <c r="CF499" s="90" t="str">
        <f>AL499</f>
        <v/>
      </c>
      <c r="CG499" s="90"/>
      <c r="CR499" s="90"/>
      <c r="CS499" s="90"/>
      <c r="CT499" s="90" t="str">
        <f>AM499</f>
        <v/>
      </c>
      <c r="CU499" s="90"/>
    </row>
    <row r="500" spans="2:103" ht="13.5" customHeight="1">
      <c r="B500" s="211"/>
      <c r="C500" s="209"/>
      <c r="D500" s="115" t="str">
        <f>IF($AH$22="","",$AH$22)</f>
        <v/>
      </c>
      <c r="E500" s="194"/>
      <c r="F500" s="103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5"/>
      <c r="AK500" s="96" t="str">
        <f t="shared" si="788"/>
        <v/>
      </c>
      <c r="AL500" s="116" t="str">
        <f t="shared" si="789"/>
        <v/>
      </c>
      <c r="AM500" s="98" t="str">
        <f t="shared" si="790"/>
        <v/>
      </c>
      <c r="AN500" s="199" t="str">
        <f t="shared" si="784"/>
        <v/>
      </c>
      <c r="AO500" s="200"/>
      <c r="AP500" s="215"/>
      <c r="AQ500" s="216"/>
      <c r="AR500" s="167"/>
      <c r="AT500" s="88" t="str">
        <f t="shared" si="791"/>
        <v/>
      </c>
      <c r="AU500" s="88" t="str">
        <f t="shared" si="792"/>
        <v/>
      </c>
      <c r="AV500" s="2"/>
      <c r="AX500" s="186"/>
      <c r="AY500" s="187"/>
      <c r="AZ500" s="188"/>
      <c r="BA500" s="50" t="str">
        <f>$BA$22</f>
        <v>B産業</v>
      </c>
      <c r="BB500" s="153" t="str">
        <f t="shared" ref="BB500" si="793">BB480</f>
        <v>●●</v>
      </c>
      <c r="BC500" s="90">
        <f t="shared" si="785"/>
        <v>0</v>
      </c>
      <c r="BD500" s="90">
        <f t="shared" si="786"/>
        <v>0</v>
      </c>
      <c r="BE500" s="90">
        <f t="shared" si="787"/>
        <v>0</v>
      </c>
      <c r="BP500" s="90"/>
      <c r="BQ500" s="90"/>
      <c r="BR500" s="90"/>
      <c r="BS500" s="90" t="str">
        <f>AK500</f>
        <v/>
      </c>
      <c r="CD500" s="90"/>
      <c r="CE500" s="90"/>
      <c r="CF500" s="90"/>
      <c r="CG500" s="90" t="str">
        <f>AL500</f>
        <v/>
      </c>
      <c r="CR500" s="90"/>
      <c r="CS500" s="90"/>
      <c r="CT500" s="90"/>
      <c r="CU500" s="90" t="str">
        <f>AM500</f>
        <v/>
      </c>
    </row>
    <row r="501" spans="2:103" ht="26.25" customHeight="1">
      <c r="B501" s="211"/>
      <c r="C501" s="207" t="str">
        <f>$AE$23</f>
        <v>C土木</v>
      </c>
      <c r="D501" s="88"/>
      <c r="E501" s="133" t="s">
        <v>61</v>
      </c>
      <c r="F501" s="158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9"/>
      <c r="AK501" s="88"/>
      <c r="AL501" s="88"/>
      <c r="AM501" s="111"/>
      <c r="AN501" s="112"/>
      <c r="AO501" s="113"/>
      <c r="AP501" s="215"/>
      <c r="AQ501" s="216"/>
      <c r="AR501" s="167"/>
      <c r="AT501" s="88" t="str">
        <f t="shared" si="791"/>
        <v/>
      </c>
      <c r="AU501" s="88" t="str">
        <f t="shared" si="792"/>
        <v/>
      </c>
      <c r="AX501" s="186"/>
      <c r="AY501" s="187"/>
      <c r="AZ501" s="188"/>
      <c r="BA501" s="150"/>
      <c r="BB501" s="149"/>
      <c r="BC501" s="114"/>
      <c r="BD501" s="114"/>
      <c r="BE501" s="114"/>
    </row>
    <row r="502" spans="2:103">
      <c r="B502" s="211"/>
      <c r="C502" s="208"/>
      <c r="D502" s="91" t="str">
        <f>IF($AH$23="","",$AH$23)</f>
        <v>●●</v>
      </c>
      <c r="E502" s="192"/>
      <c r="F502" s="92" t="s">
        <v>5</v>
      </c>
      <c r="G502" s="93" t="s">
        <v>5</v>
      </c>
      <c r="H502" s="93" t="s">
        <v>5</v>
      </c>
      <c r="I502" s="93" t="s">
        <v>5</v>
      </c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117"/>
      <c r="AK502" s="96">
        <f>IF(D502="","",COUNT($F$487:$AJ$487)-AL502)</f>
        <v>0</v>
      </c>
      <c r="AL502" s="118">
        <f>IF(D502="","",AT502+AU502)</f>
        <v>4</v>
      </c>
      <c r="AM502" s="119">
        <f>IF(D502="","",COUNTIF(F502:AJ502,"休"))</f>
        <v>0</v>
      </c>
      <c r="AN502" s="195" t="str">
        <f t="shared" ref="AN502:AN505" si="794">IF(D502="","",IF(AK502=0,"－",IFERROR(ROUNDDOWN(AM502/AK502,3),"")))</f>
        <v>－</v>
      </c>
      <c r="AO502" s="196"/>
      <c r="AP502" s="215"/>
      <c r="AQ502" s="216"/>
      <c r="AR502" s="167"/>
      <c r="AT502" s="88">
        <f t="shared" si="791"/>
        <v>4</v>
      </c>
      <c r="AU502" s="88">
        <f t="shared" si="792"/>
        <v>0</v>
      </c>
      <c r="AV502" s="2"/>
      <c r="AX502" s="186"/>
      <c r="AY502" s="187"/>
      <c r="AZ502" s="188"/>
      <c r="BA502" s="22" t="str">
        <f>$BA$23</f>
        <v>C土木</v>
      </c>
      <c r="BB502" s="154" t="str">
        <f>$BB$23</f>
        <v>●●</v>
      </c>
      <c r="BC502" s="90">
        <f t="shared" ref="BC502:BC505" si="795">IF(AK502="",0,AK502)</f>
        <v>0</v>
      </c>
      <c r="BD502" s="90">
        <f t="shared" ref="BD502:BD505" si="796">IF(AL502="",0,AL502)</f>
        <v>4</v>
      </c>
      <c r="BE502" s="90">
        <f t="shared" ref="BE502:BE505" si="797">IF(AM502="",0,AM502)</f>
        <v>0</v>
      </c>
      <c r="BT502" s="90">
        <f>AK502</f>
        <v>0</v>
      </c>
      <c r="BU502" s="90"/>
      <c r="BV502" s="90"/>
      <c r="BW502" s="90"/>
      <c r="CH502" s="90">
        <f>AL502</f>
        <v>4</v>
      </c>
      <c r="CI502" s="90"/>
      <c r="CJ502" s="90"/>
      <c r="CK502" s="90"/>
      <c r="CV502" s="90">
        <f>AM502</f>
        <v>0</v>
      </c>
      <c r="CW502" s="90"/>
      <c r="CX502" s="90"/>
      <c r="CY502" s="90"/>
    </row>
    <row r="503" spans="2:103" ht="13.5" customHeight="1">
      <c r="B503" s="211"/>
      <c r="C503" s="208"/>
      <c r="D503" s="102" t="str">
        <f>IF($AH$24="","",$AH$24)</f>
        <v/>
      </c>
      <c r="E503" s="193"/>
      <c r="F503" s="103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5"/>
      <c r="AK503" s="96" t="str">
        <f t="shared" ref="AK503:AK505" si="798">IF(D503="","",COUNT($F$487:$AJ$487)-AL503)</f>
        <v/>
      </c>
      <c r="AL503" s="96" t="str">
        <f t="shared" ref="AL503:AL505" si="799">IF(D503="","",AT503+AU503)</f>
        <v/>
      </c>
      <c r="AM503" s="106" t="str">
        <f t="shared" ref="AM503:AM505" si="800">IF(D503="","",COUNTIF(F503:AJ503,"休"))</f>
        <v/>
      </c>
      <c r="AN503" s="197" t="str">
        <f t="shared" si="794"/>
        <v/>
      </c>
      <c r="AO503" s="198"/>
      <c r="AP503" s="215"/>
      <c r="AQ503" s="216"/>
      <c r="AR503" s="167"/>
      <c r="AV503" s="2"/>
      <c r="AX503" s="186"/>
      <c r="AY503" s="187"/>
      <c r="AZ503" s="188"/>
      <c r="BA503" s="35" t="str">
        <f>$BA$24</f>
        <v>C土木</v>
      </c>
      <c r="BB503" s="152">
        <f>$BB$24</f>
        <v>0</v>
      </c>
      <c r="BC503" s="90">
        <f t="shared" si="795"/>
        <v>0</v>
      </c>
      <c r="BD503" s="90">
        <f t="shared" si="796"/>
        <v>0</v>
      </c>
      <c r="BE503" s="90">
        <f t="shared" si="797"/>
        <v>0</v>
      </c>
      <c r="BT503" s="90"/>
      <c r="BU503" s="90" t="str">
        <f>AK503</f>
        <v/>
      </c>
      <c r="BV503" s="90"/>
      <c r="BW503" s="90"/>
      <c r="CH503" s="90"/>
      <c r="CI503" s="90" t="str">
        <f>AL503</f>
        <v/>
      </c>
      <c r="CJ503" s="90"/>
      <c r="CK503" s="90"/>
      <c r="CV503" s="90"/>
      <c r="CW503" s="90" t="str">
        <f>AM503</f>
        <v/>
      </c>
      <c r="CX503" s="90"/>
      <c r="CY503" s="90"/>
    </row>
    <row r="504" spans="2:103" ht="13.5" customHeight="1">
      <c r="B504" s="211"/>
      <c r="C504" s="208"/>
      <c r="D504" s="102" t="str">
        <f>IF($AH$25="","",$AH$25)</f>
        <v/>
      </c>
      <c r="E504" s="193"/>
      <c r="F504" s="103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5"/>
      <c r="AK504" s="96" t="str">
        <f t="shared" si="798"/>
        <v/>
      </c>
      <c r="AL504" s="96" t="str">
        <f t="shared" si="799"/>
        <v/>
      </c>
      <c r="AM504" s="106" t="str">
        <f t="shared" si="800"/>
        <v/>
      </c>
      <c r="AN504" s="197" t="str">
        <f t="shared" si="794"/>
        <v/>
      </c>
      <c r="AO504" s="198"/>
      <c r="AP504" s="215"/>
      <c r="AQ504" s="216"/>
      <c r="AR504" s="167"/>
      <c r="AT504" s="88" t="str">
        <f t="shared" ref="AT504:AT507" si="801">IF(D504="","",COUNTIF(F504:AJ504,"－"))</f>
        <v/>
      </c>
      <c r="AU504" s="88" t="str">
        <f t="shared" ref="AU504:AU507" si="802">IF(D504="","",COUNTIF(F504:AJ504,"外"))</f>
        <v/>
      </c>
      <c r="AV504" s="2"/>
      <c r="AX504" s="186"/>
      <c r="AY504" s="187"/>
      <c r="AZ504" s="188"/>
      <c r="BA504" s="35" t="str">
        <f>$BA$25</f>
        <v>C土木</v>
      </c>
      <c r="BB504" s="152">
        <f>$BB$25</f>
        <v>0</v>
      </c>
      <c r="BC504" s="90">
        <f t="shared" si="795"/>
        <v>0</v>
      </c>
      <c r="BD504" s="90">
        <f t="shared" si="796"/>
        <v>0</v>
      </c>
      <c r="BE504" s="90">
        <f t="shared" si="797"/>
        <v>0</v>
      </c>
      <c r="BT504" s="90"/>
      <c r="BU504" s="90"/>
      <c r="BV504" s="90" t="str">
        <f>AK504</f>
        <v/>
      </c>
      <c r="BW504" s="90"/>
      <c r="CH504" s="90"/>
      <c r="CI504" s="90"/>
      <c r="CJ504" s="90" t="str">
        <f>AL504</f>
        <v/>
      </c>
      <c r="CK504" s="90"/>
      <c r="CV504" s="90"/>
      <c r="CW504" s="90"/>
      <c r="CX504" s="90" t="str">
        <f>AM504</f>
        <v/>
      </c>
      <c r="CY504" s="90"/>
    </row>
    <row r="505" spans="2:103" ht="13.5" customHeight="1">
      <c r="B505" s="212"/>
      <c r="C505" s="209"/>
      <c r="D505" s="120" t="str">
        <f>IF($AH$26="","",$AH$26)</f>
        <v/>
      </c>
      <c r="E505" s="194"/>
      <c r="F505" s="121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22"/>
      <c r="AK505" s="116" t="str">
        <f t="shared" si="798"/>
        <v/>
      </c>
      <c r="AL505" s="123" t="str">
        <f t="shared" si="799"/>
        <v/>
      </c>
      <c r="AM505" s="124" t="str">
        <f t="shared" si="800"/>
        <v/>
      </c>
      <c r="AN505" s="199" t="str">
        <f t="shared" si="794"/>
        <v/>
      </c>
      <c r="AO505" s="200"/>
      <c r="AP505" s="217"/>
      <c r="AQ505" s="218"/>
      <c r="AR505" s="167"/>
      <c r="AT505" s="88" t="str">
        <f t="shared" si="801"/>
        <v/>
      </c>
      <c r="AU505" s="88" t="str">
        <f t="shared" si="802"/>
        <v/>
      </c>
      <c r="AV505" s="2"/>
      <c r="AX505" s="189"/>
      <c r="AY505" s="190"/>
      <c r="AZ505" s="191"/>
      <c r="BA505" s="50" t="str">
        <f>$BA$26</f>
        <v>C土木</v>
      </c>
      <c r="BB505" s="153">
        <f>$BB$26</f>
        <v>0</v>
      </c>
      <c r="BC505" s="90">
        <f t="shared" si="795"/>
        <v>0</v>
      </c>
      <c r="BD505" s="90">
        <f t="shared" si="796"/>
        <v>0</v>
      </c>
      <c r="BE505" s="90">
        <f t="shared" si="797"/>
        <v>0</v>
      </c>
      <c r="BT505" s="90"/>
      <c r="BU505" s="90"/>
      <c r="BV505" s="90"/>
      <c r="BW505" s="90" t="str">
        <f>AK505</f>
        <v/>
      </c>
      <c r="CH505" s="90"/>
      <c r="CI505" s="90"/>
      <c r="CJ505" s="90"/>
      <c r="CK505" s="90" t="str">
        <f>AL505</f>
        <v/>
      </c>
      <c r="CV505" s="90"/>
      <c r="CW505" s="90"/>
      <c r="CX505" s="90"/>
      <c r="CY505" s="90" t="str">
        <f>AM505</f>
        <v/>
      </c>
    </row>
    <row r="506" spans="2:103"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M506" s="203" t="s">
        <v>60</v>
      </c>
      <c r="AN506" s="204"/>
      <c r="AO506" s="204"/>
      <c r="AP506" s="205" t="str">
        <f>IF(7&gt;COUNT(F487:AJ487),"対象外",IF(AP490&gt;=0.285,"達成","未達成"))</f>
        <v>対象外</v>
      </c>
      <c r="AQ506" s="206"/>
      <c r="AR506" s="165"/>
      <c r="AT506" s="88" t="str">
        <f t="shared" si="801"/>
        <v/>
      </c>
      <c r="AU506" s="88" t="str">
        <f t="shared" si="802"/>
        <v/>
      </c>
      <c r="BC506" s="127"/>
      <c r="BD506" s="127"/>
      <c r="BE506" s="127"/>
    </row>
    <row r="507" spans="2:103">
      <c r="AT507" s="88" t="str">
        <f t="shared" si="801"/>
        <v/>
      </c>
      <c r="AU507" s="88" t="str">
        <f t="shared" si="802"/>
        <v/>
      </c>
    </row>
  </sheetData>
  <mergeCells count="799">
    <mergeCell ref="AB3:AE3"/>
    <mergeCell ref="AF3:AI3"/>
    <mergeCell ref="AJ3:AM3"/>
    <mergeCell ref="AB4:AE4"/>
    <mergeCell ref="AF4:AI4"/>
    <mergeCell ref="AJ4:AM4"/>
    <mergeCell ref="B7:C7"/>
    <mergeCell ref="S7:V8"/>
    <mergeCell ref="W7:X8"/>
    <mergeCell ref="AE7:AG12"/>
    <mergeCell ref="AH7:AJ12"/>
    <mergeCell ref="AK7:AK11"/>
    <mergeCell ref="AL7:AL11"/>
    <mergeCell ref="AM7:AM11"/>
    <mergeCell ref="BF7:BF11"/>
    <mergeCell ref="BG7:BG11"/>
    <mergeCell ref="BH7:BH11"/>
    <mergeCell ref="B8:C8"/>
    <mergeCell ref="E8:G8"/>
    <mergeCell ref="E9:I9"/>
    <mergeCell ref="S9:V10"/>
    <mergeCell ref="W9:X10"/>
    <mergeCell ref="E10:I10"/>
    <mergeCell ref="AB10:AD12"/>
    <mergeCell ref="AP7:AQ11"/>
    <mergeCell ref="BA7:BA12"/>
    <mergeCell ref="BB7:BB12"/>
    <mergeCell ref="BC7:BC11"/>
    <mergeCell ref="BD7:BD11"/>
    <mergeCell ref="BE7:BE11"/>
    <mergeCell ref="AX10:AZ12"/>
    <mergeCell ref="AN12:AO12"/>
    <mergeCell ref="AP12:AQ12"/>
    <mergeCell ref="AN7:AO11"/>
    <mergeCell ref="AB13:AD18"/>
    <mergeCell ref="AE13:AG18"/>
    <mergeCell ref="AH13:AJ13"/>
    <mergeCell ref="AN13:AO13"/>
    <mergeCell ref="AP13:AQ26"/>
    <mergeCell ref="AH17:AJ17"/>
    <mergeCell ref="AN17:AO17"/>
    <mergeCell ref="AH18:AJ18"/>
    <mergeCell ref="AB19:AD26"/>
    <mergeCell ref="AE19:AG22"/>
    <mergeCell ref="AH19:AJ19"/>
    <mergeCell ref="AN19:AO19"/>
    <mergeCell ref="AE23:AG26"/>
    <mergeCell ref="AX13:AZ18"/>
    <mergeCell ref="AH14:AJ14"/>
    <mergeCell ref="AN14:AO14"/>
    <mergeCell ref="AH15:AJ15"/>
    <mergeCell ref="AN15:AO15"/>
    <mergeCell ref="AX19:AZ26"/>
    <mergeCell ref="AH20:AJ20"/>
    <mergeCell ref="AN20:AO20"/>
    <mergeCell ref="AH21:AJ21"/>
    <mergeCell ref="AN21:AO21"/>
    <mergeCell ref="AH22:AJ22"/>
    <mergeCell ref="AN22:AO22"/>
    <mergeCell ref="AN26:AO26"/>
    <mergeCell ref="AN18:AO18"/>
    <mergeCell ref="AH23:AJ23"/>
    <mergeCell ref="AN23:AO23"/>
    <mergeCell ref="AH24:AJ24"/>
    <mergeCell ref="AN24:AO24"/>
    <mergeCell ref="AH25:AJ25"/>
    <mergeCell ref="AN25:AO25"/>
    <mergeCell ref="AH26:AJ26"/>
    <mergeCell ref="AH16:AJ16"/>
    <mergeCell ref="AN16:AO16"/>
    <mergeCell ref="AT29:AT30"/>
    <mergeCell ref="AU29:AU30"/>
    <mergeCell ref="AV29:AV30"/>
    <mergeCell ref="BC29:BC31"/>
    <mergeCell ref="BD29:BD31"/>
    <mergeCell ref="BE29:BE31"/>
    <mergeCell ref="B29:D30"/>
    <mergeCell ref="AK29:AK31"/>
    <mergeCell ref="AL29:AL31"/>
    <mergeCell ref="AM29:AM31"/>
    <mergeCell ref="AN29:AO31"/>
    <mergeCell ref="AP29:AQ31"/>
    <mergeCell ref="AR29:AR31"/>
    <mergeCell ref="AN37:AO37"/>
    <mergeCell ref="B38:B47"/>
    <mergeCell ref="C38:C42"/>
    <mergeCell ref="AX38:AZ47"/>
    <mergeCell ref="E39:E42"/>
    <mergeCell ref="AN39:AO39"/>
    <mergeCell ref="AN40:AO40"/>
    <mergeCell ref="AN41:AO41"/>
    <mergeCell ref="AN42:AO42"/>
    <mergeCell ref="C43:C47"/>
    <mergeCell ref="B32:B37"/>
    <mergeCell ref="C32:C37"/>
    <mergeCell ref="E32:E37"/>
    <mergeCell ref="AN32:AO32"/>
    <mergeCell ref="AP32:AQ47"/>
    <mergeCell ref="AX32:AZ37"/>
    <mergeCell ref="AN33:AO33"/>
    <mergeCell ref="AN34:AO34"/>
    <mergeCell ref="AN35:AO35"/>
    <mergeCell ref="AN36:AO36"/>
    <mergeCell ref="AP48:AQ48"/>
    <mergeCell ref="B51:D52"/>
    <mergeCell ref="AK51:AK53"/>
    <mergeCell ref="AL51:AL53"/>
    <mergeCell ref="AM51:AM53"/>
    <mergeCell ref="AN51:AO53"/>
    <mergeCell ref="AP51:AQ53"/>
    <mergeCell ref="E44:E47"/>
    <mergeCell ref="AN44:AO44"/>
    <mergeCell ref="AN45:AO45"/>
    <mergeCell ref="AN46:AO46"/>
    <mergeCell ref="AN47:AO47"/>
    <mergeCell ref="AM48:AO48"/>
    <mergeCell ref="AR51:AR53"/>
    <mergeCell ref="AT51:AT52"/>
    <mergeCell ref="AU51:AU52"/>
    <mergeCell ref="AV51:AV52"/>
    <mergeCell ref="B54:B59"/>
    <mergeCell ref="C54:C59"/>
    <mergeCell ref="E54:E59"/>
    <mergeCell ref="AN54:AO54"/>
    <mergeCell ref="AP54:AQ69"/>
    <mergeCell ref="B60:B69"/>
    <mergeCell ref="C60:C64"/>
    <mergeCell ref="AX60:AZ69"/>
    <mergeCell ref="E61:E64"/>
    <mergeCell ref="AN61:AO61"/>
    <mergeCell ref="AN62:AO62"/>
    <mergeCell ref="AN63:AO63"/>
    <mergeCell ref="AN64:AO64"/>
    <mergeCell ref="AX54:AZ59"/>
    <mergeCell ref="AN55:AO55"/>
    <mergeCell ref="AN56:AO56"/>
    <mergeCell ref="AN57:AO57"/>
    <mergeCell ref="AN58:AO58"/>
    <mergeCell ref="AN59:AO59"/>
    <mergeCell ref="AM70:AO70"/>
    <mergeCell ref="AP70:AQ70"/>
    <mergeCell ref="B73:D74"/>
    <mergeCell ref="AK73:AK75"/>
    <mergeCell ref="AL73:AL75"/>
    <mergeCell ref="AM73:AM75"/>
    <mergeCell ref="AN73:AO75"/>
    <mergeCell ref="AP73:AQ75"/>
    <mergeCell ref="C65:C69"/>
    <mergeCell ref="E66:E69"/>
    <mergeCell ref="AN66:AO66"/>
    <mergeCell ref="AN67:AO67"/>
    <mergeCell ref="AN68:AO68"/>
    <mergeCell ref="AN69:AO69"/>
    <mergeCell ref="AT73:AT74"/>
    <mergeCell ref="AU73:AU74"/>
    <mergeCell ref="AV73:AV74"/>
    <mergeCell ref="B76:B81"/>
    <mergeCell ref="C76:C81"/>
    <mergeCell ref="E76:E81"/>
    <mergeCell ref="AN76:AO76"/>
    <mergeCell ref="AP76:AQ91"/>
    <mergeCell ref="B82:B91"/>
    <mergeCell ref="C82:C86"/>
    <mergeCell ref="AR73:AR75"/>
    <mergeCell ref="AX82:AZ91"/>
    <mergeCell ref="E83:E86"/>
    <mergeCell ref="AN83:AO83"/>
    <mergeCell ref="AN84:AO84"/>
    <mergeCell ref="AN85:AO85"/>
    <mergeCell ref="AN86:AO86"/>
    <mergeCell ref="AX76:AZ81"/>
    <mergeCell ref="AN77:AO77"/>
    <mergeCell ref="AN78:AO78"/>
    <mergeCell ref="AN79:AO79"/>
    <mergeCell ref="AN80:AO80"/>
    <mergeCell ref="AN81:AO81"/>
    <mergeCell ref="AM92:AO92"/>
    <mergeCell ref="AP92:AQ92"/>
    <mergeCell ref="B106:C106"/>
    <mergeCell ref="B107:C107"/>
    <mergeCell ref="E107:G107"/>
    <mergeCell ref="E108:I108"/>
    <mergeCell ref="C87:C91"/>
    <mergeCell ref="E88:E91"/>
    <mergeCell ref="AN88:AO88"/>
    <mergeCell ref="AN89:AO89"/>
    <mergeCell ref="AN90:AO90"/>
    <mergeCell ref="AN91:AO91"/>
    <mergeCell ref="B115:B120"/>
    <mergeCell ref="C115:C120"/>
    <mergeCell ref="E115:E120"/>
    <mergeCell ref="AN115:AO115"/>
    <mergeCell ref="AP115:AQ130"/>
    <mergeCell ref="B121:B130"/>
    <mergeCell ref="E109:I109"/>
    <mergeCell ref="B112:D113"/>
    <mergeCell ref="AK112:AK114"/>
    <mergeCell ref="AL112:AL114"/>
    <mergeCell ref="AM112:AM114"/>
    <mergeCell ref="AN112:AO114"/>
    <mergeCell ref="C121:C125"/>
    <mergeCell ref="AX115:AZ120"/>
    <mergeCell ref="AN116:AO116"/>
    <mergeCell ref="AN117:AO117"/>
    <mergeCell ref="AN118:AO118"/>
    <mergeCell ref="AN119:AO119"/>
    <mergeCell ref="AN120:AO120"/>
    <mergeCell ref="AP112:AQ114"/>
    <mergeCell ref="AT112:AT113"/>
    <mergeCell ref="AU112:AU113"/>
    <mergeCell ref="AV112:AV113"/>
    <mergeCell ref="AR112:AR114"/>
    <mergeCell ref="AX121:AZ130"/>
    <mergeCell ref="E122:E125"/>
    <mergeCell ref="AN122:AO122"/>
    <mergeCell ref="AN123:AO123"/>
    <mergeCell ref="AN124:AO124"/>
    <mergeCell ref="AN125:AO125"/>
    <mergeCell ref="C126:C130"/>
    <mergeCell ref="E127:E130"/>
    <mergeCell ref="AN127:AO127"/>
    <mergeCell ref="B137:B142"/>
    <mergeCell ref="C137:C142"/>
    <mergeCell ref="E137:E142"/>
    <mergeCell ref="AN137:AO137"/>
    <mergeCell ref="AP137:AQ152"/>
    <mergeCell ref="B143:B152"/>
    <mergeCell ref="AN128:AO128"/>
    <mergeCell ref="AN129:AO129"/>
    <mergeCell ref="AN130:AO130"/>
    <mergeCell ref="AM131:AO131"/>
    <mergeCell ref="AP131:AQ131"/>
    <mergeCell ref="B134:D135"/>
    <mergeCell ref="AK134:AK136"/>
    <mergeCell ref="AL134:AL136"/>
    <mergeCell ref="AM134:AM136"/>
    <mergeCell ref="AN134:AO136"/>
    <mergeCell ref="C143:C147"/>
    <mergeCell ref="AX137:AZ142"/>
    <mergeCell ref="AN138:AO138"/>
    <mergeCell ref="AN139:AO139"/>
    <mergeCell ref="AN140:AO140"/>
    <mergeCell ref="AN141:AO141"/>
    <mergeCell ref="AN142:AO142"/>
    <mergeCell ref="AP134:AQ136"/>
    <mergeCell ref="AT134:AT135"/>
    <mergeCell ref="AU134:AU135"/>
    <mergeCell ref="AV134:AV135"/>
    <mergeCell ref="AR134:AR136"/>
    <mergeCell ref="AX143:AZ152"/>
    <mergeCell ref="E144:E147"/>
    <mergeCell ref="AN144:AO144"/>
    <mergeCell ref="AN145:AO145"/>
    <mergeCell ref="AN146:AO146"/>
    <mergeCell ref="AN147:AO147"/>
    <mergeCell ref="C148:C152"/>
    <mergeCell ref="E149:E152"/>
    <mergeCell ref="AN149:AO149"/>
    <mergeCell ref="B159:B164"/>
    <mergeCell ref="C159:C164"/>
    <mergeCell ref="E159:E164"/>
    <mergeCell ref="AN159:AO159"/>
    <mergeCell ref="AP159:AQ174"/>
    <mergeCell ref="B165:B174"/>
    <mergeCell ref="AN150:AO150"/>
    <mergeCell ref="AN151:AO151"/>
    <mergeCell ref="AN152:AO152"/>
    <mergeCell ref="AM153:AO153"/>
    <mergeCell ref="AP153:AQ153"/>
    <mergeCell ref="B156:D157"/>
    <mergeCell ref="AK156:AK158"/>
    <mergeCell ref="AL156:AL158"/>
    <mergeCell ref="AM156:AM158"/>
    <mergeCell ref="AN156:AO158"/>
    <mergeCell ref="C165:C169"/>
    <mergeCell ref="AX159:AZ164"/>
    <mergeCell ref="AN160:AO160"/>
    <mergeCell ref="AN161:AO161"/>
    <mergeCell ref="AN162:AO162"/>
    <mergeCell ref="AN163:AO163"/>
    <mergeCell ref="AN164:AO164"/>
    <mergeCell ref="AP156:AQ158"/>
    <mergeCell ref="AT156:AT157"/>
    <mergeCell ref="AU156:AU157"/>
    <mergeCell ref="AV156:AV157"/>
    <mergeCell ref="AR156:AR158"/>
    <mergeCell ref="AX165:AZ174"/>
    <mergeCell ref="E166:E169"/>
    <mergeCell ref="AN166:AO166"/>
    <mergeCell ref="AN167:AO167"/>
    <mergeCell ref="AN168:AO168"/>
    <mergeCell ref="AN169:AO169"/>
    <mergeCell ref="C170:C174"/>
    <mergeCell ref="E171:E174"/>
    <mergeCell ref="AN171:AO171"/>
    <mergeCell ref="B181:B186"/>
    <mergeCell ref="C181:C186"/>
    <mergeCell ref="E181:E186"/>
    <mergeCell ref="AN181:AO181"/>
    <mergeCell ref="AP181:AQ196"/>
    <mergeCell ref="B187:B196"/>
    <mergeCell ref="AN172:AO172"/>
    <mergeCell ref="AN173:AO173"/>
    <mergeCell ref="AN174:AO174"/>
    <mergeCell ref="AM175:AO175"/>
    <mergeCell ref="AP175:AQ175"/>
    <mergeCell ref="B178:D179"/>
    <mergeCell ref="AK178:AK180"/>
    <mergeCell ref="AL178:AL180"/>
    <mergeCell ref="AM178:AM180"/>
    <mergeCell ref="AN178:AO180"/>
    <mergeCell ref="AX181:AZ186"/>
    <mergeCell ref="AN182:AO182"/>
    <mergeCell ref="AN183:AO183"/>
    <mergeCell ref="AN184:AO184"/>
    <mergeCell ref="AN185:AO185"/>
    <mergeCell ref="AN186:AO186"/>
    <mergeCell ref="AP178:AQ180"/>
    <mergeCell ref="AT178:AT179"/>
    <mergeCell ref="AU178:AU179"/>
    <mergeCell ref="AV178:AV179"/>
    <mergeCell ref="AR178:AR180"/>
    <mergeCell ref="AP197:AQ197"/>
    <mergeCell ref="B209:C209"/>
    <mergeCell ref="C187:C191"/>
    <mergeCell ref="AX187:AZ196"/>
    <mergeCell ref="E188:E191"/>
    <mergeCell ref="AN188:AO188"/>
    <mergeCell ref="AN189:AO189"/>
    <mergeCell ref="AN190:AO190"/>
    <mergeCell ref="AN191:AO191"/>
    <mergeCell ref="C192:C196"/>
    <mergeCell ref="E193:E196"/>
    <mergeCell ref="AN193:AO193"/>
    <mergeCell ref="B210:C210"/>
    <mergeCell ref="E210:G210"/>
    <mergeCell ref="E211:I211"/>
    <mergeCell ref="E212:I212"/>
    <mergeCell ref="B215:D216"/>
    <mergeCell ref="AK215:AK217"/>
    <mergeCell ref="AN194:AO194"/>
    <mergeCell ref="AN195:AO195"/>
    <mergeCell ref="AN196:AO196"/>
    <mergeCell ref="AM197:AO197"/>
    <mergeCell ref="AX218:AZ223"/>
    <mergeCell ref="AN219:AO219"/>
    <mergeCell ref="AN220:AO220"/>
    <mergeCell ref="AN221:AO221"/>
    <mergeCell ref="AN222:AO222"/>
    <mergeCell ref="AN223:AO223"/>
    <mergeCell ref="AV215:AV216"/>
    <mergeCell ref="B218:B223"/>
    <mergeCell ref="C218:C223"/>
    <mergeCell ref="E218:E223"/>
    <mergeCell ref="AN218:AO218"/>
    <mergeCell ref="AP218:AQ233"/>
    <mergeCell ref="B224:B233"/>
    <mergeCell ref="C224:C228"/>
    <mergeCell ref="C229:C233"/>
    <mergeCell ref="AN233:AO233"/>
    <mergeCell ref="AL215:AL217"/>
    <mergeCell ref="AM215:AM217"/>
    <mergeCell ref="AN215:AO217"/>
    <mergeCell ref="AP215:AQ217"/>
    <mergeCell ref="AT215:AT216"/>
    <mergeCell ref="AU215:AU216"/>
    <mergeCell ref="AR215:AR217"/>
    <mergeCell ref="AM234:AO234"/>
    <mergeCell ref="AP234:AQ234"/>
    <mergeCell ref="B237:D238"/>
    <mergeCell ref="AK237:AK239"/>
    <mergeCell ref="AL237:AL239"/>
    <mergeCell ref="AM237:AM239"/>
    <mergeCell ref="AN237:AO239"/>
    <mergeCell ref="AP237:AQ239"/>
    <mergeCell ref="AX224:AZ233"/>
    <mergeCell ref="E225:E228"/>
    <mergeCell ref="AN225:AO225"/>
    <mergeCell ref="AN226:AO226"/>
    <mergeCell ref="AN227:AO227"/>
    <mergeCell ref="AN228:AO228"/>
    <mergeCell ref="E230:E233"/>
    <mergeCell ref="AN230:AO230"/>
    <mergeCell ref="AN231:AO231"/>
    <mergeCell ref="AN232:AO232"/>
    <mergeCell ref="AT237:AT238"/>
    <mergeCell ref="AU237:AU238"/>
    <mergeCell ref="AV237:AV238"/>
    <mergeCell ref="AR237:AR239"/>
    <mergeCell ref="B240:B245"/>
    <mergeCell ref="C240:C245"/>
    <mergeCell ref="E240:E245"/>
    <mergeCell ref="AN240:AO240"/>
    <mergeCell ref="AP240:AQ255"/>
    <mergeCell ref="B246:B255"/>
    <mergeCell ref="C246:C250"/>
    <mergeCell ref="AX246:AZ255"/>
    <mergeCell ref="E247:E250"/>
    <mergeCell ref="AN247:AO247"/>
    <mergeCell ref="AN248:AO248"/>
    <mergeCell ref="AN249:AO249"/>
    <mergeCell ref="AN250:AO250"/>
    <mergeCell ref="AX240:AZ245"/>
    <mergeCell ref="AN241:AO241"/>
    <mergeCell ref="AN242:AO242"/>
    <mergeCell ref="AN243:AO243"/>
    <mergeCell ref="AN244:AO244"/>
    <mergeCell ref="AN245:AO245"/>
    <mergeCell ref="AM256:AO256"/>
    <mergeCell ref="AP256:AQ256"/>
    <mergeCell ref="B259:D260"/>
    <mergeCell ref="AK259:AK261"/>
    <mergeCell ref="AL259:AL261"/>
    <mergeCell ref="AM259:AM261"/>
    <mergeCell ref="AN259:AO261"/>
    <mergeCell ref="AP259:AQ261"/>
    <mergeCell ref="C251:C255"/>
    <mergeCell ref="E252:E255"/>
    <mergeCell ref="AN252:AO252"/>
    <mergeCell ref="AN253:AO253"/>
    <mergeCell ref="AN254:AO254"/>
    <mergeCell ref="AN255:AO255"/>
    <mergeCell ref="AT259:AT260"/>
    <mergeCell ref="AU259:AU260"/>
    <mergeCell ref="AV259:AV260"/>
    <mergeCell ref="B262:B267"/>
    <mergeCell ref="C262:C267"/>
    <mergeCell ref="E262:E267"/>
    <mergeCell ref="AN262:AO262"/>
    <mergeCell ref="AP262:AQ277"/>
    <mergeCell ref="B268:B277"/>
    <mergeCell ref="C268:C272"/>
    <mergeCell ref="AR259:AR261"/>
    <mergeCell ref="AX268:AZ277"/>
    <mergeCell ref="E269:E272"/>
    <mergeCell ref="AN269:AO269"/>
    <mergeCell ref="AN270:AO270"/>
    <mergeCell ref="AN271:AO271"/>
    <mergeCell ref="AN272:AO272"/>
    <mergeCell ref="AX262:AZ267"/>
    <mergeCell ref="AN263:AO263"/>
    <mergeCell ref="AN264:AO264"/>
    <mergeCell ref="AN265:AO265"/>
    <mergeCell ref="AN266:AO266"/>
    <mergeCell ref="AN267:AO267"/>
    <mergeCell ref="AM278:AO278"/>
    <mergeCell ref="AP278:AQ278"/>
    <mergeCell ref="B281:D282"/>
    <mergeCell ref="AK281:AK283"/>
    <mergeCell ref="AL281:AL283"/>
    <mergeCell ref="AM281:AM283"/>
    <mergeCell ref="AN281:AO283"/>
    <mergeCell ref="AP281:AQ283"/>
    <mergeCell ref="C273:C277"/>
    <mergeCell ref="E274:E277"/>
    <mergeCell ref="AN274:AO274"/>
    <mergeCell ref="AN275:AO275"/>
    <mergeCell ref="AN276:AO276"/>
    <mergeCell ref="AN277:AO277"/>
    <mergeCell ref="AT281:AT282"/>
    <mergeCell ref="AU281:AU282"/>
    <mergeCell ref="AV281:AV282"/>
    <mergeCell ref="B284:B289"/>
    <mergeCell ref="C284:C289"/>
    <mergeCell ref="E284:E289"/>
    <mergeCell ref="AN284:AO284"/>
    <mergeCell ref="AP284:AQ299"/>
    <mergeCell ref="B290:B299"/>
    <mergeCell ref="C290:C294"/>
    <mergeCell ref="AR281:AR283"/>
    <mergeCell ref="AX290:AZ299"/>
    <mergeCell ref="E291:E294"/>
    <mergeCell ref="AN291:AO291"/>
    <mergeCell ref="AN292:AO292"/>
    <mergeCell ref="AN293:AO293"/>
    <mergeCell ref="AN294:AO294"/>
    <mergeCell ref="AX284:AZ289"/>
    <mergeCell ref="AN285:AO285"/>
    <mergeCell ref="AN286:AO286"/>
    <mergeCell ref="AN287:AO287"/>
    <mergeCell ref="AN288:AO288"/>
    <mergeCell ref="AN289:AO289"/>
    <mergeCell ref="AM300:AO300"/>
    <mergeCell ref="AP300:AQ300"/>
    <mergeCell ref="B312:C312"/>
    <mergeCell ref="B313:C313"/>
    <mergeCell ref="E313:G313"/>
    <mergeCell ref="E314:I314"/>
    <mergeCell ref="C295:C299"/>
    <mergeCell ref="E296:E299"/>
    <mergeCell ref="AN296:AO296"/>
    <mergeCell ref="AN297:AO297"/>
    <mergeCell ref="AN298:AO298"/>
    <mergeCell ref="AN299:AO299"/>
    <mergeCell ref="B321:B326"/>
    <mergeCell ref="C321:C326"/>
    <mergeCell ref="E321:E326"/>
    <mergeCell ref="AN321:AO321"/>
    <mergeCell ref="AP321:AQ336"/>
    <mergeCell ref="B327:B336"/>
    <mergeCell ref="E315:I315"/>
    <mergeCell ref="B318:D319"/>
    <mergeCell ref="AK318:AK320"/>
    <mergeCell ref="AL318:AL320"/>
    <mergeCell ref="AM318:AM320"/>
    <mergeCell ref="AN318:AO320"/>
    <mergeCell ref="C327:C331"/>
    <mergeCell ref="AX321:AZ326"/>
    <mergeCell ref="AN322:AO322"/>
    <mergeCell ref="AN323:AO323"/>
    <mergeCell ref="AN324:AO324"/>
    <mergeCell ref="AN325:AO325"/>
    <mergeCell ref="AN326:AO326"/>
    <mergeCell ref="AP318:AQ320"/>
    <mergeCell ref="AT318:AT319"/>
    <mergeCell ref="AU318:AU319"/>
    <mergeCell ref="AV318:AV319"/>
    <mergeCell ref="AR318:AR320"/>
    <mergeCell ref="AX327:AZ336"/>
    <mergeCell ref="E328:E331"/>
    <mergeCell ref="AN328:AO328"/>
    <mergeCell ref="AN329:AO329"/>
    <mergeCell ref="AN330:AO330"/>
    <mergeCell ref="AN331:AO331"/>
    <mergeCell ref="C332:C336"/>
    <mergeCell ref="E333:E336"/>
    <mergeCell ref="AN333:AO333"/>
    <mergeCell ref="B343:B348"/>
    <mergeCell ref="C343:C348"/>
    <mergeCell ref="E343:E348"/>
    <mergeCell ref="AN343:AO343"/>
    <mergeCell ref="AP343:AQ358"/>
    <mergeCell ref="B349:B358"/>
    <mergeCell ref="AN334:AO334"/>
    <mergeCell ref="AN335:AO335"/>
    <mergeCell ref="AN336:AO336"/>
    <mergeCell ref="AM337:AO337"/>
    <mergeCell ref="AP337:AQ337"/>
    <mergeCell ref="B340:D341"/>
    <mergeCell ref="AK340:AK342"/>
    <mergeCell ref="AL340:AL342"/>
    <mergeCell ref="AM340:AM342"/>
    <mergeCell ref="AN340:AO342"/>
    <mergeCell ref="C349:C353"/>
    <mergeCell ref="AX343:AZ348"/>
    <mergeCell ref="AN344:AO344"/>
    <mergeCell ref="AN345:AO345"/>
    <mergeCell ref="AN346:AO346"/>
    <mergeCell ref="AN347:AO347"/>
    <mergeCell ref="AN348:AO348"/>
    <mergeCell ref="AP340:AQ342"/>
    <mergeCell ref="AT340:AT341"/>
    <mergeCell ref="AU340:AU341"/>
    <mergeCell ref="AV340:AV341"/>
    <mergeCell ref="AR340:AR342"/>
    <mergeCell ref="AX349:AZ358"/>
    <mergeCell ref="E350:E353"/>
    <mergeCell ref="AN350:AO350"/>
    <mergeCell ref="AN351:AO351"/>
    <mergeCell ref="AN352:AO352"/>
    <mergeCell ref="AN353:AO353"/>
    <mergeCell ref="C354:C358"/>
    <mergeCell ref="E355:E358"/>
    <mergeCell ref="AN355:AO355"/>
    <mergeCell ref="B365:B370"/>
    <mergeCell ref="C365:C370"/>
    <mergeCell ref="E365:E370"/>
    <mergeCell ref="AN365:AO365"/>
    <mergeCell ref="AP365:AQ380"/>
    <mergeCell ref="B371:B380"/>
    <mergeCell ref="AN356:AO356"/>
    <mergeCell ref="AN357:AO357"/>
    <mergeCell ref="AN358:AO358"/>
    <mergeCell ref="AM359:AO359"/>
    <mergeCell ref="AP359:AQ359"/>
    <mergeCell ref="B362:D363"/>
    <mergeCell ref="AK362:AK364"/>
    <mergeCell ref="AL362:AL364"/>
    <mergeCell ref="AM362:AM364"/>
    <mergeCell ref="AN362:AO364"/>
    <mergeCell ref="C371:C375"/>
    <mergeCell ref="AX365:AZ370"/>
    <mergeCell ref="AN366:AO366"/>
    <mergeCell ref="AN367:AO367"/>
    <mergeCell ref="AN368:AO368"/>
    <mergeCell ref="AN369:AO369"/>
    <mergeCell ref="AN370:AO370"/>
    <mergeCell ref="AP362:AQ364"/>
    <mergeCell ref="AT362:AT363"/>
    <mergeCell ref="AU362:AU363"/>
    <mergeCell ref="AV362:AV363"/>
    <mergeCell ref="AR362:AR364"/>
    <mergeCell ref="AX371:AZ380"/>
    <mergeCell ref="E372:E375"/>
    <mergeCell ref="AN372:AO372"/>
    <mergeCell ref="AN373:AO373"/>
    <mergeCell ref="AN374:AO374"/>
    <mergeCell ref="AN375:AO375"/>
    <mergeCell ref="C376:C380"/>
    <mergeCell ref="E377:E380"/>
    <mergeCell ref="AN377:AO377"/>
    <mergeCell ref="B387:B392"/>
    <mergeCell ref="C387:C392"/>
    <mergeCell ref="E387:E392"/>
    <mergeCell ref="AN387:AO387"/>
    <mergeCell ref="AP387:AQ402"/>
    <mergeCell ref="B393:B402"/>
    <mergeCell ref="AN378:AO378"/>
    <mergeCell ref="AN379:AO379"/>
    <mergeCell ref="AN380:AO380"/>
    <mergeCell ref="AM381:AO381"/>
    <mergeCell ref="AP381:AQ381"/>
    <mergeCell ref="B384:D385"/>
    <mergeCell ref="AK384:AK386"/>
    <mergeCell ref="AL384:AL386"/>
    <mergeCell ref="AM384:AM386"/>
    <mergeCell ref="AN384:AO386"/>
    <mergeCell ref="AX387:AZ392"/>
    <mergeCell ref="AN388:AO388"/>
    <mergeCell ref="AN389:AO389"/>
    <mergeCell ref="AN390:AO390"/>
    <mergeCell ref="AN391:AO391"/>
    <mergeCell ref="AN392:AO392"/>
    <mergeCell ref="AP384:AQ386"/>
    <mergeCell ref="AT384:AT385"/>
    <mergeCell ref="AU384:AU385"/>
    <mergeCell ref="AV384:AV385"/>
    <mergeCell ref="AR384:AR386"/>
    <mergeCell ref="AP403:AQ403"/>
    <mergeCell ref="B415:C415"/>
    <mergeCell ref="C393:C397"/>
    <mergeCell ref="AX393:AZ402"/>
    <mergeCell ref="E394:E397"/>
    <mergeCell ref="AN394:AO394"/>
    <mergeCell ref="AN395:AO395"/>
    <mergeCell ref="AN396:AO396"/>
    <mergeCell ref="AN397:AO397"/>
    <mergeCell ref="C398:C402"/>
    <mergeCell ref="E399:E402"/>
    <mergeCell ref="AN399:AO399"/>
    <mergeCell ref="B416:C416"/>
    <mergeCell ref="E416:G416"/>
    <mergeCell ref="E417:I417"/>
    <mergeCell ref="E418:I418"/>
    <mergeCell ref="B421:D422"/>
    <mergeCell ref="AK421:AK423"/>
    <mergeCell ref="AN400:AO400"/>
    <mergeCell ref="AN401:AO401"/>
    <mergeCell ref="AN402:AO402"/>
    <mergeCell ref="AM403:AO403"/>
    <mergeCell ref="AX424:AZ429"/>
    <mergeCell ref="AN425:AO425"/>
    <mergeCell ref="AN426:AO426"/>
    <mergeCell ref="AN427:AO427"/>
    <mergeCell ref="AN428:AO428"/>
    <mergeCell ref="AN429:AO429"/>
    <mergeCell ref="AV421:AV422"/>
    <mergeCell ref="B424:B429"/>
    <mergeCell ref="C424:C429"/>
    <mergeCell ref="E424:E429"/>
    <mergeCell ref="AN424:AO424"/>
    <mergeCell ref="AP424:AQ439"/>
    <mergeCell ref="B430:B439"/>
    <mergeCell ref="C430:C434"/>
    <mergeCell ref="C435:C439"/>
    <mergeCell ref="AN439:AO439"/>
    <mergeCell ref="AL421:AL423"/>
    <mergeCell ref="AM421:AM423"/>
    <mergeCell ref="AN421:AO423"/>
    <mergeCell ref="AP421:AQ423"/>
    <mergeCell ref="AT421:AT422"/>
    <mergeCell ref="AU421:AU422"/>
    <mergeCell ref="AX430:AZ439"/>
    <mergeCell ref="E431:E434"/>
    <mergeCell ref="AN431:AO431"/>
    <mergeCell ref="AN432:AO432"/>
    <mergeCell ref="AN433:AO433"/>
    <mergeCell ref="AN434:AO434"/>
    <mergeCell ref="E436:E439"/>
    <mergeCell ref="AN436:AO436"/>
    <mergeCell ref="AN437:AO437"/>
    <mergeCell ref="AN438:AO438"/>
    <mergeCell ref="B446:B451"/>
    <mergeCell ref="C446:C451"/>
    <mergeCell ref="E446:E451"/>
    <mergeCell ref="AN446:AO446"/>
    <mergeCell ref="B452:B461"/>
    <mergeCell ref="C452:C456"/>
    <mergeCell ref="AM440:AO440"/>
    <mergeCell ref="AP440:AQ440"/>
    <mergeCell ref="B443:D444"/>
    <mergeCell ref="AK443:AK445"/>
    <mergeCell ref="AL443:AL445"/>
    <mergeCell ref="AM443:AM445"/>
    <mergeCell ref="AN443:AO445"/>
    <mergeCell ref="AP443:AQ445"/>
    <mergeCell ref="C457:C461"/>
    <mergeCell ref="E458:E461"/>
    <mergeCell ref="AN458:AO458"/>
    <mergeCell ref="AN459:AO459"/>
    <mergeCell ref="AN460:AO460"/>
    <mergeCell ref="AN461:AO461"/>
    <mergeCell ref="E453:E456"/>
    <mergeCell ref="AX446:AZ451"/>
    <mergeCell ref="AN447:AO447"/>
    <mergeCell ref="AN448:AO448"/>
    <mergeCell ref="AN449:AO449"/>
    <mergeCell ref="AN450:AO450"/>
    <mergeCell ref="AN451:AO451"/>
    <mergeCell ref="AT443:AT444"/>
    <mergeCell ref="AU443:AU444"/>
    <mergeCell ref="AV443:AV444"/>
    <mergeCell ref="AP446:AQ461"/>
    <mergeCell ref="AX452:AZ461"/>
    <mergeCell ref="AN453:AO453"/>
    <mergeCell ref="AN454:AO454"/>
    <mergeCell ref="AN455:AO455"/>
    <mergeCell ref="AN456:AO456"/>
    <mergeCell ref="AM462:AO462"/>
    <mergeCell ref="AP462:AQ462"/>
    <mergeCell ref="B465:D466"/>
    <mergeCell ref="AK465:AK467"/>
    <mergeCell ref="AL465:AL467"/>
    <mergeCell ref="AM465:AM467"/>
    <mergeCell ref="AN465:AO467"/>
    <mergeCell ref="AP465:AQ467"/>
    <mergeCell ref="C479:C483"/>
    <mergeCell ref="E480:E483"/>
    <mergeCell ref="AN480:AO480"/>
    <mergeCell ref="AN481:AO481"/>
    <mergeCell ref="AN482:AO482"/>
    <mergeCell ref="AN483:AO483"/>
    <mergeCell ref="AT465:AT466"/>
    <mergeCell ref="AU465:AU466"/>
    <mergeCell ref="AV465:AV466"/>
    <mergeCell ref="B468:B473"/>
    <mergeCell ref="C468:C473"/>
    <mergeCell ref="E468:E473"/>
    <mergeCell ref="AN468:AO468"/>
    <mergeCell ref="AP468:AQ483"/>
    <mergeCell ref="B474:B483"/>
    <mergeCell ref="C474:C478"/>
    <mergeCell ref="AX490:AZ495"/>
    <mergeCell ref="AN491:AO491"/>
    <mergeCell ref="AN492:AO492"/>
    <mergeCell ref="AX468:AZ473"/>
    <mergeCell ref="AN469:AO469"/>
    <mergeCell ref="AN470:AO470"/>
    <mergeCell ref="AN471:AO471"/>
    <mergeCell ref="AN472:AO472"/>
    <mergeCell ref="AN473:AO473"/>
    <mergeCell ref="B490:B495"/>
    <mergeCell ref="C490:C495"/>
    <mergeCell ref="E490:E495"/>
    <mergeCell ref="AN490:AO490"/>
    <mergeCell ref="AP490:AQ505"/>
    <mergeCell ref="B496:B505"/>
    <mergeCell ref="C496:C500"/>
    <mergeCell ref="AM484:AO484"/>
    <mergeCell ref="AP484:AQ484"/>
    <mergeCell ref="B487:D488"/>
    <mergeCell ref="AK487:AK489"/>
    <mergeCell ref="AL487:AL489"/>
    <mergeCell ref="AM487:AM489"/>
    <mergeCell ref="AN487:AO489"/>
    <mergeCell ref="AP487:AQ489"/>
    <mergeCell ref="AM506:AO506"/>
    <mergeCell ref="AP506:AQ506"/>
    <mergeCell ref="C501:C505"/>
    <mergeCell ref="E502:E505"/>
    <mergeCell ref="AN502:AO502"/>
    <mergeCell ref="AN503:AO503"/>
    <mergeCell ref="AN504:AO504"/>
    <mergeCell ref="AN505:AO505"/>
    <mergeCell ref="AT489:AT490"/>
    <mergeCell ref="AR421:AR423"/>
    <mergeCell ref="AR443:AR445"/>
    <mergeCell ref="AR465:AR467"/>
    <mergeCell ref="AR487:AR489"/>
    <mergeCell ref="AX496:AZ505"/>
    <mergeCell ref="E497:E500"/>
    <mergeCell ref="AN497:AO497"/>
    <mergeCell ref="AN498:AO498"/>
    <mergeCell ref="AN499:AO499"/>
    <mergeCell ref="AN500:AO500"/>
    <mergeCell ref="AN493:AO493"/>
    <mergeCell ref="AN494:AO494"/>
    <mergeCell ref="AN495:AO495"/>
    <mergeCell ref="AT487:AT488"/>
    <mergeCell ref="AU487:AU488"/>
    <mergeCell ref="AV487:AV488"/>
    <mergeCell ref="AU489:AU490"/>
    <mergeCell ref="AV489:AV490"/>
    <mergeCell ref="AX474:AZ483"/>
    <mergeCell ref="E475:E478"/>
    <mergeCell ref="AN475:AO475"/>
    <mergeCell ref="AN476:AO476"/>
    <mergeCell ref="AN477:AO477"/>
    <mergeCell ref="AN478:AO478"/>
  </mergeCells>
  <phoneticPr fontId="3"/>
  <conditionalFormatting sqref="F30:AJ30 F74:AJ74 F113:AJ113 F135:AJ135 F157:AJ157 F179:AJ179 F216:AJ216 F238:AJ238 F260:AJ260 F282:AJ282 F319:AJ319 F341:AJ341 F363:AJ363 F385:AJ385 F422:AJ422 F444:AJ444 F466:AJ466 F488:AJ488 F52:AJ52">
    <cfRule type="expression" dxfId="19" priority="157">
      <formula>OR(F30="土",F30="日")</formula>
    </cfRule>
  </conditionalFormatting>
  <conditionalFormatting sqref="W7:X10">
    <cfRule type="containsText" dxfId="18" priority="150" operator="containsText" text="未達成">
      <formula>NOT(ISERROR(SEARCH("未達成",W7)))</formula>
    </cfRule>
  </conditionalFormatting>
  <conditionalFormatting sqref="AP48:AR48 AP70:AR70 AP92:AR92 AP131:AR131 AP153:AR153 AP175:AR175 AP197:AR197 AP234:AR234 AP256:AR256 AP278:AR278 AP300:AR300 AP337:AR337 AP359:AR359 AP381:AR381 AP403:AR403 AP440:AR440 AP462:AR462 AP484:AR484 AP506:AR506">
    <cfRule type="cellIs" dxfId="17" priority="8" operator="equal">
      <formula>"対象外"</formula>
    </cfRule>
    <cfRule type="cellIs" dxfId="16" priority="9" operator="equal">
      <formula>"未達成"</formula>
    </cfRule>
  </conditionalFormatting>
  <conditionalFormatting sqref="F31:AJ31 F38:AJ38 F43:AJ43 F53:AJ53 F60:AJ60 F65:AJ65 F75:AJ75 F82:AJ82 F87:AJ87 F114:AJ114 F121:AJ121 F126:AJ126 F136:AJ136 F143:AJ143 F148:AJ148 F158:AJ158 F165:AJ165 F170:AJ170 F180:AJ180 F187:AJ187 F192:AJ192 F217:AJ217 F224:AJ224 F229:AJ229 F239:AJ239 F246:AJ246 F251:AJ251 F261:AJ261 F268:AJ268 F273:AJ273 F283:AJ283 F290:AJ290 F295:AJ295 F320:AJ320 F327:AJ327 F332:AJ332 F342:AJ342 F349:AJ349 F354:AJ354 F364:AJ364 F371:AJ371 F376:AJ376 F386:AJ386 F393:AJ393 F398:AJ398 F423:AJ423 F430:AJ430 F435:AJ435 F445:AJ445 F452:AJ452 F457:AJ457 F467:AJ467 F474:AJ474 F479:AJ479 F489:AJ489 F496:AJ496 F501:AJ501">
    <cfRule type="notContainsBlanks" dxfId="15" priority="7">
      <formula>LEN(TRIM(F31))&gt;0</formula>
    </cfRule>
  </conditionalFormatting>
  <conditionalFormatting sqref="F32:AJ37 F39:AJ42 F44:AJ47 F54:AJ59 F61:AJ64 F66:AJ69 F76:AJ81 F83:AJ86 F88:AJ91 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">
    <cfRule type="cellIs" dxfId="14" priority="2" operator="equal">
      <formula>"休"</formula>
    </cfRule>
    <cfRule type="cellIs" dxfId="13" priority="3" operator="equal">
      <formula>"外"</formula>
    </cfRule>
    <cfRule type="cellIs" dxfId="12" priority="5" operator="equal">
      <formula>"退"</formula>
    </cfRule>
    <cfRule type="cellIs" dxfId="11" priority="6" operator="equal">
      <formula>"入"</formula>
    </cfRule>
  </conditionalFormatting>
  <conditionalFormatting sqref="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 F32:AJ37 F39:AJ42 F44:AJ47 F54:AJ59 F61:AJ64 F66:AJ69 F76:AJ81 F83:AJ86 F88:AJ91">
    <cfRule type="cellIs" dxfId="10" priority="4" operator="equal">
      <formula>"－"</formula>
    </cfRule>
  </conditionalFormatting>
  <dataValidations count="4">
    <dataValidation type="list" allowBlank="1" showInputMessage="1" showErrorMessage="1" sqref="F31:AJ31 F268:AJ268 F38:AJ38 F43:AJ43 F53:AJ53 F474:AJ474 F479:AJ479 F75:AJ75 F60:AJ60 F65:AJ65 F114:AJ114 F82:AJ82 F87:AJ87 F136:AJ136 F121:AJ121 F126:AJ126 F158:AJ158 F143:AJ143 F148:AJ148 F180:AJ180 F165:AJ165 F170:AJ170 F217:AJ217 F187:AJ187 F192:AJ192 F239:AJ239 F224:AJ224 F229:AJ229 F261:AJ261 F246:AJ246 F251:AJ251 F283:AJ283 F273:AJ273 F320:AJ320 F290:AJ290 F295:AJ295 F342:AJ342 F327:AJ327 F332:AJ332 F364:AJ364 F349:AJ349 F354:AJ354 F386:AJ386 F371:AJ371 F376:AJ376 F423:AJ423 F393:AJ393 F398:AJ398 F445:AJ445 F430:AJ430 F435:AJ435 F467:AJ467 F452:AJ452 F457:AJ457 F501:AJ501 F496:AJ496 F489:Z489 AB489:AJ489" xr:uid="{638AC427-840A-4EA1-B83B-017EBF34A336}">
      <formula1>"中止,制作,夏休,年末年始,その他"</formula1>
    </dataValidation>
    <dataValidation type="list" allowBlank="1" showInputMessage="1" showErrorMessage="1" sqref="F32:AJ37 F39:AJ42 F44:AJ47 F54:AJ59 F61:AJ64 F66:AJ69 F76:AJ81 F83:AJ86 F88:AJ91 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" xr:uid="{2D410D67-D60A-44D6-A21D-F8C62C2108FB}">
      <formula1>"入,休,退,外,－"</formula1>
    </dataValidation>
    <dataValidation type="list" allowBlank="1" showInputMessage="1" showErrorMessage="1" sqref="AA489" xr:uid="{AFCD7863-9BAA-4AF9-A50E-4628908079D8}">
      <formula1>"中止,製作,夏休,年末年始,その他"</formula1>
    </dataValidation>
    <dataValidation type="list" allowBlank="1" showInputMessage="1" showErrorMessage="1" sqref="D5" xr:uid="{1FA4AF8E-0541-4F44-8B4E-B2DB6F43F7C9}">
      <formula1>"計画表,実績表"</formula1>
    </dataValidation>
  </dataValidations>
  <pageMargins left="0.78740157480314965" right="0" top="0.55118110236220474" bottom="0.55118110236220474" header="0.31496062992125984" footer="0.31496062992125984"/>
  <pageSetup paperSize="9" scale="51" fitToHeight="5" orientation="portrait" r:id="rId1"/>
  <headerFooter>
    <oddFooter>&amp;C&amp;P／&amp;N</oddFooter>
  </headerFooter>
  <rowBreaks count="4" manualBreakCount="4">
    <brk id="99" min="1" max="42" man="1"/>
    <brk id="202" min="1" max="42" man="1"/>
    <brk id="305" min="1" max="42" man="1"/>
    <brk id="408" min="1" max="4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FF75-15C1-49C9-97EA-4D313929773D}">
  <dimension ref="A1:CY507"/>
  <sheetViews>
    <sheetView view="pageBreakPreview" zoomScale="75" zoomScaleNormal="100" zoomScaleSheetLayoutView="75" workbookViewId="0">
      <selection activeCell="F502" sqref="F502:I502"/>
    </sheetView>
  </sheetViews>
  <sheetFormatPr defaultRowHeight="13.5"/>
  <cols>
    <col min="1" max="1" width="1.375" style="1" customWidth="1"/>
    <col min="2" max="2" width="4.125" style="1" customWidth="1"/>
    <col min="3" max="3" width="7.375" style="1" customWidth="1"/>
    <col min="4" max="4" width="9.625" style="1" customWidth="1"/>
    <col min="5" max="5" width="5.5" style="2" customWidth="1"/>
    <col min="6" max="36" width="3.625" style="2" customWidth="1"/>
    <col min="37" max="39" width="4.5" style="1" customWidth="1"/>
    <col min="40" max="43" width="3.625" style="1" customWidth="1"/>
    <col min="44" max="44" width="7.625" style="1" customWidth="1"/>
    <col min="45" max="45" width="3.625" style="1" customWidth="1"/>
    <col min="46" max="48" width="7.625" style="1" customWidth="1"/>
    <col min="49" max="52" width="3.75" style="1" customWidth="1"/>
    <col min="53" max="54" width="12.5" style="1" customWidth="1"/>
    <col min="55" max="55" width="11.5" style="1" customWidth="1"/>
    <col min="56" max="56" width="11.25" style="1" customWidth="1"/>
    <col min="57" max="57" width="11.875" style="1" customWidth="1"/>
    <col min="58" max="60" width="4.75" style="1" customWidth="1"/>
    <col min="61" max="61" width="3.75" style="1" customWidth="1"/>
    <col min="62" max="103" width="4.625" style="1" customWidth="1"/>
    <col min="104" max="244" width="3.625" style="1" customWidth="1"/>
    <col min="245" max="16384" width="9" style="1"/>
  </cols>
  <sheetData>
    <row r="1" spans="1:103"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103" ht="18.75" customHeight="1">
      <c r="B2" s="2"/>
      <c r="C2" s="2"/>
      <c r="D2" s="2"/>
      <c r="Y2" s="1"/>
      <c r="Z2" s="1"/>
      <c r="AA2" s="1"/>
      <c r="AI2" s="1"/>
      <c r="AJ2" s="1"/>
      <c r="AM2" s="3" t="s">
        <v>67</v>
      </c>
    </row>
    <row r="3" spans="1:103" ht="15" customHeight="1">
      <c r="B3" s="2"/>
      <c r="C3" s="2"/>
      <c r="D3" s="2"/>
      <c r="Y3" s="1"/>
      <c r="Z3" s="1"/>
      <c r="AA3" s="1"/>
      <c r="AB3" s="205" t="s">
        <v>18</v>
      </c>
      <c r="AC3" s="306"/>
      <c r="AD3" s="306"/>
      <c r="AE3" s="307"/>
      <c r="AF3" s="205" t="s">
        <v>19</v>
      </c>
      <c r="AG3" s="251"/>
      <c r="AH3" s="251"/>
      <c r="AI3" s="206"/>
      <c r="AJ3" s="205" t="s">
        <v>20</v>
      </c>
      <c r="AK3" s="251"/>
      <c r="AL3" s="251"/>
      <c r="AM3" s="206"/>
    </row>
    <row r="4" spans="1:103" ht="69.95" customHeight="1">
      <c r="B4" s="2"/>
      <c r="C4" s="2"/>
      <c r="D4" s="2"/>
      <c r="Y4" s="1"/>
      <c r="Z4" s="1"/>
      <c r="AA4" s="1"/>
      <c r="AB4" s="205"/>
      <c r="AC4" s="306"/>
      <c r="AD4" s="306"/>
      <c r="AE4" s="307"/>
      <c r="AF4" s="205"/>
      <c r="AG4" s="251"/>
      <c r="AH4" s="251"/>
      <c r="AI4" s="206"/>
      <c r="AJ4" s="205"/>
      <c r="AK4" s="251"/>
      <c r="AL4" s="251"/>
      <c r="AM4" s="206"/>
    </row>
    <row r="5" spans="1:103" ht="18.75">
      <c r="A5" s="4"/>
      <c r="B5" s="4"/>
      <c r="C5" s="160" t="s">
        <v>69</v>
      </c>
      <c r="D5" s="161" t="s">
        <v>73</v>
      </c>
      <c r="E5" s="4" t="s">
        <v>70</v>
      </c>
      <c r="N5" s="2" t="s">
        <v>9</v>
      </c>
      <c r="O5" s="5" t="s">
        <v>10</v>
      </c>
      <c r="Q5" s="2" t="s">
        <v>11</v>
      </c>
      <c r="S5" s="2" t="s">
        <v>12</v>
      </c>
      <c r="T5" s="5" t="s">
        <v>13</v>
      </c>
      <c r="U5" s="2" t="s">
        <v>14</v>
      </c>
      <c r="AM5" s="3"/>
    </row>
    <row r="6" spans="1:103" ht="13.5" customHeight="1" thickBot="1">
      <c r="AD6" s="6"/>
      <c r="AE6" s="6"/>
      <c r="AF6" s="6"/>
      <c r="AG6" s="180"/>
      <c r="AH6" s="180"/>
      <c r="AI6" s="180"/>
      <c r="AJ6" s="180"/>
      <c r="AK6" s="8"/>
      <c r="AL6" s="2"/>
      <c r="AM6" s="2"/>
      <c r="AR6" s="162"/>
      <c r="BC6" s="1" t="s">
        <v>45</v>
      </c>
      <c r="BF6" s="1" t="s">
        <v>46</v>
      </c>
    </row>
    <row r="7" spans="1:103" s="9" customFormat="1" ht="13.5" customHeight="1">
      <c r="B7" s="248" t="s">
        <v>6</v>
      </c>
      <c r="C7" s="248"/>
      <c r="D7" s="10" t="s">
        <v>7</v>
      </c>
      <c r="E7" s="11" t="s">
        <v>17</v>
      </c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S7" s="308" t="s">
        <v>15</v>
      </c>
      <c r="T7" s="309"/>
      <c r="U7" s="309"/>
      <c r="V7" s="310"/>
      <c r="W7" s="314" t="str">
        <f>IF(AP13&lt;0.285,"未達成","達成")</f>
        <v>未達成</v>
      </c>
      <c r="X7" s="315"/>
      <c r="AC7" s="10"/>
      <c r="AD7" s="10"/>
      <c r="AE7" s="302" t="s">
        <v>22</v>
      </c>
      <c r="AF7" s="302"/>
      <c r="AG7" s="302"/>
      <c r="AH7" s="302" t="s">
        <v>24</v>
      </c>
      <c r="AI7" s="302"/>
      <c r="AJ7" s="302"/>
      <c r="AK7" s="282" t="s">
        <v>25</v>
      </c>
      <c r="AL7" s="285" t="s">
        <v>26</v>
      </c>
      <c r="AM7" s="318" t="s">
        <v>27</v>
      </c>
      <c r="AN7" s="207" t="s">
        <v>28</v>
      </c>
      <c r="AO7" s="207"/>
      <c r="AP7" s="299" t="s">
        <v>29</v>
      </c>
      <c r="AQ7" s="299"/>
      <c r="AR7" s="163"/>
      <c r="AY7" s="10"/>
      <c r="AZ7" s="10"/>
      <c r="BA7" s="302"/>
      <c r="BB7" s="302"/>
      <c r="BC7" s="282" t="str">
        <f>$AK$7</f>
        <v>対象期間日数</v>
      </c>
      <c r="BD7" s="285" t="str">
        <f>$AL$7</f>
        <v>対象外の等日数</v>
      </c>
      <c r="BE7" s="207" t="str">
        <f>$AM$7</f>
        <v>休日数</v>
      </c>
      <c r="BF7" s="282" t="str">
        <f>$AK$7</f>
        <v>対象期間日数</v>
      </c>
      <c r="BG7" s="285" t="str">
        <f>$AL$7</f>
        <v>対象外の等日数</v>
      </c>
      <c r="BH7" s="207" t="str">
        <f>$AM$7</f>
        <v>休日数</v>
      </c>
      <c r="BI7" s="175"/>
    </row>
    <row r="8" spans="1:103" s="9" customFormat="1" ht="13.5" customHeight="1">
      <c r="B8" s="248" t="s">
        <v>8</v>
      </c>
      <c r="C8" s="248"/>
      <c r="D8" s="10" t="s">
        <v>7</v>
      </c>
      <c r="E8" s="249">
        <f>E10-E9+1</f>
        <v>527</v>
      </c>
      <c r="F8" s="249"/>
      <c r="G8" s="249"/>
      <c r="H8" s="10"/>
      <c r="I8" s="10"/>
      <c r="J8" s="10"/>
      <c r="K8" s="10"/>
      <c r="L8" s="10"/>
      <c r="M8" s="10"/>
      <c r="N8" s="10"/>
      <c r="O8" s="10"/>
      <c r="P8" s="10"/>
      <c r="Q8" s="10"/>
      <c r="S8" s="311"/>
      <c r="T8" s="312"/>
      <c r="U8" s="312"/>
      <c r="V8" s="313"/>
      <c r="W8" s="316"/>
      <c r="X8" s="317"/>
      <c r="AC8" s="10"/>
      <c r="AD8" s="10"/>
      <c r="AE8" s="303"/>
      <c r="AF8" s="303"/>
      <c r="AG8" s="303"/>
      <c r="AH8" s="303"/>
      <c r="AI8" s="303"/>
      <c r="AJ8" s="303"/>
      <c r="AK8" s="283"/>
      <c r="AL8" s="286"/>
      <c r="AM8" s="319"/>
      <c r="AN8" s="208"/>
      <c r="AO8" s="208"/>
      <c r="AP8" s="300"/>
      <c r="AQ8" s="300"/>
      <c r="AR8" s="163"/>
      <c r="AY8" s="10"/>
      <c r="AZ8" s="10"/>
      <c r="BA8" s="303"/>
      <c r="BB8" s="303"/>
      <c r="BC8" s="283"/>
      <c r="BD8" s="286"/>
      <c r="BE8" s="208"/>
      <c r="BF8" s="283"/>
      <c r="BG8" s="286"/>
      <c r="BH8" s="208"/>
      <c r="BI8" s="175"/>
    </row>
    <row r="9" spans="1:103" ht="13.5" customHeight="1">
      <c r="B9" s="9" t="s">
        <v>72</v>
      </c>
      <c r="C9" s="9"/>
      <c r="D9" s="9"/>
      <c r="E9" s="250">
        <v>45712</v>
      </c>
      <c r="F9" s="250"/>
      <c r="G9" s="250"/>
      <c r="H9" s="250"/>
      <c r="I9" s="250"/>
      <c r="J9" s="1"/>
      <c r="K9" s="1"/>
      <c r="L9" s="1"/>
      <c r="M9" s="1"/>
      <c r="N9" s="1"/>
      <c r="O9" s="1"/>
      <c r="P9" s="1"/>
      <c r="Q9" s="1"/>
      <c r="R9" s="1"/>
      <c r="S9" s="288" t="s">
        <v>16</v>
      </c>
      <c r="T9" s="289"/>
      <c r="U9" s="289"/>
      <c r="V9" s="290"/>
      <c r="W9" s="294" t="str">
        <f>IF(COUNTIF(AP32:AP506,"未達成")&gt;=1,"未達成","達成")</f>
        <v>未達成</v>
      </c>
      <c r="X9" s="295"/>
      <c r="Y9" s="1"/>
      <c r="Z9" s="1"/>
      <c r="AA9" s="1"/>
      <c r="AB9" s="1"/>
      <c r="AC9" s="1"/>
      <c r="AD9" s="1"/>
      <c r="AE9" s="303"/>
      <c r="AF9" s="303"/>
      <c r="AG9" s="303"/>
      <c r="AH9" s="303"/>
      <c r="AI9" s="303"/>
      <c r="AJ9" s="303"/>
      <c r="AK9" s="283"/>
      <c r="AL9" s="286"/>
      <c r="AM9" s="319"/>
      <c r="AN9" s="208"/>
      <c r="AO9" s="208"/>
      <c r="AP9" s="300"/>
      <c r="AQ9" s="300"/>
      <c r="AR9" s="163"/>
      <c r="BA9" s="303"/>
      <c r="BB9" s="303"/>
      <c r="BC9" s="283"/>
      <c r="BD9" s="286"/>
      <c r="BE9" s="208"/>
      <c r="BF9" s="283"/>
      <c r="BG9" s="286"/>
      <c r="BH9" s="208"/>
      <c r="BI9" s="175"/>
    </row>
    <row r="10" spans="1:103" ht="13.5" customHeight="1" thickBot="1">
      <c r="B10" s="9" t="str">
        <f>IF(D5="計画表","工事完成日※(予定)：","工事完成日：")</f>
        <v>工事完成日※(予定)：</v>
      </c>
      <c r="C10" s="13"/>
      <c r="D10" s="166"/>
      <c r="E10" s="250">
        <v>46238</v>
      </c>
      <c r="F10" s="250"/>
      <c r="G10" s="250"/>
      <c r="H10" s="250"/>
      <c r="I10" s="250"/>
      <c r="J10" s="1"/>
      <c r="K10" s="1"/>
      <c r="L10" s="1"/>
      <c r="M10" s="1"/>
      <c r="N10" s="1"/>
      <c r="O10" s="1"/>
      <c r="P10" s="1"/>
      <c r="Q10" s="1"/>
      <c r="R10" s="1"/>
      <c r="S10" s="291"/>
      <c r="T10" s="292"/>
      <c r="U10" s="292"/>
      <c r="V10" s="293"/>
      <c r="W10" s="296"/>
      <c r="X10" s="297"/>
      <c r="Y10" s="1"/>
      <c r="Z10" s="1"/>
      <c r="AA10" s="1"/>
      <c r="AB10" s="298"/>
      <c r="AC10" s="298"/>
      <c r="AD10" s="298"/>
      <c r="AE10" s="303"/>
      <c r="AF10" s="303"/>
      <c r="AG10" s="303"/>
      <c r="AH10" s="303"/>
      <c r="AI10" s="303"/>
      <c r="AJ10" s="303"/>
      <c r="AK10" s="283"/>
      <c r="AL10" s="286"/>
      <c r="AM10" s="319"/>
      <c r="AN10" s="208"/>
      <c r="AO10" s="208"/>
      <c r="AP10" s="300"/>
      <c r="AQ10" s="300"/>
      <c r="AR10" s="163"/>
      <c r="AX10" s="298"/>
      <c r="AY10" s="298"/>
      <c r="AZ10" s="298"/>
      <c r="BA10" s="303"/>
      <c r="BB10" s="303"/>
      <c r="BC10" s="283"/>
      <c r="BD10" s="286"/>
      <c r="BE10" s="208"/>
      <c r="BF10" s="283"/>
      <c r="BG10" s="286"/>
      <c r="BH10" s="208"/>
      <c r="BI10" s="175"/>
    </row>
    <row r="11" spans="1:103" ht="13.5" customHeight="1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8"/>
      <c r="AC11" s="298"/>
      <c r="AD11" s="298"/>
      <c r="AE11" s="303"/>
      <c r="AF11" s="303"/>
      <c r="AG11" s="303"/>
      <c r="AH11" s="303"/>
      <c r="AI11" s="303"/>
      <c r="AJ11" s="303"/>
      <c r="AK11" s="284"/>
      <c r="AL11" s="287"/>
      <c r="AM11" s="320"/>
      <c r="AN11" s="209"/>
      <c r="AO11" s="209"/>
      <c r="AP11" s="301"/>
      <c r="AQ11" s="301"/>
      <c r="AR11" s="163"/>
      <c r="AX11" s="298"/>
      <c r="AY11" s="298"/>
      <c r="AZ11" s="298"/>
      <c r="BA11" s="303"/>
      <c r="BB11" s="303"/>
      <c r="BC11" s="284"/>
      <c r="BD11" s="287"/>
      <c r="BE11" s="209"/>
      <c r="BF11" s="284"/>
      <c r="BG11" s="287"/>
      <c r="BH11" s="209"/>
      <c r="BI11" s="175"/>
    </row>
    <row r="12" spans="1:103" ht="13.5" customHeight="1" thickBot="1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98"/>
      <c r="AC12" s="298"/>
      <c r="AD12" s="298"/>
      <c r="AE12" s="304"/>
      <c r="AF12" s="304"/>
      <c r="AG12" s="304"/>
      <c r="AH12" s="304"/>
      <c r="AI12" s="304"/>
      <c r="AJ12" s="304"/>
      <c r="AK12" s="16" t="s">
        <v>30</v>
      </c>
      <c r="AL12" s="14" t="s">
        <v>31</v>
      </c>
      <c r="AM12" s="15" t="s">
        <v>32</v>
      </c>
      <c r="AN12" s="305" t="s">
        <v>33</v>
      </c>
      <c r="AO12" s="305"/>
      <c r="AP12" s="305" t="s">
        <v>34</v>
      </c>
      <c r="AQ12" s="305"/>
      <c r="AR12" s="164"/>
      <c r="AX12" s="298"/>
      <c r="AY12" s="298"/>
      <c r="AZ12" s="298"/>
      <c r="BA12" s="304"/>
      <c r="BB12" s="304"/>
      <c r="BC12" s="16" t="str">
        <f>$AK$12</f>
        <v>①</v>
      </c>
      <c r="BD12" s="14" t="str">
        <f>$AL$12</f>
        <v>②</v>
      </c>
      <c r="BE12" s="15" t="str">
        <f>$AM$12</f>
        <v>③</v>
      </c>
      <c r="BF12" s="16" t="str">
        <f>$AK$12</f>
        <v>①</v>
      </c>
      <c r="BG12" s="14" t="str">
        <f>$AL$12</f>
        <v>②</v>
      </c>
      <c r="BH12" s="15" t="str">
        <f>$AM$12</f>
        <v>③</v>
      </c>
      <c r="BI12" s="17"/>
      <c r="BJ12" s="1" t="s">
        <v>62</v>
      </c>
    </row>
    <row r="13" spans="1:103" ht="13.5" customHeight="1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45" t="s">
        <v>35</v>
      </c>
      <c r="AC13" s="246"/>
      <c r="AD13" s="247"/>
      <c r="AE13" s="273" t="s">
        <v>36</v>
      </c>
      <c r="AF13" s="274"/>
      <c r="AG13" s="275"/>
      <c r="AH13" s="268" t="s">
        <v>37</v>
      </c>
      <c r="AI13" s="269"/>
      <c r="AJ13" s="270"/>
      <c r="AK13" s="18">
        <f>BC13</f>
        <v>527</v>
      </c>
      <c r="AL13" s="19">
        <f t="shared" ref="AL13:AM26" si="0">BD13</f>
        <v>0</v>
      </c>
      <c r="AM13" s="19">
        <f t="shared" si="0"/>
        <v>0</v>
      </c>
      <c r="AN13" s="271">
        <f>IF(AH13="","",IFERROR(ROUNDDOWN(AM13/AK13,3),""))</f>
        <v>0</v>
      </c>
      <c r="AO13" s="272"/>
      <c r="AP13" s="276">
        <f>ROUNDDOWN(AVERAGE(AN13:AO26),3)</f>
        <v>0</v>
      </c>
      <c r="AQ13" s="277"/>
      <c r="AR13" s="20"/>
      <c r="AS13" s="20"/>
      <c r="AT13" s="20"/>
      <c r="AU13" s="20"/>
      <c r="AV13" s="20"/>
      <c r="AW13" s="21"/>
      <c r="AX13" s="245" t="str">
        <f>AB13</f>
        <v>元請負人</v>
      </c>
      <c r="AY13" s="246"/>
      <c r="AZ13" s="247"/>
      <c r="BA13" s="23" t="str">
        <f>AE13</f>
        <v>A建設</v>
      </c>
      <c r="BB13" s="23" t="str">
        <f>AH13</f>
        <v>〇〇</v>
      </c>
      <c r="BC13" s="18" cm="1">
        <f t="array" ref="BC13">SUMPRODUCT(($BA$32:$BA$505=$BA13)*($BB$32:$BB$505=$BB13)*(BC$32:BC$505))</f>
        <v>527</v>
      </c>
      <c r="BD13" s="19" cm="1">
        <f t="array" ref="BD13">SUMPRODUCT(($BA$32:$BA$505=$BA13)*($BB$32:$BB$505=$BB13)*(BD$32:BD$505))</f>
        <v>0</v>
      </c>
      <c r="BE13" s="24" cm="1">
        <f t="array" ref="BE13">SUMPRODUCT(($BA$32:$BA$505=$BA13)*($BB$32:$BB$505=$BB13)*(BE$32:BE$505))</f>
        <v>0</v>
      </c>
      <c r="BF13" s="25" t="str">
        <f>IF(BC13=BJ13,"OK","ＮＧ")</f>
        <v>OK</v>
      </c>
      <c r="BG13" s="26" t="str">
        <f>IF(BD13=BX13,"OK","ＮＧ")</f>
        <v>OK</v>
      </c>
      <c r="BH13" s="27" t="str">
        <f>IF(BE13=CL13,"OK","ＮＧ")</f>
        <v>OK</v>
      </c>
      <c r="BI13" s="28"/>
      <c r="BJ13" s="29">
        <f>SUM(BJ32:BJ505)</f>
        <v>527</v>
      </c>
      <c r="BK13" s="30"/>
      <c r="BL13" s="30"/>
      <c r="BM13" s="30"/>
      <c r="BN13" s="30"/>
      <c r="BO13" s="31"/>
      <c r="BP13" s="29"/>
      <c r="BQ13" s="30"/>
      <c r="BR13" s="30"/>
      <c r="BS13" s="31"/>
      <c r="BT13" s="29"/>
      <c r="BU13" s="30"/>
      <c r="BV13" s="30"/>
      <c r="BW13" s="31"/>
      <c r="BX13" s="29">
        <f>SUM(BX32:BX505)</f>
        <v>0</v>
      </c>
      <c r="BY13" s="30"/>
      <c r="BZ13" s="30"/>
      <c r="CA13" s="30"/>
      <c r="CB13" s="30"/>
      <c r="CC13" s="31"/>
      <c r="CD13" s="29"/>
      <c r="CE13" s="30"/>
      <c r="CF13" s="30"/>
      <c r="CG13" s="31"/>
      <c r="CH13" s="29"/>
      <c r="CI13" s="30"/>
      <c r="CJ13" s="30"/>
      <c r="CK13" s="31"/>
      <c r="CL13" s="29">
        <f>SUM(CL32:CL505)</f>
        <v>0</v>
      </c>
      <c r="CM13" s="30"/>
      <c r="CN13" s="30"/>
      <c r="CO13" s="30"/>
      <c r="CP13" s="30"/>
      <c r="CQ13" s="31"/>
      <c r="CR13" s="29"/>
      <c r="CS13" s="30"/>
      <c r="CT13" s="30"/>
      <c r="CU13" s="31"/>
      <c r="CV13" s="29"/>
      <c r="CW13" s="30"/>
      <c r="CX13" s="30"/>
      <c r="CY13" s="31"/>
    </row>
    <row r="14" spans="1:103" ht="13.5" customHeight="1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45"/>
      <c r="AC14" s="246"/>
      <c r="AD14" s="247"/>
      <c r="AE14" s="273"/>
      <c r="AF14" s="274"/>
      <c r="AG14" s="275"/>
      <c r="AH14" s="258" t="s">
        <v>38</v>
      </c>
      <c r="AI14" s="259"/>
      <c r="AJ14" s="260"/>
      <c r="AK14" s="32">
        <f t="shared" ref="AK14:AK26" si="1">BC14</f>
        <v>527</v>
      </c>
      <c r="AL14" s="32">
        <f t="shared" si="0"/>
        <v>0</v>
      </c>
      <c r="AM14" s="32">
        <f t="shared" si="0"/>
        <v>0</v>
      </c>
      <c r="AN14" s="261">
        <f t="shared" ref="AN14:AN26" si="2">IF(AH14="","",IFERROR(ROUNDDOWN(AM14/AK14,3),""))</f>
        <v>0</v>
      </c>
      <c r="AO14" s="262"/>
      <c r="AP14" s="278"/>
      <c r="AQ14" s="279"/>
      <c r="AR14" s="33"/>
      <c r="AS14" s="33"/>
      <c r="AT14" s="33"/>
      <c r="AU14" s="33"/>
      <c r="AV14" s="33"/>
      <c r="AW14" s="34"/>
      <c r="AX14" s="245"/>
      <c r="AY14" s="246"/>
      <c r="AZ14" s="247"/>
      <c r="BA14" s="36" t="str">
        <f>$BA$13</f>
        <v>A建設</v>
      </c>
      <c r="BB14" s="36" t="str">
        <f t="shared" ref="BB14:BB26" si="3">AH14</f>
        <v>●●</v>
      </c>
      <c r="BC14" s="32" cm="1">
        <f t="array" ref="BC14">SUMPRODUCT(($BA$32:$BA$505=$BA14)*($BB$32:$BB$505=$BB14)*(BC$32:BC$505))</f>
        <v>527</v>
      </c>
      <c r="BD14" s="32" cm="1">
        <f t="array" ref="BD14">SUMPRODUCT(($BA$32:$BA$505=$BA14)*($BB$32:$BB$505=$BB14)*(BD$32:BD$505))</f>
        <v>0</v>
      </c>
      <c r="BE14" s="37" cm="1">
        <f t="array" ref="BE14">SUMPRODUCT(($BA$32:$BA$505=$BA14)*($BB$32:$BB$505=$BB14)*(BE$32:BE$505))</f>
        <v>0</v>
      </c>
      <c r="BF14" s="38" t="str">
        <f>IF(BC14=BK14,"OK","ＮＧ")</f>
        <v>OK</v>
      </c>
      <c r="BG14" s="38" t="str">
        <f>IF(BD14=BY14,"OK","ＮＧ")</f>
        <v>OK</v>
      </c>
      <c r="BH14" s="39" t="str">
        <f>IF(BE14=CM14,"OK","ＮＧ")</f>
        <v>OK</v>
      </c>
      <c r="BI14" s="28"/>
      <c r="BJ14" s="40"/>
      <c r="BK14" s="41">
        <f>SUM(BK33:BK506)</f>
        <v>527</v>
      </c>
      <c r="BL14" s="41"/>
      <c r="BM14" s="41"/>
      <c r="BN14" s="41"/>
      <c r="BO14" s="42"/>
      <c r="BP14" s="40"/>
      <c r="BQ14" s="41"/>
      <c r="BR14" s="41"/>
      <c r="BS14" s="42"/>
      <c r="BT14" s="40"/>
      <c r="BU14" s="41"/>
      <c r="BV14" s="41"/>
      <c r="BW14" s="42"/>
      <c r="BX14" s="40"/>
      <c r="BY14" s="41">
        <f>SUM(BY33:BY506)</f>
        <v>0</v>
      </c>
      <c r="BZ14" s="41"/>
      <c r="CA14" s="41"/>
      <c r="CB14" s="41"/>
      <c r="CC14" s="42"/>
      <c r="CD14" s="40"/>
      <c r="CE14" s="41"/>
      <c r="CF14" s="41"/>
      <c r="CG14" s="42"/>
      <c r="CH14" s="40"/>
      <c r="CI14" s="41"/>
      <c r="CJ14" s="41"/>
      <c r="CK14" s="42"/>
      <c r="CL14" s="40"/>
      <c r="CM14" s="41">
        <f>SUM(CM33:CM506)</f>
        <v>0</v>
      </c>
      <c r="CN14" s="41"/>
      <c r="CO14" s="41"/>
      <c r="CP14" s="41"/>
      <c r="CQ14" s="42"/>
      <c r="CR14" s="40"/>
      <c r="CS14" s="41"/>
      <c r="CT14" s="41"/>
      <c r="CU14" s="42"/>
      <c r="CV14" s="40"/>
      <c r="CW14" s="41"/>
      <c r="CX14" s="41"/>
      <c r="CY14" s="42"/>
    </row>
    <row r="15" spans="1:103" ht="13.5" customHeight="1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45"/>
      <c r="AC15" s="246"/>
      <c r="AD15" s="247"/>
      <c r="AE15" s="273"/>
      <c r="AF15" s="274"/>
      <c r="AG15" s="275"/>
      <c r="AH15" s="258" t="s">
        <v>39</v>
      </c>
      <c r="AI15" s="259"/>
      <c r="AJ15" s="260"/>
      <c r="AK15" s="32">
        <f t="shared" si="1"/>
        <v>527</v>
      </c>
      <c r="AL15" s="32">
        <f t="shared" si="0"/>
        <v>0</v>
      </c>
      <c r="AM15" s="32">
        <f t="shared" si="0"/>
        <v>0</v>
      </c>
      <c r="AN15" s="261">
        <f t="shared" si="2"/>
        <v>0</v>
      </c>
      <c r="AO15" s="262"/>
      <c r="AP15" s="278"/>
      <c r="AQ15" s="279"/>
      <c r="AR15" s="33"/>
      <c r="AS15" s="33"/>
      <c r="AT15" s="33"/>
      <c r="AU15" s="33"/>
      <c r="AV15" s="33"/>
      <c r="AW15" s="34"/>
      <c r="AX15" s="245"/>
      <c r="AY15" s="246"/>
      <c r="AZ15" s="247"/>
      <c r="BA15" s="36" t="str">
        <f t="shared" ref="BA15:BA18" si="4">$BA$13</f>
        <v>A建設</v>
      </c>
      <c r="BB15" s="36" t="str">
        <f t="shared" si="3"/>
        <v>△△</v>
      </c>
      <c r="BC15" s="32" cm="1">
        <f t="array" ref="BC15">SUMPRODUCT(($BA$32:$BA$505=$BA15)*($BB$32:$BB$505=$BB15)*(BC$32:BC$505))</f>
        <v>527</v>
      </c>
      <c r="BD15" s="32" cm="1">
        <f t="array" ref="BD15">SUMPRODUCT(($BA$32:$BA$505=$BA15)*($BB$32:$BB$505=$BB15)*(BD$32:BD$505))</f>
        <v>0</v>
      </c>
      <c r="BE15" s="37" cm="1">
        <f t="array" ref="BE15">SUMPRODUCT(($BA$32:$BA$505=$BA15)*($BB$32:$BB$505=$BB15)*(BE$32:BE$505))</f>
        <v>0</v>
      </c>
      <c r="BF15" s="38" t="str">
        <f>IF(BC15=BL15,"OK","ＮＧ")</f>
        <v>OK</v>
      </c>
      <c r="BG15" s="38" t="str">
        <f>IF(BD15=BZ15,"OK","ＮＧ")</f>
        <v>OK</v>
      </c>
      <c r="BH15" s="39" t="str">
        <f>IF(BE15=CN15,"OK","ＮＧ")</f>
        <v>OK</v>
      </c>
      <c r="BI15" s="28"/>
      <c r="BJ15" s="40"/>
      <c r="BK15" s="41"/>
      <c r="BL15" s="41">
        <f>SUM(BL34:BL507)</f>
        <v>527</v>
      </c>
      <c r="BM15" s="41"/>
      <c r="BN15" s="41"/>
      <c r="BO15" s="42"/>
      <c r="BP15" s="40"/>
      <c r="BQ15" s="41"/>
      <c r="BR15" s="41"/>
      <c r="BS15" s="42"/>
      <c r="BT15" s="40"/>
      <c r="BU15" s="41"/>
      <c r="BV15" s="41"/>
      <c r="BW15" s="42"/>
      <c r="BX15" s="40"/>
      <c r="BY15" s="41"/>
      <c r="BZ15" s="41">
        <f>SUM(BZ34:BZ507)</f>
        <v>0</v>
      </c>
      <c r="CA15" s="41"/>
      <c r="CB15" s="41"/>
      <c r="CC15" s="42"/>
      <c r="CD15" s="40"/>
      <c r="CE15" s="41"/>
      <c r="CF15" s="41"/>
      <c r="CG15" s="42"/>
      <c r="CH15" s="40"/>
      <c r="CI15" s="41"/>
      <c r="CJ15" s="41"/>
      <c r="CK15" s="42"/>
      <c r="CL15" s="40"/>
      <c r="CM15" s="41"/>
      <c r="CN15" s="41">
        <f>SUM(CN34:CN507)</f>
        <v>0</v>
      </c>
      <c r="CO15" s="41"/>
      <c r="CP15" s="41"/>
      <c r="CQ15" s="42"/>
      <c r="CR15" s="40"/>
      <c r="CS15" s="41"/>
      <c r="CT15" s="41"/>
      <c r="CU15" s="42"/>
      <c r="CV15" s="40"/>
      <c r="CW15" s="41"/>
      <c r="CX15" s="41"/>
      <c r="CY15" s="42"/>
    </row>
    <row r="16" spans="1:103" ht="13.5" customHeight="1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81"/>
      <c r="W16" s="181"/>
      <c r="X16" s="1"/>
      <c r="Y16" s="1"/>
      <c r="Z16" s="1"/>
      <c r="AA16" s="1"/>
      <c r="AB16" s="245"/>
      <c r="AC16" s="246"/>
      <c r="AD16" s="247"/>
      <c r="AE16" s="273"/>
      <c r="AF16" s="274"/>
      <c r="AG16" s="275"/>
      <c r="AH16" s="258" t="s">
        <v>40</v>
      </c>
      <c r="AI16" s="259"/>
      <c r="AJ16" s="260"/>
      <c r="AK16" s="32">
        <f t="shared" si="1"/>
        <v>527</v>
      </c>
      <c r="AL16" s="32">
        <f t="shared" si="0"/>
        <v>0</v>
      </c>
      <c r="AM16" s="32">
        <f t="shared" si="0"/>
        <v>0</v>
      </c>
      <c r="AN16" s="261">
        <f t="shared" si="2"/>
        <v>0</v>
      </c>
      <c r="AO16" s="262"/>
      <c r="AP16" s="278"/>
      <c r="AQ16" s="279"/>
      <c r="AR16" s="33"/>
      <c r="AS16" s="33"/>
      <c r="AT16" s="33"/>
      <c r="AU16" s="33"/>
      <c r="AV16" s="33"/>
      <c r="AW16" s="34"/>
      <c r="AX16" s="245"/>
      <c r="AY16" s="246"/>
      <c r="AZ16" s="247"/>
      <c r="BA16" s="36" t="str">
        <f t="shared" si="4"/>
        <v>A建設</v>
      </c>
      <c r="BB16" s="36" t="str">
        <f t="shared" si="3"/>
        <v>■■</v>
      </c>
      <c r="BC16" s="32" cm="1">
        <f t="array" ref="BC16">SUMPRODUCT(($BA$32:$BA$505=$BA16)*($BB$32:$BB$505=$BB16)*(BC$32:BC$505))</f>
        <v>527</v>
      </c>
      <c r="BD16" s="32" cm="1">
        <f t="array" ref="BD16">SUMPRODUCT(($BA$32:$BA$505=$BA16)*($BB$32:$BB$505=$BB16)*(BD$32:BD$505))</f>
        <v>0</v>
      </c>
      <c r="BE16" s="37" cm="1">
        <f t="array" ref="BE16">SUMPRODUCT(($BA$32:$BA$505=$BA16)*($BB$32:$BB$505=$BB16)*(BE$32:BE$505))</f>
        <v>0</v>
      </c>
      <c r="BF16" s="38" t="str">
        <f>IF(BC16=BM16,"OK","ＮＧ")</f>
        <v>OK</v>
      </c>
      <c r="BG16" s="38" t="str">
        <f>IF(BD16=CA16,"OK","ＮＧ")</f>
        <v>OK</v>
      </c>
      <c r="BH16" s="39" t="str">
        <f>IF(BE16=CO16,"OK","ＮＧ")</f>
        <v>OK</v>
      </c>
      <c r="BI16" s="28"/>
      <c r="BJ16" s="40"/>
      <c r="BK16" s="41"/>
      <c r="BL16" s="41"/>
      <c r="BM16" s="41">
        <f>SUM(BM35:BM508)</f>
        <v>527</v>
      </c>
      <c r="BN16" s="41"/>
      <c r="BO16" s="42"/>
      <c r="BP16" s="40"/>
      <c r="BQ16" s="41"/>
      <c r="BR16" s="41"/>
      <c r="BS16" s="42"/>
      <c r="BT16" s="40"/>
      <c r="BU16" s="41"/>
      <c r="BV16" s="41"/>
      <c r="BW16" s="42"/>
      <c r="BX16" s="40"/>
      <c r="BY16" s="41"/>
      <c r="BZ16" s="41"/>
      <c r="CA16" s="41">
        <f>SUM(CA35:CA508)</f>
        <v>0</v>
      </c>
      <c r="CB16" s="41"/>
      <c r="CC16" s="42"/>
      <c r="CD16" s="40"/>
      <c r="CE16" s="41"/>
      <c r="CF16" s="41"/>
      <c r="CG16" s="42"/>
      <c r="CH16" s="40"/>
      <c r="CI16" s="41"/>
      <c r="CJ16" s="41"/>
      <c r="CK16" s="42"/>
      <c r="CL16" s="40"/>
      <c r="CM16" s="41"/>
      <c r="CN16" s="41"/>
      <c r="CO16" s="41">
        <f>SUM(CO35:CO508)</f>
        <v>0</v>
      </c>
      <c r="CP16" s="41"/>
      <c r="CQ16" s="42"/>
      <c r="CR16" s="40"/>
      <c r="CS16" s="41"/>
      <c r="CT16" s="41"/>
      <c r="CU16" s="42"/>
      <c r="CV16" s="40"/>
      <c r="CW16" s="41"/>
      <c r="CX16" s="41"/>
      <c r="CY16" s="42"/>
    </row>
    <row r="17" spans="2:103" ht="13.5" customHeight="1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81"/>
      <c r="W17" s="181"/>
      <c r="X17" s="1"/>
      <c r="Y17" s="1"/>
      <c r="Z17" s="1"/>
      <c r="AA17" s="1"/>
      <c r="AB17" s="245"/>
      <c r="AC17" s="246"/>
      <c r="AD17" s="247"/>
      <c r="AE17" s="273"/>
      <c r="AF17" s="274"/>
      <c r="AG17" s="275"/>
      <c r="AH17" s="258" t="s">
        <v>41</v>
      </c>
      <c r="AI17" s="259"/>
      <c r="AJ17" s="260"/>
      <c r="AK17" s="32">
        <f t="shared" si="1"/>
        <v>527</v>
      </c>
      <c r="AL17" s="32">
        <f t="shared" si="0"/>
        <v>0</v>
      </c>
      <c r="AM17" s="32">
        <f t="shared" si="0"/>
        <v>0</v>
      </c>
      <c r="AN17" s="261">
        <f t="shared" si="2"/>
        <v>0</v>
      </c>
      <c r="AO17" s="262"/>
      <c r="AP17" s="278"/>
      <c r="AQ17" s="279"/>
      <c r="AR17" s="33"/>
      <c r="AS17" s="33"/>
      <c r="AT17" s="44"/>
      <c r="AU17" s="44"/>
      <c r="AV17" s="44"/>
      <c r="AW17" s="45"/>
      <c r="AX17" s="245"/>
      <c r="AY17" s="246"/>
      <c r="AZ17" s="247"/>
      <c r="BA17" s="36" t="str">
        <f t="shared" si="4"/>
        <v>A建設</v>
      </c>
      <c r="BB17" s="36" t="str">
        <f t="shared" si="3"/>
        <v>★★</v>
      </c>
      <c r="BC17" s="32" cm="1">
        <f t="array" ref="BC17">SUMPRODUCT(($BA$32:$BA$505=$BA17)*($BB$32:$BB$505=$BB17)*(BC$32:BC$505))</f>
        <v>527</v>
      </c>
      <c r="BD17" s="32" cm="1">
        <f t="array" ref="BD17">SUMPRODUCT(($BA$32:$BA$505=$BA17)*($BB$32:$BB$505=$BB17)*(BD$32:BD$505))</f>
        <v>0</v>
      </c>
      <c r="BE17" s="37" cm="1">
        <f t="array" ref="BE17">SUMPRODUCT(($BA$32:$BA$505=$BA17)*($BB$32:$BB$505=$BB17)*(BE$32:BE$505))</f>
        <v>0</v>
      </c>
      <c r="BF17" s="38" t="str">
        <f>IF(BC17=BN17,"OK","ＮＧ")</f>
        <v>OK</v>
      </c>
      <c r="BG17" s="38" t="str">
        <f>IF(BD17=CB17,"OK","ＮＧ")</f>
        <v>OK</v>
      </c>
      <c r="BH17" s="39" t="str">
        <f>IF(BE17=CP17,"OK","ＮＧ")</f>
        <v>OK</v>
      </c>
      <c r="BI17" s="28"/>
      <c r="BJ17" s="40"/>
      <c r="BK17" s="41"/>
      <c r="BL17" s="41"/>
      <c r="BM17" s="41"/>
      <c r="BN17" s="41">
        <f>SUM(BN36:BN509)</f>
        <v>527</v>
      </c>
      <c r="BO17" s="42"/>
      <c r="BP17" s="40"/>
      <c r="BQ17" s="41"/>
      <c r="BR17" s="41"/>
      <c r="BS17" s="42"/>
      <c r="BT17" s="40"/>
      <c r="BU17" s="41"/>
      <c r="BV17" s="41"/>
      <c r="BW17" s="42"/>
      <c r="BX17" s="40"/>
      <c r="BY17" s="41"/>
      <c r="BZ17" s="41"/>
      <c r="CA17" s="41"/>
      <c r="CB17" s="41">
        <f>SUM(CB36:CB509)</f>
        <v>0</v>
      </c>
      <c r="CC17" s="42"/>
      <c r="CD17" s="40"/>
      <c r="CE17" s="41"/>
      <c r="CF17" s="41"/>
      <c r="CG17" s="42"/>
      <c r="CH17" s="40"/>
      <c r="CI17" s="41"/>
      <c r="CJ17" s="41"/>
      <c r="CK17" s="42"/>
      <c r="CL17" s="40"/>
      <c r="CM17" s="41"/>
      <c r="CN17" s="41"/>
      <c r="CO17" s="41"/>
      <c r="CP17" s="41">
        <f>SUM(CP36:CP509)</f>
        <v>0</v>
      </c>
      <c r="CQ17" s="42"/>
      <c r="CR17" s="40"/>
      <c r="CS17" s="41"/>
      <c r="CT17" s="41"/>
      <c r="CU17" s="42"/>
      <c r="CV17" s="40"/>
      <c r="CW17" s="41"/>
      <c r="CX17" s="41"/>
      <c r="CY17" s="42"/>
    </row>
    <row r="18" spans="2:103" ht="13.5" customHeight="1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45"/>
      <c r="AC18" s="246"/>
      <c r="AD18" s="247"/>
      <c r="AE18" s="273"/>
      <c r="AF18" s="274"/>
      <c r="AG18" s="275"/>
      <c r="AH18" s="263"/>
      <c r="AI18" s="264"/>
      <c r="AJ18" s="265"/>
      <c r="AK18" s="46">
        <f t="shared" si="1"/>
        <v>0</v>
      </c>
      <c r="AL18" s="47">
        <f t="shared" si="0"/>
        <v>0</v>
      </c>
      <c r="AM18" s="47">
        <f t="shared" si="0"/>
        <v>0</v>
      </c>
      <c r="AN18" s="266" t="str">
        <f t="shared" si="2"/>
        <v/>
      </c>
      <c r="AO18" s="267"/>
      <c r="AP18" s="278"/>
      <c r="AQ18" s="279"/>
      <c r="AR18" s="48"/>
      <c r="AS18" s="48"/>
      <c r="AT18" s="48"/>
      <c r="AU18" s="48"/>
      <c r="AV18" s="48"/>
      <c r="AW18" s="49"/>
      <c r="AX18" s="245"/>
      <c r="AY18" s="246"/>
      <c r="AZ18" s="247"/>
      <c r="BA18" s="51" t="str">
        <f t="shared" si="4"/>
        <v>A建設</v>
      </c>
      <c r="BB18" s="51">
        <f t="shared" si="3"/>
        <v>0</v>
      </c>
      <c r="BC18" s="46" cm="1">
        <f t="array" ref="BC18">SUMPRODUCT(($BA$32:$BA$505=$BA18)*($BB$32:$BB$505=$BB18)*(BC$32:BC$505))</f>
        <v>0</v>
      </c>
      <c r="BD18" s="47" cm="1">
        <f t="array" ref="BD18">SUMPRODUCT(($BA$32:$BA$505=$BA18)*($BB$32:$BB$505=$BB18)*(BD$32:BD$505))</f>
        <v>0</v>
      </c>
      <c r="BE18" s="52" cm="1">
        <f t="array" ref="BE18">SUMPRODUCT(($BA$32:$BA$505=$BA18)*($BB$32:$BB$505=$BB18)*(BE$32:BE$505))</f>
        <v>0</v>
      </c>
      <c r="BF18" s="53" t="str">
        <f>IF(BC18=BO18,"OK","ＮＧ")</f>
        <v>OK</v>
      </c>
      <c r="BG18" s="54" t="str">
        <f>IF(BD18=CC18,"OK","ＮＧ")</f>
        <v>OK</v>
      </c>
      <c r="BH18" s="55" t="str">
        <f>IF(BE18=CQ18,"OK","ＮＧ")</f>
        <v>OK</v>
      </c>
      <c r="BI18" s="28"/>
      <c r="BJ18" s="56"/>
      <c r="BK18" s="57"/>
      <c r="BL18" s="57"/>
      <c r="BM18" s="57"/>
      <c r="BN18" s="57"/>
      <c r="BO18" s="58">
        <f>SUM(BO37:BO510)</f>
        <v>0</v>
      </c>
      <c r="BP18" s="56"/>
      <c r="BQ18" s="57"/>
      <c r="BR18" s="57"/>
      <c r="BS18" s="58"/>
      <c r="BT18" s="56"/>
      <c r="BU18" s="57"/>
      <c r="BV18" s="57"/>
      <c r="BW18" s="58"/>
      <c r="BX18" s="56"/>
      <c r="BY18" s="57"/>
      <c r="BZ18" s="57"/>
      <c r="CA18" s="57"/>
      <c r="CB18" s="57"/>
      <c r="CC18" s="58">
        <f>SUM(CC37:CC510)</f>
        <v>0</v>
      </c>
      <c r="CD18" s="56"/>
      <c r="CE18" s="57"/>
      <c r="CF18" s="57"/>
      <c r="CG18" s="58"/>
      <c r="CH18" s="56"/>
      <c r="CI18" s="57"/>
      <c r="CJ18" s="57"/>
      <c r="CK18" s="58"/>
      <c r="CL18" s="56"/>
      <c r="CM18" s="57"/>
      <c r="CN18" s="57"/>
      <c r="CO18" s="57"/>
      <c r="CP18" s="57"/>
      <c r="CQ18" s="58">
        <f>SUM(CQ37:CQ510)</f>
        <v>0</v>
      </c>
      <c r="CR18" s="56"/>
      <c r="CS18" s="57"/>
      <c r="CT18" s="57"/>
      <c r="CU18" s="58"/>
      <c r="CV18" s="56"/>
      <c r="CW18" s="57"/>
      <c r="CX18" s="57"/>
      <c r="CY18" s="58"/>
    </row>
    <row r="19" spans="2:103" ht="13.5" customHeight="1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81"/>
      <c r="W19" s="181"/>
      <c r="X19" s="1"/>
      <c r="Y19" s="1"/>
      <c r="Z19" s="1"/>
      <c r="AA19" s="1"/>
      <c r="AB19" s="245" t="s">
        <v>42</v>
      </c>
      <c r="AC19" s="246"/>
      <c r="AD19" s="247"/>
      <c r="AE19" s="273" t="s">
        <v>43</v>
      </c>
      <c r="AF19" s="274"/>
      <c r="AG19" s="275"/>
      <c r="AH19" s="268" t="s">
        <v>37</v>
      </c>
      <c r="AI19" s="269"/>
      <c r="AJ19" s="270"/>
      <c r="AK19" s="18">
        <f t="shared" si="1"/>
        <v>527</v>
      </c>
      <c r="AL19" s="19">
        <f t="shared" si="0"/>
        <v>0</v>
      </c>
      <c r="AM19" s="19">
        <f t="shared" si="0"/>
        <v>0</v>
      </c>
      <c r="AN19" s="271">
        <f t="shared" si="2"/>
        <v>0</v>
      </c>
      <c r="AO19" s="272"/>
      <c r="AP19" s="278"/>
      <c r="AQ19" s="279"/>
      <c r="AR19" s="59"/>
      <c r="AS19" s="59"/>
      <c r="AT19" s="59"/>
      <c r="AU19" s="59"/>
      <c r="AV19" s="59"/>
      <c r="AW19" s="60"/>
      <c r="AX19" s="245" t="str">
        <f>AB19</f>
        <v>下請負人</v>
      </c>
      <c r="AY19" s="246"/>
      <c r="AZ19" s="247"/>
      <c r="BA19" s="23" t="str">
        <f>AE19</f>
        <v>B産業</v>
      </c>
      <c r="BB19" s="23" t="str">
        <f t="shared" si="3"/>
        <v>〇〇</v>
      </c>
      <c r="BC19" s="18" cm="1">
        <f t="array" ref="BC19">SUMPRODUCT(($BA$32:$BA$505=$BA19)*($BB$32:$BB$505=$BB19)*(BC$32:BC$505))</f>
        <v>527</v>
      </c>
      <c r="BD19" s="19" cm="1">
        <f t="array" ref="BD19">SUMPRODUCT(($BA$32:$BA$505=$BA19)*($BB$32:$BB$505=$BB19)*(BD$32:BD$505))</f>
        <v>0</v>
      </c>
      <c r="BE19" s="24" cm="1">
        <f t="array" ref="BE19">SUMPRODUCT(($BA$32:$BA$505=$BA19)*($BB$32:$BB$505=$BB19)*(BE$32:BE$505))</f>
        <v>0</v>
      </c>
      <c r="BF19" s="25" t="str">
        <f>IF(BC19=BP19,"OK","ＮＧ")</f>
        <v>OK</v>
      </c>
      <c r="BG19" s="26" t="str">
        <f>IF(BD19=CD19,"OK","ＮＧ")</f>
        <v>OK</v>
      </c>
      <c r="BH19" s="27" t="str">
        <f>IF(BE19=CR19,"OK","ＮＧ")</f>
        <v>OK</v>
      </c>
      <c r="BI19" s="28"/>
      <c r="BJ19" s="61"/>
      <c r="BK19" s="62"/>
      <c r="BL19" s="62"/>
      <c r="BM19" s="62"/>
      <c r="BN19" s="62"/>
      <c r="BO19" s="63"/>
      <c r="BP19" s="61">
        <f>SUM(BP38:BP510)</f>
        <v>527</v>
      </c>
      <c r="BQ19" s="62"/>
      <c r="BR19" s="62"/>
      <c r="BS19" s="63"/>
      <c r="BT19" s="61"/>
      <c r="BU19" s="62"/>
      <c r="BV19" s="62"/>
      <c r="BW19" s="63"/>
      <c r="BX19" s="61"/>
      <c r="BY19" s="62"/>
      <c r="BZ19" s="62"/>
      <c r="CA19" s="62"/>
      <c r="CB19" s="62"/>
      <c r="CC19" s="63"/>
      <c r="CD19" s="61">
        <f>SUM(CD38:CD510)</f>
        <v>0</v>
      </c>
      <c r="CE19" s="62"/>
      <c r="CF19" s="62"/>
      <c r="CG19" s="63"/>
      <c r="CH19" s="61"/>
      <c r="CI19" s="62"/>
      <c r="CJ19" s="62"/>
      <c r="CK19" s="63"/>
      <c r="CL19" s="61"/>
      <c r="CM19" s="62"/>
      <c r="CN19" s="62"/>
      <c r="CO19" s="62"/>
      <c r="CP19" s="62"/>
      <c r="CQ19" s="63"/>
      <c r="CR19" s="61">
        <f>SUM(CR38:CR510)</f>
        <v>0</v>
      </c>
      <c r="CS19" s="62"/>
      <c r="CT19" s="62"/>
      <c r="CU19" s="63"/>
      <c r="CV19" s="61"/>
      <c r="CW19" s="62"/>
      <c r="CX19" s="62"/>
      <c r="CY19" s="63"/>
    </row>
    <row r="20" spans="2:103" ht="13.5" customHeight="1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81"/>
      <c r="W20" s="181"/>
      <c r="X20" s="1"/>
      <c r="Y20" s="1"/>
      <c r="Z20" s="1"/>
      <c r="AA20" s="1"/>
      <c r="AB20" s="245"/>
      <c r="AC20" s="246"/>
      <c r="AD20" s="247"/>
      <c r="AE20" s="273"/>
      <c r="AF20" s="274"/>
      <c r="AG20" s="275"/>
      <c r="AH20" s="258" t="s">
        <v>38</v>
      </c>
      <c r="AI20" s="259"/>
      <c r="AJ20" s="260"/>
      <c r="AK20" s="32">
        <f t="shared" si="1"/>
        <v>527</v>
      </c>
      <c r="AL20" s="32">
        <f t="shared" si="0"/>
        <v>0</v>
      </c>
      <c r="AM20" s="32">
        <f t="shared" si="0"/>
        <v>0</v>
      </c>
      <c r="AN20" s="261">
        <f t="shared" si="2"/>
        <v>0</v>
      </c>
      <c r="AO20" s="262"/>
      <c r="AP20" s="278"/>
      <c r="AQ20" s="279"/>
      <c r="AR20" s="33"/>
      <c r="AS20" s="33"/>
      <c r="AT20" s="33"/>
      <c r="AU20" s="33"/>
      <c r="AV20" s="33"/>
      <c r="AW20" s="34"/>
      <c r="AX20" s="245"/>
      <c r="AY20" s="246"/>
      <c r="AZ20" s="247"/>
      <c r="BA20" s="36" t="str">
        <f>BA19</f>
        <v>B産業</v>
      </c>
      <c r="BB20" s="36" t="str">
        <f t="shared" si="3"/>
        <v>●●</v>
      </c>
      <c r="BC20" s="32" cm="1">
        <f t="array" ref="BC20">SUMPRODUCT(($BA$32:$BA$505=$BA20)*($BB$32:$BB$505=$BB20)*(BC$32:BC$505))</f>
        <v>527</v>
      </c>
      <c r="BD20" s="32" cm="1">
        <f t="array" ref="BD20">SUMPRODUCT(($BA$32:$BA$505=$BA20)*($BB$32:$BB$505=$BB20)*(BD$32:BD$505))</f>
        <v>0</v>
      </c>
      <c r="BE20" s="37" cm="1">
        <f t="array" ref="BE20">SUMPRODUCT(($BA$32:$BA$505=$BA20)*($BB$32:$BB$505=$BB20)*(BE$32:BE$505))</f>
        <v>0</v>
      </c>
      <c r="BF20" s="38" t="str">
        <f>IF(BC20=BQ20,"OK","ＮＧ")</f>
        <v>OK</v>
      </c>
      <c r="BG20" s="38" t="str">
        <f>IF(BD20=CE20,"OK","ＮＧ")</f>
        <v>OK</v>
      </c>
      <c r="BH20" s="39" t="str">
        <f>IF(BE20=CS20,"OK","ＮＧ")</f>
        <v>OK</v>
      </c>
      <c r="BI20" s="28"/>
      <c r="BJ20" s="40"/>
      <c r="BK20" s="41"/>
      <c r="BL20" s="41"/>
      <c r="BM20" s="41"/>
      <c r="BN20" s="41"/>
      <c r="BO20" s="42"/>
      <c r="BP20" s="40"/>
      <c r="BQ20" s="41">
        <f>SUM(BQ39:BQ510)</f>
        <v>527</v>
      </c>
      <c r="BR20" s="41"/>
      <c r="BS20" s="42"/>
      <c r="BT20" s="40"/>
      <c r="BU20" s="41"/>
      <c r="BV20" s="41"/>
      <c r="BW20" s="42"/>
      <c r="BX20" s="40"/>
      <c r="BY20" s="41"/>
      <c r="BZ20" s="41"/>
      <c r="CA20" s="41"/>
      <c r="CB20" s="41"/>
      <c r="CC20" s="42"/>
      <c r="CD20" s="40"/>
      <c r="CE20" s="41">
        <f>SUM(CE39:CE510)</f>
        <v>0</v>
      </c>
      <c r="CF20" s="41"/>
      <c r="CG20" s="42"/>
      <c r="CH20" s="40"/>
      <c r="CI20" s="41"/>
      <c r="CJ20" s="41"/>
      <c r="CK20" s="42"/>
      <c r="CL20" s="40"/>
      <c r="CM20" s="41"/>
      <c r="CN20" s="41"/>
      <c r="CO20" s="41"/>
      <c r="CP20" s="41"/>
      <c r="CQ20" s="42"/>
      <c r="CR20" s="40"/>
      <c r="CS20" s="41">
        <f>SUM(CS39:CS510)</f>
        <v>0</v>
      </c>
      <c r="CT20" s="41"/>
      <c r="CU20" s="42"/>
      <c r="CV20" s="40"/>
      <c r="CW20" s="41"/>
      <c r="CX20" s="41"/>
      <c r="CY20" s="42"/>
    </row>
    <row r="21" spans="2:103" ht="13.5" customHeight="1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45"/>
      <c r="AC21" s="246"/>
      <c r="AD21" s="247"/>
      <c r="AE21" s="273"/>
      <c r="AF21" s="274"/>
      <c r="AG21" s="275"/>
      <c r="AH21" s="258"/>
      <c r="AI21" s="259"/>
      <c r="AJ21" s="260"/>
      <c r="AK21" s="32">
        <f t="shared" si="1"/>
        <v>0</v>
      </c>
      <c r="AL21" s="32">
        <f t="shared" si="0"/>
        <v>0</v>
      </c>
      <c r="AM21" s="32">
        <f t="shared" si="0"/>
        <v>0</v>
      </c>
      <c r="AN21" s="261" t="str">
        <f t="shared" si="2"/>
        <v/>
      </c>
      <c r="AO21" s="262"/>
      <c r="AP21" s="278"/>
      <c r="AQ21" s="279"/>
      <c r="AR21" s="33"/>
      <c r="AS21" s="33"/>
      <c r="AT21" s="33"/>
      <c r="AU21" s="33"/>
      <c r="AV21" s="33"/>
      <c r="AW21" s="34"/>
      <c r="AX21" s="245"/>
      <c r="AY21" s="246"/>
      <c r="AZ21" s="247"/>
      <c r="BA21" s="36" t="str">
        <f t="shared" ref="BA21:BA22" si="5">BA20</f>
        <v>B産業</v>
      </c>
      <c r="BB21" s="36">
        <f t="shared" si="3"/>
        <v>0</v>
      </c>
      <c r="BC21" s="32" cm="1">
        <f t="array" ref="BC21">SUMPRODUCT(($BA$32:$BA$505=$BA21)*($BB$32:$BB$505=$BB21)*(BC$32:BC$505))</f>
        <v>0</v>
      </c>
      <c r="BD21" s="32" cm="1">
        <f t="array" ref="BD21">SUMPRODUCT(($BA$32:$BA$505=$BA21)*($BB$32:$BB$505=$BB21)*(BD$32:BD$505))</f>
        <v>0</v>
      </c>
      <c r="BE21" s="37" cm="1">
        <f t="array" ref="BE21">SUMPRODUCT(($BA$32:$BA$505=$BA21)*($BB$32:$BB$505=$BB21)*(BE$32:BE$505))</f>
        <v>0</v>
      </c>
      <c r="BF21" s="38" t="str">
        <f>IF(BC21=BR21,"OK","ＮＧ")</f>
        <v>OK</v>
      </c>
      <c r="BG21" s="38" t="str">
        <f>IF(BD21=CF21,"OK","ＮＧ")</f>
        <v>OK</v>
      </c>
      <c r="BH21" s="39" t="str">
        <f>IF(BE21=CT21,"OK","ＮＧ")</f>
        <v>OK</v>
      </c>
      <c r="BI21" s="28"/>
      <c r="BJ21" s="40"/>
      <c r="BK21" s="41"/>
      <c r="BL21" s="41"/>
      <c r="BM21" s="41"/>
      <c r="BN21" s="41"/>
      <c r="BO21" s="42"/>
      <c r="BP21" s="40"/>
      <c r="BQ21" s="41"/>
      <c r="BR21" s="41">
        <f>SUM(BR40:BR510)</f>
        <v>0</v>
      </c>
      <c r="BS21" s="42"/>
      <c r="BT21" s="40"/>
      <c r="BU21" s="41"/>
      <c r="BV21" s="41"/>
      <c r="BW21" s="42"/>
      <c r="BX21" s="40"/>
      <c r="BY21" s="41"/>
      <c r="BZ21" s="41"/>
      <c r="CA21" s="41"/>
      <c r="CB21" s="41"/>
      <c r="CC21" s="42"/>
      <c r="CD21" s="40"/>
      <c r="CE21" s="41"/>
      <c r="CF21" s="41">
        <f>SUM(CF40:CF510)</f>
        <v>0</v>
      </c>
      <c r="CG21" s="42"/>
      <c r="CH21" s="40"/>
      <c r="CI21" s="41"/>
      <c r="CJ21" s="41"/>
      <c r="CK21" s="42"/>
      <c r="CL21" s="40"/>
      <c r="CM21" s="41"/>
      <c r="CN21" s="41"/>
      <c r="CO21" s="41"/>
      <c r="CP21" s="41"/>
      <c r="CQ21" s="42"/>
      <c r="CR21" s="40"/>
      <c r="CS21" s="41"/>
      <c r="CT21" s="41">
        <f>SUM(CT40:CT510)</f>
        <v>0</v>
      </c>
      <c r="CU21" s="42"/>
      <c r="CV21" s="40"/>
      <c r="CW21" s="41"/>
      <c r="CX21" s="41"/>
      <c r="CY21" s="42"/>
    </row>
    <row r="22" spans="2:103" ht="13.5" customHeight="1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45"/>
      <c r="AC22" s="246"/>
      <c r="AD22" s="247"/>
      <c r="AE22" s="273"/>
      <c r="AF22" s="274"/>
      <c r="AG22" s="275"/>
      <c r="AH22" s="263"/>
      <c r="AI22" s="264"/>
      <c r="AJ22" s="265"/>
      <c r="AK22" s="46">
        <f t="shared" si="1"/>
        <v>0</v>
      </c>
      <c r="AL22" s="47">
        <f t="shared" si="0"/>
        <v>0</v>
      </c>
      <c r="AM22" s="47">
        <f t="shared" si="0"/>
        <v>0</v>
      </c>
      <c r="AN22" s="266" t="str">
        <f t="shared" si="2"/>
        <v/>
      </c>
      <c r="AO22" s="267"/>
      <c r="AP22" s="278"/>
      <c r="AQ22" s="279"/>
      <c r="AR22" s="48"/>
      <c r="AS22" s="48"/>
      <c r="AT22" s="48"/>
      <c r="AU22" s="48"/>
      <c r="AV22" s="48"/>
      <c r="AW22" s="49"/>
      <c r="AX22" s="245"/>
      <c r="AY22" s="246"/>
      <c r="AZ22" s="247"/>
      <c r="BA22" s="51" t="str">
        <f t="shared" si="5"/>
        <v>B産業</v>
      </c>
      <c r="BB22" s="51">
        <f t="shared" si="3"/>
        <v>0</v>
      </c>
      <c r="BC22" s="46" cm="1">
        <f t="array" ref="BC22">SUMPRODUCT(($BA$32:$BA$505=$BA22)*($BB$32:$BB$505=$BB22)*(BC$32:BC$505))</f>
        <v>0</v>
      </c>
      <c r="BD22" s="47" cm="1">
        <f t="array" ref="BD22">SUMPRODUCT(($BA$32:$BA$505=$BA22)*($BB$32:$BB$505=$BB22)*(BD$32:BD$505))</f>
        <v>0</v>
      </c>
      <c r="BE22" s="52" cm="1">
        <f t="array" ref="BE22">SUMPRODUCT(($BA$32:$BA$505=$BA22)*($BB$32:$BB$505=$BB22)*(BE$32:BE$505))</f>
        <v>0</v>
      </c>
      <c r="BF22" s="53" t="str">
        <f>IF(BC22=BS22,"OK","ＮＧ")</f>
        <v>OK</v>
      </c>
      <c r="BG22" s="54" t="str">
        <f>IF(BD22=CG22,"OK","ＮＧ")</f>
        <v>OK</v>
      </c>
      <c r="BH22" s="55" t="str">
        <f>IF(BE22=CU22,"OK","ＮＧ")</f>
        <v>OK</v>
      </c>
      <c r="BI22" s="28"/>
      <c r="BJ22" s="56"/>
      <c r="BK22" s="57"/>
      <c r="BL22" s="57"/>
      <c r="BM22" s="57"/>
      <c r="BN22" s="57"/>
      <c r="BO22" s="58"/>
      <c r="BP22" s="56"/>
      <c r="BQ22" s="57"/>
      <c r="BR22" s="57"/>
      <c r="BS22" s="58">
        <f>SUM(BS41:BS510)</f>
        <v>0</v>
      </c>
      <c r="BT22" s="56"/>
      <c r="BU22" s="57"/>
      <c r="BV22" s="57"/>
      <c r="BW22" s="58"/>
      <c r="BX22" s="56"/>
      <c r="BY22" s="57"/>
      <c r="BZ22" s="57"/>
      <c r="CA22" s="57"/>
      <c r="CB22" s="57"/>
      <c r="CC22" s="58"/>
      <c r="CD22" s="56"/>
      <c r="CE22" s="57"/>
      <c r="CF22" s="57"/>
      <c r="CG22" s="58">
        <f>SUM(CG41:CG510)</f>
        <v>0</v>
      </c>
      <c r="CH22" s="56"/>
      <c r="CI22" s="57"/>
      <c r="CJ22" s="57"/>
      <c r="CK22" s="58"/>
      <c r="CL22" s="56"/>
      <c r="CM22" s="57"/>
      <c r="CN22" s="57"/>
      <c r="CO22" s="57"/>
      <c r="CP22" s="57"/>
      <c r="CQ22" s="58"/>
      <c r="CR22" s="56"/>
      <c r="CS22" s="57"/>
      <c r="CT22" s="57"/>
      <c r="CU22" s="58">
        <f>SUM(CU41:CU510)</f>
        <v>0</v>
      </c>
      <c r="CV22" s="56"/>
      <c r="CW22" s="57"/>
      <c r="CX22" s="57"/>
      <c r="CY22" s="58"/>
    </row>
    <row r="23" spans="2:103" ht="13.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4"/>
      <c r="R23" s="1"/>
      <c r="S23" s="1"/>
      <c r="T23" s="1"/>
      <c r="U23" s="179"/>
      <c r="V23" s="64"/>
      <c r="W23" s="179"/>
      <c r="X23" s="1"/>
      <c r="Y23" s="1"/>
      <c r="Z23" s="1"/>
      <c r="AA23" s="1"/>
      <c r="AB23" s="245"/>
      <c r="AC23" s="246"/>
      <c r="AD23" s="247"/>
      <c r="AE23" s="273" t="s">
        <v>44</v>
      </c>
      <c r="AF23" s="274"/>
      <c r="AG23" s="275"/>
      <c r="AH23" s="268" t="s">
        <v>38</v>
      </c>
      <c r="AI23" s="269"/>
      <c r="AJ23" s="270"/>
      <c r="AK23" s="18">
        <f t="shared" si="1"/>
        <v>527</v>
      </c>
      <c r="AL23" s="19">
        <f t="shared" si="0"/>
        <v>0</v>
      </c>
      <c r="AM23" s="19">
        <f t="shared" si="0"/>
        <v>0</v>
      </c>
      <c r="AN23" s="271">
        <f t="shared" si="2"/>
        <v>0</v>
      </c>
      <c r="AO23" s="272"/>
      <c r="AP23" s="278"/>
      <c r="AQ23" s="279"/>
      <c r="AR23" s="59"/>
      <c r="AS23" s="59"/>
      <c r="AT23" s="66"/>
      <c r="AU23" s="66"/>
      <c r="AV23" s="66"/>
      <c r="AW23" s="67"/>
      <c r="AX23" s="245"/>
      <c r="AY23" s="246"/>
      <c r="AZ23" s="247"/>
      <c r="BA23" s="23" t="str">
        <f>AE23</f>
        <v>C土木</v>
      </c>
      <c r="BB23" s="23" t="str">
        <f t="shared" si="3"/>
        <v>●●</v>
      </c>
      <c r="BC23" s="18" cm="1">
        <f t="array" ref="BC23">SUMPRODUCT(($BA$32:$BA$505=$BA23)*($BB$32:$BB$505=$BB23)*(BC$32:BC$505))</f>
        <v>527</v>
      </c>
      <c r="BD23" s="19" cm="1">
        <f t="array" ref="BD23">SUMPRODUCT(($BA$32:$BA$505=$BA23)*($BB$32:$BB$505=$BB23)*(BD$32:BD$505))</f>
        <v>0</v>
      </c>
      <c r="BE23" s="24" cm="1">
        <f t="array" ref="BE23">SUMPRODUCT(($BA$32:$BA$505=$BA23)*($BB$32:$BB$505=$BB23)*(BE$32:BE$505))</f>
        <v>0</v>
      </c>
      <c r="BF23" s="25" t="str">
        <f>IF(BC23=BT23,"OK","ＮＧ")</f>
        <v>OK</v>
      </c>
      <c r="BG23" s="26" t="str">
        <f>IF(BD23=CH23,"OK","ＮＧ")</f>
        <v>OK</v>
      </c>
      <c r="BH23" s="27" t="str">
        <f>IF(BE23=CV23,"OK","ＮＧ")</f>
        <v>OK</v>
      </c>
      <c r="BI23" s="28"/>
      <c r="BJ23" s="61"/>
      <c r="BK23" s="62"/>
      <c r="BL23" s="62"/>
      <c r="BM23" s="62"/>
      <c r="BN23" s="62"/>
      <c r="BO23" s="63"/>
      <c r="BP23" s="61"/>
      <c r="BQ23" s="62"/>
      <c r="BR23" s="62"/>
      <c r="BS23" s="63"/>
      <c r="BT23" s="61">
        <f>SUM(BT42:BT511)</f>
        <v>527</v>
      </c>
      <c r="BU23" s="62"/>
      <c r="BV23" s="62"/>
      <c r="BW23" s="63"/>
      <c r="BX23" s="61"/>
      <c r="BY23" s="62"/>
      <c r="BZ23" s="62"/>
      <c r="CA23" s="62"/>
      <c r="CB23" s="62"/>
      <c r="CC23" s="63"/>
      <c r="CD23" s="61"/>
      <c r="CE23" s="62"/>
      <c r="CF23" s="62"/>
      <c r="CG23" s="63"/>
      <c r="CH23" s="61">
        <f>SUM(CH42:CH511)</f>
        <v>0</v>
      </c>
      <c r="CI23" s="62"/>
      <c r="CJ23" s="62"/>
      <c r="CK23" s="63"/>
      <c r="CL23" s="61"/>
      <c r="CM23" s="62"/>
      <c r="CN23" s="62"/>
      <c r="CO23" s="62"/>
      <c r="CP23" s="62"/>
      <c r="CQ23" s="63"/>
      <c r="CR23" s="61"/>
      <c r="CS23" s="62"/>
      <c r="CT23" s="62"/>
      <c r="CU23" s="63"/>
      <c r="CV23" s="61">
        <f>SUM(CV42:CV511)</f>
        <v>0</v>
      </c>
      <c r="CW23" s="62"/>
      <c r="CX23" s="62"/>
      <c r="CY23" s="63"/>
    </row>
    <row r="24" spans="2:103" ht="13.5" customHeigh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45"/>
      <c r="AC24" s="246"/>
      <c r="AD24" s="247"/>
      <c r="AE24" s="273"/>
      <c r="AF24" s="274"/>
      <c r="AG24" s="275"/>
      <c r="AH24" s="258"/>
      <c r="AI24" s="259"/>
      <c r="AJ24" s="260"/>
      <c r="AK24" s="32">
        <f t="shared" si="1"/>
        <v>0</v>
      </c>
      <c r="AL24" s="32">
        <f t="shared" si="0"/>
        <v>0</v>
      </c>
      <c r="AM24" s="32">
        <f t="shared" si="0"/>
        <v>0</v>
      </c>
      <c r="AN24" s="261" t="str">
        <f t="shared" si="2"/>
        <v/>
      </c>
      <c r="AO24" s="262"/>
      <c r="AP24" s="278"/>
      <c r="AQ24" s="279"/>
      <c r="AR24" s="33"/>
      <c r="AS24" s="33"/>
      <c r="AT24" s="33"/>
      <c r="AU24" s="33"/>
      <c r="AV24" s="33"/>
      <c r="AW24" s="34"/>
      <c r="AX24" s="245"/>
      <c r="AY24" s="246"/>
      <c r="AZ24" s="247"/>
      <c r="BA24" s="36" t="str">
        <f>$BA$23</f>
        <v>C土木</v>
      </c>
      <c r="BB24" s="36">
        <f t="shared" si="3"/>
        <v>0</v>
      </c>
      <c r="BC24" s="32" cm="1">
        <f t="array" ref="BC24">SUMPRODUCT(($BA$32:$BA$505=$BA24)*($BB$32:$BB$505=$BB24)*(BC$32:BC$505))</f>
        <v>0</v>
      </c>
      <c r="BD24" s="32" cm="1">
        <f t="array" ref="BD24">SUMPRODUCT(($BA$32:$BA$505=$BA24)*($BB$32:$BB$505=$BB24)*(BD$32:BD$505))</f>
        <v>0</v>
      </c>
      <c r="BE24" s="37" cm="1">
        <f t="array" ref="BE24">SUMPRODUCT(($BA$32:$BA$505=$BA24)*($BB$32:$BB$505=$BB24)*(BE$32:BE$505))</f>
        <v>0</v>
      </c>
      <c r="BF24" s="38" t="str">
        <f>IF(BC24=BU24,"OK","ＮＧ")</f>
        <v>OK</v>
      </c>
      <c r="BG24" s="38" t="str">
        <f>IF(BD24=CI24,"OK","ＮＧ")</f>
        <v>OK</v>
      </c>
      <c r="BH24" s="39" t="str">
        <f>IF(BE24=CW24,"OK","ＮＧ")</f>
        <v>OK</v>
      </c>
      <c r="BI24" s="28"/>
      <c r="BJ24" s="40"/>
      <c r="BK24" s="41"/>
      <c r="BL24" s="41"/>
      <c r="BM24" s="41"/>
      <c r="BN24" s="41"/>
      <c r="BO24" s="42"/>
      <c r="BP24" s="40"/>
      <c r="BQ24" s="41"/>
      <c r="BR24" s="41"/>
      <c r="BS24" s="42"/>
      <c r="BT24" s="40"/>
      <c r="BU24" s="41">
        <f>SUM(BU43:BU512)</f>
        <v>0</v>
      </c>
      <c r="BV24" s="41"/>
      <c r="BW24" s="42"/>
      <c r="BX24" s="40"/>
      <c r="BY24" s="41"/>
      <c r="BZ24" s="41"/>
      <c r="CA24" s="41"/>
      <c r="CB24" s="41"/>
      <c r="CC24" s="42"/>
      <c r="CD24" s="40"/>
      <c r="CE24" s="41"/>
      <c r="CF24" s="41"/>
      <c r="CG24" s="42"/>
      <c r="CH24" s="40"/>
      <c r="CI24" s="41">
        <f>SUM(CI43:CI512)</f>
        <v>0</v>
      </c>
      <c r="CJ24" s="41"/>
      <c r="CK24" s="42"/>
      <c r="CL24" s="40"/>
      <c r="CM24" s="41"/>
      <c r="CN24" s="41"/>
      <c r="CO24" s="41"/>
      <c r="CP24" s="41"/>
      <c r="CQ24" s="42"/>
      <c r="CR24" s="40"/>
      <c r="CS24" s="41"/>
      <c r="CT24" s="41"/>
      <c r="CU24" s="42"/>
      <c r="CV24" s="40"/>
      <c r="CW24" s="41">
        <f>SUM(CW43:CW512)</f>
        <v>0</v>
      </c>
      <c r="CX24" s="41"/>
      <c r="CY24" s="42"/>
    </row>
    <row r="25" spans="2:103" ht="13.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4"/>
      <c r="R25" s="1"/>
      <c r="S25" s="1"/>
      <c r="T25" s="1"/>
      <c r="U25" s="1"/>
      <c r="V25" s="64"/>
      <c r="W25" s="180"/>
      <c r="X25" s="1"/>
      <c r="Y25" s="1"/>
      <c r="Z25" s="1"/>
      <c r="AA25" s="1"/>
      <c r="AB25" s="245"/>
      <c r="AC25" s="246"/>
      <c r="AD25" s="247"/>
      <c r="AE25" s="273"/>
      <c r="AF25" s="274"/>
      <c r="AG25" s="275"/>
      <c r="AH25" s="258"/>
      <c r="AI25" s="259"/>
      <c r="AJ25" s="260"/>
      <c r="AK25" s="32">
        <f t="shared" si="1"/>
        <v>0</v>
      </c>
      <c r="AL25" s="32">
        <f t="shared" si="0"/>
        <v>0</v>
      </c>
      <c r="AM25" s="32">
        <f t="shared" si="0"/>
        <v>0</v>
      </c>
      <c r="AN25" s="261" t="str">
        <f t="shared" si="2"/>
        <v/>
      </c>
      <c r="AO25" s="262"/>
      <c r="AP25" s="278"/>
      <c r="AQ25" s="279"/>
      <c r="AR25" s="33"/>
      <c r="AS25" s="33"/>
      <c r="AT25" s="33"/>
      <c r="AU25" s="33"/>
      <c r="AV25" s="33"/>
      <c r="AW25" s="34"/>
      <c r="AX25" s="245"/>
      <c r="AY25" s="246"/>
      <c r="AZ25" s="247"/>
      <c r="BA25" s="36" t="str">
        <f t="shared" ref="BA25:BA26" si="6">$BA$23</f>
        <v>C土木</v>
      </c>
      <c r="BB25" s="36">
        <f t="shared" si="3"/>
        <v>0</v>
      </c>
      <c r="BC25" s="32" cm="1">
        <f t="array" ref="BC25">SUMPRODUCT(($BA$32:$BA$505=$BA25)*($BB$32:$BB$505=$BB25)*(BC$32:BC$505))</f>
        <v>0</v>
      </c>
      <c r="BD25" s="32" cm="1">
        <f t="array" ref="BD25">SUMPRODUCT(($BA$32:$BA$505=$BA25)*($BB$32:$BB$505=$BB25)*(BD$32:BD$505))</f>
        <v>0</v>
      </c>
      <c r="BE25" s="37" cm="1">
        <f t="array" ref="BE25">SUMPRODUCT(($BA$32:$BA$505=$BA25)*($BB$32:$BB$505=$BB25)*(BE$32:BE$505))</f>
        <v>0</v>
      </c>
      <c r="BF25" s="38" t="str">
        <f>IF(BC25=BV25,"OK","ＮＧ")</f>
        <v>OK</v>
      </c>
      <c r="BG25" s="38" t="str">
        <f>IF(BD25=CJ25,"OK","ＮＧ")</f>
        <v>OK</v>
      </c>
      <c r="BH25" s="39" t="str">
        <f>IF(BE25=CX25,"OK","ＮＧ")</f>
        <v>OK</v>
      </c>
      <c r="BI25" s="28"/>
      <c r="BJ25" s="40"/>
      <c r="BK25" s="41"/>
      <c r="BL25" s="41"/>
      <c r="BM25" s="41"/>
      <c r="BN25" s="41"/>
      <c r="BO25" s="42"/>
      <c r="BP25" s="40"/>
      <c r="BQ25" s="41"/>
      <c r="BR25" s="41"/>
      <c r="BS25" s="42"/>
      <c r="BT25" s="40"/>
      <c r="BU25" s="41"/>
      <c r="BV25" s="41">
        <f>SUM(BV44:BV513)</f>
        <v>0</v>
      </c>
      <c r="BW25" s="42"/>
      <c r="BX25" s="40"/>
      <c r="BY25" s="41"/>
      <c r="BZ25" s="41"/>
      <c r="CA25" s="41"/>
      <c r="CB25" s="41"/>
      <c r="CC25" s="42"/>
      <c r="CD25" s="40"/>
      <c r="CE25" s="41"/>
      <c r="CF25" s="41"/>
      <c r="CG25" s="42"/>
      <c r="CH25" s="40"/>
      <c r="CI25" s="41"/>
      <c r="CJ25" s="41">
        <f>SUM(CJ44:CJ513)</f>
        <v>0</v>
      </c>
      <c r="CK25" s="42"/>
      <c r="CL25" s="40"/>
      <c r="CM25" s="41"/>
      <c r="CN25" s="41"/>
      <c r="CO25" s="41"/>
      <c r="CP25" s="41"/>
      <c r="CQ25" s="42"/>
      <c r="CR25" s="40"/>
      <c r="CS25" s="41"/>
      <c r="CT25" s="41"/>
      <c r="CU25" s="42"/>
      <c r="CV25" s="40"/>
      <c r="CW25" s="41"/>
      <c r="CX25" s="41">
        <f>SUM(CX44:CX513)</f>
        <v>0</v>
      </c>
      <c r="CY25" s="42"/>
    </row>
    <row r="26" spans="2:103" ht="13.5" customHeight="1" thickBo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45"/>
      <c r="AC26" s="246"/>
      <c r="AD26" s="247"/>
      <c r="AE26" s="273"/>
      <c r="AF26" s="274"/>
      <c r="AG26" s="275"/>
      <c r="AH26" s="263"/>
      <c r="AI26" s="264"/>
      <c r="AJ26" s="265"/>
      <c r="AK26" s="46">
        <f t="shared" si="1"/>
        <v>0</v>
      </c>
      <c r="AL26" s="47">
        <f t="shared" si="0"/>
        <v>0</v>
      </c>
      <c r="AM26" s="47">
        <f t="shared" si="0"/>
        <v>0</v>
      </c>
      <c r="AN26" s="266" t="str">
        <f t="shared" si="2"/>
        <v/>
      </c>
      <c r="AO26" s="267"/>
      <c r="AP26" s="280"/>
      <c r="AQ26" s="281"/>
      <c r="AR26" s="68"/>
      <c r="AS26" s="68"/>
      <c r="AT26" s="68"/>
      <c r="AU26" s="68"/>
      <c r="AV26" s="68"/>
      <c r="AW26" s="69"/>
      <c r="AX26" s="245"/>
      <c r="AY26" s="246"/>
      <c r="AZ26" s="247"/>
      <c r="BA26" s="51" t="str">
        <f t="shared" si="6"/>
        <v>C土木</v>
      </c>
      <c r="BB26" s="51">
        <f t="shared" si="3"/>
        <v>0</v>
      </c>
      <c r="BC26" s="46" cm="1">
        <f t="array" ref="BC26">SUMPRODUCT(($BA$32:$BA$505=$BA26)*($BB$32:$BB$505=$BB26)*(BC$32:BC$505))</f>
        <v>0</v>
      </c>
      <c r="BD26" s="47" cm="1">
        <f t="array" ref="BD26">SUMPRODUCT(($BA$32:$BA$505=$BA26)*($BB$32:$BB$505=$BB26)*(BD$32:BD$505))</f>
        <v>0</v>
      </c>
      <c r="BE26" s="52" cm="1">
        <f t="array" ref="BE26">SUMPRODUCT(($BA$32:$BA$505=$BA26)*($BB$32:$BB$505=$BB26)*(BE$32:BE$505))</f>
        <v>0</v>
      </c>
      <c r="BF26" s="53" t="str">
        <f>IF(BC26=BW26,"OK","ＮＧ")</f>
        <v>OK</v>
      </c>
      <c r="BG26" s="54" t="str">
        <f>IF(BD26=CK26,"OK","ＮＧ")</f>
        <v>OK</v>
      </c>
      <c r="BH26" s="55" t="str">
        <f>IF(BE26=CY26,"OK","ＮＧ")</f>
        <v>OK</v>
      </c>
      <c r="BI26" s="28"/>
      <c r="BJ26" s="70"/>
      <c r="BK26" s="71"/>
      <c r="BL26" s="71"/>
      <c r="BM26" s="71"/>
      <c r="BN26" s="71"/>
      <c r="BO26" s="72"/>
      <c r="BP26" s="70"/>
      <c r="BQ26" s="71"/>
      <c r="BR26" s="71"/>
      <c r="BS26" s="72"/>
      <c r="BT26" s="70"/>
      <c r="BU26" s="71"/>
      <c r="BV26" s="71"/>
      <c r="BW26" s="72">
        <f>SUM(BW45:BW514)</f>
        <v>0</v>
      </c>
      <c r="BX26" s="70"/>
      <c r="BY26" s="71"/>
      <c r="BZ26" s="71"/>
      <c r="CA26" s="71"/>
      <c r="CB26" s="71"/>
      <c r="CC26" s="72"/>
      <c r="CD26" s="70"/>
      <c r="CE26" s="71"/>
      <c r="CF26" s="71"/>
      <c r="CG26" s="72"/>
      <c r="CH26" s="70"/>
      <c r="CI26" s="71"/>
      <c r="CJ26" s="71"/>
      <c r="CK26" s="72">
        <f>SUM(CK45:CK514)</f>
        <v>0</v>
      </c>
      <c r="CL26" s="70"/>
      <c r="CM26" s="71"/>
      <c r="CN26" s="71"/>
      <c r="CO26" s="71"/>
      <c r="CP26" s="71"/>
      <c r="CQ26" s="72"/>
      <c r="CR26" s="70"/>
      <c r="CS26" s="71"/>
      <c r="CT26" s="71"/>
      <c r="CU26" s="72"/>
      <c r="CV26" s="70"/>
      <c r="CW26" s="71"/>
      <c r="CX26" s="71"/>
      <c r="CY26" s="72">
        <f>SUM(CY45:CY514)</f>
        <v>0</v>
      </c>
    </row>
    <row r="27" spans="2:103" ht="13.5" customHeight="1">
      <c r="C27" s="175"/>
      <c r="D27" s="175"/>
      <c r="E27" s="175"/>
      <c r="F27" s="180"/>
      <c r="G27" s="180"/>
      <c r="H27" s="180"/>
      <c r="M27" s="1"/>
      <c r="S27" s="73"/>
      <c r="V27" s="1"/>
      <c r="AE27" s="74"/>
      <c r="AQ27" s="75" t="s">
        <v>47</v>
      </c>
      <c r="AR27" s="75"/>
    </row>
    <row r="28" spans="2:103" ht="13.5" customHeight="1">
      <c r="C28" s="175"/>
      <c r="D28" s="175"/>
      <c r="E28" s="175"/>
      <c r="F28" s="180"/>
      <c r="G28" s="180"/>
      <c r="H28" s="180"/>
      <c r="AB28" s="76" t="str">
        <f>IF(AB29="","",IF(COUNT($F29:$AJ29)&lt;7,"外",""))</f>
        <v/>
      </c>
      <c r="AC28" s="76" t="str">
        <f t="shared" ref="AC28:AJ28" si="7">IF(AC29="","",IF(COUNT($F29:$AJ29)&lt;7,"外",""))</f>
        <v>外</v>
      </c>
      <c r="AD28" s="76" t="str">
        <f t="shared" si="7"/>
        <v>外</v>
      </c>
      <c r="AE28" s="76" t="str">
        <f t="shared" si="7"/>
        <v>外</v>
      </c>
      <c r="AF28" s="76" t="str">
        <f t="shared" si="7"/>
        <v>外</v>
      </c>
      <c r="AG28" s="76" t="str">
        <f t="shared" si="7"/>
        <v>外</v>
      </c>
      <c r="AH28" s="76" t="str">
        <f t="shared" si="7"/>
        <v/>
      </c>
      <c r="AI28" s="76" t="str">
        <f t="shared" si="7"/>
        <v/>
      </c>
      <c r="AJ28" s="76" t="str">
        <f t="shared" si="7"/>
        <v/>
      </c>
      <c r="AQ28" s="75"/>
      <c r="AR28" s="75"/>
    </row>
    <row r="29" spans="2:103" ht="13.5" customHeight="1">
      <c r="B29" s="219">
        <f>$E$9-DAY($E$9)+F$1</f>
        <v>45689</v>
      </c>
      <c r="C29" s="220"/>
      <c r="D29" s="221"/>
      <c r="E29" s="77" t="s">
        <v>48</v>
      </c>
      <c r="F29" s="78" t="str">
        <f>IF($E$9&gt;($E$9-DAY($E$9)+F$1),"",$E$9-DAY($E$9)+F$1)</f>
        <v/>
      </c>
      <c r="G29" s="79" t="str">
        <f>IF(MONTH($B$29)&lt;MONTH($B$29+F$1),"",IF($E$9&gt;($E$9-DAY($E$9)+G$1),"",$E$9-DAY($E$9)+G$1))</f>
        <v/>
      </c>
      <c r="H29" s="79" t="str">
        <f t="shared" ref="H29:AJ29" si="8">IF(MONTH($B$29)&lt;MONTH($B$29+G$1),"",IF($E$9&gt;($E$9-DAY($E$9)+H$1),"",$E$9-DAY($E$9)+H$1))</f>
        <v/>
      </c>
      <c r="I29" s="79" t="str">
        <f t="shared" si="8"/>
        <v/>
      </c>
      <c r="J29" s="79" t="str">
        <f t="shared" si="8"/>
        <v/>
      </c>
      <c r="K29" s="79" t="str">
        <f t="shared" si="8"/>
        <v/>
      </c>
      <c r="L29" s="79" t="str">
        <f t="shared" si="8"/>
        <v/>
      </c>
      <c r="M29" s="79" t="str">
        <f t="shared" si="8"/>
        <v/>
      </c>
      <c r="N29" s="79" t="str">
        <f t="shared" si="8"/>
        <v/>
      </c>
      <c r="O29" s="79" t="str">
        <f t="shared" si="8"/>
        <v/>
      </c>
      <c r="P29" s="79" t="str">
        <f t="shared" si="8"/>
        <v/>
      </c>
      <c r="Q29" s="79" t="str">
        <f t="shared" si="8"/>
        <v/>
      </c>
      <c r="R29" s="79" t="str">
        <f t="shared" si="8"/>
        <v/>
      </c>
      <c r="S29" s="79" t="str">
        <f t="shared" si="8"/>
        <v/>
      </c>
      <c r="T29" s="79" t="str">
        <f t="shared" si="8"/>
        <v/>
      </c>
      <c r="U29" s="79" t="str">
        <f t="shared" si="8"/>
        <v/>
      </c>
      <c r="V29" s="79" t="str">
        <f t="shared" si="8"/>
        <v/>
      </c>
      <c r="W29" s="79" t="str">
        <f t="shared" si="8"/>
        <v/>
      </c>
      <c r="X29" s="79" t="str">
        <f t="shared" si="8"/>
        <v/>
      </c>
      <c r="Y29" s="79" t="str">
        <f t="shared" si="8"/>
        <v/>
      </c>
      <c r="Z29" s="79" t="str">
        <f t="shared" si="8"/>
        <v/>
      </c>
      <c r="AA29" s="79" t="str">
        <f t="shared" si="8"/>
        <v/>
      </c>
      <c r="AB29" s="79" t="str">
        <f t="shared" si="8"/>
        <v/>
      </c>
      <c r="AC29" s="79">
        <f t="shared" si="8"/>
        <v>45712</v>
      </c>
      <c r="AD29" s="79">
        <f t="shared" si="8"/>
        <v>45713</v>
      </c>
      <c r="AE29" s="79">
        <f t="shared" si="8"/>
        <v>45714</v>
      </c>
      <c r="AF29" s="79">
        <f t="shared" si="8"/>
        <v>45715</v>
      </c>
      <c r="AG29" s="79">
        <f t="shared" si="8"/>
        <v>45716</v>
      </c>
      <c r="AH29" s="79" t="str">
        <f t="shared" si="8"/>
        <v/>
      </c>
      <c r="AI29" s="79" t="str">
        <f t="shared" si="8"/>
        <v/>
      </c>
      <c r="AJ29" s="80" t="str">
        <f t="shared" si="8"/>
        <v/>
      </c>
      <c r="AK29" s="225" t="s">
        <v>25</v>
      </c>
      <c r="AL29" s="228" t="s">
        <v>71</v>
      </c>
      <c r="AM29" s="231" t="s">
        <v>27</v>
      </c>
      <c r="AN29" s="234" t="s">
        <v>51</v>
      </c>
      <c r="AO29" s="235"/>
      <c r="AP29" s="240" t="s">
        <v>52</v>
      </c>
      <c r="AQ29" s="241"/>
      <c r="AR29" s="182"/>
      <c r="AS29" s="168"/>
      <c r="AT29" s="201" t="s">
        <v>53</v>
      </c>
      <c r="AU29" s="201" t="s">
        <v>54</v>
      </c>
      <c r="AV29" s="202" t="s">
        <v>55</v>
      </c>
      <c r="BC29" s="225" t="s">
        <v>63</v>
      </c>
      <c r="BD29" s="252" t="s">
        <v>64</v>
      </c>
      <c r="BE29" s="255" t="s">
        <v>65</v>
      </c>
      <c r="BF29" s="81"/>
      <c r="BG29" s="81"/>
      <c r="BH29" s="81"/>
      <c r="BI29" s="81"/>
    </row>
    <row r="30" spans="2:103">
      <c r="B30" s="222"/>
      <c r="C30" s="223"/>
      <c r="D30" s="224"/>
      <c r="E30" s="82" t="s">
        <v>49</v>
      </c>
      <c r="F30" s="83" t="str">
        <f>TEXT(F29,"aaa")</f>
        <v/>
      </c>
      <c r="G30" s="84" t="str">
        <f t="shared" ref="G30:AJ30" si="9">TEXT(G29,"aaa")</f>
        <v/>
      </c>
      <c r="H30" s="84" t="str">
        <f t="shared" si="9"/>
        <v/>
      </c>
      <c r="I30" s="84" t="str">
        <f t="shared" si="9"/>
        <v/>
      </c>
      <c r="J30" s="84" t="str">
        <f t="shared" si="9"/>
        <v/>
      </c>
      <c r="K30" s="84" t="str">
        <f t="shared" si="9"/>
        <v/>
      </c>
      <c r="L30" s="84" t="str">
        <f t="shared" si="9"/>
        <v/>
      </c>
      <c r="M30" s="84" t="str">
        <f t="shared" si="9"/>
        <v/>
      </c>
      <c r="N30" s="84" t="str">
        <f t="shared" si="9"/>
        <v/>
      </c>
      <c r="O30" s="84" t="str">
        <f t="shared" si="9"/>
        <v/>
      </c>
      <c r="P30" s="84" t="str">
        <f t="shared" si="9"/>
        <v/>
      </c>
      <c r="Q30" s="84" t="str">
        <f t="shared" si="9"/>
        <v/>
      </c>
      <c r="R30" s="84" t="str">
        <f t="shared" si="9"/>
        <v/>
      </c>
      <c r="S30" s="84" t="str">
        <f t="shared" si="9"/>
        <v/>
      </c>
      <c r="T30" s="84" t="str">
        <f t="shared" si="9"/>
        <v/>
      </c>
      <c r="U30" s="84" t="str">
        <f t="shared" si="9"/>
        <v/>
      </c>
      <c r="V30" s="84" t="str">
        <f t="shared" si="9"/>
        <v/>
      </c>
      <c r="W30" s="84" t="str">
        <f t="shared" si="9"/>
        <v/>
      </c>
      <c r="X30" s="84" t="str">
        <f t="shared" si="9"/>
        <v/>
      </c>
      <c r="Y30" s="84" t="str">
        <f t="shared" si="9"/>
        <v/>
      </c>
      <c r="Z30" s="84" t="str">
        <f t="shared" si="9"/>
        <v/>
      </c>
      <c r="AA30" s="84" t="str">
        <f t="shared" si="9"/>
        <v/>
      </c>
      <c r="AB30" s="84" t="str">
        <f t="shared" si="9"/>
        <v/>
      </c>
      <c r="AC30" s="84" t="str">
        <f t="shared" si="9"/>
        <v>月</v>
      </c>
      <c r="AD30" s="84" t="str">
        <f t="shared" si="9"/>
        <v>火</v>
      </c>
      <c r="AE30" s="84" t="str">
        <f t="shared" si="9"/>
        <v>水</v>
      </c>
      <c r="AF30" s="84" t="str">
        <f t="shared" si="9"/>
        <v>木</v>
      </c>
      <c r="AG30" s="84" t="str">
        <f t="shared" si="9"/>
        <v>金</v>
      </c>
      <c r="AH30" s="84" t="str">
        <f t="shared" si="9"/>
        <v/>
      </c>
      <c r="AI30" s="84" t="str">
        <f t="shared" si="9"/>
        <v/>
      </c>
      <c r="AJ30" s="85" t="str">
        <f t="shared" si="9"/>
        <v/>
      </c>
      <c r="AK30" s="226"/>
      <c r="AL30" s="229"/>
      <c r="AM30" s="232"/>
      <c r="AN30" s="236"/>
      <c r="AO30" s="237"/>
      <c r="AP30" s="182"/>
      <c r="AQ30" s="242"/>
      <c r="AR30" s="182"/>
      <c r="AS30" s="168"/>
      <c r="AT30" s="201"/>
      <c r="AU30" s="201"/>
      <c r="AV30" s="202"/>
      <c r="BC30" s="226"/>
      <c r="BD30" s="253"/>
      <c r="BE30" s="256"/>
      <c r="BF30" s="81"/>
      <c r="BG30" s="81"/>
      <c r="BH30" s="81"/>
      <c r="BI30" s="81"/>
    </row>
    <row r="31" spans="2:103" ht="26.25" customHeight="1">
      <c r="B31" s="86"/>
      <c r="C31" s="169" t="s">
        <v>21</v>
      </c>
      <c r="D31" s="88" t="s">
        <v>23</v>
      </c>
      <c r="E31" s="89" t="s">
        <v>50</v>
      </c>
      <c r="F31" s="158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9"/>
      <c r="AK31" s="227"/>
      <c r="AL31" s="230"/>
      <c r="AM31" s="233"/>
      <c r="AN31" s="238"/>
      <c r="AO31" s="239"/>
      <c r="AP31" s="243"/>
      <c r="AQ31" s="244"/>
      <c r="AR31" s="182"/>
      <c r="AS31" s="168"/>
      <c r="AV31" s="90">
        <f>COUNTIF(F28:AJ28,"外")</f>
        <v>5</v>
      </c>
      <c r="BC31" s="227"/>
      <c r="BD31" s="254"/>
      <c r="BE31" s="257"/>
      <c r="BF31" s="81"/>
      <c r="BG31" s="81"/>
      <c r="BH31" s="81"/>
      <c r="BI31" s="81"/>
    </row>
    <row r="32" spans="2:103" ht="13.5" customHeight="1">
      <c r="B32" s="210" t="str">
        <f>IF($AB$13="","",$AB$13)</f>
        <v>元請負人</v>
      </c>
      <c r="C32" s="207" t="str">
        <f>$AE$13</f>
        <v>A建設</v>
      </c>
      <c r="D32" s="91" t="str">
        <f>IF($AH$13="","",$AH$13)</f>
        <v>〇〇</v>
      </c>
      <c r="E32" s="192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4"/>
      <c r="AF32" s="94"/>
      <c r="AG32" s="94"/>
      <c r="AH32" s="94"/>
      <c r="AI32" s="94"/>
      <c r="AJ32" s="95"/>
      <c r="AK32" s="96">
        <f>IF(D32="","",COUNT($F$29:$AJ$29)-AL32)</f>
        <v>5</v>
      </c>
      <c r="AL32" s="172">
        <f>IF(D32="","",AT32+AU32)</f>
        <v>0</v>
      </c>
      <c r="AM32" s="98">
        <f>IF(D32="","",COUNTIF(F32:AJ32,"休"))</f>
        <v>0</v>
      </c>
      <c r="AN32" s="195">
        <f t="shared" ref="AN32:AN35" si="10">IF(D32="","",IF(AK32=0,"－",IFERROR(ROUNDDOWN(AM32/AK32,3),"")))</f>
        <v>0</v>
      </c>
      <c r="AO32" s="196"/>
      <c r="AP32" s="213">
        <f>ROUNDDOWN(AVERAGE(AN32:AN47),3)</f>
        <v>0</v>
      </c>
      <c r="AQ32" s="214"/>
      <c r="AR32" s="178"/>
      <c r="AT32" s="88">
        <f>IF(D32="","",COUNTIF(F32:AJ32,"－"))</f>
        <v>0</v>
      </c>
      <c r="AU32" s="88">
        <f>IF(D32="","",COUNTIF(F32:AJ32,"外"))</f>
        <v>0</v>
      </c>
      <c r="AV32" s="2"/>
      <c r="AX32" s="245" t="str">
        <f>$AX$13</f>
        <v>元請負人</v>
      </c>
      <c r="AY32" s="246"/>
      <c r="AZ32" s="247"/>
      <c r="BA32" s="22" t="str">
        <f>$BA$13</f>
        <v>A建設</v>
      </c>
      <c r="BB32" s="23" t="str">
        <f>$BB$13</f>
        <v>〇〇</v>
      </c>
      <c r="BC32" s="90">
        <f>IF(AK32="",0,AK32)</f>
        <v>5</v>
      </c>
      <c r="BD32" s="90">
        <f>IF(AL32="",0,AL32)</f>
        <v>0</v>
      </c>
      <c r="BE32" s="90">
        <f>IF(AM32="",0,AM32)</f>
        <v>0</v>
      </c>
      <c r="BF32" s="99"/>
      <c r="BI32" s="100"/>
      <c r="BJ32" s="101">
        <f>AK32</f>
        <v>5</v>
      </c>
      <c r="BK32" s="90"/>
      <c r="BL32" s="90"/>
      <c r="BM32" s="90"/>
      <c r="BN32" s="90"/>
      <c r="BO32" s="90"/>
      <c r="BX32" s="90">
        <f>AL32</f>
        <v>0</v>
      </c>
      <c r="BY32" s="90"/>
      <c r="BZ32" s="90"/>
      <c r="CA32" s="90"/>
      <c r="CB32" s="90"/>
      <c r="CC32" s="90"/>
      <c r="CL32" s="90">
        <f>AM32</f>
        <v>0</v>
      </c>
      <c r="CM32" s="90"/>
      <c r="CN32" s="90"/>
      <c r="CO32" s="90"/>
      <c r="CP32" s="90"/>
      <c r="CQ32" s="90"/>
    </row>
    <row r="33" spans="2:103" ht="13.5" customHeight="1">
      <c r="B33" s="211"/>
      <c r="C33" s="208"/>
      <c r="D33" s="102" t="str">
        <f>IF($AH$14="","",$AH$14)</f>
        <v>●●</v>
      </c>
      <c r="E33" s="19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5"/>
      <c r="AK33" s="96">
        <f t="shared" ref="AK33:AK37" si="11">IF(D33="","",COUNT($F$29:$AJ$29)-AL33)</f>
        <v>5</v>
      </c>
      <c r="AL33" s="96">
        <f t="shared" ref="AL33:AL37" si="12">IF(D33="","",AT33+AU33)</f>
        <v>0</v>
      </c>
      <c r="AM33" s="106">
        <f t="shared" ref="AM33:AM37" si="13">IF(D33="","",COUNTIF(F33:AJ33,"休"))</f>
        <v>0</v>
      </c>
      <c r="AN33" s="197">
        <f t="shared" si="10"/>
        <v>0</v>
      </c>
      <c r="AO33" s="198"/>
      <c r="AP33" s="215"/>
      <c r="AQ33" s="216"/>
      <c r="AR33" s="178"/>
      <c r="AT33" s="88">
        <f t="shared" ref="AT33:AT37" si="14">IF(D33="","",COUNTIF(F33:AJ33,"－"))</f>
        <v>0</v>
      </c>
      <c r="AU33" s="88">
        <f t="shared" ref="AU33:AU37" si="15">IF(D33="","",COUNTIF(F33:AJ33,"外"))</f>
        <v>0</v>
      </c>
      <c r="AV33" s="2"/>
      <c r="AX33" s="245"/>
      <c r="AY33" s="246"/>
      <c r="AZ33" s="247"/>
      <c r="BA33" s="35" t="str">
        <f>$BA$14</f>
        <v>A建設</v>
      </c>
      <c r="BB33" s="36" t="str">
        <f>$BB$14</f>
        <v>●●</v>
      </c>
      <c r="BC33" s="90">
        <f t="shared" ref="BC33:BE37" si="16">IF(AK33="",0,AK33)</f>
        <v>5</v>
      </c>
      <c r="BD33" s="90">
        <f t="shared" si="16"/>
        <v>0</v>
      </c>
      <c r="BE33" s="90">
        <f t="shared" si="16"/>
        <v>0</v>
      </c>
      <c r="BF33" s="99"/>
      <c r="BI33" s="100"/>
      <c r="BJ33" s="101"/>
      <c r="BK33" s="90">
        <f>AK33</f>
        <v>5</v>
      </c>
      <c r="BL33" s="90"/>
      <c r="BM33" s="90"/>
      <c r="BN33" s="90"/>
      <c r="BO33" s="90"/>
      <c r="BX33" s="90"/>
      <c r="BY33" s="90">
        <f>AL33</f>
        <v>0</v>
      </c>
      <c r="BZ33" s="90"/>
      <c r="CA33" s="90"/>
      <c r="CB33" s="90"/>
      <c r="CC33" s="90"/>
      <c r="CL33" s="90"/>
      <c r="CM33" s="90">
        <f>AM33</f>
        <v>0</v>
      </c>
      <c r="CN33" s="90"/>
      <c r="CO33" s="90"/>
      <c r="CP33" s="90"/>
      <c r="CQ33" s="90"/>
    </row>
    <row r="34" spans="2:103" ht="13.5" customHeight="1">
      <c r="B34" s="211"/>
      <c r="C34" s="208"/>
      <c r="D34" s="102" t="str">
        <f>IF($AH$15="","",$AH$15)</f>
        <v>△△</v>
      </c>
      <c r="E34" s="193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5"/>
      <c r="AK34" s="96">
        <f t="shared" si="11"/>
        <v>5</v>
      </c>
      <c r="AL34" s="96">
        <f t="shared" si="12"/>
        <v>0</v>
      </c>
      <c r="AM34" s="106">
        <f t="shared" si="13"/>
        <v>0</v>
      </c>
      <c r="AN34" s="197">
        <f t="shared" si="10"/>
        <v>0</v>
      </c>
      <c r="AO34" s="198"/>
      <c r="AP34" s="215"/>
      <c r="AQ34" s="216"/>
      <c r="AR34" s="178"/>
      <c r="AT34" s="88">
        <f t="shared" si="14"/>
        <v>0</v>
      </c>
      <c r="AU34" s="88">
        <f t="shared" si="15"/>
        <v>0</v>
      </c>
      <c r="AV34" s="2"/>
      <c r="AX34" s="245"/>
      <c r="AY34" s="246"/>
      <c r="AZ34" s="247"/>
      <c r="BA34" s="35" t="str">
        <f>$BA$15</f>
        <v>A建設</v>
      </c>
      <c r="BB34" s="36" t="str">
        <f>$BB$15</f>
        <v>△△</v>
      </c>
      <c r="BC34" s="90">
        <f t="shared" si="16"/>
        <v>5</v>
      </c>
      <c r="BD34" s="90">
        <f t="shared" si="16"/>
        <v>0</v>
      </c>
      <c r="BE34" s="90">
        <f t="shared" si="16"/>
        <v>0</v>
      </c>
      <c r="BF34" s="99"/>
      <c r="BI34" s="100"/>
      <c r="BJ34" s="101"/>
      <c r="BK34" s="90"/>
      <c r="BL34" s="90">
        <f>AK34</f>
        <v>5</v>
      </c>
      <c r="BM34" s="90"/>
      <c r="BN34" s="90"/>
      <c r="BO34" s="90"/>
      <c r="BX34" s="90"/>
      <c r="BY34" s="90"/>
      <c r="BZ34" s="90">
        <f>AL34</f>
        <v>0</v>
      </c>
      <c r="CA34" s="90"/>
      <c r="CB34" s="90"/>
      <c r="CC34" s="90"/>
      <c r="CL34" s="90"/>
      <c r="CM34" s="90"/>
      <c r="CN34" s="90">
        <f>AM34</f>
        <v>0</v>
      </c>
      <c r="CO34" s="90"/>
      <c r="CP34" s="90"/>
      <c r="CQ34" s="90"/>
    </row>
    <row r="35" spans="2:103" ht="13.5" customHeight="1">
      <c r="B35" s="211"/>
      <c r="C35" s="208"/>
      <c r="D35" s="102" t="str">
        <f>IF($AH$16="","",$AH$16)</f>
        <v>■■</v>
      </c>
      <c r="E35" s="193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5"/>
      <c r="AK35" s="96">
        <f t="shared" si="11"/>
        <v>5</v>
      </c>
      <c r="AL35" s="96">
        <f t="shared" si="12"/>
        <v>0</v>
      </c>
      <c r="AM35" s="106">
        <f t="shared" si="13"/>
        <v>0</v>
      </c>
      <c r="AN35" s="197">
        <f t="shared" si="10"/>
        <v>0</v>
      </c>
      <c r="AO35" s="198"/>
      <c r="AP35" s="215"/>
      <c r="AQ35" s="216"/>
      <c r="AR35" s="178"/>
      <c r="AT35" s="88">
        <f t="shared" si="14"/>
        <v>0</v>
      </c>
      <c r="AU35" s="88">
        <f t="shared" si="15"/>
        <v>0</v>
      </c>
      <c r="AV35" s="2"/>
      <c r="AX35" s="245"/>
      <c r="AY35" s="246"/>
      <c r="AZ35" s="247"/>
      <c r="BA35" s="35" t="str">
        <f>$BA$16</f>
        <v>A建設</v>
      </c>
      <c r="BB35" s="36" t="str">
        <f>$BB$16</f>
        <v>■■</v>
      </c>
      <c r="BC35" s="90">
        <f t="shared" si="16"/>
        <v>5</v>
      </c>
      <c r="BD35" s="90">
        <f t="shared" si="16"/>
        <v>0</v>
      </c>
      <c r="BE35" s="90">
        <f t="shared" si="16"/>
        <v>0</v>
      </c>
      <c r="BF35" s="99"/>
      <c r="BI35" s="100"/>
      <c r="BJ35" s="101"/>
      <c r="BK35" s="90"/>
      <c r="BL35" s="90"/>
      <c r="BM35" s="90">
        <f>AK35</f>
        <v>5</v>
      </c>
      <c r="BN35" s="90"/>
      <c r="BO35" s="90"/>
      <c r="BX35" s="90"/>
      <c r="BY35" s="90"/>
      <c r="BZ35" s="90"/>
      <c r="CA35" s="90">
        <f>AL35</f>
        <v>0</v>
      </c>
      <c r="CB35" s="90"/>
      <c r="CC35" s="90"/>
      <c r="CL35" s="90"/>
      <c r="CM35" s="90"/>
      <c r="CN35" s="90"/>
      <c r="CO35" s="90">
        <f>AM35</f>
        <v>0</v>
      </c>
      <c r="CP35" s="90"/>
      <c r="CQ35" s="90"/>
    </row>
    <row r="36" spans="2:103" ht="13.5" customHeight="1">
      <c r="B36" s="211"/>
      <c r="C36" s="208"/>
      <c r="D36" s="102" t="str">
        <f>IF($AH$17="","",$AH$17)</f>
        <v>★★</v>
      </c>
      <c r="E36" s="193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  <c r="AK36" s="96">
        <f t="shared" si="11"/>
        <v>5</v>
      </c>
      <c r="AL36" s="96">
        <f t="shared" si="12"/>
        <v>0</v>
      </c>
      <c r="AM36" s="106">
        <f t="shared" si="13"/>
        <v>0</v>
      </c>
      <c r="AN36" s="197">
        <f>IF(D36="","",IF(AK36=0,"－",IFERROR(ROUNDDOWN(AM36/AK36,3),"")))</f>
        <v>0</v>
      </c>
      <c r="AO36" s="198"/>
      <c r="AP36" s="215"/>
      <c r="AQ36" s="216"/>
      <c r="AR36" s="178"/>
      <c r="AT36" s="88">
        <f t="shared" si="14"/>
        <v>0</v>
      </c>
      <c r="AU36" s="88">
        <f t="shared" si="15"/>
        <v>0</v>
      </c>
      <c r="AV36" s="2"/>
      <c r="AX36" s="245"/>
      <c r="AY36" s="246"/>
      <c r="AZ36" s="247"/>
      <c r="BA36" s="35" t="str">
        <f>$BA$17</f>
        <v>A建設</v>
      </c>
      <c r="BB36" s="36" t="str">
        <f>$BB$17</f>
        <v>★★</v>
      </c>
      <c r="BC36" s="90">
        <f t="shared" si="16"/>
        <v>5</v>
      </c>
      <c r="BD36" s="90">
        <f t="shared" si="16"/>
        <v>0</v>
      </c>
      <c r="BE36" s="90">
        <f t="shared" si="16"/>
        <v>0</v>
      </c>
      <c r="BF36" s="99"/>
      <c r="BI36" s="100"/>
      <c r="BJ36" s="101"/>
      <c r="BK36" s="90"/>
      <c r="BL36" s="90"/>
      <c r="BM36" s="90"/>
      <c r="BN36" s="90">
        <f>AK36</f>
        <v>5</v>
      </c>
      <c r="BO36" s="90"/>
      <c r="BX36" s="90"/>
      <c r="BY36" s="90"/>
      <c r="BZ36" s="90"/>
      <c r="CA36" s="90"/>
      <c r="CB36" s="90">
        <f>AL36</f>
        <v>0</v>
      </c>
      <c r="CC36" s="90"/>
      <c r="CL36" s="90"/>
      <c r="CM36" s="90"/>
      <c r="CN36" s="90"/>
      <c r="CO36" s="90"/>
      <c r="CP36" s="90">
        <f>AM36</f>
        <v>0</v>
      </c>
      <c r="CQ36" s="90"/>
    </row>
    <row r="37" spans="2:103" ht="13.5" customHeight="1">
      <c r="B37" s="212"/>
      <c r="C37" s="209"/>
      <c r="D37" s="102" t="str">
        <f>IF($AH$18="","",$AH$18)</f>
        <v/>
      </c>
      <c r="E37" s="194"/>
      <c r="F37" s="107"/>
      <c r="G37" s="10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96" t="str">
        <f t="shared" si="11"/>
        <v/>
      </c>
      <c r="AL37" s="172" t="str">
        <f t="shared" si="12"/>
        <v/>
      </c>
      <c r="AM37" s="98" t="str">
        <f t="shared" si="13"/>
        <v/>
      </c>
      <c r="AN37" s="199" t="str">
        <f>IF(D37="","",IF(AK37=0,"－",IFERROR(ROUNDDOWN(AM37/AK37,3),"")))</f>
        <v/>
      </c>
      <c r="AO37" s="200"/>
      <c r="AP37" s="215"/>
      <c r="AQ37" s="216"/>
      <c r="AR37" s="178"/>
      <c r="AT37" s="88" t="str">
        <f t="shared" si="14"/>
        <v/>
      </c>
      <c r="AU37" s="88" t="str">
        <f t="shared" si="15"/>
        <v/>
      </c>
      <c r="AV37" s="2"/>
      <c r="AX37" s="245"/>
      <c r="AY37" s="246"/>
      <c r="AZ37" s="247"/>
      <c r="BA37" s="50" t="str">
        <f>$BA$18</f>
        <v>A建設</v>
      </c>
      <c r="BB37" s="51">
        <f>$BB$18</f>
        <v>0</v>
      </c>
      <c r="BC37" s="90">
        <f t="shared" si="16"/>
        <v>0</v>
      </c>
      <c r="BD37" s="90">
        <f t="shared" si="16"/>
        <v>0</v>
      </c>
      <c r="BE37" s="90">
        <f t="shared" si="16"/>
        <v>0</v>
      </c>
      <c r="BF37" s="99"/>
      <c r="BI37" s="100"/>
      <c r="BJ37" s="101"/>
      <c r="BK37" s="90"/>
      <c r="BL37" s="90"/>
      <c r="BM37" s="90"/>
      <c r="BN37" s="90"/>
      <c r="BO37" s="90" t="str">
        <f>AK37</f>
        <v/>
      </c>
      <c r="BX37" s="90"/>
      <c r="BY37" s="90"/>
      <c r="BZ37" s="90"/>
      <c r="CA37" s="90"/>
      <c r="CB37" s="90"/>
      <c r="CC37" s="90" t="str">
        <f>AL37</f>
        <v/>
      </c>
      <c r="CL37" s="90"/>
      <c r="CM37" s="90"/>
      <c r="CN37" s="90"/>
      <c r="CO37" s="90"/>
      <c r="CP37" s="90"/>
      <c r="CQ37" s="90" t="str">
        <f>AM37</f>
        <v/>
      </c>
    </row>
    <row r="38" spans="2:103" ht="26.25" customHeight="1">
      <c r="B38" s="210" t="str">
        <f>IF($AB$19="","",$AB$19)</f>
        <v>下請負人</v>
      </c>
      <c r="C38" s="207" t="str">
        <f>$AE$19</f>
        <v>B産業</v>
      </c>
      <c r="D38" s="88"/>
      <c r="E38" s="89" t="s">
        <v>50</v>
      </c>
      <c r="F38" s="158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 t="s">
        <v>66</v>
      </c>
      <c r="AD38" s="157" t="s">
        <v>66</v>
      </c>
      <c r="AE38" s="157" t="s">
        <v>66</v>
      </c>
      <c r="AF38" s="157" t="s">
        <v>66</v>
      </c>
      <c r="AG38" s="157"/>
      <c r="AH38" s="157"/>
      <c r="AI38" s="157"/>
      <c r="AJ38" s="159"/>
      <c r="AK38" s="88"/>
      <c r="AL38" s="88"/>
      <c r="AM38" s="170"/>
      <c r="AN38" s="112"/>
      <c r="AO38" s="113"/>
      <c r="AP38" s="215"/>
      <c r="AQ38" s="216"/>
      <c r="AR38" s="178"/>
      <c r="AX38" s="183" t="str">
        <f>$AX$19</f>
        <v>下請負人</v>
      </c>
      <c r="AY38" s="184"/>
      <c r="AZ38" s="185"/>
      <c r="BA38" s="150"/>
      <c r="BB38" s="151"/>
      <c r="BC38" s="114"/>
      <c r="BD38" s="114"/>
      <c r="BE38" s="114"/>
    </row>
    <row r="39" spans="2:103" ht="13.5" customHeight="1">
      <c r="B39" s="211"/>
      <c r="C39" s="208"/>
      <c r="D39" s="115" t="str">
        <f>IF($AH$19="","",$AH$19)</f>
        <v>〇〇</v>
      </c>
      <c r="E39" s="192"/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4"/>
      <c r="AF39" s="94"/>
      <c r="AG39" s="94"/>
      <c r="AH39" s="94"/>
      <c r="AI39" s="94"/>
      <c r="AJ39" s="95"/>
      <c r="AK39" s="96">
        <f>IF(D39="","",COUNT($F$29:$AJ$29)-AL39)</f>
        <v>5</v>
      </c>
      <c r="AL39" s="172">
        <f>IF(D39="","",AT39+AU39)</f>
        <v>0</v>
      </c>
      <c r="AM39" s="98">
        <f>IF(D39="","",COUNTIF(F39:AJ39,"休"))</f>
        <v>0</v>
      </c>
      <c r="AN39" s="195">
        <f t="shared" ref="AN39:AN42" si="17">IF(D39="","",IF(AK39=0,"－",IFERROR(ROUNDDOWN(AM39/AK39,3),"")))</f>
        <v>0</v>
      </c>
      <c r="AO39" s="196"/>
      <c r="AP39" s="215"/>
      <c r="AQ39" s="216"/>
      <c r="AR39" s="178"/>
      <c r="AT39" s="88">
        <f t="shared" ref="AT39:AT42" si="18">IF(D39="","",COUNTIF(F39:AJ39,"－"))</f>
        <v>0</v>
      </c>
      <c r="AU39" s="88">
        <f t="shared" ref="AU39:AU42" si="19">IF(D39="","",COUNTIF(F39:AJ39,"外"))</f>
        <v>0</v>
      </c>
      <c r="AV39" s="2"/>
      <c r="AX39" s="186"/>
      <c r="AY39" s="187"/>
      <c r="AZ39" s="188"/>
      <c r="BA39" s="22" t="str">
        <f>$BA$19</f>
        <v>B産業</v>
      </c>
      <c r="BB39" s="23" t="str">
        <f>$BB$19</f>
        <v>〇〇</v>
      </c>
      <c r="BC39" s="90">
        <f t="shared" ref="BC39:BE42" si="20">IF(AK39="",0,AK39)</f>
        <v>5</v>
      </c>
      <c r="BD39" s="90">
        <f t="shared" si="20"/>
        <v>0</v>
      </c>
      <c r="BE39" s="90">
        <f t="shared" si="20"/>
        <v>0</v>
      </c>
      <c r="BP39" s="90">
        <f>AK39</f>
        <v>5</v>
      </c>
      <c r="BQ39" s="90"/>
      <c r="BR39" s="90"/>
      <c r="BS39" s="90"/>
      <c r="CD39" s="90">
        <f>AL39</f>
        <v>0</v>
      </c>
      <c r="CE39" s="90"/>
      <c r="CF39" s="90"/>
      <c r="CG39" s="90"/>
      <c r="CR39" s="90">
        <f>AM39</f>
        <v>0</v>
      </c>
      <c r="CS39" s="90"/>
      <c r="CT39" s="90"/>
      <c r="CU39" s="90"/>
    </row>
    <row r="40" spans="2:103" ht="13.5" customHeight="1">
      <c r="B40" s="211"/>
      <c r="C40" s="208"/>
      <c r="D40" s="102" t="str">
        <f>IF($AH$20="","",$AH$20)</f>
        <v>●●</v>
      </c>
      <c r="E40" s="193"/>
      <c r="F40" s="1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96">
        <f t="shared" ref="AK40:AK42" si="21">IF(D40="","",COUNT($F$29:$AJ$29)-AL40)</f>
        <v>5</v>
      </c>
      <c r="AL40" s="96">
        <f t="shared" ref="AL40:AL42" si="22">IF(D40="","",AT40+AU40)</f>
        <v>0</v>
      </c>
      <c r="AM40" s="106">
        <f t="shared" ref="AM40:AM42" si="23">IF(D40="","",COUNTIF(F40:AJ40,"休"))</f>
        <v>0</v>
      </c>
      <c r="AN40" s="197">
        <f t="shared" si="17"/>
        <v>0</v>
      </c>
      <c r="AO40" s="198"/>
      <c r="AP40" s="215"/>
      <c r="AQ40" s="216"/>
      <c r="AR40" s="178"/>
      <c r="AT40" s="88">
        <f t="shared" si="18"/>
        <v>0</v>
      </c>
      <c r="AU40" s="88">
        <f t="shared" si="19"/>
        <v>0</v>
      </c>
      <c r="AV40" s="2"/>
      <c r="AX40" s="186"/>
      <c r="AY40" s="187"/>
      <c r="AZ40" s="188"/>
      <c r="BA40" s="35" t="str">
        <f>$BA$20</f>
        <v>B産業</v>
      </c>
      <c r="BB40" s="152" t="str">
        <f>$BB$20</f>
        <v>●●</v>
      </c>
      <c r="BC40" s="90">
        <f t="shared" si="20"/>
        <v>5</v>
      </c>
      <c r="BD40" s="90">
        <f t="shared" si="20"/>
        <v>0</v>
      </c>
      <c r="BE40" s="90">
        <f t="shared" si="20"/>
        <v>0</v>
      </c>
      <c r="BP40" s="90"/>
      <c r="BQ40" s="90">
        <f>AK40</f>
        <v>5</v>
      </c>
      <c r="BR40" s="90"/>
      <c r="BS40" s="90"/>
      <c r="CD40" s="90"/>
      <c r="CE40" s="90">
        <f>AL40</f>
        <v>0</v>
      </c>
      <c r="CF40" s="90"/>
      <c r="CG40" s="90"/>
      <c r="CR40" s="90"/>
      <c r="CS40" s="90">
        <f>AM40</f>
        <v>0</v>
      </c>
      <c r="CT40" s="90"/>
      <c r="CU40" s="90"/>
    </row>
    <row r="41" spans="2:103" ht="13.5" customHeight="1">
      <c r="B41" s="211"/>
      <c r="C41" s="208"/>
      <c r="D41" s="102" t="str">
        <f>IF($AH$21="","",$AH$21)</f>
        <v/>
      </c>
      <c r="E41" s="193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96" t="str">
        <f t="shared" si="21"/>
        <v/>
      </c>
      <c r="AL41" s="96" t="str">
        <f t="shared" si="22"/>
        <v/>
      </c>
      <c r="AM41" s="106" t="str">
        <f t="shared" si="23"/>
        <v/>
      </c>
      <c r="AN41" s="197" t="str">
        <f t="shared" si="17"/>
        <v/>
      </c>
      <c r="AO41" s="198"/>
      <c r="AP41" s="215"/>
      <c r="AQ41" s="216"/>
      <c r="AR41" s="178"/>
      <c r="AT41" s="88" t="str">
        <f t="shared" si="18"/>
        <v/>
      </c>
      <c r="AU41" s="88" t="str">
        <f t="shared" si="19"/>
        <v/>
      </c>
      <c r="AV41" s="2"/>
      <c r="AX41" s="186"/>
      <c r="AY41" s="187"/>
      <c r="AZ41" s="188"/>
      <c r="BA41" s="35" t="str">
        <f>$BA$21</f>
        <v>B産業</v>
      </c>
      <c r="BB41" s="152">
        <f>$BB$21</f>
        <v>0</v>
      </c>
      <c r="BC41" s="90">
        <f t="shared" si="20"/>
        <v>0</v>
      </c>
      <c r="BD41" s="90">
        <f t="shared" si="20"/>
        <v>0</v>
      </c>
      <c r="BE41" s="90">
        <f t="shared" si="20"/>
        <v>0</v>
      </c>
      <c r="BP41" s="90"/>
      <c r="BQ41" s="90"/>
      <c r="BR41" s="90" t="str">
        <f>AK41</f>
        <v/>
      </c>
      <c r="BS41" s="90"/>
      <c r="CD41" s="90"/>
      <c r="CE41" s="90"/>
      <c r="CF41" s="90" t="str">
        <f>AL41</f>
        <v/>
      </c>
      <c r="CG41" s="90"/>
      <c r="CR41" s="90"/>
      <c r="CS41" s="90"/>
      <c r="CT41" s="90" t="str">
        <f>AM41</f>
        <v/>
      </c>
      <c r="CU41" s="90"/>
    </row>
    <row r="42" spans="2:103" ht="13.5" customHeight="1">
      <c r="B42" s="211"/>
      <c r="C42" s="209"/>
      <c r="D42" s="115" t="str">
        <f>IF($AH$22="","",$AH$22)</f>
        <v/>
      </c>
      <c r="E42" s="194"/>
      <c r="F42" s="10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96" t="str">
        <f t="shared" si="21"/>
        <v/>
      </c>
      <c r="AL42" s="116" t="str">
        <f t="shared" si="22"/>
        <v/>
      </c>
      <c r="AM42" s="98" t="str">
        <f t="shared" si="23"/>
        <v/>
      </c>
      <c r="AN42" s="199" t="str">
        <f t="shared" si="17"/>
        <v/>
      </c>
      <c r="AO42" s="200"/>
      <c r="AP42" s="215"/>
      <c r="AQ42" s="216"/>
      <c r="AR42" s="178"/>
      <c r="AT42" s="88" t="str">
        <f t="shared" si="18"/>
        <v/>
      </c>
      <c r="AU42" s="88" t="str">
        <f t="shared" si="19"/>
        <v/>
      </c>
      <c r="AV42" s="2"/>
      <c r="AX42" s="186"/>
      <c r="AY42" s="187"/>
      <c r="AZ42" s="188"/>
      <c r="BA42" s="50" t="str">
        <f>$BA$22</f>
        <v>B産業</v>
      </c>
      <c r="BB42" s="153">
        <f t="shared" ref="BB42" si="24">BB22</f>
        <v>0</v>
      </c>
      <c r="BC42" s="90">
        <f t="shared" si="20"/>
        <v>0</v>
      </c>
      <c r="BD42" s="90">
        <f t="shared" si="20"/>
        <v>0</v>
      </c>
      <c r="BE42" s="90">
        <f t="shared" si="20"/>
        <v>0</v>
      </c>
      <c r="BP42" s="90"/>
      <c r="BQ42" s="90"/>
      <c r="BR42" s="90"/>
      <c r="BS42" s="90" t="str">
        <f>AK42</f>
        <v/>
      </c>
      <c r="CD42" s="90"/>
      <c r="CE42" s="90"/>
      <c r="CF42" s="90"/>
      <c r="CG42" s="90" t="str">
        <f>AL42</f>
        <v/>
      </c>
      <c r="CR42" s="90"/>
      <c r="CS42" s="90"/>
      <c r="CT42" s="90"/>
      <c r="CU42" s="90" t="str">
        <f>AM42</f>
        <v/>
      </c>
    </row>
    <row r="43" spans="2:103" ht="26.25" customHeight="1">
      <c r="B43" s="211"/>
      <c r="C43" s="207" t="str">
        <f>$AE$23</f>
        <v>C土木</v>
      </c>
      <c r="D43" s="88"/>
      <c r="E43" s="89" t="s">
        <v>50</v>
      </c>
      <c r="F43" s="158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 t="s">
        <v>66</v>
      </c>
      <c r="AD43" s="157" t="s">
        <v>66</v>
      </c>
      <c r="AE43" s="157" t="s">
        <v>66</v>
      </c>
      <c r="AF43" s="157" t="s">
        <v>66</v>
      </c>
      <c r="AG43" s="157" t="s">
        <v>66</v>
      </c>
      <c r="AH43" s="157"/>
      <c r="AI43" s="157"/>
      <c r="AJ43" s="159"/>
      <c r="AK43" s="88"/>
      <c r="AL43" s="88"/>
      <c r="AM43" s="170"/>
      <c r="AN43" s="112"/>
      <c r="AO43" s="113"/>
      <c r="AP43" s="215"/>
      <c r="AQ43" s="216"/>
      <c r="AR43" s="178"/>
      <c r="AX43" s="186"/>
      <c r="AY43" s="187"/>
      <c r="AZ43" s="188"/>
      <c r="BA43" s="150"/>
      <c r="BB43" s="149"/>
      <c r="BC43" s="114"/>
      <c r="BD43" s="114"/>
      <c r="BE43" s="114"/>
    </row>
    <row r="44" spans="2:103" ht="13.5" customHeight="1">
      <c r="B44" s="211"/>
      <c r="C44" s="208"/>
      <c r="D44" s="91" t="str">
        <f>IF($AH$23="","",$AH$23)</f>
        <v>●●</v>
      </c>
      <c r="E44" s="192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117"/>
      <c r="AK44" s="96">
        <f>IF(D44="","",COUNT($F$29:$AJ$29)-AL44)</f>
        <v>5</v>
      </c>
      <c r="AL44" s="171">
        <f>IF(D44="","",AT44+AU44)</f>
        <v>0</v>
      </c>
      <c r="AM44" s="119">
        <f>IF(D44="","",COUNTIF(F44:AJ44,"休"))</f>
        <v>0</v>
      </c>
      <c r="AN44" s="195">
        <f t="shared" ref="AN44:AN47" si="25">IF(D44="","",IF(AK44=0,"－",IFERROR(ROUNDDOWN(AM44/AK44,3),"")))</f>
        <v>0</v>
      </c>
      <c r="AO44" s="196"/>
      <c r="AP44" s="215"/>
      <c r="AQ44" s="216"/>
      <c r="AR44" s="178"/>
      <c r="AT44" s="88">
        <f t="shared" ref="AT44:AT47" si="26">IF(D44="","",COUNTIF(F44:AJ44,"－"))</f>
        <v>0</v>
      </c>
      <c r="AU44" s="88">
        <f t="shared" ref="AU44:AU47" si="27">IF(D44="","",COUNTIF(F44:AJ44,"外"))</f>
        <v>0</v>
      </c>
      <c r="AV44" s="2"/>
      <c r="AX44" s="186"/>
      <c r="AY44" s="187"/>
      <c r="AZ44" s="188"/>
      <c r="BA44" s="22" t="str">
        <f>$BA$23</f>
        <v>C土木</v>
      </c>
      <c r="BB44" s="154" t="str">
        <f>$BB$23</f>
        <v>●●</v>
      </c>
      <c r="BC44" s="90">
        <f t="shared" ref="BC44:BE47" si="28">IF(AK44="",0,AK44)</f>
        <v>5</v>
      </c>
      <c r="BD44" s="90">
        <f t="shared" si="28"/>
        <v>0</v>
      </c>
      <c r="BE44" s="90">
        <f t="shared" si="28"/>
        <v>0</v>
      </c>
      <c r="BT44" s="90">
        <f>AK44</f>
        <v>5</v>
      </c>
      <c r="BU44" s="90"/>
      <c r="BV44" s="90"/>
      <c r="BW44" s="90"/>
      <c r="CH44" s="90">
        <f>AL44</f>
        <v>0</v>
      </c>
      <c r="CI44" s="90"/>
      <c r="CJ44" s="90"/>
      <c r="CK44" s="90"/>
      <c r="CV44" s="90">
        <f>AM44</f>
        <v>0</v>
      </c>
      <c r="CW44" s="90"/>
      <c r="CX44" s="90"/>
      <c r="CY44" s="90"/>
    </row>
    <row r="45" spans="2:103" ht="13.5" customHeight="1">
      <c r="B45" s="211"/>
      <c r="C45" s="208"/>
      <c r="D45" s="102" t="str">
        <f>IF($AH$24="","",$AH$24)</f>
        <v/>
      </c>
      <c r="E45" s="193"/>
      <c r="F45" s="10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96" t="str">
        <f t="shared" ref="AK45:AK47" si="29">IF(D45="","",COUNT($F$29:$AJ$29)-AL45)</f>
        <v/>
      </c>
      <c r="AL45" s="96" t="str">
        <f t="shared" ref="AL45:AL47" si="30">IF(D45="","",AT45+AU45)</f>
        <v/>
      </c>
      <c r="AM45" s="106" t="str">
        <f t="shared" ref="AM45:AM47" si="31">IF(D45="","",COUNTIF(F45:AJ45,"休"))</f>
        <v/>
      </c>
      <c r="AN45" s="197" t="str">
        <f t="shared" si="25"/>
        <v/>
      </c>
      <c r="AO45" s="198"/>
      <c r="AP45" s="215"/>
      <c r="AQ45" s="216"/>
      <c r="AR45" s="178"/>
      <c r="AT45" s="88" t="str">
        <f t="shared" si="26"/>
        <v/>
      </c>
      <c r="AU45" s="88" t="str">
        <f t="shared" si="27"/>
        <v/>
      </c>
      <c r="AV45" s="2"/>
      <c r="AX45" s="186"/>
      <c r="AY45" s="187"/>
      <c r="AZ45" s="188"/>
      <c r="BA45" s="35" t="str">
        <f>$BA$24</f>
        <v>C土木</v>
      </c>
      <c r="BB45" s="152">
        <f>$BB$24</f>
        <v>0</v>
      </c>
      <c r="BC45" s="90">
        <f t="shared" si="28"/>
        <v>0</v>
      </c>
      <c r="BD45" s="90">
        <f t="shared" si="28"/>
        <v>0</v>
      </c>
      <c r="BE45" s="90">
        <f t="shared" si="28"/>
        <v>0</v>
      </c>
      <c r="BT45" s="90"/>
      <c r="BU45" s="90" t="str">
        <f>AK45</f>
        <v/>
      </c>
      <c r="BV45" s="90"/>
      <c r="BW45" s="90"/>
      <c r="CH45" s="90"/>
      <c r="CI45" s="90" t="str">
        <f>AL45</f>
        <v/>
      </c>
      <c r="CJ45" s="90"/>
      <c r="CK45" s="90"/>
      <c r="CV45" s="90"/>
      <c r="CW45" s="90" t="str">
        <f>AM45</f>
        <v/>
      </c>
      <c r="CX45" s="90"/>
      <c r="CY45" s="90"/>
    </row>
    <row r="46" spans="2:103" ht="13.5" customHeight="1">
      <c r="B46" s="211"/>
      <c r="C46" s="208"/>
      <c r="D46" s="102" t="str">
        <f>IF($AH$25="","",$AH$25)</f>
        <v/>
      </c>
      <c r="E46" s="193"/>
      <c r="F46" s="10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96" t="str">
        <f t="shared" si="29"/>
        <v/>
      </c>
      <c r="AL46" s="96" t="str">
        <f t="shared" si="30"/>
        <v/>
      </c>
      <c r="AM46" s="106" t="str">
        <f t="shared" si="31"/>
        <v/>
      </c>
      <c r="AN46" s="197" t="str">
        <f t="shared" si="25"/>
        <v/>
      </c>
      <c r="AO46" s="198"/>
      <c r="AP46" s="215"/>
      <c r="AQ46" s="216"/>
      <c r="AR46" s="178"/>
      <c r="AT46" s="88" t="str">
        <f t="shared" si="26"/>
        <v/>
      </c>
      <c r="AU46" s="88" t="str">
        <f t="shared" si="27"/>
        <v/>
      </c>
      <c r="AV46" s="2"/>
      <c r="AX46" s="186"/>
      <c r="AY46" s="187"/>
      <c r="AZ46" s="188"/>
      <c r="BA46" s="35" t="str">
        <f>$BA$25</f>
        <v>C土木</v>
      </c>
      <c r="BB46" s="152">
        <f>$BB$25</f>
        <v>0</v>
      </c>
      <c r="BC46" s="90">
        <f t="shared" si="28"/>
        <v>0</v>
      </c>
      <c r="BD46" s="90">
        <f t="shared" si="28"/>
        <v>0</v>
      </c>
      <c r="BE46" s="90">
        <f t="shared" si="28"/>
        <v>0</v>
      </c>
      <c r="BT46" s="90"/>
      <c r="BU46" s="90"/>
      <c r="BV46" s="90" t="str">
        <f>AK46</f>
        <v/>
      </c>
      <c r="BW46" s="90"/>
      <c r="CH46" s="90"/>
      <c r="CI46" s="90"/>
      <c r="CJ46" s="90" t="str">
        <f>AL46</f>
        <v/>
      </c>
      <c r="CK46" s="90"/>
      <c r="CV46" s="90"/>
      <c r="CW46" s="90"/>
      <c r="CX46" s="90" t="str">
        <f>AM46</f>
        <v/>
      </c>
      <c r="CY46" s="90"/>
    </row>
    <row r="47" spans="2:103" ht="13.5" customHeight="1">
      <c r="B47" s="212"/>
      <c r="C47" s="209"/>
      <c r="D47" s="120" t="str">
        <f>IF($AH$26="","",$AH$26)</f>
        <v/>
      </c>
      <c r="E47" s="194"/>
      <c r="F47" s="12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22"/>
      <c r="AK47" s="116" t="str">
        <f t="shared" si="29"/>
        <v/>
      </c>
      <c r="AL47" s="173" t="str">
        <f t="shared" si="30"/>
        <v/>
      </c>
      <c r="AM47" s="124" t="str">
        <f t="shared" si="31"/>
        <v/>
      </c>
      <c r="AN47" s="199" t="str">
        <f t="shared" si="25"/>
        <v/>
      </c>
      <c r="AO47" s="200"/>
      <c r="AP47" s="217"/>
      <c r="AQ47" s="218"/>
      <c r="AR47" s="178"/>
      <c r="AT47" s="88" t="str">
        <f t="shared" si="26"/>
        <v/>
      </c>
      <c r="AU47" s="88" t="str">
        <f t="shared" si="27"/>
        <v/>
      </c>
      <c r="AV47" s="2"/>
      <c r="AX47" s="189"/>
      <c r="AY47" s="190"/>
      <c r="AZ47" s="191"/>
      <c r="BA47" s="50" t="str">
        <f>$BA$26</f>
        <v>C土木</v>
      </c>
      <c r="BB47" s="153">
        <f>$BB$26</f>
        <v>0</v>
      </c>
      <c r="BC47" s="90">
        <f t="shared" si="28"/>
        <v>0</v>
      </c>
      <c r="BD47" s="90">
        <f t="shared" si="28"/>
        <v>0</v>
      </c>
      <c r="BE47" s="90">
        <f t="shared" si="28"/>
        <v>0</v>
      </c>
      <c r="BT47" s="90"/>
      <c r="BU47" s="90"/>
      <c r="BV47" s="90"/>
      <c r="BW47" s="90" t="str">
        <f>AK47</f>
        <v/>
      </c>
      <c r="CH47" s="90"/>
      <c r="CI47" s="90"/>
      <c r="CJ47" s="90"/>
      <c r="CK47" s="90" t="str">
        <f>AL47</f>
        <v/>
      </c>
      <c r="CV47" s="90"/>
      <c r="CW47" s="90"/>
      <c r="CX47" s="90"/>
      <c r="CY47" s="90" t="str">
        <f>AM47</f>
        <v/>
      </c>
    </row>
    <row r="48" spans="2:103">
      <c r="B48" s="177"/>
      <c r="C48" s="175"/>
      <c r="D48" s="17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126"/>
      <c r="AL48" s="138"/>
      <c r="AM48" s="203" t="s">
        <v>56</v>
      </c>
      <c r="AN48" s="204"/>
      <c r="AO48" s="204"/>
      <c r="AP48" s="251" t="str">
        <f>IF(7&gt;COUNT(F29:AJ29),"対象外",IF(AP32&gt;=0.285,"達成","未達成"))</f>
        <v>対象外</v>
      </c>
      <c r="AQ48" s="206"/>
      <c r="AR48" s="165"/>
      <c r="AT48" s="2"/>
      <c r="AU48" s="2"/>
      <c r="AV48" s="2"/>
      <c r="BA48" s="150"/>
      <c r="BB48" s="150"/>
      <c r="BC48" s="127"/>
      <c r="BD48" s="127"/>
      <c r="BE48" s="127"/>
    </row>
    <row r="49" spans="2:99"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L49" s="155"/>
      <c r="AM49" s="155"/>
      <c r="AN49" s="155"/>
      <c r="AO49" s="155"/>
      <c r="AR49" s="155"/>
      <c r="BA49" s="150"/>
      <c r="BB49" s="150"/>
    </row>
    <row r="50" spans="2:99">
      <c r="F50" s="129" t="str">
        <f>IF(F51="","",IF(COUNT($F51:$AJ51)&lt;7,"外",""))</f>
        <v/>
      </c>
      <c r="G50" s="129" t="str">
        <f t="shared" ref="G50:K50" si="32">IF(G51="","",IF(COUNT($F51:$AJ51)&lt;7,"外",""))</f>
        <v/>
      </c>
      <c r="H50" s="129" t="str">
        <f t="shared" si="32"/>
        <v/>
      </c>
      <c r="I50" s="130" t="str">
        <f t="shared" si="32"/>
        <v/>
      </c>
      <c r="J50" s="130" t="str">
        <f t="shared" si="32"/>
        <v/>
      </c>
      <c r="K50" s="130" t="str">
        <f t="shared" si="32"/>
        <v/>
      </c>
      <c r="AR50" s="155"/>
      <c r="BA50" s="150"/>
      <c r="BB50" s="150"/>
    </row>
    <row r="51" spans="2:99" ht="13.5" customHeight="1">
      <c r="B51" s="219">
        <f>F51</f>
        <v>45717</v>
      </c>
      <c r="C51" s="220"/>
      <c r="D51" s="221"/>
      <c r="E51" s="77" t="s">
        <v>48</v>
      </c>
      <c r="F51" s="78">
        <f>IF(EDATE(B29,1)&gt;$E$10,"",EDATE(B29,1))</f>
        <v>45717</v>
      </c>
      <c r="G51" s="79">
        <f>IF(MONTH($F51)&lt;MONTH($F51+F$1),"",IF(($F51+F$1)&gt;$E$10,"",IF(F51=EOMONTH(($F51-DAY($F51)+G$1),0),"",IF(F51="","",F51+1))))</f>
        <v>45718</v>
      </c>
      <c r="H51" s="79">
        <f t="shared" ref="H51:AJ51" si="33">IF(MONTH($F51)&lt;MONTH($F51+G$1),"",IF(($F51+G$1)&gt;$E$10,"",IF(G51=EOMONTH(($F51-DAY($F51)+H$1),0),"",IF(G51="","",G51+1))))</f>
        <v>45719</v>
      </c>
      <c r="I51" s="79">
        <f t="shared" si="33"/>
        <v>45720</v>
      </c>
      <c r="J51" s="79">
        <f t="shared" si="33"/>
        <v>45721</v>
      </c>
      <c r="K51" s="79">
        <f t="shared" si="33"/>
        <v>45722</v>
      </c>
      <c r="L51" s="79">
        <f t="shared" si="33"/>
        <v>45723</v>
      </c>
      <c r="M51" s="79">
        <f t="shared" si="33"/>
        <v>45724</v>
      </c>
      <c r="N51" s="79">
        <f t="shared" si="33"/>
        <v>45725</v>
      </c>
      <c r="O51" s="79">
        <f t="shared" si="33"/>
        <v>45726</v>
      </c>
      <c r="P51" s="79">
        <f t="shared" si="33"/>
        <v>45727</v>
      </c>
      <c r="Q51" s="79">
        <f t="shared" si="33"/>
        <v>45728</v>
      </c>
      <c r="R51" s="79">
        <f t="shared" si="33"/>
        <v>45729</v>
      </c>
      <c r="S51" s="79">
        <f t="shared" si="33"/>
        <v>45730</v>
      </c>
      <c r="T51" s="79">
        <f t="shared" si="33"/>
        <v>45731</v>
      </c>
      <c r="U51" s="79">
        <f t="shared" si="33"/>
        <v>45732</v>
      </c>
      <c r="V51" s="79">
        <f t="shared" si="33"/>
        <v>45733</v>
      </c>
      <c r="W51" s="79">
        <f t="shared" si="33"/>
        <v>45734</v>
      </c>
      <c r="X51" s="79">
        <f t="shared" si="33"/>
        <v>45735</v>
      </c>
      <c r="Y51" s="79">
        <f t="shared" si="33"/>
        <v>45736</v>
      </c>
      <c r="Z51" s="79">
        <f t="shared" si="33"/>
        <v>45737</v>
      </c>
      <c r="AA51" s="79">
        <f t="shared" si="33"/>
        <v>45738</v>
      </c>
      <c r="AB51" s="79">
        <f t="shared" si="33"/>
        <v>45739</v>
      </c>
      <c r="AC51" s="79">
        <f t="shared" si="33"/>
        <v>45740</v>
      </c>
      <c r="AD51" s="79">
        <f t="shared" si="33"/>
        <v>45741</v>
      </c>
      <c r="AE51" s="79">
        <f t="shared" si="33"/>
        <v>45742</v>
      </c>
      <c r="AF51" s="79">
        <f t="shared" si="33"/>
        <v>45743</v>
      </c>
      <c r="AG51" s="79">
        <f t="shared" si="33"/>
        <v>45744</v>
      </c>
      <c r="AH51" s="79">
        <f t="shared" si="33"/>
        <v>45745</v>
      </c>
      <c r="AI51" s="79">
        <f t="shared" si="33"/>
        <v>45746</v>
      </c>
      <c r="AJ51" s="80">
        <f t="shared" si="33"/>
        <v>45747</v>
      </c>
      <c r="AK51" s="225" t="s">
        <v>25</v>
      </c>
      <c r="AL51" s="228" t="s">
        <v>71</v>
      </c>
      <c r="AM51" s="231" t="s">
        <v>27</v>
      </c>
      <c r="AN51" s="234" t="s">
        <v>51</v>
      </c>
      <c r="AO51" s="235"/>
      <c r="AP51" s="240" t="s">
        <v>52</v>
      </c>
      <c r="AQ51" s="241"/>
      <c r="AR51" s="182"/>
      <c r="AT51" s="201" t="s">
        <v>53</v>
      </c>
      <c r="AU51" s="201" t="s">
        <v>54</v>
      </c>
      <c r="AV51" s="202" t="s">
        <v>55</v>
      </c>
      <c r="BA51" s="150"/>
      <c r="BB51" s="150"/>
    </row>
    <row r="52" spans="2:99">
      <c r="B52" s="222"/>
      <c r="C52" s="223"/>
      <c r="D52" s="224"/>
      <c r="E52" s="82" t="s">
        <v>49</v>
      </c>
      <c r="F52" s="83" t="str">
        <f>TEXT(F51,"aaa")</f>
        <v>土</v>
      </c>
      <c r="G52" s="84" t="str">
        <f t="shared" ref="G52:AJ52" si="34">TEXT(G51,"aaa")</f>
        <v>日</v>
      </c>
      <c r="H52" s="84" t="str">
        <f t="shared" si="34"/>
        <v>月</v>
      </c>
      <c r="I52" s="84" t="str">
        <f t="shared" si="34"/>
        <v>火</v>
      </c>
      <c r="J52" s="84" t="str">
        <f t="shared" si="34"/>
        <v>水</v>
      </c>
      <c r="K52" s="84" t="str">
        <f t="shared" si="34"/>
        <v>木</v>
      </c>
      <c r="L52" s="84" t="str">
        <f t="shared" si="34"/>
        <v>金</v>
      </c>
      <c r="M52" s="84" t="str">
        <f t="shared" si="34"/>
        <v>土</v>
      </c>
      <c r="N52" s="84" t="str">
        <f t="shared" si="34"/>
        <v>日</v>
      </c>
      <c r="O52" s="84" t="str">
        <f t="shared" si="34"/>
        <v>月</v>
      </c>
      <c r="P52" s="84" t="str">
        <f t="shared" si="34"/>
        <v>火</v>
      </c>
      <c r="Q52" s="84" t="str">
        <f t="shared" si="34"/>
        <v>水</v>
      </c>
      <c r="R52" s="84" t="str">
        <f t="shared" si="34"/>
        <v>木</v>
      </c>
      <c r="S52" s="84" t="str">
        <f t="shared" si="34"/>
        <v>金</v>
      </c>
      <c r="T52" s="84" t="str">
        <f t="shared" si="34"/>
        <v>土</v>
      </c>
      <c r="U52" s="84" t="str">
        <f t="shared" si="34"/>
        <v>日</v>
      </c>
      <c r="V52" s="84" t="str">
        <f t="shared" si="34"/>
        <v>月</v>
      </c>
      <c r="W52" s="84" t="str">
        <f t="shared" si="34"/>
        <v>火</v>
      </c>
      <c r="X52" s="84" t="str">
        <f t="shared" si="34"/>
        <v>水</v>
      </c>
      <c r="Y52" s="84" t="str">
        <f t="shared" si="34"/>
        <v>木</v>
      </c>
      <c r="Z52" s="84" t="str">
        <f t="shared" si="34"/>
        <v>金</v>
      </c>
      <c r="AA52" s="84" t="str">
        <f t="shared" si="34"/>
        <v>土</v>
      </c>
      <c r="AB52" s="84" t="str">
        <f t="shared" si="34"/>
        <v>日</v>
      </c>
      <c r="AC52" s="84" t="str">
        <f t="shared" si="34"/>
        <v>月</v>
      </c>
      <c r="AD52" s="84" t="str">
        <f t="shared" si="34"/>
        <v>火</v>
      </c>
      <c r="AE52" s="84" t="str">
        <f t="shared" si="34"/>
        <v>水</v>
      </c>
      <c r="AF52" s="84" t="str">
        <f t="shared" si="34"/>
        <v>木</v>
      </c>
      <c r="AG52" s="84" t="str">
        <f t="shared" si="34"/>
        <v>金</v>
      </c>
      <c r="AH52" s="84" t="str">
        <f t="shared" si="34"/>
        <v>土</v>
      </c>
      <c r="AI52" s="84" t="str">
        <f t="shared" si="34"/>
        <v>日</v>
      </c>
      <c r="AJ52" s="85" t="str">
        <f t="shared" si="34"/>
        <v>月</v>
      </c>
      <c r="AK52" s="226"/>
      <c r="AL52" s="229"/>
      <c r="AM52" s="232"/>
      <c r="AN52" s="236"/>
      <c r="AO52" s="237"/>
      <c r="AP52" s="182"/>
      <c r="AQ52" s="242"/>
      <c r="AR52" s="182"/>
      <c r="AT52" s="201"/>
      <c r="AU52" s="201"/>
      <c r="AV52" s="202"/>
      <c r="BA52" s="150"/>
      <c r="BB52" s="150"/>
    </row>
    <row r="53" spans="2:99" ht="26.25" customHeight="1">
      <c r="B53" s="86"/>
      <c r="C53" s="169" t="s">
        <v>21</v>
      </c>
      <c r="D53" s="88" t="s">
        <v>23</v>
      </c>
      <c r="E53" s="89" t="s">
        <v>50</v>
      </c>
      <c r="F53" s="158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9"/>
      <c r="AK53" s="227"/>
      <c r="AL53" s="230"/>
      <c r="AM53" s="233"/>
      <c r="AN53" s="238"/>
      <c r="AO53" s="239"/>
      <c r="AP53" s="243"/>
      <c r="AQ53" s="244"/>
      <c r="AR53" s="182"/>
      <c r="AV53" s="90">
        <f>COUNTIF(F50:AJ50,"外")</f>
        <v>0</v>
      </c>
      <c r="BA53" s="150"/>
      <c r="BB53" s="150"/>
      <c r="BC53" s="113"/>
      <c r="BD53" s="113"/>
      <c r="BE53" s="113"/>
    </row>
    <row r="54" spans="2:99" ht="13.5" customHeight="1">
      <c r="B54" s="210" t="str">
        <f>IF($AB$13="","",$AB$13)</f>
        <v>元請負人</v>
      </c>
      <c r="C54" s="207" t="str">
        <f>$AE$13</f>
        <v>A建設</v>
      </c>
      <c r="D54" s="91" t="str">
        <f>IF($AH$13="","",$AH$13)</f>
        <v>〇〇</v>
      </c>
      <c r="E54" s="192"/>
      <c r="F54" s="92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  <c r="AF54" s="94"/>
      <c r="AG54" s="94"/>
      <c r="AH54" s="94"/>
      <c r="AI54" s="94"/>
      <c r="AJ54" s="95"/>
      <c r="AK54" s="96">
        <f>IF(D54="","",COUNT($F$51:$AJ$51)-AL54)</f>
        <v>31</v>
      </c>
      <c r="AL54" s="172">
        <f>IF(D54="","",AT54+AU54)</f>
        <v>0</v>
      </c>
      <c r="AM54" s="98">
        <f>IF(D54="","",COUNTIF(F54:AJ54,"休"))</f>
        <v>0</v>
      </c>
      <c r="AN54" s="195">
        <f t="shared" ref="AN54:AN59" si="35">IF(D54="","",IF(AK54=0,"－",IFERROR(ROUNDDOWN(AM54/AK54,3),"")))</f>
        <v>0</v>
      </c>
      <c r="AO54" s="196"/>
      <c r="AP54" s="213">
        <f>ROUNDDOWN(AVERAGE(AN54:AN69),3)</f>
        <v>0</v>
      </c>
      <c r="AQ54" s="214"/>
      <c r="AR54" s="178"/>
      <c r="AT54" s="88">
        <f>IF(D54="","",COUNTIF(F54:AJ54,"－"))</f>
        <v>0</v>
      </c>
      <c r="AU54" s="88">
        <f>IF(D54="","",COUNTIF(F54:AJ54,"外"))</f>
        <v>0</v>
      </c>
      <c r="AV54" s="2"/>
      <c r="AX54" s="245" t="str">
        <f>$AX$13</f>
        <v>元請負人</v>
      </c>
      <c r="AY54" s="246"/>
      <c r="AZ54" s="247"/>
      <c r="BA54" s="22" t="str">
        <f>$BA$13</f>
        <v>A建設</v>
      </c>
      <c r="BB54" s="23" t="str">
        <f>$BB$13</f>
        <v>〇〇</v>
      </c>
      <c r="BC54" s="90">
        <f>IF(AK54="",0,AK54)</f>
        <v>31</v>
      </c>
      <c r="BD54" s="90">
        <f t="shared" ref="BD54:BE59" si="36">IF(AL54="",0,AL54)</f>
        <v>0</v>
      </c>
      <c r="BE54" s="90">
        <f t="shared" si="36"/>
        <v>0</v>
      </c>
      <c r="BI54" s="100"/>
      <c r="BJ54" s="101">
        <f>AK54</f>
        <v>31</v>
      </c>
      <c r="BK54" s="90"/>
      <c r="BL54" s="90"/>
      <c r="BM54" s="90"/>
      <c r="BN54" s="90"/>
      <c r="BO54" s="90"/>
      <c r="BX54" s="90">
        <f>AL54</f>
        <v>0</v>
      </c>
      <c r="BY54" s="90"/>
      <c r="BZ54" s="90"/>
      <c r="CA54" s="90"/>
      <c r="CB54" s="90"/>
      <c r="CC54" s="90"/>
      <c r="CL54" s="90">
        <f>AM54</f>
        <v>0</v>
      </c>
      <c r="CM54" s="90"/>
      <c r="CN54" s="90"/>
      <c r="CO54" s="90"/>
      <c r="CP54" s="90"/>
      <c r="CQ54" s="90"/>
    </row>
    <row r="55" spans="2:99" ht="13.5" customHeight="1">
      <c r="B55" s="211"/>
      <c r="C55" s="208"/>
      <c r="D55" s="102" t="str">
        <f>IF($AH$14="","",$AH$14)</f>
        <v>●●</v>
      </c>
      <c r="E55" s="193"/>
      <c r="F55" s="10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5"/>
      <c r="AK55" s="96">
        <f t="shared" ref="AK55:AK59" si="37">IF(D55="","",COUNT($F$51:$AJ$51)-AL55)</f>
        <v>31</v>
      </c>
      <c r="AL55" s="96">
        <f t="shared" ref="AL55:AL59" si="38">IF(D55="","",AT55+AU55)</f>
        <v>0</v>
      </c>
      <c r="AM55" s="106">
        <f t="shared" ref="AM55:AM59" si="39">IF(D55="","",COUNTIF(F55:AJ55,"休"))</f>
        <v>0</v>
      </c>
      <c r="AN55" s="197">
        <f t="shared" si="35"/>
        <v>0</v>
      </c>
      <c r="AO55" s="198"/>
      <c r="AP55" s="215"/>
      <c r="AQ55" s="216"/>
      <c r="AR55" s="178"/>
      <c r="AT55" s="88">
        <f t="shared" ref="AT55:AT59" si="40">IF(D55="","",COUNTIF(F55:AJ55,"－"))</f>
        <v>0</v>
      </c>
      <c r="AU55" s="88">
        <f t="shared" ref="AU55:AU59" si="41">IF(D55="","",COUNTIF(F55:AJ55,"外"))</f>
        <v>0</v>
      </c>
      <c r="AV55" s="2"/>
      <c r="AX55" s="245"/>
      <c r="AY55" s="246"/>
      <c r="AZ55" s="247"/>
      <c r="BA55" s="35" t="str">
        <f>$BA$14</f>
        <v>A建設</v>
      </c>
      <c r="BB55" s="36" t="str">
        <f>$BB$14</f>
        <v>●●</v>
      </c>
      <c r="BC55" s="90">
        <f t="shared" ref="BC55:BC59" si="42">IF(AK55="",0,AK55)</f>
        <v>31</v>
      </c>
      <c r="BD55" s="90">
        <f t="shared" si="36"/>
        <v>0</v>
      </c>
      <c r="BE55" s="90">
        <f t="shared" si="36"/>
        <v>0</v>
      </c>
      <c r="BI55" s="100"/>
      <c r="BJ55" s="101"/>
      <c r="BK55" s="90">
        <f>AK55</f>
        <v>31</v>
      </c>
      <c r="BL55" s="90"/>
      <c r="BM55" s="90"/>
      <c r="BN55" s="90"/>
      <c r="BO55" s="90"/>
      <c r="BX55" s="90"/>
      <c r="BY55" s="90">
        <f>AL55</f>
        <v>0</v>
      </c>
      <c r="BZ55" s="90"/>
      <c r="CA55" s="90"/>
      <c r="CB55" s="90"/>
      <c r="CC55" s="90"/>
      <c r="CL55" s="90"/>
      <c r="CM55" s="90">
        <f>AM55</f>
        <v>0</v>
      </c>
      <c r="CN55" s="90"/>
      <c r="CO55" s="90"/>
      <c r="CP55" s="90"/>
      <c r="CQ55" s="90"/>
    </row>
    <row r="56" spans="2:99" ht="13.5" customHeight="1">
      <c r="B56" s="211"/>
      <c r="C56" s="208"/>
      <c r="D56" s="102" t="str">
        <f>IF($AH$15="","",$AH$15)</f>
        <v>△△</v>
      </c>
      <c r="E56" s="193"/>
      <c r="F56" s="10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5"/>
      <c r="AK56" s="96">
        <f t="shared" si="37"/>
        <v>31</v>
      </c>
      <c r="AL56" s="96">
        <f t="shared" si="38"/>
        <v>0</v>
      </c>
      <c r="AM56" s="106">
        <f t="shared" si="39"/>
        <v>0</v>
      </c>
      <c r="AN56" s="197">
        <f t="shared" si="35"/>
        <v>0</v>
      </c>
      <c r="AO56" s="198"/>
      <c r="AP56" s="215"/>
      <c r="AQ56" s="216"/>
      <c r="AR56" s="178"/>
      <c r="AT56" s="88">
        <f t="shared" si="40"/>
        <v>0</v>
      </c>
      <c r="AU56" s="88">
        <f t="shared" si="41"/>
        <v>0</v>
      </c>
      <c r="AV56" s="2"/>
      <c r="AX56" s="245"/>
      <c r="AY56" s="246"/>
      <c r="AZ56" s="247"/>
      <c r="BA56" s="35" t="str">
        <f>$BA$15</f>
        <v>A建設</v>
      </c>
      <c r="BB56" s="36" t="str">
        <f>$BB$15</f>
        <v>△△</v>
      </c>
      <c r="BC56" s="90">
        <f t="shared" si="42"/>
        <v>31</v>
      </c>
      <c r="BD56" s="90">
        <f t="shared" si="36"/>
        <v>0</v>
      </c>
      <c r="BE56" s="90">
        <f t="shared" si="36"/>
        <v>0</v>
      </c>
      <c r="BI56" s="100"/>
      <c r="BJ56" s="101"/>
      <c r="BK56" s="90"/>
      <c r="BL56" s="90">
        <f>AK56</f>
        <v>31</v>
      </c>
      <c r="BM56" s="90"/>
      <c r="BN56" s="90"/>
      <c r="BO56" s="90"/>
      <c r="BX56" s="90"/>
      <c r="BY56" s="90"/>
      <c r="BZ56" s="90">
        <f>AL56</f>
        <v>0</v>
      </c>
      <c r="CA56" s="90"/>
      <c r="CB56" s="90"/>
      <c r="CC56" s="90"/>
      <c r="CL56" s="90"/>
      <c r="CM56" s="90"/>
      <c r="CN56" s="90">
        <f>AM56</f>
        <v>0</v>
      </c>
      <c r="CO56" s="90"/>
      <c r="CP56" s="90"/>
      <c r="CQ56" s="90"/>
    </row>
    <row r="57" spans="2:99" ht="13.5" customHeight="1">
      <c r="B57" s="211"/>
      <c r="C57" s="208"/>
      <c r="D57" s="102" t="str">
        <f>IF($AH$16="","",$AH$16)</f>
        <v>■■</v>
      </c>
      <c r="E57" s="193"/>
      <c r="F57" s="10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5"/>
      <c r="AK57" s="96">
        <f t="shared" si="37"/>
        <v>31</v>
      </c>
      <c r="AL57" s="96">
        <f t="shared" si="38"/>
        <v>0</v>
      </c>
      <c r="AM57" s="106">
        <f t="shared" si="39"/>
        <v>0</v>
      </c>
      <c r="AN57" s="197">
        <f t="shared" si="35"/>
        <v>0</v>
      </c>
      <c r="AO57" s="198"/>
      <c r="AP57" s="215"/>
      <c r="AQ57" s="216"/>
      <c r="AR57" s="178"/>
      <c r="AT57" s="88">
        <f t="shared" si="40"/>
        <v>0</v>
      </c>
      <c r="AU57" s="88">
        <f t="shared" si="41"/>
        <v>0</v>
      </c>
      <c r="AV57" s="2"/>
      <c r="AX57" s="245"/>
      <c r="AY57" s="246"/>
      <c r="AZ57" s="247"/>
      <c r="BA57" s="35" t="str">
        <f>$BA$16</f>
        <v>A建設</v>
      </c>
      <c r="BB57" s="36" t="str">
        <f>$BB$16</f>
        <v>■■</v>
      </c>
      <c r="BC57" s="90">
        <f t="shared" si="42"/>
        <v>31</v>
      </c>
      <c r="BD57" s="90">
        <f t="shared" si="36"/>
        <v>0</v>
      </c>
      <c r="BE57" s="90">
        <f t="shared" si="36"/>
        <v>0</v>
      </c>
      <c r="BI57" s="100"/>
      <c r="BJ57" s="101"/>
      <c r="BK57" s="90"/>
      <c r="BL57" s="90"/>
      <c r="BM57" s="90">
        <f>AK57</f>
        <v>31</v>
      </c>
      <c r="BN57" s="90"/>
      <c r="BO57" s="90"/>
      <c r="BX57" s="90"/>
      <c r="BY57" s="90"/>
      <c r="BZ57" s="90"/>
      <c r="CA57" s="90">
        <f>AL57</f>
        <v>0</v>
      </c>
      <c r="CB57" s="90"/>
      <c r="CC57" s="90"/>
      <c r="CL57" s="90"/>
      <c r="CM57" s="90"/>
      <c r="CN57" s="90"/>
      <c r="CO57" s="90">
        <f>AM57</f>
        <v>0</v>
      </c>
      <c r="CP57" s="90"/>
      <c r="CQ57" s="90"/>
    </row>
    <row r="58" spans="2:99" ht="13.5" customHeight="1">
      <c r="B58" s="211"/>
      <c r="C58" s="208"/>
      <c r="D58" s="102" t="str">
        <f>IF($AH$17="","",$AH$17)</f>
        <v>★★</v>
      </c>
      <c r="E58" s="193"/>
      <c r="F58" s="10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5"/>
      <c r="AK58" s="96">
        <f t="shared" si="37"/>
        <v>31</v>
      </c>
      <c r="AL58" s="96">
        <f t="shared" si="38"/>
        <v>0</v>
      </c>
      <c r="AM58" s="106">
        <f t="shared" si="39"/>
        <v>0</v>
      </c>
      <c r="AN58" s="197">
        <f t="shared" si="35"/>
        <v>0</v>
      </c>
      <c r="AO58" s="198"/>
      <c r="AP58" s="215"/>
      <c r="AQ58" s="216"/>
      <c r="AR58" s="178"/>
      <c r="AT58" s="88">
        <f t="shared" si="40"/>
        <v>0</v>
      </c>
      <c r="AU58" s="88">
        <f t="shared" si="41"/>
        <v>0</v>
      </c>
      <c r="AV58" s="2"/>
      <c r="AX58" s="245"/>
      <c r="AY58" s="246"/>
      <c r="AZ58" s="247"/>
      <c r="BA58" s="35" t="str">
        <f>$BA$17</f>
        <v>A建設</v>
      </c>
      <c r="BB58" s="36" t="str">
        <f>$BB$17</f>
        <v>★★</v>
      </c>
      <c r="BC58" s="90">
        <f t="shared" si="42"/>
        <v>31</v>
      </c>
      <c r="BD58" s="90">
        <f t="shared" si="36"/>
        <v>0</v>
      </c>
      <c r="BE58" s="90">
        <f t="shared" si="36"/>
        <v>0</v>
      </c>
      <c r="BI58" s="100"/>
      <c r="BJ58" s="101"/>
      <c r="BK58" s="90"/>
      <c r="BL58" s="90"/>
      <c r="BM58" s="90"/>
      <c r="BN58" s="90">
        <f>AK58</f>
        <v>31</v>
      </c>
      <c r="BO58" s="90"/>
      <c r="BX58" s="90"/>
      <c r="BY58" s="90"/>
      <c r="BZ58" s="90"/>
      <c r="CA58" s="90"/>
      <c r="CB58" s="90">
        <f>AL58</f>
        <v>0</v>
      </c>
      <c r="CC58" s="90"/>
      <c r="CL58" s="90"/>
      <c r="CM58" s="90"/>
      <c r="CN58" s="90"/>
      <c r="CO58" s="90"/>
      <c r="CP58" s="90">
        <f>AM58</f>
        <v>0</v>
      </c>
      <c r="CQ58" s="90"/>
    </row>
    <row r="59" spans="2:99" ht="13.5" customHeight="1">
      <c r="B59" s="212"/>
      <c r="C59" s="209"/>
      <c r="D59" s="102" t="str">
        <f>IF($AH$18="","",$AH$18)</f>
        <v/>
      </c>
      <c r="E59" s="194"/>
      <c r="F59" s="107"/>
      <c r="G59" s="108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  <c r="AK59" s="96" t="str">
        <f t="shared" si="37"/>
        <v/>
      </c>
      <c r="AL59" s="172" t="str">
        <f t="shared" si="38"/>
        <v/>
      </c>
      <c r="AM59" s="98" t="str">
        <f t="shared" si="39"/>
        <v/>
      </c>
      <c r="AN59" s="199" t="str">
        <f t="shared" si="35"/>
        <v/>
      </c>
      <c r="AO59" s="200"/>
      <c r="AP59" s="215"/>
      <c r="AQ59" s="216"/>
      <c r="AR59" s="178"/>
      <c r="AT59" s="88" t="str">
        <f t="shared" si="40"/>
        <v/>
      </c>
      <c r="AU59" s="88" t="str">
        <f t="shared" si="41"/>
        <v/>
      </c>
      <c r="AV59" s="2"/>
      <c r="AX59" s="245"/>
      <c r="AY59" s="246"/>
      <c r="AZ59" s="247"/>
      <c r="BA59" s="50" t="str">
        <f>$BA$18</f>
        <v>A建設</v>
      </c>
      <c r="BB59" s="51">
        <f>$BB$18</f>
        <v>0</v>
      </c>
      <c r="BC59" s="90">
        <f t="shared" si="42"/>
        <v>0</v>
      </c>
      <c r="BD59" s="90">
        <f t="shared" si="36"/>
        <v>0</v>
      </c>
      <c r="BE59" s="90">
        <f t="shared" si="36"/>
        <v>0</v>
      </c>
      <c r="BI59" s="100"/>
      <c r="BJ59" s="101"/>
      <c r="BK59" s="90"/>
      <c r="BL59" s="90"/>
      <c r="BM59" s="90"/>
      <c r="BN59" s="90"/>
      <c r="BO59" s="90" t="str">
        <f>AK59</f>
        <v/>
      </c>
      <c r="BX59" s="90"/>
      <c r="BY59" s="90"/>
      <c r="BZ59" s="90"/>
      <c r="CA59" s="90"/>
      <c r="CB59" s="90"/>
      <c r="CC59" s="90" t="str">
        <f>AL59</f>
        <v/>
      </c>
      <c r="CL59" s="90"/>
      <c r="CM59" s="90"/>
      <c r="CN59" s="90"/>
      <c r="CO59" s="90"/>
      <c r="CP59" s="90"/>
      <c r="CQ59" s="90" t="str">
        <f>AM59</f>
        <v/>
      </c>
    </row>
    <row r="60" spans="2:99" ht="26.25" customHeight="1">
      <c r="B60" s="210" t="str">
        <f>IF($AB$19="","",$AB$19)</f>
        <v>下請負人</v>
      </c>
      <c r="C60" s="207" t="str">
        <f>$AE$19</f>
        <v>B産業</v>
      </c>
      <c r="D60" s="88"/>
      <c r="E60" s="89" t="s">
        <v>50</v>
      </c>
      <c r="F60" s="158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9"/>
      <c r="AK60" s="88"/>
      <c r="AL60" s="88"/>
      <c r="AM60" s="170"/>
      <c r="AN60" s="112"/>
      <c r="AO60" s="113"/>
      <c r="AP60" s="215"/>
      <c r="AQ60" s="216"/>
      <c r="AR60" s="178"/>
      <c r="AX60" s="183" t="str">
        <f>$AX$19</f>
        <v>下請負人</v>
      </c>
      <c r="AY60" s="184"/>
      <c r="AZ60" s="185"/>
      <c r="BA60" s="150"/>
      <c r="BB60" s="151"/>
      <c r="BC60" s="114"/>
      <c r="BD60" s="114"/>
      <c r="BE60" s="114"/>
    </row>
    <row r="61" spans="2:99" ht="13.5" customHeight="1">
      <c r="B61" s="211"/>
      <c r="C61" s="208"/>
      <c r="D61" s="115" t="str">
        <f>IF($AH$19="","",$AH$19)</f>
        <v>〇〇</v>
      </c>
      <c r="E61" s="192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  <c r="AF61" s="94"/>
      <c r="AG61" s="94"/>
      <c r="AH61" s="94"/>
      <c r="AI61" s="94"/>
      <c r="AJ61" s="95"/>
      <c r="AK61" s="96">
        <f>IF(D61="","",COUNT($F$51:$AJ$51)-AL61)</f>
        <v>31</v>
      </c>
      <c r="AL61" s="172">
        <f>IF(D61="","",AT61+AU61)</f>
        <v>0</v>
      </c>
      <c r="AM61" s="98">
        <f>IF(D61="","",COUNTIF(F61:AJ61,"休"))</f>
        <v>0</v>
      </c>
      <c r="AN61" s="195">
        <f>IF(D61="","",IF(AK61=0,"－",IFERROR(ROUNDDOWN(AM61/AK61,3),"")))</f>
        <v>0</v>
      </c>
      <c r="AO61" s="196"/>
      <c r="AP61" s="215"/>
      <c r="AQ61" s="216"/>
      <c r="AR61" s="178"/>
      <c r="AT61" s="88">
        <f t="shared" ref="AT61:AT64" si="43">IF(D61="","",COUNTIF(F61:AJ61,"－"))</f>
        <v>0</v>
      </c>
      <c r="AU61" s="88">
        <f t="shared" ref="AU61:AU64" si="44">IF(D61="","",COUNTIF(F61:AJ61,"外"))</f>
        <v>0</v>
      </c>
      <c r="AV61" s="2"/>
      <c r="AX61" s="186"/>
      <c r="AY61" s="187"/>
      <c r="AZ61" s="188"/>
      <c r="BA61" s="22" t="str">
        <f>$BA$19</f>
        <v>B産業</v>
      </c>
      <c r="BB61" s="23" t="str">
        <f>$BB$19</f>
        <v>〇〇</v>
      </c>
      <c r="BC61" s="90">
        <f t="shared" ref="BC61:BE64" si="45">IF(AK61="",0,AK61)</f>
        <v>31</v>
      </c>
      <c r="BD61" s="90">
        <f t="shared" si="45"/>
        <v>0</v>
      </c>
      <c r="BE61" s="90">
        <f t="shared" si="45"/>
        <v>0</v>
      </c>
      <c r="BP61" s="90">
        <f>AK61</f>
        <v>31</v>
      </c>
      <c r="BQ61" s="90"/>
      <c r="BR61" s="90"/>
      <c r="BS61" s="90"/>
      <c r="CD61" s="90">
        <f>AL61</f>
        <v>0</v>
      </c>
      <c r="CE61" s="90"/>
      <c r="CF61" s="90"/>
      <c r="CG61" s="90"/>
      <c r="CR61" s="90">
        <f>AM61</f>
        <v>0</v>
      </c>
      <c r="CS61" s="90"/>
      <c r="CT61" s="90"/>
      <c r="CU61" s="90"/>
    </row>
    <row r="62" spans="2:99" ht="13.5" customHeight="1">
      <c r="B62" s="211"/>
      <c r="C62" s="208"/>
      <c r="D62" s="102" t="str">
        <f>IF($AH$20="","",$AH$20)</f>
        <v>●●</v>
      </c>
      <c r="E62" s="193"/>
      <c r="F62" s="103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5"/>
      <c r="AK62" s="96">
        <f t="shared" ref="AK62:AK64" si="46">IF(D62="","",COUNT($F$51:$AJ$51)-AL62)</f>
        <v>31</v>
      </c>
      <c r="AL62" s="96">
        <f t="shared" ref="AL62:AL64" si="47">IF(D62="","",AT62+AU62)</f>
        <v>0</v>
      </c>
      <c r="AM62" s="106">
        <f t="shared" ref="AM62:AM64" si="48">IF(D62="","",COUNTIF(F62:AJ62,"休"))</f>
        <v>0</v>
      </c>
      <c r="AN62" s="197">
        <f t="shared" ref="AN62:AN64" si="49">IF(D62="","",IF(AK62=0,"－",IFERROR(ROUNDDOWN(AM62/AK62,3),"")))</f>
        <v>0</v>
      </c>
      <c r="AO62" s="198"/>
      <c r="AP62" s="215"/>
      <c r="AQ62" s="216"/>
      <c r="AR62" s="178"/>
      <c r="AT62" s="88">
        <f t="shared" si="43"/>
        <v>0</v>
      </c>
      <c r="AU62" s="88">
        <f t="shared" si="44"/>
        <v>0</v>
      </c>
      <c r="AV62" s="2"/>
      <c r="AX62" s="186"/>
      <c r="AY62" s="187"/>
      <c r="AZ62" s="188"/>
      <c r="BA62" s="35" t="str">
        <f>$BA$20</f>
        <v>B産業</v>
      </c>
      <c r="BB62" s="152" t="str">
        <f>$BB$20</f>
        <v>●●</v>
      </c>
      <c r="BC62" s="90">
        <f t="shared" si="45"/>
        <v>31</v>
      </c>
      <c r="BD62" s="90">
        <f t="shared" si="45"/>
        <v>0</v>
      </c>
      <c r="BE62" s="90">
        <f t="shared" si="45"/>
        <v>0</v>
      </c>
      <c r="BP62" s="90"/>
      <c r="BQ62" s="90">
        <f>AK62</f>
        <v>31</v>
      </c>
      <c r="BR62" s="90"/>
      <c r="BS62" s="90"/>
      <c r="CD62" s="90"/>
      <c r="CE62" s="90">
        <f>AL62</f>
        <v>0</v>
      </c>
      <c r="CF62" s="90"/>
      <c r="CG62" s="90"/>
      <c r="CR62" s="90"/>
      <c r="CS62" s="90">
        <f>AM62</f>
        <v>0</v>
      </c>
      <c r="CT62" s="90"/>
      <c r="CU62" s="90"/>
    </row>
    <row r="63" spans="2:99" ht="13.5" customHeight="1">
      <c r="B63" s="211"/>
      <c r="C63" s="208"/>
      <c r="D63" s="102" t="str">
        <f>IF($AH$21="","",$AH$21)</f>
        <v/>
      </c>
      <c r="E63" s="193"/>
      <c r="F63" s="10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96" t="str">
        <f t="shared" si="46"/>
        <v/>
      </c>
      <c r="AL63" s="96" t="str">
        <f t="shared" si="47"/>
        <v/>
      </c>
      <c r="AM63" s="106" t="str">
        <f t="shared" si="48"/>
        <v/>
      </c>
      <c r="AN63" s="197" t="str">
        <f t="shared" si="49"/>
        <v/>
      </c>
      <c r="AO63" s="198"/>
      <c r="AP63" s="215"/>
      <c r="AQ63" s="216"/>
      <c r="AR63" s="178"/>
      <c r="AT63" s="88" t="str">
        <f t="shared" si="43"/>
        <v/>
      </c>
      <c r="AU63" s="88" t="str">
        <f t="shared" si="44"/>
        <v/>
      </c>
      <c r="AV63" s="2"/>
      <c r="AX63" s="186"/>
      <c r="AY63" s="187"/>
      <c r="AZ63" s="188"/>
      <c r="BA63" s="35" t="str">
        <f>$BA$21</f>
        <v>B産業</v>
      </c>
      <c r="BB63" s="152">
        <f>$BB$21</f>
        <v>0</v>
      </c>
      <c r="BC63" s="90">
        <f t="shared" si="45"/>
        <v>0</v>
      </c>
      <c r="BD63" s="90">
        <f t="shared" si="45"/>
        <v>0</v>
      </c>
      <c r="BE63" s="90">
        <f t="shared" si="45"/>
        <v>0</v>
      </c>
      <c r="BP63" s="90"/>
      <c r="BQ63" s="90"/>
      <c r="BR63" s="90" t="str">
        <f>AK63</f>
        <v/>
      </c>
      <c r="BS63" s="90"/>
      <c r="CD63" s="90"/>
      <c r="CE63" s="90"/>
      <c r="CF63" s="90" t="str">
        <f>AL63</f>
        <v/>
      </c>
      <c r="CG63" s="90"/>
      <c r="CR63" s="90"/>
      <c r="CS63" s="90"/>
      <c r="CT63" s="90" t="str">
        <f>AM63</f>
        <v/>
      </c>
      <c r="CU63" s="90"/>
    </row>
    <row r="64" spans="2:99" ht="13.5" customHeight="1">
      <c r="B64" s="211"/>
      <c r="C64" s="209"/>
      <c r="D64" s="115" t="str">
        <f>IF($AH$22="","",$AH$22)</f>
        <v/>
      </c>
      <c r="E64" s="194"/>
      <c r="F64" s="10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96" t="str">
        <f t="shared" si="46"/>
        <v/>
      </c>
      <c r="AL64" s="116" t="str">
        <f t="shared" si="47"/>
        <v/>
      </c>
      <c r="AM64" s="98" t="str">
        <f t="shared" si="48"/>
        <v/>
      </c>
      <c r="AN64" s="199" t="str">
        <f t="shared" si="49"/>
        <v/>
      </c>
      <c r="AO64" s="200"/>
      <c r="AP64" s="215"/>
      <c r="AQ64" s="216"/>
      <c r="AR64" s="178"/>
      <c r="AT64" s="88" t="str">
        <f t="shared" si="43"/>
        <v/>
      </c>
      <c r="AU64" s="88" t="str">
        <f t="shared" si="44"/>
        <v/>
      </c>
      <c r="AV64" s="2"/>
      <c r="AX64" s="186"/>
      <c r="AY64" s="187"/>
      <c r="AZ64" s="188"/>
      <c r="BA64" s="50" t="str">
        <f>$BA$22</f>
        <v>B産業</v>
      </c>
      <c r="BB64" s="153" t="str">
        <f t="shared" ref="BB64" si="50">BB44</f>
        <v>●●</v>
      </c>
      <c r="BC64" s="90">
        <f t="shared" si="45"/>
        <v>0</v>
      </c>
      <c r="BD64" s="90">
        <f t="shared" si="45"/>
        <v>0</v>
      </c>
      <c r="BE64" s="90">
        <f t="shared" si="45"/>
        <v>0</v>
      </c>
      <c r="BP64" s="90"/>
      <c r="BQ64" s="90"/>
      <c r="BR64" s="90"/>
      <c r="BS64" s="90" t="str">
        <f>AK64</f>
        <v/>
      </c>
      <c r="CD64" s="90"/>
      <c r="CE64" s="90"/>
      <c r="CF64" s="90"/>
      <c r="CG64" s="90" t="str">
        <f>AL64</f>
        <v/>
      </c>
      <c r="CR64" s="90"/>
      <c r="CS64" s="90"/>
      <c r="CT64" s="90"/>
      <c r="CU64" s="90" t="str">
        <f>AM64</f>
        <v/>
      </c>
    </row>
    <row r="65" spans="2:103" ht="26.25" customHeight="1">
      <c r="B65" s="211"/>
      <c r="C65" s="207" t="str">
        <f>$AE$23</f>
        <v>C土木</v>
      </c>
      <c r="D65" s="88"/>
      <c r="E65" s="89" t="s">
        <v>50</v>
      </c>
      <c r="F65" s="158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9"/>
      <c r="AK65" s="88"/>
      <c r="AL65" s="88"/>
      <c r="AM65" s="170"/>
      <c r="AN65" s="112"/>
      <c r="AO65" s="113"/>
      <c r="AP65" s="215"/>
      <c r="AQ65" s="216"/>
      <c r="AR65" s="178"/>
      <c r="AX65" s="186"/>
      <c r="AY65" s="187"/>
      <c r="AZ65" s="188"/>
      <c r="BA65" s="150"/>
      <c r="BB65" s="149"/>
      <c r="BC65" s="114"/>
      <c r="BD65" s="114"/>
      <c r="BE65" s="114"/>
    </row>
    <row r="66" spans="2:103" ht="13.5" customHeight="1">
      <c r="B66" s="211"/>
      <c r="C66" s="208"/>
      <c r="D66" s="91" t="str">
        <f>IF($AH$23="","",$AH$23)</f>
        <v>●●</v>
      </c>
      <c r="E66" s="192"/>
      <c r="F66" s="92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117"/>
      <c r="AK66" s="96">
        <f>IF(D66="","",COUNT($F$51:$AJ$51)-AL66)</f>
        <v>31</v>
      </c>
      <c r="AL66" s="171">
        <f>IF(D66="","",AT66+AU66)</f>
        <v>0</v>
      </c>
      <c r="AM66" s="119">
        <f>IF(D66="","",COUNTIF(F66:AJ66,"休"))</f>
        <v>0</v>
      </c>
      <c r="AN66" s="195">
        <f t="shared" ref="AN66:AN69" si="51">IF(D66="","",IF(AK66=0,"－",IFERROR(ROUNDDOWN(AM66/AK66,3),"")))</f>
        <v>0</v>
      </c>
      <c r="AO66" s="196"/>
      <c r="AP66" s="215"/>
      <c r="AQ66" s="216"/>
      <c r="AR66" s="178"/>
      <c r="AT66" s="88">
        <f t="shared" ref="AT66:AT69" si="52">IF(D66="","",COUNTIF(F66:AJ66,"－"))</f>
        <v>0</v>
      </c>
      <c r="AU66" s="88">
        <f t="shared" ref="AU66:AU69" si="53">IF(D66="","",COUNTIF(F66:AJ66,"外"))</f>
        <v>0</v>
      </c>
      <c r="AV66" s="2"/>
      <c r="AX66" s="186"/>
      <c r="AY66" s="187"/>
      <c r="AZ66" s="188"/>
      <c r="BA66" s="22" t="str">
        <f>$BA$23</f>
        <v>C土木</v>
      </c>
      <c r="BB66" s="154" t="str">
        <f>$BB$23</f>
        <v>●●</v>
      </c>
      <c r="BC66" s="90">
        <f t="shared" ref="BC66:BE69" si="54">IF(AK66="",0,AK66)</f>
        <v>31</v>
      </c>
      <c r="BD66" s="90">
        <f t="shared" si="54"/>
        <v>0</v>
      </c>
      <c r="BE66" s="90">
        <f t="shared" si="54"/>
        <v>0</v>
      </c>
      <c r="BT66" s="90">
        <f>AK66</f>
        <v>31</v>
      </c>
      <c r="BU66" s="90"/>
      <c r="BV66" s="90"/>
      <c r="BW66" s="90"/>
      <c r="CH66" s="90">
        <f>AL66</f>
        <v>0</v>
      </c>
      <c r="CI66" s="90"/>
      <c r="CJ66" s="90"/>
      <c r="CK66" s="90"/>
      <c r="CV66" s="90">
        <f>AM66</f>
        <v>0</v>
      </c>
      <c r="CW66" s="90"/>
      <c r="CX66" s="90"/>
      <c r="CY66" s="90"/>
    </row>
    <row r="67" spans="2:103" ht="13.5" customHeight="1">
      <c r="B67" s="211"/>
      <c r="C67" s="208"/>
      <c r="D67" s="102" t="str">
        <f>IF($AH$24="","",$AH$24)</f>
        <v/>
      </c>
      <c r="E67" s="193"/>
      <c r="F67" s="103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5"/>
      <c r="AK67" s="96" t="str">
        <f t="shared" ref="AK67:AK69" si="55">IF(D67="","",COUNT($F$51:$AJ$51)-AL67)</f>
        <v/>
      </c>
      <c r="AL67" s="96" t="str">
        <f t="shared" ref="AL67:AL69" si="56">IF(D67="","",AT67+AU67)</f>
        <v/>
      </c>
      <c r="AM67" s="106" t="str">
        <f t="shared" ref="AM67:AM69" si="57">IF(D67="","",COUNTIF(F67:AJ67,"休"))</f>
        <v/>
      </c>
      <c r="AN67" s="197" t="str">
        <f t="shared" si="51"/>
        <v/>
      </c>
      <c r="AO67" s="198"/>
      <c r="AP67" s="215"/>
      <c r="AQ67" s="216"/>
      <c r="AR67" s="178"/>
      <c r="AT67" s="88" t="str">
        <f t="shared" si="52"/>
        <v/>
      </c>
      <c r="AU67" s="88" t="str">
        <f t="shared" si="53"/>
        <v/>
      </c>
      <c r="AV67" s="2"/>
      <c r="AX67" s="186"/>
      <c r="AY67" s="187"/>
      <c r="AZ67" s="188"/>
      <c r="BA67" s="35" t="str">
        <f>$BA$24</f>
        <v>C土木</v>
      </c>
      <c r="BB67" s="152">
        <f>$BB$24</f>
        <v>0</v>
      </c>
      <c r="BC67" s="90">
        <f t="shared" si="54"/>
        <v>0</v>
      </c>
      <c r="BD67" s="90">
        <f t="shared" si="54"/>
        <v>0</v>
      </c>
      <c r="BE67" s="90">
        <f t="shared" si="54"/>
        <v>0</v>
      </c>
      <c r="BT67" s="90"/>
      <c r="BU67" s="90" t="str">
        <f>AK67</f>
        <v/>
      </c>
      <c r="BV67" s="90"/>
      <c r="BW67" s="90"/>
      <c r="CH67" s="90"/>
      <c r="CI67" s="90" t="str">
        <f>AL67</f>
        <v/>
      </c>
      <c r="CJ67" s="90"/>
      <c r="CK67" s="90"/>
      <c r="CV67" s="90"/>
      <c r="CW67" s="90" t="str">
        <f>AM67</f>
        <v/>
      </c>
      <c r="CX67" s="90"/>
      <c r="CY67" s="90"/>
    </row>
    <row r="68" spans="2:103" ht="13.5" customHeight="1">
      <c r="B68" s="211"/>
      <c r="C68" s="208"/>
      <c r="D68" s="102" t="str">
        <f>IF($AH$25="","",$AH$25)</f>
        <v/>
      </c>
      <c r="E68" s="193"/>
      <c r="F68" s="103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5"/>
      <c r="AK68" s="96" t="str">
        <f t="shared" si="55"/>
        <v/>
      </c>
      <c r="AL68" s="96" t="str">
        <f t="shared" si="56"/>
        <v/>
      </c>
      <c r="AM68" s="106" t="str">
        <f t="shared" si="57"/>
        <v/>
      </c>
      <c r="AN68" s="197" t="str">
        <f t="shared" si="51"/>
        <v/>
      </c>
      <c r="AO68" s="198"/>
      <c r="AP68" s="215"/>
      <c r="AQ68" s="216"/>
      <c r="AR68" s="178"/>
      <c r="AT68" s="88" t="str">
        <f t="shared" si="52"/>
        <v/>
      </c>
      <c r="AU68" s="88" t="str">
        <f t="shared" si="53"/>
        <v/>
      </c>
      <c r="AV68" s="2"/>
      <c r="AX68" s="186"/>
      <c r="AY68" s="187"/>
      <c r="AZ68" s="188"/>
      <c r="BA68" s="35" t="str">
        <f>$BA$25</f>
        <v>C土木</v>
      </c>
      <c r="BB68" s="152">
        <f>$BB$25</f>
        <v>0</v>
      </c>
      <c r="BC68" s="90">
        <f t="shared" si="54"/>
        <v>0</v>
      </c>
      <c r="BD68" s="90">
        <f t="shared" si="54"/>
        <v>0</v>
      </c>
      <c r="BE68" s="90">
        <f t="shared" si="54"/>
        <v>0</v>
      </c>
      <c r="BT68" s="90"/>
      <c r="BU68" s="90"/>
      <c r="BV68" s="90" t="str">
        <f>AK68</f>
        <v/>
      </c>
      <c r="BW68" s="90"/>
      <c r="CH68" s="90"/>
      <c r="CI68" s="90"/>
      <c r="CJ68" s="90" t="str">
        <f>AL68</f>
        <v/>
      </c>
      <c r="CK68" s="90"/>
      <c r="CV68" s="90"/>
      <c r="CW68" s="90"/>
      <c r="CX68" s="90" t="str">
        <f>AM68</f>
        <v/>
      </c>
      <c r="CY68" s="90"/>
    </row>
    <row r="69" spans="2:103" ht="13.5" customHeight="1">
      <c r="B69" s="212"/>
      <c r="C69" s="209"/>
      <c r="D69" s="120" t="str">
        <f>IF($AH$26="","",$AH$26)</f>
        <v/>
      </c>
      <c r="E69" s="194"/>
      <c r="F69" s="121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22"/>
      <c r="AK69" s="173" t="str">
        <f t="shared" si="55"/>
        <v/>
      </c>
      <c r="AL69" s="173" t="str">
        <f t="shared" si="56"/>
        <v/>
      </c>
      <c r="AM69" s="124" t="str">
        <f t="shared" si="57"/>
        <v/>
      </c>
      <c r="AN69" s="199" t="str">
        <f t="shared" si="51"/>
        <v/>
      </c>
      <c r="AO69" s="200"/>
      <c r="AP69" s="217"/>
      <c r="AQ69" s="218"/>
      <c r="AR69" s="178"/>
      <c r="AT69" s="88" t="str">
        <f t="shared" si="52"/>
        <v/>
      </c>
      <c r="AU69" s="88" t="str">
        <f t="shared" si="53"/>
        <v/>
      </c>
      <c r="AV69" s="2"/>
      <c r="AX69" s="189"/>
      <c r="AY69" s="190"/>
      <c r="AZ69" s="191"/>
      <c r="BA69" s="50" t="str">
        <f>$BA$26</f>
        <v>C土木</v>
      </c>
      <c r="BB69" s="153">
        <f>$BB$26</f>
        <v>0</v>
      </c>
      <c r="BC69" s="90">
        <f t="shared" si="54"/>
        <v>0</v>
      </c>
      <c r="BD69" s="90">
        <f t="shared" si="54"/>
        <v>0</v>
      </c>
      <c r="BE69" s="90">
        <f t="shared" si="54"/>
        <v>0</v>
      </c>
      <c r="BT69" s="90"/>
      <c r="BU69" s="90"/>
      <c r="BV69" s="90"/>
      <c r="BW69" s="90" t="str">
        <f>AK69</f>
        <v/>
      </c>
      <c r="CH69" s="90"/>
      <c r="CI69" s="90"/>
      <c r="CJ69" s="90"/>
      <c r="CK69" s="90" t="str">
        <f>AL69</f>
        <v/>
      </c>
      <c r="CV69" s="90"/>
      <c r="CW69" s="90"/>
      <c r="CX69" s="90"/>
      <c r="CY69" s="90" t="str">
        <f>AM69</f>
        <v/>
      </c>
    </row>
    <row r="70" spans="2:103">
      <c r="B70" s="176"/>
      <c r="C70" s="174"/>
      <c r="D70" s="137"/>
      <c r="E70" s="13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8"/>
      <c r="AL70" s="138"/>
      <c r="AM70" s="203" t="s">
        <v>56</v>
      </c>
      <c r="AN70" s="204"/>
      <c r="AO70" s="204"/>
      <c r="AP70" s="205" t="str">
        <f>IF(7&gt;COUNT(F51:AJ51),"対象外",IF(AP54&gt;=0.285,"達成","未達成"))</f>
        <v>未達成</v>
      </c>
      <c r="AQ70" s="206"/>
      <c r="AR70" s="165"/>
      <c r="AT70" s="2"/>
      <c r="AU70" s="2"/>
      <c r="AV70" s="2"/>
      <c r="BA70" s="150"/>
      <c r="BB70" s="150"/>
      <c r="BC70" s="127"/>
      <c r="BD70" s="127"/>
      <c r="BE70" s="127"/>
    </row>
    <row r="71" spans="2:103">
      <c r="B71" s="177"/>
      <c r="C71" s="175"/>
      <c r="D71" s="17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126"/>
      <c r="AL71" s="2"/>
      <c r="AM71" s="2"/>
      <c r="AR71" s="155"/>
      <c r="BA71" s="150"/>
      <c r="BB71" s="150"/>
    </row>
    <row r="72" spans="2:103">
      <c r="B72" s="177"/>
      <c r="C72" s="175"/>
      <c r="D72" s="179"/>
      <c r="F72" s="129" t="str">
        <f>IF(F73="","",IF(COUNT($F73:$AJ73)&lt;7,"外",""))</f>
        <v/>
      </c>
      <c r="G72" s="129" t="str">
        <f t="shared" ref="G72:K72" si="58">IF(G73="","",IF(COUNT($F73:$AJ73)&lt;7,"外",""))</f>
        <v/>
      </c>
      <c r="H72" s="129" t="str">
        <f t="shared" si="58"/>
        <v/>
      </c>
      <c r="I72" s="130" t="str">
        <f t="shared" si="58"/>
        <v/>
      </c>
      <c r="J72" s="130" t="str">
        <f t="shared" si="58"/>
        <v/>
      </c>
      <c r="K72" s="130" t="str">
        <f t="shared" si="58"/>
        <v/>
      </c>
      <c r="AK72" s="139"/>
      <c r="AL72" s="2"/>
      <c r="AM72" s="2"/>
      <c r="AR72" s="155"/>
      <c r="BA72" s="150"/>
      <c r="BB72" s="150"/>
    </row>
    <row r="73" spans="2:103" ht="13.5" customHeight="1">
      <c r="B73" s="219">
        <f>F73</f>
        <v>45748</v>
      </c>
      <c r="C73" s="220"/>
      <c r="D73" s="221"/>
      <c r="E73" s="77" t="s">
        <v>48</v>
      </c>
      <c r="F73" s="78">
        <f>IF(EDATE(B51,1)&gt;$E$10,"",EDATE(B51,1))</f>
        <v>45748</v>
      </c>
      <c r="G73" s="79">
        <f>IF(MONTH($F73)&lt;MONTH($F73+F$1),"",IF(($F73+F$1)&gt;$E$10,"",IF(F73=EOMONTH(($F73-DAY($F73)+G$1),0),"",IF(F73="","",F73+1))))</f>
        <v>45749</v>
      </c>
      <c r="H73" s="79">
        <f t="shared" ref="H73:AJ73" si="59">IF(MONTH($F73)&lt;MONTH($F73+G$1),"",IF(($F73+G$1)&gt;$E$10,"",IF(G73=EOMONTH(($F73-DAY($F73)+H$1),0),"",IF(G73="","",G73+1))))</f>
        <v>45750</v>
      </c>
      <c r="I73" s="79">
        <f t="shared" si="59"/>
        <v>45751</v>
      </c>
      <c r="J73" s="79">
        <f t="shared" si="59"/>
        <v>45752</v>
      </c>
      <c r="K73" s="79">
        <f t="shared" si="59"/>
        <v>45753</v>
      </c>
      <c r="L73" s="79">
        <f t="shared" si="59"/>
        <v>45754</v>
      </c>
      <c r="M73" s="79">
        <f t="shared" si="59"/>
        <v>45755</v>
      </c>
      <c r="N73" s="79">
        <f t="shared" si="59"/>
        <v>45756</v>
      </c>
      <c r="O73" s="79">
        <f t="shared" si="59"/>
        <v>45757</v>
      </c>
      <c r="P73" s="79">
        <f t="shared" si="59"/>
        <v>45758</v>
      </c>
      <c r="Q73" s="79">
        <f t="shared" si="59"/>
        <v>45759</v>
      </c>
      <c r="R73" s="79">
        <f t="shared" si="59"/>
        <v>45760</v>
      </c>
      <c r="S73" s="79">
        <f t="shared" si="59"/>
        <v>45761</v>
      </c>
      <c r="T73" s="79">
        <f t="shared" si="59"/>
        <v>45762</v>
      </c>
      <c r="U73" s="79">
        <f t="shared" si="59"/>
        <v>45763</v>
      </c>
      <c r="V73" s="79">
        <f t="shared" si="59"/>
        <v>45764</v>
      </c>
      <c r="W73" s="79">
        <f t="shared" si="59"/>
        <v>45765</v>
      </c>
      <c r="X73" s="79">
        <f t="shared" si="59"/>
        <v>45766</v>
      </c>
      <c r="Y73" s="79">
        <f t="shared" si="59"/>
        <v>45767</v>
      </c>
      <c r="Z73" s="79">
        <f t="shared" si="59"/>
        <v>45768</v>
      </c>
      <c r="AA73" s="79">
        <f t="shared" si="59"/>
        <v>45769</v>
      </c>
      <c r="AB73" s="79">
        <f t="shared" si="59"/>
        <v>45770</v>
      </c>
      <c r="AC73" s="79">
        <f t="shared" si="59"/>
        <v>45771</v>
      </c>
      <c r="AD73" s="79">
        <f t="shared" si="59"/>
        <v>45772</v>
      </c>
      <c r="AE73" s="79">
        <f t="shared" si="59"/>
        <v>45773</v>
      </c>
      <c r="AF73" s="79">
        <f t="shared" si="59"/>
        <v>45774</v>
      </c>
      <c r="AG73" s="79">
        <f t="shared" si="59"/>
        <v>45775</v>
      </c>
      <c r="AH73" s="79">
        <f t="shared" si="59"/>
        <v>45776</v>
      </c>
      <c r="AI73" s="79">
        <f t="shared" si="59"/>
        <v>45777</v>
      </c>
      <c r="AJ73" s="80" t="str">
        <f t="shared" si="59"/>
        <v/>
      </c>
      <c r="AK73" s="225" t="s">
        <v>25</v>
      </c>
      <c r="AL73" s="228" t="s">
        <v>71</v>
      </c>
      <c r="AM73" s="231" t="s">
        <v>27</v>
      </c>
      <c r="AN73" s="234" t="s">
        <v>51</v>
      </c>
      <c r="AO73" s="235"/>
      <c r="AP73" s="240" t="s">
        <v>52</v>
      </c>
      <c r="AQ73" s="241"/>
      <c r="AR73" s="182"/>
      <c r="AT73" s="201" t="s">
        <v>53</v>
      </c>
      <c r="AU73" s="201" t="s">
        <v>54</v>
      </c>
      <c r="AV73" s="202" t="s">
        <v>55</v>
      </c>
      <c r="BA73" s="150"/>
      <c r="BB73" s="150"/>
    </row>
    <row r="74" spans="2:103">
      <c r="B74" s="222"/>
      <c r="C74" s="223"/>
      <c r="D74" s="224"/>
      <c r="E74" s="82" t="s">
        <v>49</v>
      </c>
      <c r="F74" s="83" t="str">
        <f>TEXT(F73,"aaa")</f>
        <v>火</v>
      </c>
      <c r="G74" s="84" t="str">
        <f t="shared" ref="G74:AJ74" si="60">TEXT(G73,"aaa")</f>
        <v>水</v>
      </c>
      <c r="H74" s="84" t="str">
        <f t="shared" si="60"/>
        <v>木</v>
      </c>
      <c r="I74" s="84" t="str">
        <f t="shared" si="60"/>
        <v>金</v>
      </c>
      <c r="J74" s="84" t="str">
        <f t="shared" si="60"/>
        <v>土</v>
      </c>
      <c r="K74" s="84" t="str">
        <f t="shared" si="60"/>
        <v>日</v>
      </c>
      <c r="L74" s="84" t="str">
        <f t="shared" si="60"/>
        <v>月</v>
      </c>
      <c r="M74" s="84" t="str">
        <f t="shared" si="60"/>
        <v>火</v>
      </c>
      <c r="N74" s="84" t="str">
        <f t="shared" si="60"/>
        <v>水</v>
      </c>
      <c r="O74" s="84" t="str">
        <f t="shared" si="60"/>
        <v>木</v>
      </c>
      <c r="P74" s="84" t="str">
        <f t="shared" si="60"/>
        <v>金</v>
      </c>
      <c r="Q74" s="84" t="str">
        <f t="shared" si="60"/>
        <v>土</v>
      </c>
      <c r="R74" s="84" t="str">
        <f t="shared" si="60"/>
        <v>日</v>
      </c>
      <c r="S74" s="84" t="str">
        <f t="shared" si="60"/>
        <v>月</v>
      </c>
      <c r="T74" s="84" t="str">
        <f t="shared" si="60"/>
        <v>火</v>
      </c>
      <c r="U74" s="84" t="str">
        <f t="shared" si="60"/>
        <v>水</v>
      </c>
      <c r="V74" s="84" t="str">
        <f t="shared" si="60"/>
        <v>木</v>
      </c>
      <c r="W74" s="84" t="str">
        <f t="shared" si="60"/>
        <v>金</v>
      </c>
      <c r="X74" s="84" t="str">
        <f t="shared" si="60"/>
        <v>土</v>
      </c>
      <c r="Y74" s="84" t="str">
        <f t="shared" si="60"/>
        <v>日</v>
      </c>
      <c r="Z74" s="84" t="str">
        <f t="shared" si="60"/>
        <v>月</v>
      </c>
      <c r="AA74" s="84" t="str">
        <f t="shared" si="60"/>
        <v>火</v>
      </c>
      <c r="AB74" s="84" t="str">
        <f t="shared" si="60"/>
        <v>水</v>
      </c>
      <c r="AC74" s="84" t="str">
        <f t="shared" si="60"/>
        <v>木</v>
      </c>
      <c r="AD74" s="84" t="str">
        <f t="shared" si="60"/>
        <v>金</v>
      </c>
      <c r="AE74" s="84" t="str">
        <f t="shared" si="60"/>
        <v>土</v>
      </c>
      <c r="AF74" s="84" t="str">
        <f t="shared" si="60"/>
        <v>日</v>
      </c>
      <c r="AG74" s="84" t="str">
        <f t="shared" si="60"/>
        <v>月</v>
      </c>
      <c r="AH74" s="84" t="str">
        <f t="shared" si="60"/>
        <v>火</v>
      </c>
      <c r="AI74" s="84" t="str">
        <f t="shared" si="60"/>
        <v>水</v>
      </c>
      <c r="AJ74" s="85" t="str">
        <f t="shared" si="60"/>
        <v/>
      </c>
      <c r="AK74" s="226"/>
      <c r="AL74" s="229"/>
      <c r="AM74" s="232"/>
      <c r="AN74" s="236"/>
      <c r="AO74" s="237"/>
      <c r="AP74" s="182"/>
      <c r="AQ74" s="242"/>
      <c r="AR74" s="182"/>
      <c r="AT74" s="201"/>
      <c r="AU74" s="201"/>
      <c r="AV74" s="202"/>
      <c r="BA74" s="150"/>
      <c r="BB74" s="150"/>
    </row>
    <row r="75" spans="2:103" ht="26.25" customHeight="1">
      <c r="B75" s="86"/>
      <c r="C75" s="169" t="s">
        <v>21</v>
      </c>
      <c r="D75" s="88" t="s">
        <v>23</v>
      </c>
      <c r="E75" s="89" t="s">
        <v>50</v>
      </c>
      <c r="F75" s="158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9"/>
      <c r="AK75" s="227"/>
      <c r="AL75" s="230"/>
      <c r="AM75" s="233"/>
      <c r="AN75" s="238"/>
      <c r="AO75" s="239"/>
      <c r="AP75" s="243"/>
      <c r="AQ75" s="244"/>
      <c r="AR75" s="182"/>
      <c r="AV75" s="90">
        <f>COUNTIF(F72:AJ72,"外")</f>
        <v>0</v>
      </c>
      <c r="BA75" s="150"/>
      <c r="BB75" s="150"/>
      <c r="BC75" s="113"/>
      <c r="BD75" s="113"/>
      <c r="BE75" s="113"/>
    </row>
    <row r="76" spans="2:103" ht="13.5" customHeight="1">
      <c r="B76" s="210" t="str">
        <f>IF($AB$13="","",$AB$13)</f>
        <v>元請負人</v>
      </c>
      <c r="C76" s="207" t="str">
        <f>$AE$13</f>
        <v>A建設</v>
      </c>
      <c r="D76" s="91" t="str">
        <f>IF($AH$13="","",$AH$13)</f>
        <v>〇〇</v>
      </c>
      <c r="E76" s="192"/>
      <c r="F76" s="92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4"/>
      <c r="AF76" s="94"/>
      <c r="AG76" s="94"/>
      <c r="AH76" s="94"/>
      <c r="AI76" s="94"/>
      <c r="AJ76" s="95"/>
      <c r="AK76" s="96">
        <f>IF(D76="","",COUNT($F$73:$AJ$73)-AL76)</f>
        <v>30</v>
      </c>
      <c r="AL76" s="172">
        <f>IF(D76="","",AT76+AU76)</f>
        <v>0</v>
      </c>
      <c r="AM76" s="98">
        <f>IF(D76="","",COUNTIF(F76:AJ76,"休"))</f>
        <v>0</v>
      </c>
      <c r="AN76" s="195">
        <f t="shared" ref="AN76:AN81" si="61">IF(D76="","",IF(AK76=0,"－",IFERROR(ROUNDDOWN(AM76/AK76,3),"")))</f>
        <v>0</v>
      </c>
      <c r="AO76" s="196"/>
      <c r="AP76" s="213">
        <f>ROUNDDOWN(AVERAGE(AN76:AN91),3)</f>
        <v>0</v>
      </c>
      <c r="AQ76" s="214"/>
      <c r="AR76" s="178"/>
      <c r="AT76" s="88">
        <f>IF(D76="","",COUNTIF(F76:AJ76,"－"))</f>
        <v>0</v>
      </c>
      <c r="AU76" s="88">
        <f>IF(D76="","",COUNTIF(F76:AJ76,"外"))</f>
        <v>0</v>
      </c>
      <c r="AV76" s="2"/>
      <c r="AX76" s="245" t="str">
        <f>$AX$13</f>
        <v>元請負人</v>
      </c>
      <c r="AY76" s="246"/>
      <c r="AZ76" s="247"/>
      <c r="BA76" s="22" t="str">
        <f>$BA$13</f>
        <v>A建設</v>
      </c>
      <c r="BB76" s="23" t="str">
        <f>$BB$13</f>
        <v>〇〇</v>
      </c>
      <c r="BC76" s="90">
        <f>IF(AK76="",0,AK76)</f>
        <v>30</v>
      </c>
      <c r="BD76" s="90">
        <f t="shared" ref="BD76:BE81" si="62">IF(AL76="",0,AL76)</f>
        <v>0</v>
      </c>
      <c r="BE76" s="90">
        <f t="shared" si="62"/>
        <v>0</v>
      </c>
      <c r="BI76" s="100"/>
      <c r="BJ76" s="101">
        <f>AK76</f>
        <v>30</v>
      </c>
      <c r="BK76" s="90"/>
      <c r="BL76" s="90"/>
      <c r="BM76" s="90"/>
      <c r="BN76" s="90"/>
      <c r="BO76" s="90"/>
      <c r="BX76" s="90">
        <f>AL76</f>
        <v>0</v>
      </c>
      <c r="BY76" s="90"/>
      <c r="BZ76" s="90"/>
      <c r="CA76" s="90"/>
      <c r="CB76" s="90"/>
      <c r="CC76" s="90"/>
      <c r="CL76" s="90">
        <f>AM76</f>
        <v>0</v>
      </c>
      <c r="CM76" s="90"/>
      <c r="CN76" s="90"/>
      <c r="CO76" s="90"/>
      <c r="CP76" s="90"/>
      <c r="CQ76" s="90"/>
    </row>
    <row r="77" spans="2:103" ht="13.5" customHeight="1">
      <c r="B77" s="211"/>
      <c r="C77" s="208"/>
      <c r="D77" s="102" t="str">
        <f>IF($AH$14="","",$AH$14)</f>
        <v>●●</v>
      </c>
      <c r="E77" s="193"/>
      <c r="F77" s="103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5"/>
      <c r="AK77" s="96">
        <f t="shared" ref="AK77:AK81" si="63">IF(D77="","",COUNT($F$73:$AJ$73)-AL77)</f>
        <v>30</v>
      </c>
      <c r="AL77" s="96">
        <f t="shared" ref="AL77:AL81" si="64">IF(D77="","",AT77+AU77)</f>
        <v>0</v>
      </c>
      <c r="AM77" s="106">
        <f t="shared" ref="AM77:AM81" si="65">IF(D77="","",COUNTIF(F77:AJ77,"休"))</f>
        <v>0</v>
      </c>
      <c r="AN77" s="197">
        <f t="shared" si="61"/>
        <v>0</v>
      </c>
      <c r="AO77" s="198"/>
      <c r="AP77" s="215"/>
      <c r="AQ77" s="216"/>
      <c r="AR77" s="178"/>
      <c r="AT77" s="88">
        <f t="shared" ref="AT77:AT81" si="66">IF(D77="","",COUNTIF(F77:AJ77,"－"))</f>
        <v>0</v>
      </c>
      <c r="AU77" s="88">
        <f t="shared" ref="AU77:AU81" si="67">IF(D77="","",COUNTIF(F77:AJ77,"外"))</f>
        <v>0</v>
      </c>
      <c r="AV77" s="2"/>
      <c r="AX77" s="245"/>
      <c r="AY77" s="246"/>
      <c r="AZ77" s="247"/>
      <c r="BA77" s="35" t="str">
        <f>$BA$14</f>
        <v>A建設</v>
      </c>
      <c r="BB77" s="36" t="str">
        <f>$BB$14</f>
        <v>●●</v>
      </c>
      <c r="BC77" s="90">
        <f t="shared" ref="BC77:BC81" si="68">IF(AK77="",0,AK77)</f>
        <v>30</v>
      </c>
      <c r="BD77" s="90">
        <f t="shared" si="62"/>
        <v>0</v>
      </c>
      <c r="BE77" s="90">
        <f t="shared" si="62"/>
        <v>0</v>
      </c>
      <c r="BI77" s="100"/>
      <c r="BJ77" s="101"/>
      <c r="BK77" s="90">
        <f>AK77</f>
        <v>30</v>
      </c>
      <c r="BL77" s="90"/>
      <c r="BM77" s="90"/>
      <c r="BN77" s="90"/>
      <c r="BO77" s="90"/>
      <c r="BX77" s="90"/>
      <c r="BY77" s="90">
        <f>AL77</f>
        <v>0</v>
      </c>
      <c r="BZ77" s="90"/>
      <c r="CA77" s="90"/>
      <c r="CB77" s="90"/>
      <c r="CC77" s="90"/>
      <c r="CL77" s="90"/>
      <c r="CM77" s="90">
        <f>AM77</f>
        <v>0</v>
      </c>
      <c r="CN77" s="90"/>
      <c r="CO77" s="90"/>
      <c r="CP77" s="90"/>
      <c r="CQ77" s="90"/>
    </row>
    <row r="78" spans="2:103" ht="13.5" customHeight="1">
      <c r="B78" s="211"/>
      <c r="C78" s="208"/>
      <c r="D78" s="102" t="str">
        <f>IF($AH$15="","",$AH$15)</f>
        <v>△△</v>
      </c>
      <c r="E78" s="193"/>
      <c r="F78" s="103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5"/>
      <c r="AK78" s="96">
        <f t="shared" si="63"/>
        <v>30</v>
      </c>
      <c r="AL78" s="96">
        <f t="shared" si="64"/>
        <v>0</v>
      </c>
      <c r="AM78" s="106">
        <f t="shared" si="65"/>
        <v>0</v>
      </c>
      <c r="AN78" s="197">
        <f t="shared" si="61"/>
        <v>0</v>
      </c>
      <c r="AO78" s="198"/>
      <c r="AP78" s="215"/>
      <c r="AQ78" s="216"/>
      <c r="AR78" s="178"/>
      <c r="AT78" s="88">
        <f t="shared" si="66"/>
        <v>0</v>
      </c>
      <c r="AU78" s="88">
        <f t="shared" si="67"/>
        <v>0</v>
      </c>
      <c r="AV78" s="2"/>
      <c r="AX78" s="245"/>
      <c r="AY78" s="246"/>
      <c r="AZ78" s="247"/>
      <c r="BA78" s="35" t="str">
        <f>$BA$15</f>
        <v>A建設</v>
      </c>
      <c r="BB78" s="36" t="str">
        <f>$BB$15</f>
        <v>△△</v>
      </c>
      <c r="BC78" s="90">
        <f t="shared" si="68"/>
        <v>30</v>
      </c>
      <c r="BD78" s="90">
        <f t="shared" si="62"/>
        <v>0</v>
      </c>
      <c r="BE78" s="90">
        <f t="shared" si="62"/>
        <v>0</v>
      </c>
      <c r="BI78" s="100"/>
      <c r="BJ78" s="101"/>
      <c r="BK78" s="90"/>
      <c r="BL78" s="90">
        <f>AK78</f>
        <v>30</v>
      </c>
      <c r="BM78" s="90"/>
      <c r="BN78" s="90"/>
      <c r="BO78" s="90"/>
      <c r="BX78" s="90"/>
      <c r="BY78" s="90"/>
      <c r="BZ78" s="90">
        <f>AL78</f>
        <v>0</v>
      </c>
      <c r="CA78" s="90"/>
      <c r="CB78" s="90"/>
      <c r="CC78" s="90"/>
      <c r="CL78" s="90"/>
      <c r="CM78" s="90"/>
      <c r="CN78" s="90">
        <f>AM78</f>
        <v>0</v>
      </c>
      <c r="CO78" s="90"/>
      <c r="CP78" s="90"/>
      <c r="CQ78" s="90"/>
    </row>
    <row r="79" spans="2:103" ht="13.5" customHeight="1">
      <c r="B79" s="211"/>
      <c r="C79" s="208"/>
      <c r="D79" s="102" t="str">
        <f>IF($AH$16="","",$AH$16)</f>
        <v>■■</v>
      </c>
      <c r="E79" s="193"/>
      <c r="F79" s="10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5"/>
      <c r="AK79" s="96">
        <f t="shared" si="63"/>
        <v>30</v>
      </c>
      <c r="AL79" s="96">
        <f t="shared" si="64"/>
        <v>0</v>
      </c>
      <c r="AM79" s="106">
        <f t="shared" si="65"/>
        <v>0</v>
      </c>
      <c r="AN79" s="197">
        <f t="shared" si="61"/>
        <v>0</v>
      </c>
      <c r="AO79" s="198"/>
      <c r="AP79" s="215"/>
      <c r="AQ79" s="216"/>
      <c r="AR79" s="178"/>
      <c r="AT79" s="88">
        <f t="shared" si="66"/>
        <v>0</v>
      </c>
      <c r="AU79" s="88">
        <f t="shared" si="67"/>
        <v>0</v>
      </c>
      <c r="AV79" s="2"/>
      <c r="AX79" s="245"/>
      <c r="AY79" s="246"/>
      <c r="AZ79" s="247"/>
      <c r="BA79" s="35" t="str">
        <f>$BA$16</f>
        <v>A建設</v>
      </c>
      <c r="BB79" s="36" t="str">
        <f>$BB$16</f>
        <v>■■</v>
      </c>
      <c r="BC79" s="90">
        <f t="shared" si="68"/>
        <v>30</v>
      </c>
      <c r="BD79" s="90">
        <f t="shared" si="62"/>
        <v>0</v>
      </c>
      <c r="BE79" s="90">
        <f t="shared" si="62"/>
        <v>0</v>
      </c>
      <c r="BI79" s="100"/>
      <c r="BJ79" s="101"/>
      <c r="BK79" s="90"/>
      <c r="BL79" s="90"/>
      <c r="BM79" s="90">
        <f>AK79</f>
        <v>30</v>
      </c>
      <c r="BN79" s="90"/>
      <c r="BO79" s="90"/>
      <c r="BX79" s="90"/>
      <c r="BY79" s="90"/>
      <c r="BZ79" s="90"/>
      <c r="CA79" s="90">
        <f>AL79</f>
        <v>0</v>
      </c>
      <c r="CB79" s="90"/>
      <c r="CC79" s="90"/>
      <c r="CL79" s="90"/>
      <c r="CM79" s="90"/>
      <c r="CN79" s="90"/>
      <c r="CO79" s="90">
        <f>AM79</f>
        <v>0</v>
      </c>
      <c r="CP79" s="90"/>
      <c r="CQ79" s="90"/>
    </row>
    <row r="80" spans="2:103" ht="13.5" customHeight="1">
      <c r="B80" s="211"/>
      <c r="C80" s="208"/>
      <c r="D80" s="102" t="str">
        <f>IF($AH$17="","",$AH$17)</f>
        <v>★★</v>
      </c>
      <c r="E80" s="193"/>
      <c r="F80" s="103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5"/>
      <c r="AK80" s="96">
        <f t="shared" si="63"/>
        <v>30</v>
      </c>
      <c r="AL80" s="96">
        <f t="shared" si="64"/>
        <v>0</v>
      </c>
      <c r="AM80" s="106">
        <f t="shared" si="65"/>
        <v>0</v>
      </c>
      <c r="AN80" s="197">
        <f t="shared" si="61"/>
        <v>0</v>
      </c>
      <c r="AO80" s="198"/>
      <c r="AP80" s="215"/>
      <c r="AQ80" s="216"/>
      <c r="AR80" s="178"/>
      <c r="AT80" s="88">
        <f t="shared" si="66"/>
        <v>0</v>
      </c>
      <c r="AU80" s="88">
        <f t="shared" si="67"/>
        <v>0</v>
      </c>
      <c r="AV80" s="2"/>
      <c r="AX80" s="245"/>
      <c r="AY80" s="246"/>
      <c r="AZ80" s="247"/>
      <c r="BA80" s="35" t="str">
        <f>$BA$17</f>
        <v>A建設</v>
      </c>
      <c r="BB80" s="36" t="str">
        <f>$BB$17</f>
        <v>★★</v>
      </c>
      <c r="BC80" s="90">
        <f t="shared" si="68"/>
        <v>30</v>
      </c>
      <c r="BD80" s="90">
        <f t="shared" si="62"/>
        <v>0</v>
      </c>
      <c r="BE80" s="90">
        <f t="shared" si="62"/>
        <v>0</v>
      </c>
      <c r="BI80" s="100"/>
      <c r="BJ80" s="101"/>
      <c r="BK80" s="90"/>
      <c r="BL80" s="90"/>
      <c r="BM80" s="90"/>
      <c r="BN80" s="90">
        <f>AK80</f>
        <v>30</v>
      </c>
      <c r="BO80" s="90"/>
      <c r="BX80" s="90"/>
      <c r="BY80" s="90"/>
      <c r="BZ80" s="90"/>
      <c r="CA80" s="90"/>
      <c r="CB80" s="90">
        <f>AL80</f>
        <v>0</v>
      </c>
      <c r="CC80" s="90"/>
      <c r="CL80" s="90"/>
      <c r="CM80" s="90"/>
      <c r="CN80" s="90"/>
      <c r="CO80" s="90"/>
      <c r="CP80" s="90">
        <f>AM80</f>
        <v>0</v>
      </c>
      <c r="CQ80" s="90"/>
    </row>
    <row r="81" spans="2:103" ht="13.5" customHeight="1">
      <c r="B81" s="212"/>
      <c r="C81" s="209"/>
      <c r="D81" s="102" t="str">
        <f>IF($AH$18="","",$AH$18)</f>
        <v/>
      </c>
      <c r="E81" s="194"/>
      <c r="F81" s="107"/>
      <c r="G81" s="108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10"/>
      <c r="AK81" s="96" t="str">
        <f t="shared" si="63"/>
        <v/>
      </c>
      <c r="AL81" s="172" t="str">
        <f t="shared" si="64"/>
        <v/>
      </c>
      <c r="AM81" s="98" t="str">
        <f t="shared" si="65"/>
        <v/>
      </c>
      <c r="AN81" s="199" t="str">
        <f t="shared" si="61"/>
        <v/>
      </c>
      <c r="AO81" s="200"/>
      <c r="AP81" s="215"/>
      <c r="AQ81" s="216"/>
      <c r="AR81" s="178"/>
      <c r="AT81" s="88" t="str">
        <f t="shared" si="66"/>
        <v/>
      </c>
      <c r="AU81" s="88" t="str">
        <f t="shared" si="67"/>
        <v/>
      </c>
      <c r="AV81" s="2"/>
      <c r="AX81" s="245"/>
      <c r="AY81" s="246"/>
      <c r="AZ81" s="247"/>
      <c r="BA81" s="50" t="str">
        <f>$BA$18</f>
        <v>A建設</v>
      </c>
      <c r="BB81" s="51">
        <f>$BB$18</f>
        <v>0</v>
      </c>
      <c r="BC81" s="90">
        <f t="shared" si="68"/>
        <v>0</v>
      </c>
      <c r="BD81" s="90">
        <f t="shared" si="62"/>
        <v>0</v>
      </c>
      <c r="BE81" s="90">
        <f t="shared" si="62"/>
        <v>0</v>
      </c>
      <c r="BI81" s="100"/>
      <c r="BJ81" s="101"/>
      <c r="BK81" s="90"/>
      <c r="BL81" s="90"/>
      <c r="BM81" s="90"/>
      <c r="BN81" s="90"/>
      <c r="BO81" s="90" t="str">
        <f>AK81</f>
        <v/>
      </c>
      <c r="BX81" s="90"/>
      <c r="BY81" s="90"/>
      <c r="BZ81" s="90"/>
      <c r="CA81" s="90"/>
      <c r="CB81" s="90"/>
      <c r="CC81" s="90" t="str">
        <f>AL81</f>
        <v/>
      </c>
      <c r="CL81" s="90"/>
      <c r="CM81" s="90"/>
      <c r="CN81" s="90"/>
      <c r="CO81" s="90"/>
      <c r="CP81" s="90"/>
      <c r="CQ81" s="90" t="str">
        <f>AM81</f>
        <v/>
      </c>
    </row>
    <row r="82" spans="2:103" ht="26.25" customHeight="1">
      <c r="B82" s="210" t="str">
        <f>IF($AB$19="","",$AB$19)</f>
        <v>下請負人</v>
      </c>
      <c r="C82" s="207" t="str">
        <f>$AE$19</f>
        <v>B産業</v>
      </c>
      <c r="D82" s="88"/>
      <c r="E82" s="89" t="s">
        <v>50</v>
      </c>
      <c r="F82" s="158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9"/>
      <c r="AK82" s="88"/>
      <c r="AL82" s="88"/>
      <c r="AM82" s="170"/>
      <c r="AN82" s="112"/>
      <c r="AO82" s="113"/>
      <c r="AP82" s="215"/>
      <c r="AQ82" s="216"/>
      <c r="AR82" s="178"/>
      <c r="AX82" s="183" t="str">
        <f>$AX$19</f>
        <v>下請負人</v>
      </c>
      <c r="AY82" s="184"/>
      <c r="AZ82" s="185"/>
      <c r="BA82" s="150"/>
      <c r="BB82" s="151"/>
      <c r="BC82" s="114"/>
      <c r="BD82" s="114"/>
      <c r="BE82" s="114"/>
    </row>
    <row r="83" spans="2:103" ht="13.5" customHeight="1">
      <c r="B83" s="211"/>
      <c r="C83" s="208"/>
      <c r="D83" s="115" t="str">
        <f>IF($AH$19="","",$AH$19)</f>
        <v>〇〇</v>
      </c>
      <c r="E83" s="192"/>
      <c r="F83" s="9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4"/>
      <c r="AF83" s="94"/>
      <c r="AG83" s="94"/>
      <c r="AH83" s="94"/>
      <c r="AI83" s="94"/>
      <c r="AJ83" s="95"/>
      <c r="AK83" s="96">
        <f>IF(D83="","",COUNT($F$73:$AJ$73)-AL83)</f>
        <v>30</v>
      </c>
      <c r="AL83" s="172">
        <f>IF(D83="","",AT83+AU83)</f>
        <v>0</v>
      </c>
      <c r="AM83" s="98">
        <f>IF(D83="","",COUNTIF(F83:AJ83,"休"))</f>
        <v>0</v>
      </c>
      <c r="AN83" s="195">
        <f t="shared" ref="AN83:AN86" si="69">IF(D83="","",IF(AK83=0,"－",IFERROR(ROUNDDOWN(AM83/AK83,3),"")))</f>
        <v>0</v>
      </c>
      <c r="AO83" s="196"/>
      <c r="AP83" s="215"/>
      <c r="AQ83" s="216"/>
      <c r="AR83" s="178"/>
      <c r="AT83" s="88">
        <f t="shared" ref="AT83:AT86" si="70">IF(D83="","",COUNTIF(F83:AJ83,"－"))</f>
        <v>0</v>
      </c>
      <c r="AU83" s="88">
        <f t="shared" ref="AU83:AU86" si="71">IF(D83="","",COUNTIF(F83:AJ83,"外"))</f>
        <v>0</v>
      </c>
      <c r="AV83" s="2"/>
      <c r="AX83" s="186"/>
      <c r="AY83" s="187"/>
      <c r="AZ83" s="188"/>
      <c r="BA83" s="22" t="str">
        <f>$BA$19</f>
        <v>B産業</v>
      </c>
      <c r="BB83" s="23" t="str">
        <f>$BB$19</f>
        <v>〇〇</v>
      </c>
      <c r="BC83" s="90">
        <f t="shared" ref="BC83:BE86" si="72">IF(AK83="",0,AK83)</f>
        <v>30</v>
      </c>
      <c r="BD83" s="90">
        <f t="shared" si="72"/>
        <v>0</v>
      </c>
      <c r="BE83" s="90">
        <f t="shared" si="72"/>
        <v>0</v>
      </c>
      <c r="BP83" s="90">
        <f>AK83</f>
        <v>30</v>
      </c>
      <c r="BQ83" s="90"/>
      <c r="BR83" s="90"/>
      <c r="BS83" s="90"/>
      <c r="CD83" s="90">
        <f>AL83</f>
        <v>0</v>
      </c>
      <c r="CE83" s="90"/>
      <c r="CF83" s="90"/>
      <c r="CG83" s="90"/>
      <c r="CR83" s="90">
        <f>AM83</f>
        <v>0</v>
      </c>
      <c r="CS83" s="90"/>
      <c r="CT83" s="90"/>
      <c r="CU83" s="90"/>
    </row>
    <row r="84" spans="2:103" ht="13.5" customHeight="1">
      <c r="B84" s="211"/>
      <c r="C84" s="208"/>
      <c r="D84" s="102" t="str">
        <f>IF($AH$20="","",$AH$20)</f>
        <v>●●</v>
      </c>
      <c r="E84" s="193"/>
      <c r="F84" s="103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5"/>
      <c r="AK84" s="96">
        <f t="shared" ref="AK84:AK86" si="73">IF(D84="","",COUNT($F$73:$AJ$73)-AL84)</f>
        <v>30</v>
      </c>
      <c r="AL84" s="96">
        <f t="shared" ref="AL84:AL86" si="74">IF(D84="","",AT84+AU84)</f>
        <v>0</v>
      </c>
      <c r="AM84" s="106">
        <f t="shared" ref="AM84:AM86" si="75">IF(D84="","",COUNTIF(F84:AJ84,"休"))</f>
        <v>0</v>
      </c>
      <c r="AN84" s="197">
        <f t="shared" si="69"/>
        <v>0</v>
      </c>
      <c r="AO84" s="198"/>
      <c r="AP84" s="215"/>
      <c r="AQ84" s="216"/>
      <c r="AR84" s="178"/>
      <c r="AT84" s="88">
        <f t="shared" si="70"/>
        <v>0</v>
      </c>
      <c r="AU84" s="88">
        <f t="shared" si="71"/>
        <v>0</v>
      </c>
      <c r="AV84" s="2"/>
      <c r="AX84" s="186"/>
      <c r="AY84" s="187"/>
      <c r="AZ84" s="188"/>
      <c r="BA84" s="35" t="str">
        <f>$BA$20</f>
        <v>B産業</v>
      </c>
      <c r="BB84" s="152" t="str">
        <f>$BB$20</f>
        <v>●●</v>
      </c>
      <c r="BC84" s="90">
        <f t="shared" si="72"/>
        <v>30</v>
      </c>
      <c r="BD84" s="90">
        <f t="shared" si="72"/>
        <v>0</v>
      </c>
      <c r="BE84" s="90">
        <f t="shared" si="72"/>
        <v>0</v>
      </c>
      <c r="BP84" s="90"/>
      <c r="BQ84" s="90">
        <f>AK84</f>
        <v>30</v>
      </c>
      <c r="BR84" s="90"/>
      <c r="BS84" s="90"/>
      <c r="CD84" s="90"/>
      <c r="CE84" s="90">
        <f>AL84</f>
        <v>0</v>
      </c>
      <c r="CF84" s="90"/>
      <c r="CG84" s="90"/>
      <c r="CR84" s="90"/>
      <c r="CS84" s="90">
        <f>AM84</f>
        <v>0</v>
      </c>
      <c r="CT84" s="90"/>
      <c r="CU84" s="90"/>
    </row>
    <row r="85" spans="2:103" ht="13.5" customHeight="1">
      <c r="B85" s="211"/>
      <c r="C85" s="208"/>
      <c r="D85" s="102" t="str">
        <f>IF($AH$21="","",$AH$21)</f>
        <v/>
      </c>
      <c r="E85" s="193"/>
      <c r="F85" s="103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5"/>
      <c r="AK85" s="96" t="str">
        <f t="shared" si="73"/>
        <v/>
      </c>
      <c r="AL85" s="96" t="str">
        <f t="shared" si="74"/>
        <v/>
      </c>
      <c r="AM85" s="106" t="str">
        <f t="shared" si="75"/>
        <v/>
      </c>
      <c r="AN85" s="197" t="str">
        <f t="shared" si="69"/>
        <v/>
      </c>
      <c r="AO85" s="198"/>
      <c r="AP85" s="215"/>
      <c r="AQ85" s="216"/>
      <c r="AR85" s="178"/>
      <c r="AT85" s="88" t="str">
        <f t="shared" si="70"/>
        <v/>
      </c>
      <c r="AU85" s="88" t="str">
        <f t="shared" si="71"/>
        <v/>
      </c>
      <c r="AV85" s="2"/>
      <c r="AX85" s="186"/>
      <c r="AY85" s="187"/>
      <c r="AZ85" s="188"/>
      <c r="BA85" s="35" t="str">
        <f>$BA$21</f>
        <v>B産業</v>
      </c>
      <c r="BB85" s="152">
        <f>$BB$21</f>
        <v>0</v>
      </c>
      <c r="BC85" s="90">
        <f t="shared" si="72"/>
        <v>0</v>
      </c>
      <c r="BD85" s="90">
        <f t="shared" si="72"/>
        <v>0</v>
      </c>
      <c r="BE85" s="90">
        <f t="shared" si="72"/>
        <v>0</v>
      </c>
      <c r="BP85" s="90"/>
      <c r="BQ85" s="90"/>
      <c r="BR85" s="90" t="str">
        <f>AK85</f>
        <v/>
      </c>
      <c r="BS85" s="90"/>
      <c r="CD85" s="90"/>
      <c r="CE85" s="90"/>
      <c r="CF85" s="90" t="str">
        <f>AL85</f>
        <v/>
      </c>
      <c r="CG85" s="90"/>
      <c r="CR85" s="90"/>
      <c r="CS85" s="90"/>
      <c r="CT85" s="90" t="str">
        <f>AM85</f>
        <v/>
      </c>
      <c r="CU85" s="90"/>
    </row>
    <row r="86" spans="2:103" ht="13.5" customHeight="1">
      <c r="B86" s="211"/>
      <c r="C86" s="209"/>
      <c r="D86" s="115" t="str">
        <f>IF($AH$22="","",$AH$22)</f>
        <v/>
      </c>
      <c r="E86" s="194"/>
      <c r="F86" s="10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5"/>
      <c r="AK86" s="96" t="str">
        <f t="shared" si="73"/>
        <v/>
      </c>
      <c r="AL86" s="116" t="str">
        <f t="shared" si="74"/>
        <v/>
      </c>
      <c r="AM86" s="98" t="str">
        <f t="shared" si="75"/>
        <v/>
      </c>
      <c r="AN86" s="199" t="str">
        <f t="shared" si="69"/>
        <v/>
      </c>
      <c r="AO86" s="200"/>
      <c r="AP86" s="215"/>
      <c r="AQ86" s="216"/>
      <c r="AR86" s="178"/>
      <c r="AT86" s="88" t="str">
        <f t="shared" si="70"/>
        <v/>
      </c>
      <c r="AU86" s="88" t="str">
        <f t="shared" si="71"/>
        <v/>
      </c>
      <c r="AV86" s="2"/>
      <c r="AX86" s="186"/>
      <c r="AY86" s="187"/>
      <c r="AZ86" s="188"/>
      <c r="BA86" s="50" t="str">
        <f>$BA$22</f>
        <v>B産業</v>
      </c>
      <c r="BB86" s="153" t="str">
        <f t="shared" ref="BB86" si="76">BB66</f>
        <v>●●</v>
      </c>
      <c r="BC86" s="90">
        <f t="shared" si="72"/>
        <v>0</v>
      </c>
      <c r="BD86" s="90">
        <f t="shared" si="72"/>
        <v>0</v>
      </c>
      <c r="BE86" s="90">
        <f t="shared" si="72"/>
        <v>0</v>
      </c>
      <c r="BP86" s="90"/>
      <c r="BQ86" s="90"/>
      <c r="BR86" s="90"/>
      <c r="BS86" s="90" t="str">
        <f>AK86</f>
        <v/>
      </c>
      <c r="CD86" s="90"/>
      <c r="CE86" s="90"/>
      <c r="CF86" s="90"/>
      <c r="CG86" s="90" t="str">
        <f>AL86</f>
        <v/>
      </c>
      <c r="CR86" s="90"/>
      <c r="CS86" s="90"/>
      <c r="CT86" s="90"/>
      <c r="CU86" s="90" t="str">
        <f>AM86</f>
        <v/>
      </c>
    </row>
    <row r="87" spans="2:103" ht="26.25" customHeight="1">
      <c r="B87" s="211"/>
      <c r="C87" s="207" t="str">
        <f>$AE$23</f>
        <v>C土木</v>
      </c>
      <c r="D87" s="88"/>
      <c r="E87" s="89" t="s">
        <v>50</v>
      </c>
      <c r="F87" s="158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9"/>
      <c r="AK87" s="88"/>
      <c r="AL87" s="88"/>
      <c r="AM87" s="170"/>
      <c r="AN87" s="112"/>
      <c r="AO87" s="113"/>
      <c r="AP87" s="215"/>
      <c r="AQ87" s="216"/>
      <c r="AR87" s="178"/>
      <c r="AX87" s="186"/>
      <c r="AY87" s="187"/>
      <c r="AZ87" s="188"/>
      <c r="BA87" s="150"/>
      <c r="BB87" s="149"/>
      <c r="BC87" s="114"/>
      <c r="BD87" s="114"/>
      <c r="BE87" s="114"/>
    </row>
    <row r="88" spans="2:103" ht="13.5" customHeight="1">
      <c r="B88" s="211"/>
      <c r="C88" s="208"/>
      <c r="D88" s="91" t="str">
        <f>IF($AH$23="","",$AH$23)</f>
        <v>●●</v>
      </c>
      <c r="E88" s="192"/>
      <c r="F88" s="92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117"/>
      <c r="AK88" s="96">
        <f>IF(D88="","",COUNT($F$73:$AJ$73)-AL88)</f>
        <v>30</v>
      </c>
      <c r="AL88" s="171">
        <f>IF(D88="","",AT88+AU88)</f>
        <v>0</v>
      </c>
      <c r="AM88" s="119">
        <f>IF(D88="","",COUNTIF(F88:AJ88,"休"))</f>
        <v>0</v>
      </c>
      <c r="AN88" s="195">
        <f t="shared" ref="AN88:AN91" si="77">IF(D88="","",IF(AK88=0,"－",IFERROR(ROUNDDOWN(AM88/AK88,3),"")))</f>
        <v>0</v>
      </c>
      <c r="AO88" s="196"/>
      <c r="AP88" s="215"/>
      <c r="AQ88" s="216"/>
      <c r="AR88" s="178"/>
      <c r="AT88" s="88">
        <f t="shared" ref="AT88:AT91" si="78">IF(D88="","",COUNTIF(F88:AJ88,"－"))</f>
        <v>0</v>
      </c>
      <c r="AU88" s="88">
        <f t="shared" ref="AU88:AU91" si="79">IF(D88="","",COUNTIF(F88:AJ88,"外"))</f>
        <v>0</v>
      </c>
      <c r="AV88" s="2"/>
      <c r="AX88" s="186"/>
      <c r="AY88" s="187"/>
      <c r="AZ88" s="188"/>
      <c r="BA88" s="22" t="str">
        <f>$BA$23</f>
        <v>C土木</v>
      </c>
      <c r="BB88" s="154" t="str">
        <f>$BB$23</f>
        <v>●●</v>
      </c>
      <c r="BC88" s="90">
        <f t="shared" ref="BC88:BE91" si="80">IF(AK88="",0,AK88)</f>
        <v>30</v>
      </c>
      <c r="BD88" s="90">
        <f t="shared" si="80"/>
        <v>0</v>
      </c>
      <c r="BE88" s="90">
        <f t="shared" si="80"/>
        <v>0</v>
      </c>
      <c r="BT88" s="90">
        <f>AK88</f>
        <v>30</v>
      </c>
      <c r="BU88" s="90"/>
      <c r="BV88" s="90"/>
      <c r="BW88" s="90"/>
      <c r="CH88" s="90">
        <f>AL88</f>
        <v>0</v>
      </c>
      <c r="CI88" s="90"/>
      <c r="CJ88" s="90"/>
      <c r="CK88" s="90"/>
      <c r="CV88" s="90">
        <f>AM88</f>
        <v>0</v>
      </c>
      <c r="CW88" s="90"/>
      <c r="CX88" s="90"/>
      <c r="CY88" s="90"/>
    </row>
    <row r="89" spans="2:103" ht="13.5" customHeight="1">
      <c r="B89" s="211"/>
      <c r="C89" s="208"/>
      <c r="D89" s="102" t="str">
        <f>IF($AH$24="","",$AH$24)</f>
        <v/>
      </c>
      <c r="E89" s="193"/>
      <c r="F89" s="103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5"/>
      <c r="AK89" s="96" t="str">
        <f t="shared" ref="AK89:AK91" si="81">IF(D89="","",COUNT($F$73:$AJ$73)-AL89)</f>
        <v/>
      </c>
      <c r="AL89" s="96" t="str">
        <f t="shared" ref="AL89:AL91" si="82">IF(D89="","",AT89+AU89)</f>
        <v/>
      </c>
      <c r="AM89" s="106" t="str">
        <f t="shared" ref="AM89:AM91" si="83">IF(D89="","",COUNTIF(F89:AJ89,"休"))</f>
        <v/>
      </c>
      <c r="AN89" s="197" t="str">
        <f t="shared" si="77"/>
        <v/>
      </c>
      <c r="AO89" s="198"/>
      <c r="AP89" s="215"/>
      <c r="AQ89" s="216"/>
      <c r="AR89" s="178"/>
      <c r="AT89" s="88" t="str">
        <f t="shared" si="78"/>
        <v/>
      </c>
      <c r="AU89" s="88" t="str">
        <f t="shared" si="79"/>
        <v/>
      </c>
      <c r="AV89" s="2"/>
      <c r="AX89" s="186"/>
      <c r="AY89" s="187"/>
      <c r="AZ89" s="188"/>
      <c r="BA89" s="35" t="str">
        <f>$BA$24</f>
        <v>C土木</v>
      </c>
      <c r="BB89" s="152">
        <f>$BB$24</f>
        <v>0</v>
      </c>
      <c r="BC89" s="90">
        <f t="shared" si="80"/>
        <v>0</v>
      </c>
      <c r="BD89" s="90">
        <f t="shared" si="80"/>
        <v>0</v>
      </c>
      <c r="BE89" s="90">
        <f t="shared" si="80"/>
        <v>0</v>
      </c>
      <c r="BT89" s="90"/>
      <c r="BU89" s="90" t="str">
        <f>AK89</f>
        <v/>
      </c>
      <c r="BV89" s="90"/>
      <c r="BW89" s="90"/>
      <c r="CH89" s="90"/>
      <c r="CI89" s="90" t="str">
        <f>AL89</f>
        <v/>
      </c>
      <c r="CJ89" s="90"/>
      <c r="CK89" s="90"/>
      <c r="CV89" s="90"/>
      <c r="CW89" s="90" t="str">
        <f>AM89</f>
        <v/>
      </c>
      <c r="CX89" s="90"/>
      <c r="CY89" s="90"/>
    </row>
    <row r="90" spans="2:103" ht="13.5" customHeight="1">
      <c r="B90" s="211"/>
      <c r="C90" s="208"/>
      <c r="D90" s="102" t="str">
        <f>IF($AH$25="","",$AH$25)</f>
        <v/>
      </c>
      <c r="E90" s="193"/>
      <c r="F90" s="103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5"/>
      <c r="AK90" s="96" t="str">
        <f t="shared" si="81"/>
        <v/>
      </c>
      <c r="AL90" s="96" t="str">
        <f t="shared" si="82"/>
        <v/>
      </c>
      <c r="AM90" s="106" t="str">
        <f t="shared" si="83"/>
        <v/>
      </c>
      <c r="AN90" s="197" t="str">
        <f t="shared" si="77"/>
        <v/>
      </c>
      <c r="AO90" s="198"/>
      <c r="AP90" s="215"/>
      <c r="AQ90" s="216"/>
      <c r="AR90" s="178"/>
      <c r="AT90" s="88" t="str">
        <f t="shared" si="78"/>
        <v/>
      </c>
      <c r="AU90" s="88" t="str">
        <f t="shared" si="79"/>
        <v/>
      </c>
      <c r="AV90" s="2"/>
      <c r="AX90" s="186"/>
      <c r="AY90" s="187"/>
      <c r="AZ90" s="188"/>
      <c r="BA90" s="35" t="str">
        <f>$BA$25</f>
        <v>C土木</v>
      </c>
      <c r="BB90" s="152">
        <f>$BB$25</f>
        <v>0</v>
      </c>
      <c r="BC90" s="90">
        <f t="shared" si="80"/>
        <v>0</v>
      </c>
      <c r="BD90" s="90">
        <f t="shared" si="80"/>
        <v>0</v>
      </c>
      <c r="BE90" s="90">
        <f t="shared" si="80"/>
        <v>0</v>
      </c>
      <c r="BT90" s="90"/>
      <c r="BU90" s="90"/>
      <c r="BV90" s="90" t="str">
        <f>AK90</f>
        <v/>
      </c>
      <c r="BW90" s="90"/>
      <c r="CH90" s="90"/>
      <c r="CI90" s="90"/>
      <c r="CJ90" s="90" t="str">
        <f>AL90</f>
        <v/>
      </c>
      <c r="CK90" s="90"/>
      <c r="CV90" s="90"/>
      <c r="CW90" s="90"/>
      <c r="CX90" s="90" t="str">
        <f>AM90</f>
        <v/>
      </c>
      <c r="CY90" s="90"/>
    </row>
    <row r="91" spans="2:103" ht="13.5" customHeight="1">
      <c r="B91" s="212"/>
      <c r="C91" s="209"/>
      <c r="D91" s="120" t="str">
        <f>IF($AH$26="","",$AH$26)</f>
        <v/>
      </c>
      <c r="E91" s="194"/>
      <c r="F91" s="121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22"/>
      <c r="AK91" s="116" t="str">
        <f t="shared" si="81"/>
        <v/>
      </c>
      <c r="AL91" s="173" t="str">
        <f t="shared" si="82"/>
        <v/>
      </c>
      <c r="AM91" s="124" t="str">
        <f t="shared" si="83"/>
        <v/>
      </c>
      <c r="AN91" s="199" t="str">
        <f t="shared" si="77"/>
        <v/>
      </c>
      <c r="AO91" s="200"/>
      <c r="AP91" s="217"/>
      <c r="AQ91" s="218"/>
      <c r="AR91" s="178"/>
      <c r="AT91" s="88" t="str">
        <f t="shared" si="78"/>
        <v/>
      </c>
      <c r="AU91" s="88" t="str">
        <f t="shared" si="79"/>
        <v/>
      </c>
      <c r="AV91" s="2"/>
      <c r="AX91" s="189"/>
      <c r="AY91" s="190"/>
      <c r="AZ91" s="191"/>
      <c r="BA91" s="50" t="str">
        <f>$BA$26</f>
        <v>C土木</v>
      </c>
      <c r="BB91" s="153">
        <f>$BB$26</f>
        <v>0</v>
      </c>
      <c r="BC91" s="90">
        <f t="shared" si="80"/>
        <v>0</v>
      </c>
      <c r="BD91" s="90">
        <f t="shared" si="80"/>
        <v>0</v>
      </c>
      <c r="BE91" s="90">
        <f t="shared" si="80"/>
        <v>0</v>
      </c>
      <c r="BT91" s="90"/>
      <c r="BU91" s="90"/>
      <c r="BV91" s="90"/>
      <c r="BW91" s="90" t="str">
        <f>AK91</f>
        <v/>
      </c>
      <c r="CH91" s="90"/>
      <c r="CI91" s="90"/>
      <c r="CJ91" s="90"/>
      <c r="CK91" s="90" t="str">
        <f>AL91</f>
        <v/>
      </c>
      <c r="CV91" s="90"/>
      <c r="CW91" s="90"/>
      <c r="CX91" s="90"/>
      <c r="CY91" s="90" t="str">
        <f>AM91</f>
        <v/>
      </c>
    </row>
    <row r="92" spans="2:103"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M92" s="203" t="s">
        <v>56</v>
      </c>
      <c r="AN92" s="204"/>
      <c r="AO92" s="204"/>
      <c r="AP92" s="205" t="str">
        <f>IF(7&gt;COUNT(F73:AJ73),"対象外",IF(AP76&gt;=0.285,"達成","未達成"))</f>
        <v>未達成</v>
      </c>
      <c r="AQ92" s="206"/>
      <c r="AR92" s="165"/>
      <c r="BA92" s="150"/>
      <c r="BB92" s="150"/>
      <c r="BC92" s="127"/>
      <c r="BD92" s="127"/>
      <c r="BE92" s="127"/>
    </row>
    <row r="93" spans="2:103"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R93" s="155"/>
      <c r="BA93" s="150"/>
      <c r="BB93" s="150"/>
    </row>
    <row r="94" spans="2:103">
      <c r="AR94" s="155"/>
      <c r="BA94" s="150"/>
      <c r="BB94" s="150"/>
    </row>
    <row r="95" spans="2:103">
      <c r="AR95" s="155"/>
      <c r="BA95" s="150"/>
      <c r="BB95" s="150"/>
    </row>
    <row r="96" spans="2:103" ht="13.5" customHeight="1">
      <c r="AR96" s="155"/>
      <c r="BA96" s="150"/>
      <c r="BB96" s="150"/>
    </row>
    <row r="97" spans="1:54" ht="13.5" customHeight="1">
      <c r="AR97" s="155"/>
      <c r="BA97" s="150"/>
      <c r="BB97" s="150"/>
    </row>
    <row r="98" spans="1:54">
      <c r="AR98" s="155"/>
      <c r="BA98" s="150"/>
      <c r="BB98" s="150"/>
    </row>
    <row r="99" spans="1:54">
      <c r="AR99" s="155"/>
      <c r="BA99" s="150"/>
      <c r="BB99" s="150"/>
    </row>
    <row r="100" spans="1:54">
      <c r="AR100" s="155"/>
      <c r="BA100" s="150"/>
      <c r="BB100" s="150"/>
    </row>
    <row r="101" spans="1:54">
      <c r="AR101" s="155"/>
      <c r="BA101" s="150"/>
      <c r="BB101" s="150"/>
    </row>
    <row r="102" spans="1:54">
      <c r="AR102" s="155"/>
      <c r="BA102" s="150"/>
      <c r="BB102" s="150"/>
    </row>
    <row r="103" spans="1:54">
      <c r="AR103" s="155"/>
      <c r="BA103" s="150"/>
      <c r="BB103" s="150"/>
    </row>
    <row r="104" spans="1:54" ht="18.75">
      <c r="A104" s="4"/>
      <c r="B104" s="4"/>
      <c r="C104" s="160" t="str">
        <f>$C$5</f>
        <v>休日取得</v>
      </c>
      <c r="D104" s="161" t="str">
        <f>$D$5</f>
        <v>計画表</v>
      </c>
      <c r="E104" s="4" t="str">
        <f>$E$5</f>
        <v>（週休２日交替制工事）</v>
      </c>
      <c r="O104" s="5"/>
      <c r="T104" s="5"/>
      <c r="AR104" s="155"/>
      <c r="BA104" s="150"/>
      <c r="BB104" s="150"/>
    </row>
    <row r="105" spans="1:54">
      <c r="AR105" s="155"/>
      <c r="BA105" s="150"/>
      <c r="BB105" s="150"/>
    </row>
    <row r="106" spans="1:54" ht="14.25">
      <c r="A106" s="9"/>
      <c r="B106" s="248" t="str">
        <f>$B$7</f>
        <v>工事名</v>
      </c>
      <c r="C106" s="248"/>
      <c r="D106" s="10" t="s">
        <v>7</v>
      </c>
      <c r="E106" s="11" t="str">
        <f>$E$7</f>
        <v>〇〇〇工事（〇〇工区）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0"/>
      <c r="AR106" s="155"/>
      <c r="BA106" s="150"/>
      <c r="BB106" s="150"/>
    </row>
    <row r="107" spans="1:54" ht="14.25">
      <c r="A107" s="9"/>
      <c r="B107" s="248" t="str">
        <f>$B$8</f>
        <v>工事期間</v>
      </c>
      <c r="C107" s="248"/>
      <c r="D107" s="10" t="s">
        <v>7</v>
      </c>
      <c r="E107" s="249">
        <f>$E$8</f>
        <v>527</v>
      </c>
      <c r="F107" s="249"/>
      <c r="G107" s="249"/>
      <c r="H107" s="10"/>
      <c r="I107" s="10"/>
      <c r="J107" s="10"/>
      <c r="K107" s="10"/>
      <c r="L107" s="10"/>
      <c r="M107" s="10"/>
      <c r="N107" s="10"/>
      <c r="O107" s="10"/>
      <c r="AR107" s="155"/>
      <c r="BA107" s="150"/>
      <c r="BB107" s="150"/>
    </row>
    <row r="108" spans="1:54" ht="14.25">
      <c r="B108" s="9" t="str">
        <f>$B$9</f>
        <v>対象期間開始日：</v>
      </c>
      <c r="C108" s="9"/>
      <c r="D108" s="9"/>
      <c r="E108" s="250">
        <f>$E$9</f>
        <v>45712</v>
      </c>
      <c r="F108" s="250"/>
      <c r="G108" s="250"/>
      <c r="H108" s="250"/>
      <c r="I108" s="250"/>
      <c r="J108" s="1"/>
      <c r="K108" s="1"/>
      <c r="L108" s="1"/>
      <c r="M108" s="1"/>
      <c r="N108" s="1"/>
      <c r="O108" s="1"/>
      <c r="AR108" s="155"/>
      <c r="BA108" s="150"/>
      <c r="BB108" s="150"/>
    </row>
    <row r="109" spans="1:54" ht="14.25">
      <c r="B109" s="9" t="str">
        <f>$B$10</f>
        <v>工事完成日※(予定)：</v>
      </c>
      <c r="C109" s="13"/>
      <c r="D109" s="10" t="s">
        <v>7</v>
      </c>
      <c r="E109" s="250">
        <f>$E$10</f>
        <v>46238</v>
      </c>
      <c r="F109" s="250"/>
      <c r="G109" s="250"/>
      <c r="H109" s="250"/>
      <c r="I109" s="250"/>
      <c r="J109" s="1"/>
      <c r="K109" s="1"/>
      <c r="L109" s="1"/>
      <c r="M109" s="1"/>
      <c r="N109" s="1"/>
      <c r="O109" s="1"/>
      <c r="AR109" s="155"/>
      <c r="BA109" s="150"/>
      <c r="BB109" s="150"/>
    </row>
    <row r="110" spans="1:54"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R110" s="155"/>
      <c r="BA110" s="150"/>
      <c r="BB110" s="150"/>
    </row>
    <row r="111" spans="1:54">
      <c r="F111" s="129" t="str">
        <f>IF(F112="","",IF(COUNT($F112:$AJ112)&lt;7,"外",""))</f>
        <v/>
      </c>
      <c r="G111" s="129" t="str">
        <f t="shared" ref="G111:K111" si="84">IF(G112="","",IF(COUNT($F112:$AJ112)&lt;7,"外",""))</f>
        <v/>
      </c>
      <c r="H111" s="129" t="str">
        <f t="shared" si="84"/>
        <v/>
      </c>
      <c r="I111" s="130" t="str">
        <f t="shared" si="84"/>
        <v/>
      </c>
      <c r="J111" s="130" t="str">
        <f t="shared" si="84"/>
        <v/>
      </c>
      <c r="K111" s="130" t="str">
        <f t="shared" si="84"/>
        <v/>
      </c>
      <c r="AR111" s="155"/>
      <c r="BA111" s="150"/>
      <c r="BB111" s="150"/>
    </row>
    <row r="112" spans="1:54" ht="13.5" customHeight="1">
      <c r="B112" s="219">
        <f>F112</f>
        <v>45778</v>
      </c>
      <c r="C112" s="220"/>
      <c r="D112" s="221"/>
      <c r="E112" s="77" t="s">
        <v>48</v>
      </c>
      <c r="F112" s="78">
        <f>IF(EDATE(B73,1)&gt;$E$10,"",EDATE(B73,1))</f>
        <v>45778</v>
      </c>
      <c r="G112" s="79">
        <f>IF(MONTH($F112)&lt;MONTH($F112+F$1),"",IF(($F112+F$1)&gt;$E$10,"",IF(F112=EOMONTH(($F112-DAY($F112)+G$1),0),"",IF(F112="","",F112+1))))</f>
        <v>45779</v>
      </c>
      <c r="H112" s="79">
        <f t="shared" ref="H112:AJ112" si="85">IF(MONTH($F112)&lt;MONTH($F112+G$1),"",IF(($F112+G$1)&gt;$E$10,"",IF(G112=EOMONTH(($F112-DAY($F112)+H$1),0),"",IF(G112="","",G112+1))))</f>
        <v>45780</v>
      </c>
      <c r="I112" s="79">
        <f t="shared" si="85"/>
        <v>45781</v>
      </c>
      <c r="J112" s="79">
        <f t="shared" si="85"/>
        <v>45782</v>
      </c>
      <c r="K112" s="79">
        <f t="shared" si="85"/>
        <v>45783</v>
      </c>
      <c r="L112" s="79">
        <f t="shared" si="85"/>
        <v>45784</v>
      </c>
      <c r="M112" s="79">
        <f t="shared" si="85"/>
        <v>45785</v>
      </c>
      <c r="N112" s="79">
        <f t="shared" si="85"/>
        <v>45786</v>
      </c>
      <c r="O112" s="79">
        <f t="shared" si="85"/>
        <v>45787</v>
      </c>
      <c r="P112" s="79">
        <f t="shared" si="85"/>
        <v>45788</v>
      </c>
      <c r="Q112" s="79">
        <f t="shared" si="85"/>
        <v>45789</v>
      </c>
      <c r="R112" s="79">
        <f t="shared" si="85"/>
        <v>45790</v>
      </c>
      <c r="S112" s="79">
        <f t="shared" si="85"/>
        <v>45791</v>
      </c>
      <c r="T112" s="79">
        <f t="shared" si="85"/>
        <v>45792</v>
      </c>
      <c r="U112" s="79">
        <f t="shared" si="85"/>
        <v>45793</v>
      </c>
      <c r="V112" s="79">
        <f t="shared" si="85"/>
        <v>45794</v>
      </c>
      <c r="W112" s="79">
        <f t="shared" si="85"/>
        <v>45795</v>
      </c>
      <c r="X112" s="79">
        <f t="shared" si="85"/>
        <v>45796</v>
      </c>
      <c r="Y112" s="79">
        <f t="shared" si="85"/>
        <v>45797</v>
      </c>
      <c r="Z112" s="79">
        <f t="shared" si="85"/>
        <v>45798</v>
      </c>
      <c r="AA112" s="79">
        <f t="shared" si="85"/>
        <v>45799</v>
      </c>
      <c r="AB112" s="79">
        <f t="shared" si="85"/>
        <v>45800</v>
      </c>
      <c r="AC112" s="79">
        <f t="shared" si="85"/>
        <v>45801</v>
      </c>
      <c r="AD112" s="79">
        <f t="shared" si="85"/>
        <v>45802</v>
      </c>
      <c r="AE112" s="79">
        <f t="shared" si="85"/>
        <v>45803</v>
      </c>
      <c r="AF112" s="79">
        <f t="shared" si="85"/>
        <v>45804</v>
      </c>
      <c r="AG112" s="79">
        <f t="shared" si="85"/>
        <v>45805</v>
      </c>
      <c r="AH112" s="79">
        <f t="shared" si="85"/>
        <v>45806</v>
      </c>
      <c r="AI112" s="79">
        <f t="shared" si="85"/>
        <v>45807</v>
      </c>
      <c r="AJ112" s="80">
        <f t="shared" si="85"/>
        <v>45808</v>
      </c>
      <c r="AK112" s="225" t="s">
        <v>25</v>
      </c>
      <c r="AL112" s="228" t="s">
        <v>71</v>
      </c>
      <c r="AM112" s="231" t="s">
        <v>27</v>
      </c>
      <c r="AN112" s="234" t="s">
        <v>51</v>
      </c>
      <c r="AO112" s="235"/>
      <c r="AP112" s="240" t="s">
        <v>52</v>
      </c>
      <c r="AQ112" s="241"/>
      <c r="AR112" s="182"/>
      <c r="AT112" s="201" t="s">
        <v>53</v>
      </c>
      <c r="AU112" s="201" t="s">
        <v>54</v>
      </c>
      <c r="AV112" s="202" t="s">
        <v>55</v>
      </c>
      <c r="BA112" s="150"/>
      <c r="BB112" s="150"/>
    </row>
    <row r="113" spans="2:103">
      <c r="B113" s="222"/>
      <c r="C113" s="223"/>
      <c r="D113" s="224"/>
      <c r="E113" s="82" t="s">
        <v>49</v>
      </c>
      <c r="F113" s="83" t="str">
        <f>TEXT(F112,"aaa")</f>
        <v>木</v>
      </c>
      <c r="G113" s="84" t="str">
        <f t="shared" ref="G113:AJ113" si="86">TEXT(G112,"aaa")</f>
        <v>金</v>
      </c>
      <c r="H113" s="84" t="str">
        <f t="shared" si="86"/>
        <v>土</v>
      </c>
      <c r="I113" s="84" t="str">
        <f t="shared" si="86"/>
        <v>日</v>
      </c>
      <c r="J113" s="84" t="str">
        <f t="shared" si="86"/>
        <v>月</v>
      </c>
      <c r="K113" s="84" t="str">
        <f t="shared" si="86"/>
        <v>火</v>
      </c>
      <c r="L113" s="84" t="str">
        <f t="shared" si="86"/>
        <v>水</v>
      </c>
      <c r="M113" s="84" t="str">
        <f t="shared" si="86"/>
        <v>木</v>
      </c>
      <c r="N113" s="84" t="str">
        <f t="shared" si="86"/>
        <v>金</v>
      </c>
      <c r="O113" s="84" t="str">
        <f t="shared" si="86"/>
        <v>土</v>
      </c>
      <c r="P113" s="84" t="str">
        <f t="shared" si="86"/>
        <v>日</v>
      </c>
      <c r="Q113" s="84" t="str">
        <f t="shared" si="86"/>
        <v>月</v>
      </c>
      <c r="R113" s="84" t="str">
        <f t="shared" si="86"/>
        <v>火</v>
      </c>
      <c r="S113" s="84" t="str">
        <f t="shared" si="86"/>
        <v>水</v>
      </c>
      <c r="T113" s="84" t="str">
        <f t="shared" si="86"/>
        <v>木</v>
      </c>
      <c r="U113" s="84" t="str">
        <f t="shared" si="86"/>
        <v>金</v>
      </c>
      <c r="V113" s="84" t="str">
        <f t="shared" si="86"/>
        <v>土</v>
      </c>
      <c r="W113" s="84" t="str">
        <f t="shared" si="86"/>
        <v>日</v>
      </c>
      <c r="X113" s="84" t="str">
        <f t="shared" si="86"/>
        <v>月</v>
      </c>
      <c r="Y113" s="84" t="str">
        <f t="shared" si="86"/>
        <v>火</v>
      </c>
      <c r="Z113" s="84" t="str">
        <f t="shared" si="86"/>
        <v>水</v>
      </c>
      <c r="AA113" s="84" t="str">
        <f t="shared" si="86"/>
        <v>木</v>
      </c>
      <c r="AB113" s="84" t="str">
        <f t="shared" si="86"/>
        <v>金</v>
      </c>
      <c r="AC113" s="84" t="str">
        <f t="shared" si="86"/>
        <v>土</v>
      </c>
      <c r="AD113" s="84" t="str">
        <f t="shared" si="86"/>
        <v>日</v>
      </c>
      <c r="AE113" s="84" t="str">
        <f t="shared" si="86"/>
        <v>月</v>
      </c>
      <c r="AF113" s="84" t="str">
        <f t="shared" si="86"/>
        <v>火</v>
      </c>
      <c r="AG113" s="84" t="str">
        <f t="shared" si="86"/>
        <v>水</v>
      </c>
      <c r="AH113" s="84" t="str">
        <f t="shared" si="86"/>
        <v>木</v>
      </c>
      <c r="AI113" s="84" t="str">
        <f t="shared" si="86"/>
        <v>金</v>
      </c>
      <c r="AJ113" s="85" t="str">
        <f t="shared" si="86"/>
        <v>土</v>
      </c>
      <c r="AK113" s="226"/>
      <c r="AL113" s="229"/>
      <c r="AM113" s="232"/>
      <c r="AN113" s="236"/>
      <c r="AO113" s="237"/>
      <c r="AP113" s="182"/>
      <c r="AQ113" s="242"/>
      <c r="AR113" s="182"/>
      <c r="AT113" s="201"/>
      <c r="AU113" s="201"/>
      <c r="AV113" s="202"/>
      <c r="BA113" s="150"/>
      <c r="BB113" s="150"/>
    </row>
    <row r="114" spans="2:103" ht="26.25" customHeight="1">
      <c r="B114" s="86"/>
      <c r="C114" s="169" t="s">
        <v>21</v>
      </c>
      <c r="D114" s="88" t="s">
        <v>23</v>
      </c>
      <c r="E114" s="89" t="s">
        <v>50</v>
      </c>
      <c r="F114" s="158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9"/>
      <c r="AK114" s="227"/>
      <c r="AL114" s="230"/>
      <c r="AM114" s="233"/>
      <c r="AN114" s="238"/>
      <c r="AO114" s="239"/>
      <c r="AP114" s="243"/>
      <c r="AQ114" s="244"/>
      <c r="AR114" s="182"/>
      <c r="AV114" s="90">
        <f>COUNTIF(F111:AJ111,"外")</f>
        <v>0</v>
      </c>
      <c r="BA114" s="150"/>
      <c r="BB114" s="150"/>
      <c r="BC114" s="113"/>
      <c r="BD114" s="113"/>
      <c r="BE114" s="113"/>
    </row>
    <row r="115" spans="2:103" ht="13.5" customHeight="1">
      <c r="B115" s="210" t="str">
        <f>IF($AB$13="","",$AB$13)</f>
        <v>元請負人</v>
      </c>
      <c r="C115" s="207" t="str">
        <f>$AE$13</f>
        <v>A建設</v>
      </c>
      <c r="D115" s="91" t="str">
        <f>IF($AH$13="","",$AH$13)</f>
        <v>〇〇</v>
      </c>
      <c r="E115" s="192"/>
      <c r="F115" s="92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4"/>
      <c r="AF115" s="94"/>
      <c r="AG115" s="94"/>
      <c r="AH115" s="94"/>
      <c r="AI115" s="94"/>
      <c r="AJ115" s="95"/>
      <c r="AK115" s="96">
        <f>IF(D115="","",COUNT($F$112:$AJ$112)-AL115)</f>
        <v>31</v>
      </c>
      <c r="AL115" s="172">
        <f>IF(D115="","",AT115+AU115)</f>
        <v>0</v>
      </c>
      <c r="AM115" s="98">
        <f>IF(D115="","",COUNTIF(F115:AJ115,"休"))</f>
        <v>0</v>
      </c>
      <c r="AN115" s="195">
        <f t="shared" ref="AN115:AN120" si="87">IF(D115="","",IF(AK115=0,"－",IFERROR(ROUNDDOWN(AM115/AK115,3),"")))</f>
        <v>0</v>
      </c>
      <c r="AO115" s="196"/>
      <c r="AP115" s="213">
        <f>ROUNDDOWN(AVERAGE(AN115:AN130),3)</f>
        <v>0</v>
      </c>
      <c r="AQ115" s="214"/>
      <c r="AR115" s="178"/>
      <c r="AT115" s="88">
        <f>IF(D115="","",COUNTIF(F115:AJ115,"－"))</f>
        <v>0</v>
      </c>
      <c r="AU115" s="88">
        <f>IF(D115="","",COUNTIF(F115:AJ115,"外"))</f>
        <v>0</v>
      </c>
      <c r="AV115" s="2"/>
      <c r="AX115" s="245" t="str">
        <f>$AX$13</f>
        <v>元請負人</v>
      </c>
      <c r="AY115" s="246"/>
      <c r="AZ115" s="247"/>
      <c r="BA115" s="22" t="str">
        <f>$BA$13</f>
        <v>A建設</v>
      </c>
      <c r="BB115" s="23" t="str">
        <f>$BB$13</f>
        <v>〇〇</v>
      </c>
      <c r="BC115" s="90">
        <f>IF(AK115="",0,AK115)</f>
        <v>31</v>
      </c>
      <c r="BD115" s="90">
        <f t="shared" ref="BD115:BE120" si="88">IF(AL115="",0,AL115)</f>
        <v>0</v>
      </c>
      <c r="BE115" s="90">
        <f t="shared" si="88"/>
        <v>0</v>
      </c>
      <c r="BI115" s="100"/>
      <c r="BJ115" s="101">
        <f>AK115</f>
        <v>31</v>
      </c>
      <c r="BK115" s="90"/>
      <c r="BL115" s="90"/>
      <c r="BM115" s="90"/>
      <c r="BN115" s="90"/>
      <c r="BO115" s="90"/>
      <c r="BX115" s="90">
        <f>AL115</f>
        <v>0</v>
      </c>
      <c r="BY115" s="90"/>
      <c r="BZ115" s="90"/>
      <c r="CA115" s="90"/>
      <c r="CB115" s="90"/>
      <c r="CC115" s="90"/>
      <c r="CL115" s="90">
        <f>AM115</f>
        <v>0</v>
      </c>
      <c r="CM115" s="90"/>
      <c r="CN115" s="90"/>
      <c r="CO115" s="90"/>
      <c r="CP115" s="90"/>
      <c r="CQ115" s="90"/>
    </row>
    <row r="116" spans="2:103" ht="13.5" customHeight="1">
      <c r="B116" s="211"/>
      <c r="C116" s="208"/>
      <c r="D116" s="102" t="str">
        <f>IF($AH$14="","",$AH$14)</f>
        <v>●●</v>
      </c>
      <c r="E116" s="193"/>
      <c r="F116" s="103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5"/>
      <c r="AK116" s="96">
        <f t="shared" ref="AK116:AK120" si="89">IF(D116="","",COUNT($F$112:$AJ$112)-AL116)</f>
        <v>31</v>
      </c>
      <c r="AL116" s="96">
        <f t="shared" ref="AL116:AL120" si="90">IF(D116="","",AT116+AU116)</f>
        <v>0</v>
      </c>
      <c r="AM116" s="106">
        <f t="shared" ref="AM116:AM120" si="91">IF(D116="","",COUNTIF(F116:AJ116,"休"))</f>
        <v>0</v>
      </c>
      <c r="AN116" s="197">
        <f t="shared" si="87"/>
        <v>0</v>
      </c>
      <c r="AO116" s="198"/>
      <c r="AP116" s="215"/>
      <c r="AQ116" s="216"/>
      <c r="AR116" s="178"/>
      <c r="AT116" s="88">
        <f t="shared" ref="AT116:AT120" si="92">IF(D116="","",COUNTIF(F116:AJ116,"－"))</f>
        <v>0</v>
      </c>
      <c r="AU116" s="88">
        <f t="shared" ref="AU116:AU120" si="93">IF(D116="","",COUNTIF(F116:AJ116,"外"))</f>
        <v>0</v>
      </c>
      <c r="AV116" s="2"/>
      <c r="AX116" s="245"/>
      <c r="AY116" s="246"/>
      <c r="AZ116" s="247"/>
      <c r="BA116" s="35" t="str">
        <f>$BA$14</f>
        <v>A建設</v>
      </c>
      <c r="BB116" s="36" t="str">
        <f>$BB$14</f>
        <v>●●</v>
      </c>
      <c r="BC116" s="90">
        <f t="shared" ref="BC116:BC120" si="94">IF(AK116="",0,AK116)</f>
        <v>31</v>
      </c>
      <c r="BD116" s="90">
        <f t="shared" si="88"/>
        <v>0</v>
      </c>
      <c r="BE116" s="90">
        <f t="shared" si="88"/>
        <v>0</v>
      </c>
      <c r="BI116" s="100"/>
      <c r="BJ116" s="101"/>
      <c r="BK116" s="90">
        <f>AK116</f>
        <v>31</v>
      </c>
      <c r="BL116" s="90"/>
      <c r="BM116" s="90"/>
      <c r="BN116" s="90"/>
      <c r="BO116" s="90"/>
      <c r="BX116" s="90"/>
      <c r="BY116" s="90">
        <f>AL116</f>
        <v>0</v>
      </c>
      <c r="BZ116" s="90"/>
      <c r="CA116" s="90"/>
      <c r="CB116" s="90"/>
      <c r="CC116" s="90"/>
      <c r="CL116" s="90"/>
      <c r="CM116" s="90">
        <f>AM116</f>
        <v>0</v>
      </c>
      <c r="CN116" s="90"/>
      <c r="CO116" s="90"/>
      <c r="CP116" s="90"/>
      <c r="CQ116" s="90"/>
    </row>
    <row r="117" spans="2:103" ht="13.5" customHeight="1">
      <c r="B117" s="211"/>
      <c r="C117" s="208"/>
      <c r="D117" s="102" t="str">
        <f>IF($AH$15="","",$AH$15)</f>
        <v>△△</v>
      </c>
      <c r="E117" s="193"/>
      <c r="F117" s="103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5"/>
      <c r="AK117" s="96">
        <f t="shared" si="89"/>
        <v>31</v>
      </c>
      <c r="AL117" s="96">
        <f t="shared" si="90"/>
        <v>0</v>
      </c>
      <c r="AM117" s="106">
        <f t="shared" si="91"/>
        <v>0</v>
      </c>
      <c r="AN117" s="197">
        <f t="shared" si="87"/>
        <v>0</v>
      </c>
      <c r="AO117" s="198"/>
      <c r="AP117" s="215"/>
      <c r="AQ117" s="216"/>
      <c r="AR117" s="178"/>
      <c r="AT117" s="88">
        <f t="shared" si="92"/>
        <v>0</v>
      </c>
      <c r="AU117" s="88">
        <f t="shared" si="93"/>
        <v>0</v>
      </c>
      <c r="AV117" s="2"/>
      <c r="AX117" s="245"/>
      <c r="AY117" s="246"/>
      <c r="AZ117" s="247"/>
      <c r="BA117" s="35" t="str">
        <f>$BA$15</f>
        <v>A建設</v>
      </c>
      <c r="BB117" s="36" t="str">
        <f>$BB$15</f>
        <v>△△</v>
      </c>
      <c r="BC117" s="90">
        <f t="shared" si="94"/>
        <v>31</v>
      </c>
      <c r="BD117" s="90">
        <f t="shared" si="88"/>
        <v>0</v>
      </c>
      <c r="BE117" s="90">
        <f t="shared" si="88"/>
        <v>0</v>
      </c>
      <c r="BI117" s="100"/>
      <c r="BJ117" s="101"/>
      <c r="BK117" s="90"/>
      <c r="BL117" s="90">
        <f>AK117</f>
        <v>31</v>
      </c>
      <c r="BM117" s="90"/>
      <c r="BN117" s="90"/>
      <c r="BO117" s="90"/>
      <c r="BX117" s="90"/>
      <c r="BY117" s="90"/>
      <c r="BZ117" s="90">
        <f>AL117</f>
        <v>0</v>
      </c>
      <c r="CA117" s="90"/>
      <c r="CB117" s="90"/>
      <c r="CC117" s="90"/>
      <c r="CL117" s="90"/>
      <c r="CM117" s="90"/>
      <c r="CN117" s="90">
        <f>AM117</f>
        <v>0</v>
      </c>
      <c r="CO117" s="90"/>
      <c r="CP117" s="90"/>
      <c r="CQ117" s="90"/>
    </row>
    <row r="118" spans="2:103" ht="13.5" customHeight="1">
      <c r="B118" s="211"/>
      <c r="C118" s="208"/>
      <c r="D118" s="102" t="str">
        <f>IF($AH$16="","",$AH$16)</f>
        <v>■■</v>
      </c>
      <c r="E118" s="193"/>
      <c r="F118" s="103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5"/>
      <c r="AK118" s="96">
        <f t="shared" si="89"/>
        <v>31</v>
      </c>
      <c r="AL118" s="96">
        <f t="shared" si="90"/>
        <v>0</v>
      </c>
      <c r="AM118" s="106">
        <f t="shared" si="91"/>
        <v>0</v>
      </c>
      <c r="AN118" s="197">
        <f t="shared" si="87"/>
        <v>0</v>
      </c>
      <c r="AO118" s="198"/>
      <c r="AP118" s="215"/>
      <c r="AQ118" s="216"/>
      <c r="AR118" s="178"/>
      <c r="AT118" s="88">
        <f t="shared" si="92"/>
        <v>0</v>
      </c>
      <c r="AU118" s="88">
        <f t="shared" si="93"/>
        <v>0</v>
      </c>
      <c r="AV118" s="2"/>
      <c r="AX118" s="245"/>
      <c r="AY118" s="246"/>
      <c r="AZ118" s="247"/>
      <c r="BA118" s="35" t="str">
        <f>$BA$16</f>
        <v>A建設</v>
      </c>
      <c r="BB118" s="36" t="str">
        <f>$BB$16</f>
        <v>■■</v>
      </c>
      <c r="BC118" s="90">
        <f t="shared" si="94"/>
        <v>31</v>
      </c>
      <c r="BD118" s="90">
        <f t="shared" si="88"/>
        <v>0</v>
      </c>
      <c r="BE118" s="90">
        <f t="shared" si="88"/>
        <v>0</v>
      </c>
      <c r="BI118" s="100"/>
      <c r="BJ118" s="101"/>
      <c r="BK118" s="90"/>
      <c r="BL118" s="90"/>
      <c r="BM118" s="90">
        <f>AK118</f>
        <v>31</v>
      </c>
      <c r="BN118" s="90"/>
      <c r="BO118" s="90"/>
      <c r="BX118" s="90"/>
      <c r="BY118" s="90"/>
      <c r="BZ118" s="90"/>
      <c r="CA118" s="90">
        <f>AL118</f>
        <v>0</v>
      </c>
      <c r="CB118" s="90"/>
      <c r="CC118" s="90"/>
      <c r="CL118" s="90"/>
      <c r="CM118" s="90"/>
      <c r="CN118" s="90"/>
      <c r="CO118" s="90">
        <f>AM118</f>
        <v>0</v>
      </c>
      <c r="CP118" s="90"/>
      <c r="CQ118" s="90"/>
    </row>
    <row r="119" spans="2:103" ht="13.5" customHeight="1">
      <c r="B119" s="211"/>
      <c r="C119" s="208"/>
      <c r="D119" s="102" t="str">
        <f>IF($AH$17="","",$AH$17)</f>
        <v>★★</v>
      </c>
      <c r="E119" s="193"/>
      <c r="F119" s="103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5"/>
      <c r="AK119" s="96">
        <f t="shared" si="89"/>
        <v>31</v>
      </c>
      <c r="AL119" s="96">
        <f t="shared" si="90"/>
        <v>0</v>
      </c>
      <c r="AM119" s="106">
        <f t="shared" si="91"/>
        <v>0</v>
      </c>
      <c r="AN119" s="197">
        <f t="shared" si="87"/>
        <v>0</v>
      </c>
      <c r="AO119" s="198"/>
      <c r="AP119" s="215"/>
      <c r="AQ119" s="216"/>
      <c r="AR119" s="178"/>
      <c r="AT119" s="88">
        <f t="shared" si="92"/>
        <v>0</v>
      </c>
      <c r="AU119" s="88">
        <f t="shared" si="93"/>
        <v>0</v>
      </c>
      <c r="AV119" s="2"/>
      <c r="AX119" s="245"/>
      <c r="AY119" s="246"/>
      <c r="AZ119" s="247"/>
      <c r="BA119" s="35" t="str">
        <f>$BA$17</f>
        <v>A建設</v>
      </c>
      <c r="BB119" s="36" t="str">
        <f>$BB$17</f>
        <v>★★</v>
      </c>
      <c r="BC119" s="90">
        <f t="shared" si="94"/>
        <v>31</v>
      </c>
      <c r="BD119" s="90">
        <f t="shared" si="88"/>
        <v>0</v>
      </c>
      <c r="BE119" s="90">
        <f t="shared" si="88"/>
        <v>0</v>
      </c>
      <c r="BI119" s="100"/>
      <c r="BJ119" s="101"/>
      <c r="BK119" s="90"/>
      <c r="BL119" s="90"/>
      <c r="BM119" s="90"/>
      <c r="BN119" s="90">
        <f>AK119</f>
        <v>31</v>
      </c>
      <c r="BO119" s="90"/>
      <c r="BX119" s="90"/>
      <c r="BY119" s="90"/>
      <c r="BZ119" s="90"/>
      <c r="CA119" s="90"/>
      <c r="CB119" s="90">
        <f>AL119</f>
        <v>0</v>
      </c>
      <c r="CC119" s="90"/>
      <c r="CL119" s="90"/>
      <c r="CM119" s="90"/>
      <c r="CN119" s="90"/>
      <c r="CO119" s="90"/>
      <c r="CP119" s="90">
        <f>AM119</f>
        <v>0</v>
      </c>
      <c r="CQ119" s="90"/>
    </row>
    <row r="120" spans="2:103" ht="13.5" customHeight="1">
      <c r="B120" s="212"/>
      <c r="C120" s="209"/>
      <c r="D120" s="102" t="str">
        <f>IF($AH$18="","",$AH$18)</f>
        <v/>
      </c>
      <c r="E120" s="194"/>
      <c r="F120" s="107"/>
      <c r="G120" s="108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10"/>
      <c r="AK120" s="96" t="str">
        <f t="shared" si="89"/>
        <v/>
      </c>
      <c r="AL120" s="172" t="str">
        <f t="shared" si="90"/>
        <v/>
      </c>
      <c r="AM120" s="98" t="str">
        <f t="shared" si="91"/>
        <v/>
      </c>
      <c r="AN120" s="199" t="str">
        <f t="shared" si="87"/>
        <v/>
      </c>
      <c r="AO120" s="200"/>
      <c r="AP120" s="215"/>
      <c r="AQ120" s="216"/>
      <c r="AR120" s="178"/>
      <c r="AT120" s="88" t="str">
        <f t="shared" si="92"/>
        <v/>
      </c>
      <c r="AU120" s="88" t="str">
        <f t="shared" si="93"/>
        <v/>
      </c>
      <c r="AV120" s="2"/>
      <c r="AX120" s="245"/>
      <c r="AY120" s="246"/>
      <c r="AZ120" s="247"/>
      <c r="BA120" s="50" t="str">
        <f>$BA$18</f>
        <v>A建設</v>
      </c>
      <c r="BB120" s="51">
        <f>$BB$18</f>
        <v>0</v>
      </c>
      <c r="BC120" s="90">
        <f t="shared" si="94"/>
        <v>0</v>
      </c>
      <c r="BD120" s="90">
        <f t="shared" si="88"/>
        <v>0</v>
      </c>
      <c r="BE120" s="90">
        <f t="shared" si="88"/>
        <v>0</v>
      </c>
      <c r="BI120" s="100"/>
      <c r="BJ120" s="101"/>
      <c r="BK120" s="90"/>
      <c r="BL120" s="90"/>
      <c r="BM120" s="90"/>
      <c r="BN120" s="90"/>
      <c r="BO120" s="90" t="str">
        <f>AK120</f>
        <v/>
      </c>
      <c r="BX120" s="90"/>
      <c r="BY120" s="90"/>
      <c r="BZ120" s="90"/>
      <c r="CA120" s="90"/>
      <c r="CB120" s="90"/>
      <c r="CC120" s="90" t="str">
        <f>AL120</f>
        <v/>
      </c>
      <c r="CL120" s="90"/>
      <c r="CM120" s="90"/>
      <c r="CN120" s="90"/>
      <c r="CO120" s="90"/>
      <c r="CP120" s="90"/>
      <c r="CQ120" s="90" t="str">
        <f>AM120</f>
        <v/>
      </c>
    </row>
    <row r="121" spans="2:103" ht="26.25" customHeight="1">
      <c r="B121" s="210" t="str">
        <f>IF($AB$19="","",$AB$19)</f>
        <v>下請負人</v>
      </c>
      <c r="C121" s="207" t="str">
        <f>$AE$19</f>
        <v>B産業</v>
      </c>
      <c r="D121" s="88"/>
      <c r="E121" s="89" t="s">
        <v>50</v>
      </c>
      <c r="F121" s="158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9"/>
      <c r="AK121" s="88"/>
      <c r="AL121" s="88"/>
      <c r="AM121" s="170"/>
      <c r="AN121" s="112"/>
      <c r="AO121" s="113"/>
      <c r="AP121" s="215"/>
      <c r="AQ121" s="216"/>
      <c r="AR121" s="178"/>
      <c r="AX121" s="183" t="str">
        <f>$AX$19</f>
        <v>下請負人</v>
      </c>
      <c r="AY121" s="184"/>
      <c r="AZ121" s="185"/>
      <c r="BA121" s="150"/>
      <c r="BB121" s="151"/>
      <c r="BC121" s="114"/>
      <c r="BD121" s="114"/>
      <c r="BE121" s="114"/>
    </row>
    <row r="122" spans="2:103" ht="13.5" customHeight="1">
      <c r="B122" s="211"/>
      <c r="C122" s="208"/>
      <c r="D122" s="115" t="str">
        <f>IF($AH$19="","",$AH$19)</f>
        <v>〇〇</v>
      </c>
      <c r="E122" s="192"/>
      <c r="F122" s="92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4"/>
      <c r="AF122" s="94"/>
      <c r="AG122" s="94"/>
      <c r="AH122" s="94"/>
      <c r="AI122" s="94"/>
      <c r="AJ122" s="95"/>
      <c r="AK122" s="96">
        <f>IF(D122="","",COUNT($F$112:$AJ$112)-AL122)</f>
        <v>31</v>
      </c>
      <c r="AL122" s="172">
        <f>IF(D122="","",AT122+AU122)</f>
        <v>0</v>
      </c>
      <c r="AM122" s="98">
        <f>IF(D122="","",COUNTIF(F122:AJ122,"休"))</f>
        <v>0</v>
      </c>
      <c r="AN122" s="195">
        <f t="shared" ref="AN122:AN125" si="95">IF(D122="","",IF(AK122=0,"－",IFERROR(ROUNDDOWN(AM122/AK122,3),"")))</f>
        <v>0</v>
      </c>
      <c r="AO122" s="196"/>
      <c r="AP122" s="215"/>
      <c r="AQ122" s="216"/>
      <c r="AR122" s="178"/>
      <c r="AT122" s="88">
        <f t="shared" ref="AT122:AT125" si="96">IF(D122="","",COUNTIF(F122:AJ122,"－"))</f>
        <v>0</v>
      </c>
      <c r="AU122" s="88">
        <f t="shared" ref="AU122:AU125" si="97">IF(D122="","",COUNTIF(F122:AJ122,"外"))</f>
        <v>0</v>
      </c>
      <c r="AV122" s="2"/>
      <c r="AX122" s="186"/>
      <c r="AY122" s="187"/>
      <c r="AZ122" s="188"/>
      <c r="BA122" s="22" t="str">
        <f>$BA$19</f>
        <v>B産業</v>
      </c>
      <c r="BB122" s="23" t="str">
        <f>$BB$19</f>
        <v>〇〇</v>
      </c>
      <c r="BC122" s="90">
        <f t="shared" ref="BC122:BE125" si="98">IF(AK122="",0,AK122)</f>
        <v>31</v>
      </c>
      <c r="BD122" s="90">
        <f t="shared" si="98"/>
        <v>0</v>
      </c>
      <c r="BE122" s="90">
        <f t="shared" si="98"/>
        <v>0</v>
      </c>
      <c r="BP122" s="90">
        <f>AK122</f>
        <v>31</v>
      </c>
      <c r="BQ122" s="90"/>
      <c r="BR122" s="90"/>
      <c r="BS122" s="90"/>
      <c r="CD122" s="90">
        <f>AL122</f>
        <v>0</v>
      </c>
      <c r="CE122" s="90"/>
      <c r="CF122" s="90"/>
      <c r="CG122" s="90"/>
      <c r="CR122" s="90">
        <f>AM122</f>
        <v>0</v>
      </c>
      <c r="CS122" s="90"/>
      <c r="CT122" s="90"/>
      <c r="CU122" s="90"/>
    </row>
    <row r="123" spans="2:103" ht="13.5" customHeight="1">
      <c r="B123" s="211"/>
      <c r="C123" s="208"/>
      <c r="D123" s="102" t="str">
        <f>IF($AH$20="","",$AH$20)</f>
        <v>●●</v>
      </c>
      <c r="E123" s="193"/>
      <c r="F123" s="103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5"/>
      <c r="AK123" s="96">
        <f t="shared" ref="AK123:AK125" si="99">IF(D123="","",COUNT($F$112:$AJ$112)-AL123)</f>
        <v>31</v>
      </c>
      <c r="AL123" s="96">
        <f t="shared" ref="AL123:AL125" si="100">IF(D123="","",AT123+AU123)</f>
        <v>0</v>
      </c>
      <c r="AM123" s="106">
        <f t="shared" ref="AM123:AM125" si="101">IF(D123="","",COUNTIF(F123:AJ123,"休"))</f>
        <v>0</v>
      </c>
      <c r="AN123" s="197">
        <f t="shared" si="95"/>
        <v>0</v>
      </c>
      <c r="AO123" s="198"/>
      <c r="AP123" s="215"/>
      <c r="AQ123" s="216"/>
      <c r="AR123" s="178"/>
      <c r="AT123" s="88">
        <f t="shared" si="96"/>
        <v>0</v>
      </c>
      <c r="AU123" s="88">
        <f t="shared" si="97"/>
        <v>0</v>
      </c>
      <c r="AV123" s="2"/>
      <c r="AX123" s="186"/>
      <c r="AY123" s="187"/>
      <c r="AZ123" s="188"/>
      <c r="BA123" s="35" t="str">
        <f>$BA$20</f>
        <v>B産業</v>
      </c>
      <c r="BB123" s="152" t="str">
        <f>$BB$20</f>
        <v>●●</v>
      </c>
      <c r="BC123" s="90">
        <f t="shared" si="98"/>
        <v>31</v>
      </c>
      <c r="BD123" s="90">
        <f t="shared" si="98"/>
        <v>0</v>
      </c>
      <c r="BE123" s="90">
        <f t="shared" si="98"/>
        <v>0</v>
      </c>
      <c r="BP123" s="90"/>
      <c r="BQ123" s="90">
        <f>AK123</f>
        <v>31</v>
      </c>
      <c r="BR123" s="90"/>
      <c r="BS123" s="90"/>
      <c r="CD123" s="90"/>
      <c r="CE123" s="90">
        <f>AL123</f>
        <v>0</v>
      </c>
      <c r="CF123" s="90"/>
      <c r="CG123" s="90"/>
      <c r="CR123" s="90"/>
      <c r="CS123" s="90">
        <f>AM123</f>
        <v>0</v>
      </c>
      <c r="CT123" s="90"/>
      <c r="CU123" s="90"/>
    </row>
    <row r="124" spans="2:103" ht="13.5" customHeight="1">
      <c r="B124" s="211"/>
      <c r="C124" s="208"/>
      <c r="D124" s="102" t="str">
        <f>IF($AH$21="","",$AH$21)</f>
        <v/>
      </c>
      <c r="E124" s="193"/>
      <c r="F124" s="103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5"/>
      <c r="AK124" s="96" t="str">
        <f t="shared" si="99"/>
        <v/>
      </c>
      <c r="AL124" s="96" t="str">
        <f t="shared" si="100"/>
        <v/>
      </c>
      <c r="AM124" s="106" t="str">
        <f t="shared" si="101"/>
        <v/>
      </c>
      <c r="AN124" s="197" t="str">
        <f t="shared" si="95"/>
        <v/>
      </c>
      <c r="AO124" s="198"/>
      <c r="AP124" s="215"/>
      <c r="AQ124" s="216"/>
      <c r="AR124" s="178"/>
      <c r="AT124" s="88" t="str">
        <f t="shared" si="96"/>
        <v/>
      </c>
      <c r="AU124" s="88" t="str">
        <f t="shared" si="97"/>
        <v/>
      </c>
      <c r="AV124" s="2"/>
      <c r="AX124" s="186"/>
      <c r="AY124" s="187"/>
      <c r="AZ124" s="188"/>
      <c r="BA124" s="35" t="str">
        <f>$BA$21</f>
        <v>B産業</v>
      </c>
      <c r="BB124" s="152">
        <f>$BB$21</f>
        <v>0</v>
      </c>
      <c r="BC124" s="90">
        <f t="shared" si="98"/>
        <v>0</v>
      </c>
      <c r="BD124" s="90">
        <f t="shared" si="98"/>
        <v>0</v>
      </c>
      <c r="BE124" s="90">
        <f t="shared" si="98"/>
        <v>0</v>
      </c>
      <c r="BP124" s="90"/>
      <c r="BQ124" s="90"/>
      <c r="BR124" s="90" t="str">
        <f>AK124</f>
        <v/>
      </c>
      <c r="BS124" s="90"/>
      <c r="CD124" s="90"/>
      <c r="CE124" s="90"/>
      <c r="CF124" s="90" t="str">
        <f>AL124</f>
        <v/>
      </c>
      <c r="CG124" s="90"/>
      <c r="CR124" s="90"/>
      <c r="CS124" s="90"/>
      <c r="CT124" s="90" t="str">
        <f>AM124</f>
        <v/>
      </c>
      <c r="CU124" s="90"/>
    </row>
    <row r="125" spans="2:103" ht="13.5" customHeight="1">
      <c r="B125" s="211"/>
      <c r="C125" s="209"/>
      <c r="D125" s="115" t="str">
        <f>IF($AH$22="","",$AH$22)</f>
        <v/>
      </c>
      <c r="E125" s="194"/>
      <c r="F125" s="10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5"/>
      <c r="AK125" s="96" t="str">
        <f t="shared" si="99"/>
        <v/>
      </c>
      <c r="AL125" s="116" t="str">
        <f t="shared" si="100"/>
        <v/>
      </c>
      <c r="AM125" s="98" t="str">
        <f t="shared" si="101"/>
        <v/>
      </c>
      <c r="AN125" s="199" t="str">
        <f t="shared" si="95"/>
        <v/>
      </c>
      <c r="AO125" s="200"/>
      <c r="AP125" s="215"/>
      <c r="AQ125" s="216"/>
      <c r="AR125" s="178"/>
      <c r="AT125" s="88" t="str">
        <f t="shared" si="96"/>
        <v/>
      </c>
      <c r="AU125" s="88" t="str">
        <f t="shared" si="97"/>
        <v/>
      </c>
      <c r="AV125" s="2"/>
      <c r="AX125" s="186"/>
      <c r="AY125" s="187"/>
      <c r="AZ125" s="188"/>
      <c r="BA125" s="50" t="str">
        <f>$BA$22</f>
        <v>B産業</v>
      </c>
      <c r="BB125" s="153">
        <f t="shared" ref="BB125" si="102">BB105</f>
        <v>0</v>
      </c>
      <c r="BC125" s="90">
        <f t="shared" si="98"/>
        <v>0</v>
      </c>
      <c r="BD125" s="90">
        <f t="shared" si="98"/>
        <v>0</v>
      </c>
      <c r="BE125" s="90">
        <f t="shared" si="98"/>
        <v>0</v>
      </c>
      <c r="BP125" s="90"/>
      <c r="BQ125" s="90"/>
      <c r="BR125" s="90"/>
      <c r="BS125" s="90" t="str">
        <f>AK125</f>
        <v/>
      </c>
      <c r="CD125" s="90"/>
      <c r="CE125" s="90"/>
      <c r="CF125" s="90"/>
      <c r="CG125" s="90" t="str">
        <f>AL125</f>
        <v/>
      </c>
      <c r="CR125" s="90"/>
      <c r="CS125" s="90"/>
      <c r="CT125" s="90"/>
      <c r="CU125" s="90" t="str">
        <f>AM125</f>
        <v/>
      </c>
    </row>
    <row r="126" spans="2:103" ht="26.25" customHeight="1">
      <c r="B126" s="211"/>
      <c r="C126" s="207" t="str">
        <f>$AE$23</f>
        <v>C土木</v>
      </c>
      <c r="D126" s="88"/>
      <c r="E126" s="89" t="s">
        <v>50</v>
      </c>
      <c r="F126" s="158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9"/>
      <c r="AK126" s="88"/>
      <c r="AL126" s="88"/>
      <c r="AM126" s="170"/>
      <c r="AN126" s="112"/>
      <c r="AO126" s="113"/>
      <c r="AP126" s="215"/>
      <c r="AQ126" s="216"/>
      <c r="AR126" s="178"/>
      <c r="AX126" s="186"/>
      <c r="AY126" s="187"/>
      <c r="AZ126" s="188"/>
      <c r="BA126" s="150"/>
      <c r="BB126" s="149"/>
      <c r="BC126" s="114"/>
      <c r="BD126" s="114"/>
      <c r="BE126" s="114"/>
    </row>
    <row r="127" spans="2:103">
      <c r="B127" s="211"/>
      <c r="C127" s="208"/>
      <c r="D127" s="91" t="str">
        <f>IF($AH$23="","",$AH$23)</f>
        <v>●●</v>
      </c>
      <c r="E127" s="192"/>
      <c r="F127" s="92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117"/>
      <c r="AK127" s="96">
        <f>IF(D127="","",COUNT($F$112:$AJ$112)-AL127)</f>
        <v>31</v>
      </c>
      <c r="AL127" s="171">
        <f>IF(D127="","",AT127+AU127)</f>
        <v>0</v>
      </c>
      <c r="AM127" s="119">
        <f>IF(D127="","",COUNTIF(F127:AJ127,"休"))</f>
        <v>0</v>
      </c>
      <c r="AN127" s="195">
        <f t="shared" ref="AN127:AN130" si="103">IF(D127="","",IF(AK127=0,"－",IFERROR(ROUNDDOWN(AM127/AK127,3),"")))</f>
        <v>0</v>
      </c>
      <c r="AO127" s="196"/>
      <c r="AP127" s="215"/>
      <c r="AQ127" s="216"/>
      <c r="AR127" s="178"/>
      <c r="AT127" s="88">
        <f t="shared" ref="AT127:AT130" si="104">IF(D127="","",COUNTIF(F127:AJ127,"－"))</f>
        <v>0</v>
      </c>
      <c r="AU127" s="88">
        <f t="shared" ref="AU127:AU130" si="105">IF(D127="","",COUNTIF(F127:AJ127,"外"))</f>
        <v>0</v>
      </c>
      <c r="AV127" s="2"/>
      <c r="AX127" s="186"/>
      <c r="AY127" s="187"/>
      <c r="AZ127" s="188"/>
      <c r="BA127" s="22" t="str">
        <f>$BA$23</f>
        <v>C土木</v>
      </c>
      <c r="BB127" s="154" t="str">
        <f>$BB$23</f>
        <v>●●</v>
      </c>
      <c r="BC127" s="90">
        <f t="shared" ref="BC127:BE130" si="106">IF(AK127="",0,AK127)</f>
        <v>31</v>
      </c>
      <c r="BD127" s="90">
        <f t="shared" si="106"/>
        <v>0</v>
      </c>
      <c r="BE127" s="90">
        <f t="shared" si="106"/>
        <v>0</v>
      </c>
      <c r="BT127" s="90">
        <f>AK127</f>
        <v>31</v>
      </c>
      <c r="BU127" s="90"/>
      <c r="BV127" s="90"/>
      <c r="BW127" s="90"/>
      <c r="CH127" s="90">
        <f>AL127</f>
        <v>0</v>
      </c>
      <c r="CI127" s="90"/>
      <c r="CJ127" s="90"/>
      <c r="CK127" s="90"/>
      <c r="CV127" s="90">
        <f>AM127</f>
        <v>0</v>
      </c>
      <c r="CW127" s="90"/>
      <c r="CX127" s="90"/>
      <c r="CY127" s="90"/>
    </row>
    <row r="128" spans="2:103" ht="13.5" customHeight="1">
      <c r="B128" s="211"/>
      <c r="C128" s="208"/>
      <c r="D128" s="102" t="str">
        <f>IF($AH$24="","",$AH$24)</f>
        <v/>
      </c>
      <c r="E128" s="193"/>
      <c r="F128" s="103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5"/>
      <c r="AK128" s="96" t="str">
        <f t="shared" ref="AK128:AK130" si="107">IF(D128="","",COUNT($F$112:$AJ$112)-AL128)</f>
        <v/>
      </c>
      <c r="AL128" s="96" t="str">
        <f t="shared" ref="AL128:AL130" si="108">IF(D128="","",AT128+AU128)</f>
        <v/>
      </c>
      <c r="AM128" s="106" t="str">
        <f t="shared" ref="AM128:AM130" si="109">IF(D128="","",COUNTIF(F128:AJ128,"休"))</f>
        <v/>
      </c>
      <c r="AN128" s="197" t="str">
        <f t="shared" si="103"/>
        <v/>
      </c>
      <c r="AO128" s="198"/>
      <c r="AP128" s="215"/>
      <c r="AQ128" s="216"/>
      <c r="AR128" s="178"/>
      <c r="AT128" s="88" t="str">
        <f t="shared" si="104"/>
        <v/>
      </c>
      <c r="AU128" s="88" t="str">
        <f t="shared" si="105"/>
        <v/>
      </c>
      <c r="AV128" s="2"/>
      <c r="AX128" s="186"/>
      <c r="AY128" s="187"/>
      <c r="AZ128" s="188"/>
      <c r="BA128" s="35" t="str">
        <f>$BA$24</f>
        <v>C土木</v>
      </c>
      <c r="BB128" s="152">
        <f>$BB$24</f>
        <v>0</v>
      </c>
      <c r="BC128" s="90">
        <f t="shared" si="106"/>
        <v>0</v>
      </c>
      <c r="BD128" s="90">
        <f t="shared" si="106"/>
        <v>0</v>
      </c>
      <c r="BE128" s="90">
        <f t="shared" si="106"/>
        <v>0</v>
      </c>
      <c r="BT128" s="90"/>
      <c r="BU128" s="90" t="str">
        <f>AK128</f>
        <v/>
      </c>
      <c r="BV128" s="90"/>
      <c r="BW128" s="90"/>
      <c r="CH128" s="90"/>
      <c r="CI128" s="90" t="str">
        <f>AL128</f>
        <v/>
      </c>
      <c r="CJ128" s="90"/>
      <c r="CK128" s="90"/>
      <c r="CV128" s="90"/>
      <c r="CW128" s="90" t="str">
        <f>AM128</f>
        <v/>
      </c>
      <c r="CX128" s="90"/>
      <c r="CY128" s="90"/>
    </row>
    <row r="129" spans="2:103" ht="13.5" customHeight="1">
      <c r="B129" s="211"/>
      <c r="C129" s="208"/>
      <c r="D129" s="102" t="str">
        <f>IF($AH$25="","",$AH$25)</f>
        <v/>
      </c>
      <c r="E129" s="193"/>
      <c r="F129" s="103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5"/>
      <c r="AK129" s="96" t="str">
        <f t="shared" si="107"/>
        <v/>
      </c>
      <c r="AL129" s="96" t="str">
        <f t="shared" si="108"/>
        <v/>
      </c>
      <c r="AM129" s="106" t="str">
        <f t="shared" si="109"/>
        <v/>
      </c>
      <c r="AN129" s="197" t="str">
        <f t="shared" si="103"/>
        <v/>
      </c>
      <c r="AO129" s="198"/>
      <c r="AP129" s="215"/>
      <c r="AQ129" s="216"/>
      <c r="AR129" s="178"/>
      <c r="AT129" s="88" t="str">
        <f t="shared" si="104"/>
        <v/>
      </c>
      <c r="AU129" s="88" t="str">
        <f t="shared" si="105"/>
        <v/>
      </c>
      <c r="AV129" s="2"/>
      <c r="AX129" s="186"/>
      <c r="AY129" s="187"/>
      <c r="AZ129" s="188"/>
      <c r="BA129" s="35" t="str">
        <f>$BA$25</f>
        <v>C土木</v>
      </c>
      <c r="BB129" s="152">
        <f>$BB$25</f>
        <v>0</v>
      </c>
      <c r="BC129" s="90">
        <f t="shared" si="106"/>
        <v>0</v>
      </c>
      <c r="BD129" s="90">
        <f t="shared" si="106"/>
        <v>0</v>
      </c>
      <c r="BE129" s="90">
        <f t="shared" si="106"/>
        <v>0</v>
      </c>
      <c r="BT129" s="90"/>
      <c r="BU129" s="90"/>
      <c r="BV129" s="90" t="str">
        <f>AK129</f>
        <v/>
      </c>
      <c r="BW129" s="90"/>
      <c r="CH129" s="90"/>
      <c r="CI129" s="90"/>
      <c r="CJ129" s="90" t="str">
        <f>AL129</f>
        <v/>
      </c>
      <c r="CK129" s="90"/>
      <c r="CV129" s="90"/>
      <c r="CW129" s="90"/>
      <c r="CX129" s="90" t="str">
        <f>AM129</f>
        <v/>
      </c>
      <c r="CY129" s="90"/>
    </row>
    <row r="130" spans="2:103" ht="13.5" customHeight="1">
      <c r="B130" s="212"/>
      <c r="C130" s="209"/>
      <c r="D130" s="120" t="str">
        <f>IF($AH$26="","",$AH$26)</f>
        <v/>
      </c>
      <c r="E130" s="194"/>
      <c r="F130" s="121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22"/>
      <c r="AK130" s="173" t="str">
        <f t="shared" si="107"/>
        <v/>
      </c>
      <c r="AL130" s="173" t="str">
        <f t="shared" si="108"/>
        <v/>
      </c>
      <c r="AM130" s="124" t="str">
        <f t="shared" si="109"/>
        <v/>
      </c>
      <c r="AN130" s="199" t="str">
        <f t="shared" si="103"/>
        <v/>
      </c>
      <c r="AO130" s="200"/>
      <c r="AP130" s="217"/>
      <c r="AQ130" s="218"/>
      <c r="AR130" s="178"/>
      <c r="AT130" s="88" t="str">
        <f t="shared" si="104"/>
        <v/>
      </c>
      <c r="AU130" s="88" t="str">
        <f t="shared" si="105"/>
        <v/>
      </c>
      <c r="AV130" s="2"/>
      <c r="AX130" s="189"/>
      <c r="AY130" s="190"/>
      <c r="AZ130" s="191"/>
      <c r="BA130" s="50" t="str">
        <f>$BA$26</f>
        <v>C土木</v>
      </c>
      <c r="BB130" s="153">
        <f>$BB$26</f>
        <v>0</v>
      </c>
      <c r="BC130" s="90">
        <f t="shared" si="106"/>
        <v>0</v>
      </c>
      <c r="BD130" s="90">
        <f t="shared" si="106"/>
        <v>0</v>
      </c>
      <c r="BE130" s="90">
        <f t="shared" si="106"/>
        <v>0</v>
      </c>
      <c r="BT130" s="90"/>
      <c r="BU130" s="90"/>
      <c r="BV130" s="90"/>
      <c r="BW130" s="90" t="str">
        <f>AK130</f>
        <v/>
      </c>
      <c r="CH130" s="90"/>
      <c r="CI130" s="90"/>
      <c r="CJ130" s="90"/>
      <c r="CK130" s="90" t="str">
        <f>AL130</f>
        <v/>
      </c>
      <c r="CV130" s="90"/>
      <c r="CW130" s="90"/>
      <c r="CX130" s="90"/>
      <c r="CY130" s="90" t="str">
        <f>AM130</f>
        <v/>
      </c>
    </row>
    <row r="131" spans="2:103">
      <c r="B131" s="176"/>
      <c r="C131" s="174"/>
      <c r="D131" s="137"/>
      <c r="E131" s="138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8"/>
      <c r="AL131" s="138"/>
      <c r="AM131" s="203" t="s">
        <v>56</v>
      </c>
      <c r="AN131" s="204"/>
      <c r="AO131" s="204"/>
      <c r="AP131" s="205" t="str">
        <f>IF(7&gt;COUNT(F112:AJ112),"対象外",IF(AP115&gt;=0.285,"達成","未達成"))</f>
        <v>未達成</v>
      </c>
      <c r="AQ131" s="206"/>
      <c r="AR131" s="165"/>
      <c r="AT131" s="2"/>
      <c r="AU131" s="2"/>
      <c r="AV131" s="2"/>
      <c r="BA131" s="150"/>
      <c r="BB131" s="150"/>
      <c r="BC131" s="127"/>
      <c r="BD131" s="127"/>
      <c r="BE131" s="127"/>
    </row>
    <row r="132" spans="2:103">
      <c r="B132" s="177"/>
      <c r="C132" s="175"/>
      <c r="D132" s="17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126"/>
      <c r="AL132" s="2"/>
      <c r="AM132" s="2"/>
      <c r="AR132" s="155"/>
      <c r="BA132" s="150"/>
      <c r="BB132" s="150"/>
    </row>
    <row r="133" spans="2:103">
      <c r="B133" s="177"/>
      <c r="C133" s="175"/>
      <c r="D133" s="179"/>
      <c r="F133" s="129" t="str">
        <f>IF(F134="","",IF(COUNT($F134:$AJ134)&lt;7,"外",""))</f>
        <v/>
      </c>
      <c r="G133" s="129" t="str">
        <f t="shared" ref="G133:K133" si="110">IF(G134="","",IF(COUNT($F134:$AJ134)&lt;7,"外",""))</f>
        <v/>
      </c>
      <c r="H133" s="129" t="str">
        <f t="shared" si="110"/>
        <v/>
      </c>
      <c r="I133" s="130" t="str">
        <f t="shared" si="110"/>
        <v/>
      </c>
      <c r="J133" s="130" t="str">
        <f t="shared" si="110"/>
        <v/>
      </c>
      <c r="K133" s="130" t="str">
        <f t="shared" si="110"/>
        <v/>
      </c>
      <c r="AK133" s="139"/>
      <c r="AL133" s="2"/>
      <c r="AM133" s="2"/>
      <c r="AR133" s="155"/>
      <c r="BA133" s="150"/>
      <c r="BB133" s="150"/>
    </row>
    <row r="134" spans="2:103" ht="13.5" customHeight="1">
      <c r="B134" s="219">
        <f>F134</f>
        <v>45809</v>
      </c>
      <c r="C134" s="220"/>
      <c r="D134" s="221"/>
      <c r="E134" s="77" t="s">
        <v>48</v>
      </c>
      <c r="F134" s="78">
        <f>IF(EDATE(B112,1)&gt;$E$10,"",EDATE(B112,1))</f>
        <v>45809</v>
      </c>
      <c r="G134" s="79">
        <f>IF(MONTH($F134)&lt;MONTH($F134+F$1),"",IF(($F134+F$1)&gt;$E$10,"",IF(F134=EOMONTH(($F134-DAY($F134)+G$1),0),"",IF(F134="","",F134+1))))</f>
        <v>45810</v>
      </c>
      <c r="H134" s="79">
        <f t="shared" ref="H134:AJ134" si="111">IF(MONTH($F134)&lt;MONTH($F134+G$1),"",IF(($F134+G$1)&gt;$E$10,"",IF(G134=EOMONTH(($F134-DAY($F134)+H$1),0),"",IF(G134="","",G134+1))))</f>
        <v>45811</v>
      </c>
      <c r="I134" s="79">
        <f t="shared" si="111"/>
        <v>45812</v>
      </c>
      <c r="J134" s="79">
        <f t="shared" si="111"/>
        <v>45813</v>
      </c>
      <c r="K134" s="79">
        <f t="shared" si="111"/>
        <v>45814</v>
      </c>
      <c r="L134" s="79">
        <f t="shared" si="111"/>
        <v>45815</v>
      </c>
      <c r="M134" s="79">
        <f t="shared" si="111"/>
        <v>45816</v>
      </c>
      <c r="N134" s="79">
        <f t="shared" si="111"/>
        <v>45817</v>
      </c>
      <c r="O134" s="79">
        <f t="shared" si="111"/>
        <v>45818</v>
      </c>
      <c r="P134" s="79">
        <f t="shared" si="111"/>
        <v>45819</v>
      </c>
      <c r="Q134" s="79">
        <f t="shared" si="111"/>
        <v>45820</v>
      </c>
      <c r="R134" s="79">
        <f t="shared" si="111"/>
        <v>45821</v>
      </c>
      <c r="S134" s="79">
        <f t="shared" si="111"/>
        <v>45822</v>
      </c>
      <c r="T134" s="79">
        <f t="shared" si="111"/>
        <v>45823</v>
      </c>
      <c r="U134" s="79">
        <f t="shared" si="111"/>
        <v>45824</v>
      </c>
      <c r="V134" s="79">
        <f t="shared" si="111"/>
        <v>45825</v>
      </c>
      <c r="W134" s="79">
        <f t="shared" si="111"/>
        <v>45826</v>
      </c>
      <c r="X134" s="79">
        <f t="shared" si="111"/>
        <v>45827</v>
      </c>
      <c r="Y134" s="79">
        <f t="shared" si="111"/>
        <v>45828</v>
      </c>
      <c r="Z134" s="79">
        <f t="shared" si="111"/>
        <v>45829</v>
      </c>
      <c r="AA134" s="79">
        <f t="shared" si="111"/>
        <v>45830</v>
      </c>
      <c r="AB134" s="79">
        <f t="shared" si="111"/>
        <v>45831</v>
      </c>
      <c r="AC134" s="79">
        <f t="shared" si="111"/>
        <v>45832</v>
      </c>
      <c r="AD134" s="79">
        <f t="shared" si="111"/>
        <v>45833</v>
      </c>
      <c r="AE134" s="79">
        <f t="shared" si="111"/>
        <v>45834</v>
      </c>
      <c r="AF134" s="79">
        <f t="shared" si="111"/>
        <v>45835</v>
      </c>
      <c r="AG134" s="79">
        <f t="shared" si="111"/>
        <v>45836</v>
      </c>
      <c r="AH134" s="79">
        <f t="shared" si="111"/>
        <v>45837</v>
      </c>
      <c r="AI134" s="79">
        <f t="shared" si="111"/>
        <v>45838</v>
      </c>
      <c r="AJ134" s="80" t="str">
        <f t="shared" si="111"/>
        <v/>
      </c>
      <c r="AK134" s="225" t="s">
        <v>25</v>
      </c>
      <c r="AL134" s="228" t="s">
        <v>71</v>
      </c>
      <c r="AM134" s="231" t="s">
        <v>27</v>
      </c>
      <c r="AN134" s="234" t="s">
        <v>51</v>
      </c>
      <c r="AO134" s="235"/>
      <c r="AP134" s="240" t="s">
        <v>52</v>
      </c>
      <c r="AQ134" s="241"/>
      <c r="AR134" s="182"/>
      <c r="AT134" s="201" t="s">
        <v>53</v>
      </c>
      <c r="AU134" s="201" t="s">
        <v>54</v>
      </c>
      <c r="AV134" s="202" t="s">
        <v>55</v>
      </c>
      <c r="BA134" s="150"/>
      <c r="BB134" s="150"/>
    </row>
    <row r="135" spans="2:103">
      <c r="B135" s="222"/>
      <c r="C135" s="223"/>
      <c r="D135" s="224"/>
      <c r="E135" s="82" t="s">
        <v>49</v>
      </c>
      <c r="F135" s="83" t="str">
        <f>TEXT(F134,"aaa")</f>
        <v>日</v>
      </c>
      <c r="G135" s="84" t="str">
        <f t="shared" ref="G135:AJ135" si="112">TEXT(G134,"aaa")</f>
        <v>月</v>
      </c>
      <c r="H135" s="84" t="str">
        <f t="shared" si="112"/>
        <v>火</v>
      </c>
      <c r="I135" s="84" t="str">
        <f t="shared" si="112"/>
        <v>水</v>
      </c>
      <c r="J135" s="84" t="str">
        <f t="shared" si="112"/>
        <v>木</v>
      </c>
      <c r="K135" s="84" t="str">
        <f t="shared" si="112"/>
        <v>金</v>
      </c>
      <c r="L135" s="84" t="str">
        <f t="shared" si="112"/>
        <v>土</v>
      </c>
      <c r="M135" s="84" t="str">
        <f t="shared" si="112"/>
        <v>日</v>
      </c>
      <c r="N135" s="84" t="str">
        <f t="shared" si="112"/>
        <v>月</v>
      </c>
      <c r="O135" s="84" t="str">
        <f t="shared" si="112"/>
        <v>火</v>
      </c>
      <c r="P135" s="84" t="str">
        <f t="shared" si="112"/>
        <v>水</v>
      </c>
      <c r="Q135" s="84" t="str">
        <f t="shared" si="112"/>
        <v>木</v>
      </c>
      <c r="R135" s="84" t="str">
        <f t="shared" si="112"/>
        <v>金</v>
      </c>
      <c r="S135" s="84" t="str">
        <f t="shared" si="112"/>
        <v>土</v>
      </c>
      <c r="T135" s="84" t="str">
        <f t="shared" si="112"/>
        <v>日</v>
      </c>
      <c r="U135" s="84" t="str">
        <f t="shared" si="112"/>
        <v>月</v>
      </c>
      <c r="V135" s="84" t="str">
        <f t="shared" si="112"/>
        <v>火</v>
      </c>
      <c r="W135" s="84" t="str">
        <f t="shared" si="112"/>
        <v>水</v>
      </c>
      <c r="X135" s="84" t="str">
        <f t="shared" si="112"/>
        <v>木</v>
      </c>
      <c r="Y135" s="84" t="str">
        <f t="shared" si="112"/>
        <v>金</v>
      </c>
      <c r="Z135" s="84" t="str">
        <f t="shared" si="112"/>
        <v>土</v>
      </c>
      <c r="AA135" s="84" t="str">
        <f t="shared" si="112"/>
        <v>日</v>
      </c>
      <c r="AB135" s="84" t="str">
        <f t="shared" si="112"/>
        <v>月</v>
      </c>
      <c r="AC135" s="84" t="str">
        <f t="shared" si="112"/>
        <v>火</v>
      </c>
      <c r="AD135" s="84" t="str">
        <f t="shared" si="112"/>
        <v>水</v>
      </c>
      <c r="AE135" s="84" t="str">
        <f t="shared" si="112"/>
        <v>木</v>
      </c>
      <c r="AF135" s="84" t="str">
        <f t="shared" si="112"/>
        <v>金</v>
      </c>
      <c r="AG135" s="84" t="str">
        <f t="shared" si="112"/>
        <v>土</v>
      </c>
      <c r="AH135" s="84" t="str">
        <f t="shared" si="112"/>
        <v>日</v>
      </c>
      <c r="AI135" s="84" t="str">
        <f t="shared" si="112"/>
        <v>月</v>
      </c>
      <c r="AJ135" s="85" t="str">
        <f t="shared" si="112"/>
        <v/>
      </c>
      <c r="AK135" s="226"/>
      <c r="AL135" s="229"/>
      <c r="AM135" s="232"/>
      <c r="AN135" s="236"/>
      <c r="AO135" s="237"/>
      <c r="AP135" s="182"/>
      <c r="AQ135" s="242"/>
      <c r="AR135" s="182"/>
      <c r="AT135" s="201"/>
      <c r="AU135" s="201"/>
      <c r="AV135" s="202"/>
      <c r="BA135" s="150"/>
      <c r="BB135" s="150"/>
    </row>
    <row r="136" spans="2:103" ht="26.25" customHeight="1">
      <c r="B136" s="86"/>
      <c r="C136" s="169" t="s">
        <v>21</v>
      </c>
      <c r="D136" s="88" t="s">
        <v>23</v>
      </c>
      <c r="E136" s="89" t="s">
        <v>50</v>
      </c>
      <c r="F136" s="158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9"/>
      <c r="AK136" s="227"/>
      <c r="AL136" s="230"/>
      <c r="AM136" s="233"/>
      <c r="AN136" s="238"/>
      <c r="AO136" s="239"/>
      <c r="AP136" s="243"/>
      <c r="AQ136" s="244"/>
      <c r="AR136" s="182"/>
      <c r="AV136" s="90">
        <f>COUNTIF(F133:AJ133,"外")</f>
        <v>0</v>
      </c>
      <c r="BA136" s="150"/>
      <c r="BB136" s="150"/>
      <c r="BC136" s="113"/>
      <c r="BD136" s="113"/>
      <c r="BE136" s="113"/>
    </row>
    <row r="137" spans="2:103" ht="13.5" customHeight="1">
      <c r="B137" s="210" t="str">
        <f>IF($AB$13="","",$AB$13)</f>
        <v>元請負人</v>
      </c>
      <c r="C137" s="207" t="str">
        <f>$AE$13</f>
        <v>A建設</v>
      </c>
      <c r="D137" s="91" t="str">
        <f>IF($AH$13="","",$AH$13)</f>
        <v>〇〇</v>
      </c>
      <c r="E137" s="192"/>
      <c r="F137" s="92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4"/>
      <c r="AF137" s="94"/>
      <c r="AG137" s="94"/>
      <c r="AH137" s="94"/>
      <c r="AI137" s="94"/>
      <c r="AJ137" s="95"/>
      <c r="AK137" s="96">
        <f>IF(D137="","",COUNT($F$134:$AJ$134)-AL137)</f>
        <v>30</v>
      </c>
      <c r="AL137" s="172">
        <f>IF(D137="","",AT137+AU137)</f>
        <v>0</v>
      </c>
      <c r="AM137" s="98">
        <f>IF(D137="","",COUNTIF(F137:AJ137,"休"))</f>
        <v>0</v>
      </c>
      <c r="AN137" s="195">
        <f t="shared" ref="AN137:AN142" si="113">IF(D137="","",IF(AK137=0,"－",IFERROR(ROUNDDOWN(AM137/AK137,3),"")))</f>
        <v>0</v>
      </c>
      <c r="AO137" s="196"/>
      <c r="AP137" s="213">
        <f>ROUNDDOWN(AVERAGE(AN137:AN152),3)</f>
        <v>0</v>
      </c>
      <c r="AQ137" s="214"/>
      <c r="AR137" s="178"/>
      <c r="AT137" s="88">
        <f>IF(D137="","",COUNTIF(F137:AJ137,"－"))</f>
        <v>0</v>
      </c>
      <c r="AU137" s="88">
        <f>IF(D137="","",COUNTIF(F137:AJ137,"外"))</f>
        <v>0</v>
      </c>
      <c r="AV137" s="2"/>
      <c r="AX137" s="245" t="str">
        <f>$AX$13</f>
        <v>元請負人</v>
      </c>
      <c r="AY137" s="246"/>
      <c r="AZ137" s="247"/>
      <c r="BA137" s="22" t="str">
        <f>$BA$13</f>
        <v>A建設</v>
      </c>
      <c r="BB137" s="23" t="str">
        <f>$BB$13</f>
        <v>〇〇</v>
      </c>
      <c r="BC137" s="90">
        <f>IF(AK137="",0,AK137)</f>
        <v>30</v>
      </c>
      <c r="BD137" s="90">
        <f t="shared" ref="BD137:BE142" si="114">IF(AL137="",0,AL137)</f>
        <v>0</v>
      </c>
      <c r="BE137" s="90">
        <f t="shared" si="114"/>
        <v>0</v>
      </c>
      <c r="BI137" s="100"/>
      <c r="BJ137" s="101">
        <f>AK137</f>
        <v>30</v>
      </c>
      <c r="BK137" s="90"/>
      <c r="BL137" s="90"/>
      <c r="BM137" s="90"/>
      <c r="BN137" s="90"/>
      <c r="BO137" s="90"/>
      <c r="BX137" s="90">
        <f>AL137</f>
        <v>0</v>
      </c>
      <c r="BY137" s="90"/>
      <c r="BZ137" s="90"/>
      <c r="CA137" s="90"/>
      <c r="CB137" s="90"/>
      <c r="CC137" s="90"/>
      <c r="CL137" s="90">
        <f>AM137</f>
        <v>0</v>
      </c>
      <c r="CM137" s="90"/>
      <c r="CN137" s="90"/>
      <c r="CO137" s="90"/>
      <c r="CP137" s="90"/>
      <c r="CQ137" s="90"/>
    </row>
    <row r="138" spans="2:103" ht="13.5" customHeight="1">
      <c r="B138" s="211"/>
      <c r="C138" s="208"/>
      <c r="D138" s="102" t="str">
        <f>IF($AH$14="","",$AH$14)</f>
        <v>●●</v>
      </c>
      <c r="E138" s="193"/>
      <c r="F138" s="103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5"/>
      <c r="AK138" s="96">
        <f t="shared" ref="AK138:AK142" si="115">IF(D138="","",COUNT($F$134:$AJ$134)-AL138)</f>
        <v>30</v>
      </c>
      <c r="AL138" s="96">
        <f t="shared" ref="AL138:AL142" si="116">IF(D138="","",AT138+AU138)</f>
        <v>0</v>
      </c>
      <c r="AM138" s="106">
        <f t="shared" ref="AM138:AM142" si="117">IF(D138="","",COUNTIF(F138:AJ138,"休"))</f>
        <v>0</v>
      </c>
      <c r="AN138" s="197">
        <f t="shared" si="113"/>
        <v>0</v>
      </c>
      <c r="AO138" s="198"/>
      <c r="AP138" s="215"/>
      <c r="AQ138" s="216"/>
      <c r="AR138" s="178"/>
      <c r="AT138" s="88">
        <f t="shared" ref="AT138:AT142" si="118">IF(D138="","",COUNTIF(F138:AJ138,"－"))</f>
        <v>0</v>
      </c>
      <c r="AU138" s="88">
        <f t="shared" ref="AU138:AU142" si="119">IF(D138="","",COUNTIF(F138:AJ138,"外"))</f>
        <v>0</v>
      </c>
      <c r="AV138" s="2"/>
      <c r="AX138" s="245"/>
      <c r="AY138" s="246"/>
      <c r="AZ138" s="247"/>
      <c r="BA138" s="35" t="str">
        <f>$BA$14</f>
        <v>A建設</v>
      </c>
      <c r="BB138" s="36" t="str">
        <f>$BB$14</f>
        <v>●●</v>
      </c>
      <c r="BC138" s="90">
        <f t="shared" ref="BC138:BC142" si="120">IF(AK138="",0,AK138)</f>
        <v>30</v>
      </c>
      <c r="BD138" s="90">
        <f t="shared" si="114"/>
        <v>0</v>
      </c>
      <c r="BE138" s="90">
        <f t="shared" si="114"/>
        <v>0</v>
      </c>
      <c r="BI138" s="100"/>
      <c r="BJ138" s="101"/>
      <c r="BK138" s="90">
        <f>AK138</f>
        <v>30</v>
      </c>
      <c r="BL138" s="90"/>
      <c r="BM138" s="90"/>
      <c r="BN138" s="90"/>
      <c r="BO138" s="90"/>
      <c r="BX138" s="90"/>
      <c r="BY138" s="90">
        <f>AL138</f>
        <v>0</v>
      </c>
      <c r="BZ138" s="90"/>
      <c r="CA138" s="90"/>
      <c r="CB138" s="90"/>
      <c r="CC138" s="90"/>
      <c r="CL138" s="90"/>
      <c r="CM138" s="90">
        <f>AM138</f>
        <v>0</v>
      </c>
      <c r="CN138" s="90"/>
      <c r="CO138" s="90"/>
      <c r="CP138" s="90"/>
      <c r="CQ138" s="90"/>
    </row>
    <row r="139" spans="2:103" ht="13.5" customHeight="1">
      <c r="B139" s="211"/>
      <c r="C139" s="208"/>
      <c r="D139" s="102" t="str">
        <f>IF($AH$15="","",$AH$15)</f>
        <v>△△</v>
      </c>
      <c r="E139" s="193"/>
      <c r="F139" s="103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5"/>
      <c r="AK139" s="96">
        <f t="shared" si="115"/>
        <v>30</v>
      </c>
      <c r="AL139" s="96">
        <f t="shared" si="116"/>
        <v>0</v>
      </c>
      <c r="AM139" s="106">
        <f t="shared" si="117"/>
        <v>0</v>
      </c>
      <c r="AN139" s="197">
        <f t="shared" si="113"/>
        <v>0</v>
      </c>
      <c r="AO139" s="198"/>
      <c r="AP139" s="215"/>
      <c r="AQ139" s="216"/>
      <c r="AR139" s="178"/>
      <c r="AT139" s="88">
        <f t="shared" si="118"/>
        <v>0</v>
      </c>
      <c r="AU139" s="88">
        <f t="shared" si="119"/>
        <v>0</v>
      </c>
      <c r="AV139" s="2"/>
      <c r="AX139" s="245"/>
      <c r="AY139" s="246"/>
      <c r="AZ139" s="247"/>
      <c r="BA139" s="35" t="str">
        <f>$BA$15</f>
        <v>A建設</v>
      </c>
      <c r="BB139" s="36" t="str">
        <f>$BB$15</f>
        <v>△△</v>
      </c>
      <c r="BC139" s="90">
        <f t="shared" si="120"/>
        <v>30</v>
      </c>
      <c r="BD139" s="90">
        <f t="shared" si="114"/>
        <v>0</v>
      </c>
      <c r="BE139" s="90">
        <f t="shared" si="114"/>
        <v>0</v>
      </c>
      <c r="BI139" s="100"/>
      <c r="BJ139" s="101"/>
      <c r="BK139" s="90"/>
      <c r="BL139" s="90">
        <f>AK139</f>
        <v>30</v>
      </c>
      <c r="BM139" s="90"/>
      <c r="BN139" s="90"/>
      <c r="BO139" s="90"/>
      <c r="BX139" s="90"/>
      <c r="BY139" s="90"/>
      <c r="BZ139" s="90">
        <f>AL139</f>
        <v>0</v>
      </c>
      <c r="CA139" s="90"/>
      <c r="CB139" s="90"/>
      <c r="CC139" s="90"/>
      <c r="CL139" s="90"/>
      <c r="CM139" s="90"/>
      <c r="CN139" s="90">
        <f>AM139</f>
        <v>0</v>
      </c>
      <c r="CO139" s="90"/>
      <c r="CP139" s="90"/>
      <c r="CQ139" s="90"/>
    </row>
    <row r="140" spans="2:103" ht="13.5" customHeight="1">
      <c r="B140" s="211"/>
      <c r="C140" s="208"/>
      <c r="D140" s="102" t="str">
        <f>IF($AH$16="","",$AH$16)</f>
        <v>■■</v>
      </c>
      <c r="E140" s="193"/>
      <c r="F140" s="103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5"/>
      <c r="AK140" s="96">
        <f t="shared" si="115"/>
        <v>30</v>
      </c>
      <c r="AL140" s="96">
        <f t="shared" si="116"/>
        <v>0</v>
      </c>
      <c r="AM140" s="106">
        <f t="shared" si="117"/>
        <v>0</v>
      </c>
      <c r="AN140" s="197">
        <f t="shared" si="113"/>
        <v>0</v>
      </c>
      <c r="AO140" s="198"/>
      <c r="AP140" s="215"/>
      <c r="AQ140" s="216"/>
      <c r="AR140" s="178"/>
      <c r="AT140" s="88">
        <f t="shared" si="118"/>
        <v>0</v>
      </c>
      <c r="AU140" s="88">
        <f t="shared" si="119"/>
        <v>0</v>
      </c>
      <c r="AV140" s="2"/>
      <c r="AX140" s="245"/>
      <c r="AY140" s="246"/>
      <c r="AZ140" s="247"/>
      <c r="BA140" s="35" t="str">
        <f>$BA$16</f>
        <v>A建設</v>
      </c>
      <c r="BB140" s="36" t="str">
        <f>$BB$16</f>
        <v>■■</v>
      </c>
      <c r="BC140" s="90">
        <f t="shared" si="120"/>
        <v>30</v>
      </c>
      <c r="BD140" s="90">
        <f t="shared" si="114"/>
        <v>0</v>
      </c>
      <c r="BE140" s="90">
        <f t="shared" si="114"/>
        <v>0</v>
      </c>
      <c r="BI140" s="100"/>
      <c r="BJ140" s="101"/>
      <c r="BK140" s="90"/>
      <c r="BL140" s="90"/>
      <c r="BM140" s="90">
        <f>AK140</f>
        <v>30</v>
      </c>
      <c r="BN140" s="90"/>
      <c r="BO140" s="90"/>
      <c r="BX140" s="90"/>
      <c r="BY140" s="90"/>
      <c r="BZ140" s="90"/>
      <c r="CA140" s="90">
        <f>AL140</f>
        <v>0</v>
      </c>
      <c r="CB140" s="90"/>
      <c r="CC140" s="90"/>
      <c r="CL140" s="90"/>
      <c r="CM140" s="90"/>
      <c r="CN140" s="90"/>
      <c r="CO140" s="90">
        <f>AM140</f>
        <v>0</v>
      </c>
      <c r="CP140" s="90"/>
      <c r="CQ140" s="90"/>
    </row>
    <row r="141" spans="2:103" ht="13.5" customHeight="1">
      <c r="B141" s="211"/>
      <c r="C141" s="208"/>
      <c r="D141" s="102" t="str">
        <f>IF($AH$17="","",$AH$17)</f>
        <v>★★</v>
      </c>
      <c r="E141" s="193"/>
      <c r="F141" s="103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5"/>
      <c r="AK141" s="96">
        <f t="shared" si="115"/>
        <v>30</v>
      </c>
      <c r="AL141" s="96">
        <f t="shared" si="116"/>
        <v>0</v>
      </c>
      <c r="AM141" s="106">
        <f t="shared" si="117"/>
        <v>0</v>
      </c>
      <c r="AN141" s="197">
        <f t="shared" si="113"/>
        <v>0</v>
      </c>
      <c r="AO141" s="198"/>
      <c r="AP141" s="215"/>
      <c r="AQ141" s="216"/>
      <c r="AR141" s="178"/>
      <c r="AT141" s="88">
        <f t="shared" si="118"/>
        <v>0</v>
      </c>
      <c r="AU141" s="88">
        <f t="shared" si="119"/>
        <v>0</v>
      </c>
      <c r="AV141" s="2"/>
      <c r="AX141" s="245"/>
      <c r="AY141" s="246"/>
      <c r="AZ141" s="247"/>
      <c r="BA141" s="35" t="str">
        <f>$BA$17</f>
        <v>A建設</v>
      </c>
      <c r="BB141" s="36" t="str">
        <f>$BB$17</f>
        <v>★★</v>
      </c>
      <c r="BC141" s="90">
        <f t="shared" si="120"/>
        <v>30</v>
      </c>
      <c r="BD141" s="90">
        <f t="shared" si="114"/>
        <v>0</v>
      </c>
      <c r="BE141" s="90">
        <f t="shared" si="114"/>
        <v>0</v>
      </c>
      <c r="BI141" s="100"/>
      <c r="BJ141" s="101"/>
      <c r="BK141" s="90"/>
      <c r="BL141" s="90"/>
      <c r="BM141" s="90"/>
      <c r="BN141" s="90">
        <f>AK141</f>
        <v>30</v>
      </c>
      <c r="BO141" s="90"/>
      <c r="BX141" s="90"/>
      <c r="BY141" s="90"/>
      <c r="BZ141" s="90"/>
      <c r="CA141" s="90"/>
      <c r="CB141" s="90">
        <f>AL141</f>
        <v>0</v>
      </c>
      <c r="CC141" s="90"/>
      <c r="CL141" s="90"/>
      <c r="CM141" s="90"/>
      <c r="CN141" s="90"/>
      <c r="CO141" s="90"/>
      <c r="CP141" s="90">
        <f>AM141</f>
        <v>0</v>
      </c>
      <c r="CQ141" s="90"/>
    </row>
    <row r="142" spans="2:103" ht="13.5" customHeight="1">
      <c r="B142" s="212"/>
      <c r="C142" s="209"/>
      <c r="D142" s="102" t="str">
        <f>IF($AH$18="","",$AH$18)</f>
        <v/>
      </c>
      <c r="E142" s="194"/>
      <c r="F142" s="107"/>
      <c r="G142" s="108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10"/>
      <c r="AK142" s="96" t="str">
        <f t="shared" si="115"/>
        <v/>
      </c>
      <c r="AL142" s="172" t="str">
        <f t="shared" si="116"/>
        <v/>
      </c>
      <c r="AM142" s="98" t="str">
        <f t="shared" si="117"/>
        <v/>
      </c>
      <c r="AN142" s="199" t="str">
        <f t="shared" si="113"/>
        <v/>
      </c>
      <c r="AO142" s="200"/>
      <c r="AP142" s="215"/>
      <c r="AQ142" s="216"/>
      <c r="AR142" s="178"/>
      <c r="AT142" s="88" t="str">
        <f t="shared" si="118"/>
        <v/>
      </c>
      <c r="AU142" s="88" t="str">
        <f t="shared" si="119"/>
        <v/>
      </c>
      <c r="AV142" s="2"/>
      <c r="AX142" s="245"/>
      <c r="AY142" s="246"/>
      <c r="AZ142" s="247"/>
      <c r="BA142" s="50" t="str">
        <f>$BA$18</f>
        <v>A建設</v>
      </c>
      <c r="BB142" s="51">
        <f>$BB$18</f>
        <v>0</v>
      </c>
      <c r="BC142" s="90">
        <f t="shared" si="120"/>
        <v>0</v>
      </c>
      <c r="BD142" s="90">
        <f t="shared" si="114"/>
        <v>0</v>
      </c>
      <c r="BE142" s="90">
        <f t="shared" si="114"/>
        <v>0</v>
      </c>
      <c r="BI142" s="100"/>
      <c r="BJ142" s="101"/>
      <c r="BK142" s="90"/>
      <c r="BL142" s="90"/>
      <c r="BM142" s="90"/>
      <c r="BN142" s="90"/>
      <c r="BO142" s="90" t="str">
        <f>AK142</f>
        <v/>
      </c>
      <c r="BX142" s="90"/>
      <c r="BY142" s="90"/>
      <c r="BZ142" s="90"/>
      <c r="CA142" s="90"/>
      <c r="CB142" s="90"/>
      <c r="CC142" s="90" t="str">
        <f>AL142</f>
        <v/>
      </c>
      <c r="CL142" s="90"/>
      <c r="CM142" s="90"/>
      <c r="CN142" s="90"/>
      <c r="CO142" s="90"/>
      <c r="CP142" s="90"/>
      <c r="CQ142" s="90" t="str">
        <f>AM142</f>
        <v/>
      </c>
    </row>
    <row r="143" spans="2:103" ht="26.25" customHeight="1">
      <c r="B143" s="210" t="str">
        <f>IF($AB$19="","",$AB$19)</f>
        <v>下請負人</v>
      </c>
      <c r="C143" s="207" t="str">
        <f>$AE$19</f>
        <v>B産業</v>
      </c>
      <c r="D143" s="88"/>
      <c r="E143" s="89" t="s">
        <v>50</v>
      </c>
      <c r="F143" s="158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9"/>
      <c r="AK143" s="88"/>
      <c r="AL143" s="88"/>
      <c r="AM143" s="170"/>
      <c r="AN143" s="112"/>
      <c r="AO143" s="113"/>
      <c r="AP143" s="215"/>
      <c r="AQ143" s="216"/>
      <c r="AR143" s="178"/>
      <c r="AX143" s="183" t="str">
        <f>$AX$19</f>
        <v>下請負人</v>
      </c>
      <c r="AY143" s="184"/>
      <c r="AZ143" s="185"/>
      <c r="BA143" s="150"/>
      <c r="BB143" s="151"/>
      <c r="BC143" s="114"/>
      <c r="BD143" s="114"/>
      <c r="BE143" s="114"/>
    </row>
    <row r="144" spans="2:103" ht="13.5" customHeight="1">
      <c r="B144" s="211"/>
      <c r="C144" s="208"/>
      <c r="D144" s="115" t="str">
        <f>IF($AH$19="","",$AH$19)</f>
        <v>〇〇</v>
      </c>
      <c r="E144" s="192"/>
      <c r="F144" s="92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4"/>
      <c r="AF144" s="94"/>
      <c r="AG144" s="94"/>
      <c r="AH144" s="94"/>
      <c r="AI144" s="94"/>
      <c r="AJ144" s="95"/>
      <c r="AK144" s="96">
        <f>IF(D144="","",COUNT($F$134:$AJ$134)-AL144)</f>
        <v>30</v>
      </c>
      <c r="AL144" s="172">
        <f>IF(D144="","",AT144+AU144)</f>
        <v>0</v>
      </c>
      <c r="AM144" s="98">
        <f>IF(D144="","",COUNTIF(F144:AJ144,"休"))</f>
        <v>0</v>
      </c>
      <c r="AN144" s="195">
        <f t="shared" ref="AN144:AN147" si="121">IF(D144="","",IF(AK144=0,"－",IFERROR(ROUNDDOWN(AM144/AK144,3),"")))</f>
        <v>0</v>
      </c>
      <c r="AO144" s="196"/>
      <c r="AP144" s="215"/>
      <c r="AQ144" s="216"/>
      <c r="AR144" s="178"/>
      <c r="AT144" s="88">
        <f t="shared" ref="AT144:AT147" si="122">IF(D144="","",COUNTIF(F144:AJ144,"－"))</f>
        <v>0</v>
      </c>
      <c r="AU144" s="88">
        <f t="shared" ref="AU144:AU147" si="123">IF(D144="","",COUNTIF(F144:AJ144,"外"))</f>
        <v>0</v>
      </c>
      <c r="AV144" s="2"/>
      <c r="AX144" s="186"/>
      <c r="AY144" s="187"/>
      <c r="AZ144" s="188"/>
      <c r="BA144" s="22" t="str">
        <f>$BA$19</f>
        <v>B産業</v>
      </c>
      <c r="BB144" s="23" t="str">
        <f>$BB$19</f>
        <v>〇〇</v>
      </c>
      <c r="BC144" s="90">
        <f t="shared" ref="BC144:BE147" si="124">IF(AK144="",0,AK144)</f>
        <v>30</v>
      </c>
      <c r="BD144" s="90">
        <f t="shared" si="124"/>
        <v>0</v>
      </c>
      <c r="BE144" s="90">
        <f t="shared" si="124"/>
        <v>0</v>
      </c>
      <c r="BP144" s="90">
        <f>AK144</f>
        <v>30</v>
      </c>
      <c r="BQ144" s="90"/>
      <c r="BR144" s="90"/>
      <c r="BS144" s="90"/>
      <c r="CD144" s="90">
        <f>AL144</f>
        <v>0</v>
      </c>
      <c r="CE144" s="90"/>
      <c r="CF144" s="90"/>
      <c r="CG144" s="90"/>
      <c r="CR144" s="90">
        <f>AM144</f>
        <v>0</v>
      </c>
      <c r="CS144" s="90"/>
      <c r="CT144" s="90"/>
      <c r="CU144" s="90"/>
    </row>
    <row r="145" spans="2:103" ht="13.5" customHeight="1">
      <c r="B145" s="211"/>
      <c r="C145" s="208"/>
      <c r="D145" s="102" t="str">
        <f>IF($AH$20="","",$AH$20)</f>
        <v>●●</v>
      </c>
      <c r="E145" s="193"/>
      <c r="F145" s="103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5"/>
      <c r="AK145" s="96">
        <f t="shared" ref="AK145:AK147" si="125">IF(D145="","",COUNT($F$134:$AJ$134)-AL145)</f>
        <v>30</v>
      </c>
      <c r="AL145" s="96">
        <f t="shared" ref="AL145:AL147" si="126">IF(D145="","",AT145+AU145)</f>
        <v>0</v>
      </c>
      <c r="AM145" s="106">
        <f t="shared" ref="AM145:AM147" si="127">IF(D145="","",COUNTIF(F145:AJ145,"休"))</f>
        <v>0</v>
      </c>
      <c r="AN145" s="197">
        <f t="shared" si="121"/>
        <v>0</v>
      </c>
      <c r="AO145" s="198"/>
      <c r="AP145" s="215"/>
      <c r="AQ145" s="216"/>
      <c r="AR145" s="178"/>
      <c r="AT145" s="88">
        <f t="shared" si="122"/>
        <v>0</v>
      </c>
      <c r="AU145" s="88">
        <f t="shared" si="123"/>
        <v>0</v>
      </c>
      <c r="AV145" s="2"/>
      <c r="AX145" s="186"/>
      <c r="AY145" s="187"/>
      <c r="AZ145" s="188"/>
      <c r="BA145" s="35" t="str">
        <f>$BA$20</f>
        <v>B産業</v>
      </c>
      <c r="BB145" s="152" t="str">
        <f>$BB$20</f>
        <v>●●</v>
      </c>
      <c r="BC145" s="90">
        <f t="shared" si="124"/>
        <v>30</v>
      </c>
      <c r="BD145" s="90">
        <f t="shared" si="124"/>
        <v>0</v>
      </c>
      <c r="BE145" s="90">
        <f t="shared" si="124"/>
        <v>0</v>
      </c>
      <c r="BP145" s="90"/>
      <c r="BQ145" s="90">
        <f>AK145</f>
        <v>30</v>
      </c>
      <c r="BR145" s="90"/>
      <c r="BS145" s="90"/>
      <c r="CD145" s="90"/>
      <c r="CE145" s="90">
        <f>AL145</f>
        <v>0</v>
      </c>
      <c r="CF145" s="90"/>
      <c r="CG145" s="90"/>
      <c r="CR145" s="90"/>
      <c r="CS145" s="90">
        <f>AM145</f>
        <v>0</v>
      </c>
      <c r="CT145" s="90"/>
      <c r="CU145" s="90"/>
    </row>
    <row r="146" spans="2:103" ht="13.5" customHeight="1">
      <c r="B146" s="211"/>
      <c r="C146" s="208"/>
      <c r="D146" s="102" t="str">
        <f>IF($AH$21="","",$AH$21)</f>
        <v/>
      </c>
      <c r="E146" s="193"/>
      <c r="F146" s="103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5"/>
      <c r="AK146" s="96" t="str">
        <f t="shared" si="125"/>
        <v/>
      </c>
      <c r="AL146" s="96" t="str">
        <f t="shared" si="126"/>
        <v/>
      </c>
      <c r="AM146" s="106" t="str">
        <f t="shared" si="127"/>
        <v/>
      </c>
      <c r="AN146" s="197" t="str">
        <f t="shared" si="121"/>
        <v/>
      </c>
      <c r="AO146" s="198"/>
      <c r="AP146" s="215"/>
      <c r="AQ146" s="216"/>
      <c r="AR146" s="178"/>
      <c r="AT146" s="88" t="str">
        <f t="shared" si="122"/>
        <v/>
      </c>
      <c r="AU146" s="88" t="str">
        <f t="shared" si="123"/>
        <v/>
      </c>
      <c r="AV146" s="2"/>
      <c r="AX146" s="186"/>
      <c r="AY146" s="187"/>
      <c r="AZ146" s="188"/>
      <c r="BA146" s="35" t="str">
        <f>$BA$21</f>
        <v>B産業</v>
      </c>
      <c r="BB146" s="152">
        <f>$BB$21</f>
        <v>0</v>
      </c>
      <c r="BC146" s="90">
        <f t="shared" si="124"/>
        <v>0</v>
      </c>
      <c r="BD146" s="90">
        <f t="shared" si="124"/>
        <v>0</v>
      </c>
      <c r="BE146" s="90">
        <f t="shared" si="124"/>
        <v>0</v>
      </c>
      <c r="BP146" s="90"/>
      <c r="BQ146" s="90"/>
      <c r="BR146" s="90" t="str">
        <f>AK146</f>
        <v/>
      </c>
      <c r="BS146" s="90"/>
      <c r="CD146" s="90"/>
      <c r="CE146" s="90"/>
      <c r="CF146" s="90" t="str">
        <f>AL146</f>
        <v/>
      </c>
      <c r="CG146" s="90"/>
      <c r="CR146" s="90"/>
      <c r="CS146" s="90"/>
      <c r="CT146" s="90" t="str">
        <f>AM146</f>
        <v/>
      </c>
      <c r="CU146" s="90"/>
    </row>
    <row r="147" spans="2:103" ht="13.5" customHeight="1">
      <c r="B147" s="211"/>
      <c r="C147" s="209"/>
      <c r="D147" s="115" t="str">
        <f>IF($AH$22="","",$AH$22)</f>
        <v/>
      </c>
      <c r="E147" s="194"/>
      <c r="F147" s="10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5"/>
      <c r="AK147" s="96" t="str">
        <f t="shared" si="125"/>
        <v/>
      </c>
      <c r="AL147" s="116" t="str">
        <f t="shared" si="126"/>
        <v/>
      </c>
      <c r="AM147" s="98" t="str">
        <f t="shared" si="127"/>
        <v/>
      </c>
      <c r="AN147" s="199" t="str">
        <f t="shared" si="121"/>
        <v/>
      </c>
      <c r="AO147" s="200"/>
      <c r="AP147" s="215"/>
      <c r="AQ147" s="216"/>
      <c r="AR147" s="178"/>
      <c r="AT147" s="88" t="str">
        <f t="shared" si="122"/>
        <v/>
      </c>
      <c r="AU147" s="88" t="str">
        <f t="shared" si="123"/>
        <v/>
      </c>
      <c r="AV147" s="2"/>
      <c r="AX147" s="186"/>
      <c r="AY147" s="187"/>
      <c r="AZ147" s="188"/>
      <c r="BA147" s="50" t="str">
        <f>$BA$22</f>
        <v>B産業</v>
      </c>
      <c r="BB147" s="153" t="str">
        <f t="shared" ref="BB147" si="128">BB127</f>
        <v>●●</v>
      </c>
      <c r="BC147" s="90">
        <f t="shared" si="124"/>
        <v>0</v>
      </c>
      <c r="BD147" s="90">
        <f t="shared" si="124"/>
        <v>0</v>
      </c>
      <c r="BE147" s="90">
        <f t="shared" si="124"/>
        <v>0</v>
      </c>
      <c r="BP147" s="90"/>
      <c r="BQ147" s="90"/>
      <c r="BR147" s="90"/>
      <c r="BS147" s="90" t="str">
        <f>AK147</f>
        <v/>
      </c>
      <c r="CD147" s="90"/>
      <c r="CE147" s="90"/>
      <c r="CF147" s="90"/>
      <c r="CG147" s="90" t="str">
        <f>AL147</f>
        <v/>
      </c>
      <c r="CR147" s="90"/>
      <c r="CS147" s="90"/>
      <c r="CT147" s="90"/>
      <c r="CU147" s="90" t="str">
        <f>AM147</f>
        <v/>
      </c>
    </row>
    <row r="148" spans="2:103" ht="26.25" customHeight="1">
      <c r="B148" s="211"/>
      <c r="C148" s="207" t="str">
        <f>$AE$23</f>
        <v>C土木</v>
      </c>
      <c r="D148" s="88"/>
      <c r="E148" s="89" t="s">
        <v>50</v>
      </c>
      <c r="F148" s="158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9"/>
      <c r="AK148" s="88"/>
      <c r="AL148" s="88"/>
      <c r="AM148" s="170"/>
      <c r="AN148" s="112"/>
      <c r="AO148" s="113"/>
      <c r="AP148" s="215"/>
      <c r="AQ148" s="216"/>
      <c r="AR148" s="178"/>
      <c r="AX148" s="186"/>
      <c r="AY148" s="187"/>
      <c r="AZ148" s="188"/>
      <c r="BA148" s="150"/>
      <c r="BB148" s="149"/>
      <c r="BC148" s="114"/>
      <c r="BD148" s="114"/>
      <c r="BE148" s="114"/>
    </row>
    <row r="149" spans="2:103">
      <c r="B149" s="211"/>
      <c r="C149" s="208"/>
      <c r="D149" s="91" t="str">
        <f>IF($AH$23="","",$AH$23)</f>
        <v>●●</v>
      </c>
      <c r="E149" s="192"/>
      <c r="F149" s="92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117"/>
      <c r="AK149" s="96">
        <f>IF(D149="","",COUNT($F$134:$AJ$134)-AL149)</f>
        <v>30</v>
      </c>
      <c r="AL149" s="171">
        <f>IF(D149="","",AT149+AU149)</f>
        <v>0</v>
      </c>
      <c r="AM149" s="119">
        <f>IF(D149="","",COUNTIF(F149:AJ149,"休"))</f>
        <v>0</v>
      </c>
      <c r="AN149" s="195">
        <f t="shared" ref="AN149:AN152" si="129">IF(D149="","",IF(AK149=0,"－",IFERROR(ROUNDDOWN(AM149/AK149,3),"")))</f>
        <v>0</v>
      </c>
      <c r="AO149" s="196"/>
      <c r="AP149" s="215"/>
      <c r="AQ149" s="216"/>
      <c r="AR149" s="178"/>
      <c r="AT149" s="88">
        <f t="shared" ref="AT149:AT152" si="130">IF(D149="","",COUNTIF(F149:AJ149,"－"))</f>
        <v>0</v>
      </c>
      <c r="AU149" s="88">
        <f t="shared" ref="AU149:AU152" si="131">IF(D149="","",COUNTIF(F149:AJ149,"外"))</f>
        <v>0</v>
      </c>
      <c r="AV149" s="2"/>
      <c r="AX149" s="186"/>
      <c r="AY149" s="187"/>
      <c r="AZ149" s="188"/>
      <c r="BA149" s="22" t="str">
        <f>$BA$23</f>
        <v>C土木</v>
      </c>
      <c r="BB149" s="154" t="str">
        <f>$BB$23</f>
        <v>●●</v>
      </c>
      <c r="BC149" s="90">
        <f t="shared" ref="BC149:BE152" si="132">IF(AK149="",0,AK149)</f>
        <v>30</v>
      </c>
      <c r="BD149" s="90">
        <f t="shared" si="132"/>
        <v>0</v>
      </c>
      <c r="BE149" s="90">
        <f t="shared" si="132"/>
        <v>0</v>
      </c>
      <c r="BT149" s="90">
        <f>AK149</f>
        <v>30</v>
      </c>
      <c r="BU149" s="90"/>
      <c r="BV149" s="90"/>
      <c r="BW149" s="90"/>
      <c r="CH149" s="90">
        <f>AL149</f>
        <v>0</v>
      </c>
      <c r="CI149" s="90"/>
      <c r="CJ149" s="90"/>
      <c r="CK149" s="90"/>
      <c r="CV149" s="90">
        <f>AM149</f>
        <v>0</v>
      </c>
      <c r="CW149" s="90"/>
      <c r="CX149" s="90"/>
      <c r="CY149" s="90"/>
    </row>
    <row r="150" spans="2:103" ht="13.5" customHeight="1">
      <c r="B150" s="211"/>
      <c r="C150" s="208"/>
      <c r="D150" s="102" t="str">
        <f>IF($AH$24="","",$AH$24)</f>
        <v/>
      </c>
      <c r="E150" s="193"/>
      <c r="F150" s="103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5"/>
      <c r="AK150" s="96" t="str">
        <f t="shared" ref="AK150:AK152" si="133">IF(D150="","",COUNT($F$134:$AJ$134)-AL150)</f>
        <v/>
      </c>
      <c r="AL150" s="96" t="str">
        <f t="shared" ref="AL150:AL152" si="134">IF(D150="","",AT150+AU150)</f>
        <v/>
      </c>
      <c r="AM150" s="106" t="str">
        <f t="shared" ref="AM150:AM152" si="135">IF(D150="","",COUNTIF(F150:AJ150,"休"))</f>
        <v/>
      </c>
      <c r="AN150" s="197" t="str">
        <f t="shared" si="129"/>
        <v/>
      </c>
      <c r="AO150" s="198"/>
      <c r="AP150" s="215"/>
      <c r="AQ150" s="216"/>
      <c r="AR150" s="178"/>
      <c r="AT150" s="88" t="str">
        <f t="shared" si="130"/>
        <v/>
      </c>
      <c r="AU150" s="88" t="str">
        <f t="shared" si="131"/>
        <v/>
      </c>
      <c r="AV150" s="2"/>
      <c r="AX150" s="186"/>
      <c r="AY150" s="187"/>
      <c r="AZ150" s="188"/>
      <c r="BA150" s="35" t="str">
        <f>$BA$24</f>
        <v>C土木</v>
      </c>
      <c r="BB150" s="152">
        <f>$BB$24</f>
        <v>0</v>
      </c>
      <c r="BC150" s="90">
        <f t="shared" si="132"/>
        <v>0</v>
      </c>
      <c r="BD150" s="90">
        <f t="shared" si="132"/>
        <v>0</v>
      </c>
      <c r="BE150" s="90">
        <f t="shared" si="132"/>
        <v>0</v>
      </c>
      <c r="BT150" s="90"/>
      <c r="BU150" s="90" t="str">
        <f>AK150</f>
        <v/>
      </c>
      <c r="BV150" s="90"/>
      <c r="BW150" s="90"/>
      <c r="CH150" s="90"/>
      <c r="CI150" s="90" t="str">
        <f>AL150</f>
        <v/>
      </c>
      <c r="CJ150" s="90"/>
      <c r="CK150" s="90"/>
      <c r="CV150" s="90"/>
      <c r="CW150" s="90" t="str">
        <f>AM150</f>
        <v/>
      </c>
      <c r="CX150" s="90"/>
      <c r="CY150" s="90"/>
    </row>
    <row r="151" spans="2:103" ht="13.5" customHeight="1">
      <c r="B151" s="211"/>
      <c r="C151" s="208"/>
      <c r="D151" s="102" t="str">
        <f>IF($AH$25="","",$AH$25)</f>
        <v/>
      </c>
      <c r="E151" s="193"/>
      <c r="F151" s="103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5"/>
      <c r="AK151" s="96" t="str">
        <f t="shared" si="133"/>
        <v/>
      </c>
      <c r="AL151" s="96" t="str">
        <f t="shared" si="134"/>
        <v/>
      </c>
      <c r="AM151" s="106" t="str">
        <f t="shared" si="135"/>
        <v/>
      </c>
      <c r="AN151" s="197" t="str">
        <f t="shared" si="129"/>
        <v/>
      </c>
      <c r="AO151" s="198"/>
      <c r="AP151" s="215"/>
      <c r="AQ151" s="216"/>
      <c r="AR151" s="178"/>
      <c r="AT151" s="88" t="str">
        <f t="shared" si="130"/>
        <v/>
      </c>
      <c r="AU151" s="88" t="str">
        <f t="shared" si="131"/>
        <v/>
      </c>
      <c r="AV151" s="2"/>
      <c r="AX151" s="186"/>
      <c r="AY151" s="187"/>
      <c r="AZ151" s="188"/>
      <c r="BA151" s="35" t="str">
        <f>$BA$25</f>
        <v>C土木</v>
      </c>
      <c r="BB151" s="152">
        <f>$BB$25</f>
        <v>0</v>
      </c>
      <c r="BC151" s="90">
        <f t="shared" si="132"/>
        <v>0</v>
      </c>
      <c r="BD151" s="90">
        <f t="shared" si="132"/>
        <v>0</v>
      </c>
      <c r="BE151" s="90">
        <f t="shared" si="132"/>
        <v>0</v>
      </c>
      <c r="BT151" s="90"/>
      <c r="BU151" s="90"/>
      <c r="BV151" s="90" t="str">
        <f>AK151</f>
        <v/>
      </c>
      <c r="BW151" s="90"/>
      <c r="CH151" s="90"/>
      <c r="CI151" s="90"/>
      <c r="CJ151" s="90" t="str">
        <f>AL151</f>
        <v/>
      </c>
      <c r="CK151" s="90"/>
      <c r="CV151" s="90"/>
      <c r="CW151" s="90"/>
      <c r="CX151" s="90" t="str">
        <f>AM151</f>
        <v/>
      </c>
      <c r="CY151" s="90"/>
    </row>
    <row r="152" spans="2:103" ht="13.5" customHeight="1">
      <c r="B152" s="212"/>
      <c r="C152" s="209"/>
      <c r="D152" s="120" t="str">
        <f>IF($AH$26="","",$AH$26)</f>
        <v/>
      </c>
      <c r="E152" s="194"/>
      <c r="F152" s="121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22"/>
      <c r="AK152" s="116" t="str">
        <f t="shared" si="133"/>
        <v/>
      </c>
      <c r="AL152" s="173" t="str">
        <f t="shared" si="134"/>
        <v/>
      </c>
      <c r="AM152" s="124" t="str">
        <f t="shared" si="135"/>
        <v/>
      </c>
      <c r="AN152" s="199" t="str">
        <f t="shared" si="129"/>
        <v/>
      </c>
      <c r="AO152" s="200"/>
      <c r="AP152" s="217"/>
      <c r="AQ152" s="218"/>
      <c r="AR152" s="178"/>
      <c r="AT152" s="88" t="str">
        <f t="shared" si="130"/>
        <v/>
      </c>
      <c r="AU152" s="88" t="str">
        <f t="shared" si="131"/>
        <v/>
      </c>
      <c r="AV152" s="2"/>
      <c r="AX152" s="189"/>
      <c r="AY152" s="190"/>
      <c r="AZ152" s="191"/>
      <c r="BA152" s="50" t="str">
        <f>$BA$26</f>
        <v>C土木</v>
      </c>
      <c r="BB152" s="153">
        <f>$BB$26</f>
        <v>0</v>
      </c>
      <c r="BC152" s="90">
        <f t="shared" si="132"/>
        <v>0</v>
      </c>
      <c r="BD152" s="90">
        <f t="shared" si="132"/>
        <v>0</v>
      </c>
      <c r="BE152" s="90">
        <f t="shared" si="132"/>
        <v>0</v>
      </c>
      <c r="BT152" s="90"/>
      <c r="BU152" s="90"/>
      <c r="BV152" s="90"/>
      <c r="BW152" s="90" t="str">
        <f>AK152</f>
        <v/>
      </c>
      <c r="CH152" s="90"/>
      <c r="CI152" s="90"/>
      <c r="CJ152" s="90"/>
      <c r="CK152" s="90" t="str">
        <f>AL152</f>
        <v/>
      </c>
      <c r="CV152" s="90"/>
      <c r="CW152" s="90"/>
      <c r="CX152" s="90"/>
      <c r="CY152" s="90" t="str">
        <f>AM152</f>
        <v/>
      </c>
    </row>
    <row r="153" spans="2:103"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M153" s="203" t="s">
        <v>56</v>
      </c>
      <c r="AN153" s="204"/>
      <c r="AO153" s="204"/>
      <c r="AP153" s="205" t="str">
        <f>IF(7&gt;COUNT(F134:AJ134),"対象外",IF(AP137&gt;=0.285,"達成","未達成"))</f>
        <v>未達成</v>
      </c>
      <c r="AQ153" s="206"/>
      <c r="AR153" s="165"/>
      <c r="BA153" s="150"/>
      <c r="BB153" s="150"/>
      <c r="BC153" s="127"/>
      <c r="BD153" s="127"/>
      <c r="BE153" s="127"/>
    </row>
    <row r="154" spans="2:103">
      <c r="B154" s="177"/>
      <c r="C154" s="175"/>
      <c r="D154" s="17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126"/>
      <c r="AL154" s="2"/>
      <c r="AM154" s="2"/>
      <c r="AR154" s="155"/>
      <c r="BA154" s="150"/>
      <c r="BB154" s="150"/>
    </row>
    <row r="155" spans="2:103">
      <c r="B155" s="177"/>
      <c r="C155" s="175"/>
      <c r="D155" s="179"/>
      <c r="F155" s="129" t="str">
        <f>IF(F156="","",IF(COUNT($F156:$AJ156)&lt;7,"外",""))</f>
        <v/>
      </c>
      <c r="G155" s="129" t="str">
        <f t="shared" ref="G155:K155" si="136">IF(G156="","",IF(COUNT($F156:$AJ156)&lt;7,"外",""))</f>
        <v/>
      </c>
      <c r="H155" s="129" t="str">
        <f t="shared" si="136"/>
        <v/>
      </c>
      <c r="I155" s="130" t="str">
        <f t="shared" si="136"/>
        <v/>
      </c>
      <c r="J155" s="130" t="str">
        <f t="shared" si="136"/>
        <v/>
      </c>
      <c r="K155" s="130" t="str">
        <f t="shared" si="136"/>
        <v/>
      </c>
      <c r="AK155" s="139"/>
      <c r="AL155" s="2"/>
      <c r="AM155" s="2"/>
      <c r="AR155" s="155"/>
      <c r="BA155" s="150"/>
      <c r="BB155" s="150"/>
    </row>
    <row r="156" spans="2:103" ht="13.5" customHeight="1">
      <c r="B156" s="219">
        <f>F156</f>
        <v>45839</v>
      </c>
      <c r="C156" s="220"/>
      <c r="D156" s="221"/>
      <c r="E156" s="77" t="s">
        <v>48</v>
      </c>
      <c r="F156" s="78">
        <f>IF(EDATE(B134,1)&gt;$E$10,"",EDATE(B134,1))</f>
        <v>45839</v>
      </c>
      <c r="G156" s="79">
        <f>IF(MONTH($F156)&lt;MONTH($F156+F$1),"",IF(($F156+F$1)&gt;$E$10,"",IF(F156=EOMONTH(($F156-DAY($F156)+G$1),0),"",IF(F156="","",F156+1))))</f>
        <v>45840</v>
      </c>
      <c r="H156" s="79">
        <f t="shared" ref="H156:AJ156" si="137">IF(MONTH($F156)&lt;MONTH($F156+G$1),"",IF(($F156+G$1)&gt;$E$10,"",IF(G156=EOMONTH(($F156-DAY($F156)+H$1),0),"",IF(G156="","",G156+1))))</f>
        <v>45841</v>
      </c>
      <c r="I156" s="79">
        <f t="shared" si="137"/>
        <v>45842</v>
      </c>
      <c r="J156" s="79">
        <f t="shared" si="137"/>
        <v>45843</v>
      </c>
      <c r="K156" s="79">
        <f t="shared" si="137"/>
        <v>45844</v>
      </c>
      <c r="L156" s="79">
        <f t="shared" si="137"/>
        <v>45845</v>
      </c>
      <c r="M156" s="79">
        <f t="shared" si="137"/>
        <v>45846</v>
      </c>
      <c r="N156" s="79">
        <f t="shared" si="137"/>
        <v>45847</v>
      </c>
      <c r="O156" s="79">
        <f t="shared" si="137"/>
        <v>45848</v>
      </c>
      <c r="P156" s="79">
        <f t="shared" si="137"/>
        <v>45849</v>
      </c>
      <c r="Q156" s="79">
        <f t="shared" si="137"/>
        <v>45850</v>
      </c>
      <c r="R156" s="79">
        <f t="shared" si="137"/>
        <v>45851</v>
      </c>
      <c r="S156" s="79">
        <f t="shared" si="137"/>
        <v>45852</v>
      </c>
      <c r="T156" s="79">
        <f t="shared" si="137"/>
        <v>45853</v>
      </c>
      <c r="U156" s="79">
        <f t="shared" si="137"/>
        <v>45854</v>
      </c>
      <c r="V156" s="79">
        <f t="shared" si="137"/>
        <v>45855</v>
      </c>
      <c r="W156" s="79">
        <f t="shared" si="137"/>
        <v>45856</v>
      </c>
      <c r="X156" s="79">
        <f t="shared" si="137"/>
        <v>45857</v>
      </c>
      <c r="Y156" s="79">
        <f t="shared" si="137"/>
        <v>45858</v>
      </c>
      <c r="Z156" s="79">
        <f t="shared" si="137"/>
        <v>45859</v>
      </c>
      <c r="AA156" s="79">
        <f t="shared" si="137"/>
        <v>45860</v>
      </c>
      <c r="AB156" s="79">
        <f t="shared" si="137"/>
        <v>45861</v>
      </c>
      <c r="AC156" s="79">
        <f t="shared" si="137"/>
        <v>45862</v>
      </c>
      <c r="AD156" s="79">
        <f t="shared" si="137"/>
        <v>45863</v>
      </c>
      <c r="AE156" s="79">
        <f t="shared" si="137"/>
        <v>45864</v>
      </c>
      <c r="AF156" s="79">
        <f t="shared" si="137"/>
        <v>45865</v>
      </c>
      <c r="AG156" s="79">
        <f t="shared" si="137"/>
        <v>45866</v>
      </c>
      <c r="AH156" s="79">
        <f t="shared" si="137"/>
        <v>45867</v>
      </c>
      <c r="AI156" s="79">
        <f t="shared" si="137"/>
        <v>45868</v>
      </c>
      <c r="AJ156" s="80">
        <f t="shared" si="137"/>
        <v>45869</v>
      </c>
      <c r="AK156" s="225" t="s">
        <v>25</v>
      </c>
      <c r="AL156" s="228" t="s">
        <v>71</v>
      </c>
      <c r="AM156" s="231" t="s">
        <v>27</v>
      </c>
      <c r="AN156" s="234" t="s">
        <v>51</v>
      </c>
      <c r="AO156" s="235"/>
      <c r="AP156" s="240" t="s">
        <v>52</v>
      </c>
      <c r="AQ156" s="241"/>
      <c r="AR156" s="182"/>
      <c r="AT156" s="201" t="s">
        <v>53</v>
      </c>
      <c r="AU156" s="201" t="s">
        <v>54</v>
      </c>
      <c r="AV156" s="202" t="s">
        <v>55</v>
      </c>
      <c r="BA156" s="150"/>
      <c r="BB156" s="150"/>
    </row>
    <row r="157" spans="2:103">
      <c r="B157" s="222"/>
      <c r="C157" s="223"/>
      <c r="D157" s="224"/>
      <c r="E157" s="82" t="s">
        <v>49</v>
      </c>
      <c r="F157" s="83" t="str">
        <f>TEXT(F156,"aaa")</f>
        <v>火</v>
      </c>
      <c r="G157" s="84" t="str">
        <f t="shared" ref="G157:AJ157" si="138">TEXT(G156,"aaa")</f>
        <v>水</v>
      </c>
      <c r="H157" s="84" t="str">
        <f t="shared" si="138"/>
        <v>木</v>
      </c>
      <c r="I157" s="84" t="str">
        <f t="shared" si="138"/>
        <v>金</v>
      </c>
      <c r="J157" s="84" t="str">
        <f t="shared" si="138"/>
        <v>土</v>
      </c>
      <c r="K157" s="84" t="str">
        <f t="shared" si="138"/>
        <v>日</v>
      </c>
      <c r="L157" s="84" t="str">
        <f t="shared" si="138"/>
        <v>月</v>
      </c>
      <c r="M157" s="84" t="str">
        <f t="shared" si="138"/>
        <v>火</v>
      </c>
      <c r="N157" s="84" t="str">
        <f t="shared" si="138"/>
        <v>水</v>
      </c>
      <c r="O157" s="84" t="str">
        <f t="shared" si="138"/>
        <v>木</v>
      </c>
      <c r="P157" s="84" t="str">
        <f t="shared" si="138"/>
        <v>金</v>
      </c>
      <c r="Q157" s="84" t="str">
        <f t="shared" si="138"/>
        <v>土</v>
      </c>
      <c r="R157" s="84" t="str">
        <f t="shared" si="138"/>
        <v>日</v>
      </c>
      <c r="S157" s="84" t="str">
        <f t="shared" si="138"/>
        <v>月</v>
      </c>
      <c r="T157" s="84" t="str">
        <f t="shared" si="138"/>
        <v>火</v>
      </c>
      <c r="U157" s="84" t="str">
        <f t="shared" si="138"/>
        <v>水</v>
      </c>
      <c r="V157" s="84" t="str">
        <f t="shared" si="138"/>
        <v>木</v>
      </c>
      <c r="W157" s="84" t="str">
        <f t="shared" si="138"/>
        <v>金</v>
      </c>
      <c r="X157" s="84" t="str">
        <f t="shared" si="138"/>
        <v>土</v>
      </c>
      <c r="Y157" s="84" t="str">
        <f t="shared" si="138"/>
        <v>日</v>
      </c>
      <c r="Z157" s="84" t="str">
        <f t="shared" si="138"/>
        <v>月</v>
      </c>
      <c r="AA157" s="84" t="str">
        <f t="shared" si="138"/>
        <v>火</v>
      </c>
      <c r="AB157" s="84" t="str">
        <f t="shared" si="138"/>
        <v>水</v>
      </c>
      <c r="AC157" s="84" t="str">
        <f t="shared" si="138"/>
        <v>木</v>
      </c>
      <c r="AD157" s="84" t="str">
        <f t="shared" si="138"/>
        <v>金</v>
      </c>
      <c r="AE157" s="84" t="str">
        <f t="shared" si="138"/>
        <v>土</v>
      </c>
      <c r="AF157" s="84" t="str">
        <f t="shared" si="138"/>
        <v>日</v>
      </c>
      <c r="AG157" s="84" t="str">
        <f t="shared" si="138"/>
        <v>月</v>
      </c>
      <c r="AH157" s="84" t="str">
        <f t="shared" si="138"/>
        <v>火</v>
      </c>
      <c r="AI157" s="84" t="str">
        <f t="shared" si="138"/>
        <v>水</v>
      </c>
      <c r="AJ157" s="85" t="str">
        <f t="shared" si="138"/>
        <v>木</v>
      </c>
      <c r="AK157" s="226"/>
      <c r="AL157" s="229"/>
      <c r="AM157" s="232"/>
      <c r="AN157" s="236"/>
      <c r="AO157" s="237"/>
      <c r="AP157" s="182"/>
      <c r="AQ157" s="242"/>
      <c r="AR157" s="182"/>
      <c r="AT157" s="201"/>
      <c r="AU157" s="201"/>
      <c r="AV157" s="202"/>
      <c r="BA157" s="150"/>
      <c r="BB157" s="150"/>
    </row>
    <row r="158" spans="2:103" ht="26.25" customHeight="1">
      <c r="B158" s="86"/>
      <c r="C158" s="169" t="s">
        <v>21</v>
      </c>
      <c r="D158" s="88" t="s">
        <v>23</v>
      </c>
      <c r="E158" s="89" t="s">
        <v>50</v>
      </c>
      <c r="F158" s="158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9"/>
      <c r="AK158" s="227"/>
      <c r="AL158" s="230"/>
      <c r="AM158" s="233"/>
      <c r="AN158" s="238"/>
      <c r="AO158" s="239"/>
      <c r="AP158" s="243"/>
      <c r="AQ158" s="244"/>
      <c r="AR158" s="182"/>
      <c r="AV158" s="90">
        <f>COUNTIF(F155:AJ155,"外")</f>
        <v>0</v>
      </c>
      <c r="BA158" s="150"/>
      <c r="BB158" s="150"/>
      <c r="BC158" s="113"/>
      <c r="BD158" s="113"/>
      <c r="BE158" s="113"/>
    </row>
    <row r="159" spans="2:103" ht="13.5" customHeight="1">
      <c r="B159" s="210" t="str">
        <f>IF($AB$13="","",$AB$13)</f>
        <v>元請負人</v>
      </c>
      <c r="C159" s="207" t="str">
        <f>$AE$13</f>
        <v>A建設</v>
      </c>
      <c r="D159" s="91" t="str">
        <f>IF($AH$13="","",$AH$13)</f>
        <v>〇〇</v>
      </c>
      <c r="E159" s="192"/>
      <c r="F159" s="92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4"/>
      <c r="AF159" s="94"/>
      <c r="AG159" s="94"/>
      <c r="AH159" s="94"/>
      <c r="AI159" s="94"/>
      <c r="AJ159" s="95"/>
      <c r="AK159" s="96">
        <f>IF(D159="","",COUNT($F$156:$AJ$156)-AL159)</f>
        <v>31</v>
      </c>
      <c r="AL159" s="172">
        <f>IF(D159="","",AT159+AU159)</f>
        <v>0</v>
      </c>
      <c r="AM159" s="98">
        <f>IF(D159="","",COUNTIF(F159:AJ159,"休"))</f>
        <v>0</v>
      </c>
      <c r="AN159" s="195">
        <f t="shared" ref="AN159:AN164" si="139">IF(D159="","",IF(AK159=0,"－",IFERROR(ROUNDDOWN(AM159/AK159,3),"")))</f>
        <v>0</v>
      </c>
      <c r="AO159" s="196"/>
      <c r="AP159" s="213">
        <f>ROUNDDOWN(AVERAGE(AN159:AN174),3)</f>
        <v>0</v>
      </c>
      <c r="AQ159" s="214"/>
      <c r="AR159" s="178"/>
      <c r="AT159" s="88">
        <f>IF(D159="","",COUNTIF(F159:AJ159,"－"))</f>
        <v>0</v>
      </c>
      <c r="AU159" s="88">
        <f>IF(D159="","",COUNTIF(F159:AJ159,"外"))</f>
        <v>0</v>
      </c>
      <c r="AV159" s="2"/>
      <c r="AX159" s="245" t="str">
        <f>$AX$13</f>
        <v>元請負人</v>
      </c>
      <c r="AY159" s="246"/>
      <c r="AZ159" s="247"/>
      <c r="BA159" s="22" t="str">
        <f>$BA$13</f>
        <v>A建設</v>
      </c>
      <c r="BB159" s="23" t="str">
        <f>$BB$13</f>
        <v>〇〇</v>
      </c>
      <c r="BC159" s="90">
        <f>IF(AK159="",0,AK159)</f>
        <v>31</v>
      </c>
      <c r="BD159" s="90">
        <f t="shared" ref="BD159:BE164" si="140">IF(AL159="",0,AL159)</f>
        <v>0</v>
      </c>
      <c r="BE159" s="90">
        <f t="shared" si="140"/>
        <v>0</v>
      </c>
      <c r="BI159" s="100"/>
      <c r="BJ159" s="101">
        <f>AK159</f>
        <v>31</v>
      </c>
      <c r="BK159" s="90"/>
      <c r="BL159" s="90"/>
      <c r="BM159" s="90"/>
      <c r="BN159" s="90"/>
      <c r="BO159" s="90"/>
      <c r="BX159" s="90">
        <f>AL159</f>
        <v>0</v>
      </c>
      <c r="BY159" s="90"/>
      <c r="BZ159" s="90"/>
      <c r="CA159" s="90"/>
      <c r="CB159" s="90"/>
      <c r="CC159" s="90"/>
      <c r="CL159" s="90">
        <f>AM159</f>
        <v>0</v>
      </c>
      <c r="CM159" s="90"/>
      <c r="CN159" s="90"/>
      <c r="CO159" s="90"/>
      <c r="CP159" s="90"/>
      <c r="CQ159" s="90"/>
    </row>
    <row r="160" spans="2:103" ht="13.5" customHeight="1">
      <c r="B160" s="211"/>
      <c r="C160" s="208"/>
      <c r="D160" s="102" t="str">
        <f>IF($AH$14="","",$AH$14)</f>
        <v>●●</v>
      </c>
      <c r="E160" s="193"/>
      <c r="F160" s="103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5"/>
      <c r="AK160" s="96">
        <f t="shared" ref="AK160:AK164" si="141">IF(D160="","",COUNT($F$156:$AJ$156)-AL160)</f>
        <v>31</v>
      </c>
      <c r="AL160" s="96">
        <f t="shared" ref="AL160:AL164" si="142">IF(D160="","",AT160+AU160)</f>
        <v>0</v>
      </c>
      <c r="AM160" s="106">
        <f t="shared" ref="AM160:AM164" si="143">IF(D160="","",COUNTIF(F160:AJ160,"休"))</f>
        <v>0</v>
      </c>
      <c r="AN160" s="197">
        <f t="shared" si="139"/>
        <v>0</v>
      </c>
      <c r="AO160" s="198"/>
      <c r="AP160" s="215"/>
      <c r="AQ160" s="216"/>
      <c r="AR160" s="178"/>
      <c r="AT160" s="88">
        <f t="shared" ref="AT160:AT164" si="144">IF(D160="","",COUNTIF(F160:AJ160,"－"))</f>
        <v>0</v>
      </c>
      <c r="AU160" s="88">
        <f t="shared" ref="AU160:AU164" si="145">IF(D160="","",COUNTIF(F160:AJ160,"外"))</f>
        <v>0</v>
      </c>
      <c r="AV160" s="2"/>
      <c r="AX160" s="245"/>
      <c r="AY160" s="246"/>
      <c r="AZ160" s="247"/>
      <c r="BA160" s="35" t="str">
        <f>$BA$14</f>
        <v>A建設</v>
      </c>
      <c r="BB160" s="36" t="str">
        <f>$BB$14</f>
        <v>●●</v>
      </c>
      <c r="BC160" s="90">
        <f t="shared" ref="BC160:BC164" si="146">IF(AK160="",0,AK160)</f>
        <v>31</v>
      </c>
      <c r="BD160" s="90">
        <f t="shared" si="140"/>
        <v>0</v>
      </c>
      <c r="BE160" s="90">
        <f t="shared" si="140"/>
        <v>0</v>
      </c>
      <c r="BI160" s="100"/>
      <c r="BJ160" s="101"/>
      <c r="BK160" s="90">
        <f>AK160</f>
        <v>31</v>
      </c>
      <c r="BL160" s="90"/>
      <c r="BM160" s="90"/>
      <c r="BN160" s="90"/>
      <c r="BO160" s="90"/>
      <c r="BX160" s="90"/>
      <c r="BY160" s="90">
        <f>AL160</f>
        <v>0</v>
      </c>
      <c r="BZ160" s="90"/>
      <c r="CA160" s="90"/>
      <c r="CB160" s="90"/>
      <c r="CC160" s="90"/>
      <c r="CL160" s="90"/>
      <c r="CM160" s="90">
        <f>AM160</f>
        <v>0</v>
      </c>
      <c r="CN160" s="90"/>
      <c r="CO160" s="90"/>
      <c r="CP160" s="90"/>
      <c r="CQ160" s="90"/>
    </row>
    <row r="161" spans="2:103" ht="13.5" customHeight="1">
      <c r="B161" s="211"/>
      <c r="C161" s="208"/>
      <c r="D161" s="102" t="str">
        <f>IF($AH$15="","",$AH$15)</f>
        <v>△△</v>
      </c>
      <c r="E161" s="193"/>
      <c r="F161" s="103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5"/>
      <c r="AK161" s="96">
        <f t="shared" si="141"/>
        <v>31</v>
      </c>
      <c r="AL161" s="96">
        <f t="shared" si="142"/>
        <v>0</v>
      </c>
      <c r="AM161" s="106">
        <f t="shared" si="143"/>
        <v>0</v>
      </c>
      <c r="AN161" s="197">
        <f t="shared" si="139"/>
        <v>0</v>
      </c>
      <c r="AO161" s="198"/>
      <c r="AP161" s="215"/>
      <c r="AQ161" s="216"/>
      <c r="AR161" s="178"/>
      <c r="AT161" s="88">
        <f t="shared" si="144"/>
        <v>0</v>
      </c>
      <c r="AU161" s="88">
        <f t="shared" si="145"/>
        <v>0</v>
      </c>
      <c r="AV161" s="2"/>
      <c r="AX161" s="245"/>
      <c r="AY161" s="246"/>
      <c r="AZ161" s="247"/>
      <c r="BA161" s="35" t="str">
        <f>$BA$15</f>
        <v>A建設</v>
      </c>
      <c r="BB161" s="36" t="str">
        <f>$BB$15</f>
        <v>△△</v>
      </c>
      <c r="BC161" s="90">
        <f t="shared" si="146"/>
        <v>31</v>
      </c>
      <c r="BD161" s="90">
        <f t="shared" si="140"/>
        <v>0</v>
      </c>
      <c r="BE161" s="90">
        <f t="shared" si="140"/>
        <v>0</v>
      </c>
      <c r="BI161" s="100"/>
      <c r="BJ161" s="101"/>
      <c r="BK161" s="90"/>
      <c r="BL161" s="90">
        <f>AK161</f>
        <v>31</v>
      </c>
      <c r="BM161" s="90"/>
      <c r="BN161" s="90"/>
      <c r="BO161" s="90"/>
      <c r="BX161" s="90"/>
      <c r="BY161" s="90"/>
      <c r="BZ161" s="90">
        <f>AL161</f>
        <v>0</v>
      </c>
      <c r="CA161" s="90"/>
      <c r="CB161" s="90"/>
      <c r="CC161" s="90"/>
      <c r="CL161" s="90"/>
      <c r="CM161" s="90"/>
      <c r="CN161" s="90">
        <f>AM161</f>
        <v>0</v>
      </c>
      <c r="CO161" s="90"/>
      <c r="CP161" s="90"/>
      <c r="CQ161" s="90"/>
    </row>
    <row r="162" spans="2:103" ht="13.5" customHeight="1">
      <c r="B162" s="211"/>
      <c r="C162" s="208"/>
      <c r="D162" s="102" t="str">
        <f>IF($AH$16="","",$AH$16)</f>
        <v>■■</v>
      </c>
      <c r="E162" s="193"/>
      <c r="F162" s="103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5"/>
      <c r="AK162" s="96">
        <f t="shared" si="141"/>
        <v>31</v>
      </c>
      <c r="AL162" s="96">
        <f t="shared" si="142"/>
        <v>0</v>
      </c>
      <c r="AM162" s="106">
        <f t="shared" si="143"/>
        <v>0</v>
      </c>
      <c r="AN162" s="197">
        <f t="shared" si="139"/>
        <v>0</v>
      </c>
      <c r="AO162" s="198"/>
      <c r="AP162" s="215"/>
      <c r="AQ162" s="216"/>
      <c r="AR162" s="178"/>
      <c r="AT162" s="88">
        <f t="shared" si="144"/>
        <v>0</v>
      </c>
      <c r="AU162" s="88">
        <f t="shared" si="145"/>
        <v>0</v>
      </c>
      <c r="AV162" s="2"/>
      <c r="AX162" s="245"/>
      <c r="AY162" s="246"/>
      <c r="AZ162" s="247"/>
      <c r="BA162" s="35" t="str">
        <f>$BA$16</f>
        <v>A建設</v>
      </c>
      <c r="BB162" s="36" t="str">
        <f>$BB$16</f>
        <v>■■</v>
      </c>
      <c r="BC162" s="90">
        <f t="shared" si="146"/>
        <v>31</v>
      </c>
      <c r="BD162" s="90">
        <f t="shared" si="140"/>
        <v>0</v>
      </c>
      <c r="BE162" s="90">
        <f t="shared" si="140"/>
        <v>0</v>
      </c>
      <c r="BI162" s="100"/>
      <c r="BJ162" s="101"/>
      <c r="BK162" s="90"/>
      <c r="BL162" s="90"/>
      <c r="BM162" s="90">
        <f>AK162</f>
        <v>31</v>
      </c>
      <c r="BN162" s="90"/>
      <c r="BO162" s="90"/>
      <c r="BX162" s="90"/>
      <c r="BY162" s="90"/>
      <c r="BZ162" s="90"/>
      <c r="CA162" s="90">
        <f>AL162</f>
        <v>0</v>
      </c>
      <c r="CB162" s="90"/>
      <c r="CC162" s="90"/>
      <c r="CL162" s="90"/>
      <c r="CM162" s="90"/>
      <c r="CN162" s="90"/>
      <c r="CO162" s="90">
        <f>AM162</f>
        <v>0</v>
      </c>
      <c r="CP162" s="90"/>
      <c r="CQ162" s="90"/>
    </row>
    <row r="163" spans="2:103" ht="13.5" customHeight="1">
      <c r="B163" s="211"/>
      <c r="C163" s="208"/>
      <c r="D163" s="102" t="str">
        <f>IF($AH$17="","",$AH$17)</f>
        <v>★★</v>
      </c>
      <c r="E163" s="193"/>
      <c r="F163" s="103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5"/>
      <c r="AK163" s="96">
        <f t="shared" si="141"/>
        <v>31</v>
      </c>
      <c r="AL163" s="96">
        <f t="shared" si="142"/>
        <v>0</v>
      </c>
      <c r="AM163" s="106">
        <f t="shared" si="143"/>
        <v>0</v>
      </c>
      <c r="AN163" s="197">
        <f t="shared" si="139"/>
        <v>0</v>
      </c>
      <c r="AO163" s="198"/>
      <c r="AP163" s="215"/>
      <c r="AQ163" s="216"/>
      <c r="AR163" s="178"/>
      <c r="AT163" s="88">
        <f t="shared" si="144"/>
        <v>0</v>
      </c>
      <c r="AU163" s="88">
        <f t="shared" si="145"/>
        <v>0</v>
      </c>
      <c r="AV163" s="2"/>
      <c r="AX163" s="245"/>
      <c r="AY163" s="246"/>
      <c r="AZ163" s="247"/>
      <c r="BA163" s="35" t="str">
        <f>$BA$17</f>
        <v>A建設</v>
      </c>
      <c r="BB163" s="36" t="str">
        <f>$BB$17</f>
        <v>★★</v>
      </c>
      <c r="BC163" s="90">
        <f t="shared" si="146"/>
        <v>31</v>
      </c>
      <c r="BD163" s="90">
        <f t="shared" si="140"/>
        <v>0</v>
      </c>
      <c r="BE163" s="90">
        <f t="shared" si="140"/>
        <v>0</v>
      </c>
      <c r="BI163" s="100"/>
      <c r="BJ163" s="101"/>
      <c r="BK163" s="90"/>
      <c r="BL163" s="90"/>
      <c r="BM163" s="90"/>
      <c r="BN163" s="90">
        <f>AK163</f>
        <v>31</v>
      </c>
      <c r="BO163" s="90"/>
      <c r="BX163" s="90"/>
      <c r="BY163" s="90"/>
      <c r="BZ163" s="90"/>
      <c r="CA163" s="90"/>
      <c r="CB163" s="90">
        <f>AL163</f>
        <v>0</v>
      </c>
      <c r="CC163" s="90"/>
      <c r="CL163" s="90"/>
      <c r="CM163" s="90"/>
      <c r="CN163" s="90"/>
      <c r="CO163" s="90"/>
      <c r="CP163" s="90">
        <f>AM163</f>
        <v>0</v>
      </c>
      <c r="CQ163" s="90"/>
    </row>
    <row r="164" spans="2:103" ht="13.5" customHeight="1">
      <c r="B164" s="212"/>
      <c r="C164" s="209"/>
      <c r="D164" s="102" t="str">
        <f>IF($AH$18="","",$AH$18)</f>
        <v/>
      </c>
      <c r="E164" s="194"/>
      <c r="F164" s="107"/>
      <c r="G164" s="108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96" t="str">
        <f t="shared" si="141"/>
        <v/>
      </c>
      <c r="AL164" s="172" t="str">
        <f t="shared" si="142"/>
        <v/>
      </c>
      <c r="AM164" s="98" t="str">
        <f t="shared" si="143"/>
        <v/>
      </c>
      <c r="AN164" s="199" t="str">
        <f t="shared" si="139"/>
        <v/>
      </c>
      <c r="AO164" s="200"/>
      <c r="AP164" s="215"/>
      <c r="AQ164" s="216"/>
      <c r="AR164" s="178"/>
      <c r="AT164" s="88" t="str">
        <f t="shared" si="144"/>
        <v/>
      </c>
      <c r="AU164" s="88" t="str">
        <f t="shared" si="145"/>
        <v/>
      </c>
      <c r="AV164" s="2"/>
      <c r="AX164" s="245"/>
      <c r="AY164" s="246"/>
      <c r="AZ164" s="247"/>
      <c r="BA164" s="50" t="str">
        <f>$BA$18</f>
        <v>A建設</v>
      </c>
      <c r="BB164" s="51">
        <f>$BB$18</f>
        <v>0</v>
      </c>
      <c r="BC164" s="90">
        <f t="shared" si="146"/>
        <v>0</v>
      </c>
      <c r="BD164" s="90">
        <f t="shared" si="140"/>
        <v>0</v>
      </c>
      <c r="BE164" s="90">
        <f t="shared" si="140"/>
        <v>0</v>
      </c>
      <c r="BI164" s="100"/>
      <c r="BJ164" s="101"/>
      <c r="BK164" s="90"/>
      <c r="BL164" s="90"/>
      <c r="BM164" s="90"/>
      <c r="BN164" s="90"/>
      <c r="BO164" s="90" t="str">
        <f>AK164</f>
        <v/>
      </c>
      <c r="BX164" s="90"/>
      <c r="BY164" s="90"/>
      <c r="BZ164" s="90"/>
      <c r="CA164" s="90"/>
      <c r="CB164" s="90"/>
      <c r="CC164" s="90" t="str">
        <f>AL164</f>
        <v/>
      </c>
      <c r="CL164" s="90"/>
      <c r="CM164" s="90"/>
      <c r="CN164" s="90"/>
      <c r="CO164" s="90"/>
      <c r="CP164" s="90"/>
      <c r="CQ164" s="90" t="str">
        <f>AM164</f>
        <v/>
      </c>
    </row>
    <row r="165" spans="2:103" ht="26.25" customHeight="1">
      <c r="B165" s="210" t="str">
        <f>IF($AB$19="","",$AB$19)</f>
        <v>下請負人</v>
      </c>
      <c r="C165" s="207" t="str">
        <f>$AE$19</f>
        <v>B産業</v>
      </c>
      <c r="D165" s="88"/>
      <c r="E165" s="89" t="s">
        <v>50</v>
      </c>
      <c r="F165" s="158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9"/>
      <c r="AK165" s="88"/>
      <c r="AL165" s="88"/>
      <c r="AM165" s="170"/>
      <c r="AN165" s="112"/>
      <c r="AO165" s="113"/>
      <c r="AP165" s="215"/>
      <c r="AQ165" s="216"/>
      <c r="AR165" s="178"/>
      <c r="AX165" s="183" t="str">
        <f>$AX$19</f>
        <v>下請負人</v>
      </c>
      <c r="AY165" s="184"/>
      <c r="AZ165" s="185"/>
      <c r="BA165" s="150"/>
      <c r="BB165" s="151"/>
      <c r="BC165" s="114"/>
      <c r="BD165" s="114"/>
      <c r="BE165" s="114"/>
    </row>
    <row r="166" spans="2:103" ht="13.5" customHeight="1">
      <c r="B166" s="211"/>
      <c r="C166" s="208"/>
      <c r="D166" s="115" t="str">
        <f>IF($AH$19="","",$AH$19)</f>
        <v>〇〇</v>
      </c>
      <c r="E166" s="192"/>
      <c r="F166" s="92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4"/>
      <c r="AF166" s="94"/>
      <c r="AG166" s="94"/>
      <c r="AH166" s="94"/>
      <c r="AI166" s="94"/>
      <c r="AJ166" s="95"/>
      <c r="AK166" s="96">
        <f>IF(D166="","",COUNT($F$156:$AJ$156)-AL166)</f>
        <v>31</v>
      </c>
      <c r="AL166" s="172">
        <f>IF(D166="","",AT166+AU166)</f>
        <v>0</v>
      </c>
      <c r="AM166" s="98">
        <f>IF(D166="","",COUNTIF(F166:AJ166,"休"))</f>
        <v>0</v>
      </c>
      <c r="AN166" s="195">
        <f t="shared" ref="AN166:AN169" si="147">IF(D166="","",IF(AK166=0,"－",IFERROR(ROUNDDOWN(AM166/AK166,3),"")))</f>
        <v>0</v>
      </c>
      <c r="AO166" s="196"/>
      <c r="AP166" s="215"/>
      <c r="AQ166" s="216"/>
      <c r="AR166" s="178"/>
      <c r="AT166" s="88">
        <f t="shared" ref="AT166:AT169" si="148">IF(D166="","",COUNTIF(F166:AJ166,"－"))</f>
        <v>0</v>
      </c>
      <c r="AU166" s="88">
        <f t="shared" ref="AU166:AU169" si="149">IF(D166="","",COUNTIF(F166:AJ166,"外"))</f>
        <v>0</v>
      </c>
      <c r="AV166" s="2"/>
      <c r="AX166" s="186"/>
      <c r="AY166" s="187"/>
      <c r="AZ166" s="188"/>
      <c r="BA166" s="22" t="str">
        <f>$BA$19</f>
        <v>B産業</v>
      </c>
      <c r="BB166" s="23" t="str">
        <f>$BB$19</f>
        <v>〇〇</v>
      </c>
      <c r="BC166" s="90">
        <f t="shared" ref="BC166:BE169" si="150">IF(AK166="",0,AK166)</f>
        <v>31</v>
      </c>
      <c r="BD166" s="90">
        <f t="shared" si="150"/>
        <v>0</v>
      </c>
      <c r="BE166" s="90">
        <f t="shared" si="150"/>
        <v>0</v>
      </c>
      <c r="BP166" s="90">
        <f>AK166</f>
        <v>31</v>
      </c>
      <c r="BQ166" s="90"/>
      <c r="BR166" s="90"/>
      <c r="BS166" s="90"/>
      <c r="CD166" s="90">
        <f>AL166</f>
        <v>0</v>
      </c>
      <c r="CE166" s="90"/>
      <c r="CF166" s="90"/>
      <c r="CG166" s="90"/>
      <c r="CR166" s="90">
        <f>AM166</f>
        <v>0</v>
      </c>
      <c r="CS166" s="90"/>
      <c r="CT166" s="90"/>
      <c r="CU166" s="90"/>
    </row>
    <row r="167" spans="2:103" ht="13.5" customHeight="1">
      <c r="B167" s="211"/>
      <c r="C167" s="208"/>
      <c r="D167" s="102" t="str">
        <f>IF($AH$20="","",$AH$20)</f>
        <v>●●</v>
      </c>
      <c r="E167" s="193"/>
      <c r="F167" s="103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5"/>
      <c r="AK167" s="96">
        <f t="shared" ref="AK167:AK169" si="151">IF(D167="","",COUNT($F$156:$AJ$156)-AL167)</f>
        <v>31</v>
      </c>
      <c r="AL167" s="96">
        <f t="shared" ref="AL167:AL169" si="152">IF(D167="","",AT167+AU167)</f>
        <v>0</v>
      </c>
      <c r="AM167" s="106">
        <f t="shared" ref="AM167:AM169" si="153">IF(D167="","",COUNTIF(F167:AJ167,"休"))</f>
        <v>0</v>
      </c>
      <c r="AN167" s="197">
        <f t="shared" si="147"/>
        <v>0</v>
      </c>
      <c r="AO167" s="198"/>
      <c r="AP167" s="215"/>
      <c r="AQ167" s="216"/>
      <c r="AR167" s="178"/>
      <c r="AT167" s="88">
        <f t="shared" si="148"/>
        <v>0</v>
      </c>
      <c r="AU167" s="88">
        <f t="shared" si="149"/>
        <v>0</v>
      </c>
      <c r="AV167" s="2"/>
      <c r="AX167" s="186"/>
      <c r="AY167" s="187"/>
      <c r="AZ167" s="188"/>
      <c r="BA167" s="35" t="str">
        <f>$BA$20</f>
        <v>B産業</v>
      </c>
      <c r="BB167" s="152" t="str">
        <f>$BB$20</f>
        <v>●●</v>
      </c>
      <c r="BC167" s="90">
        <f t="shared" si="150"/>
        <v>31</v>
      </c>
      <c r="BD167" s="90">
        <f t="shared" si="150"/>
        <v>0</v>
      </c>
      <c r="BE167" s="90">
        <f t="shared" si="150"/>
        <v>0</v>
      </c>
      <c r="BP167" s="90"/>
      <c r="BQ167" s="90">
        <f>AK167</f>
        <v>31</v>
      </c>
      <c r="BR167" s="90"/>
      <c r="BS167" s="90"/>
      <c r="CD167" s="90"/>
      <c r="CE167" s="90">
        <f>AL167</f>
        <v>0</v>
      </c>
      <c r="CF167" s="90"/>
      <c r="CG167" s="90"/>
      <c r="CR167" s="90"/>
      <c r="CS167" s="90">
        <f>AM167</f>
        <v>0</v>
      </c>
      <c r="CT167" s="90"/>
      <c r="CU167" s="90"/>
    </row>
    <row r="168" spans="2:103" ht="13.5" customHeight="1">
      <c r="B168" s="211"/>
      <c r="C168" s="208"/>
      <c r="D168" s="102" t="str">
        <f>IF($AH$21="","",$AH$21)</f>
        <v/>
      </c>
      <c r="E168" s="193"/>
      <c r="F168" s="103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5"/>
      <c r="AK168" s="96" t="str">
        <f t="shared" si="151"/>
        <v/>
      </c>
      <c r="AL168" s="96" t="str">
        <f t="shared" si="152"/>
        <v/>
      </c>
      <c r="AM168" s="106" t="str">
        <f t="shared" si="153"/>
        <v/>
      </c>
      <c r="AN168" s="197" t="str">
        <f t="shared" si="147"/>
        <v/>
      </c>
      <c r="AO168" s="198"/>
      <c r="AP168" s="215"/>
      <c r="AQ168" s="216"/>
      <c r="AR168" s="178"/>
      <c r="AT168" s="88" t="str">
        <f t="shared" si="148"/>
        <v/>
      </c>
      <c r="AU168" s="88" t="str">
        <f t="shared" si="149"/>
        <v/>
      </c>
      <c r="AV168" s="2"/>
      <c r="AX168" s="186"/>
      <c r="AY168" s="187"/>
      <c r="AZ168" s="188"/>
      <c r="BA168" s="35" t="str">
        <f>$BA$21</f>
        <v>B産業</v>
      </c>
      <c r="BB168" s="152">
        <f>$BB$21</f>
        <v>0</v>
      </c>
      <c r="BC168" s="90">
        <f t="shared" si="150"/>
        <v>0</v>
      </c>
      <c r="BD168" s="90">
        <f t="shared" si="150"/>
        <v>0</v>
      </c>
      <c r="BE168" s="90">
        <f t="shared" si="150"/>
        <v>0</v>
      </c>
      <c r="BP168" s="90"/>
      <c r="BQ168" s="90"/>
      <c r="BR168" s="90" t="str">
        <f>AK168</f>
        <v/>
      </c>
      <c r="BS168" s="90"/>
      <c r="CD168" s="90"/>
      <c r="CE168" s="90"/>
      <c r="CF168" s="90" t="str">
        <f>AL168</f>
        <v/>
      </c>
      <c r="CG168" s="90"/>
      <c r="CR168" s="90"/>
      <c r="CS168" s="90"/>
      <c r="CT168" s="90" t="str">
        <f>AM168</f>
        <v/>
      </c>
      <c r="CU168" s="90"/>
    </row>
    <row r="169" spans="2:103" ht="13.5" customHeight="1">
      <c r="B169" s="211"/>
      <c r="C169" s="209"/>
      <c r="D169" s="115" t="str">
        <f>IF($AH$22="","",$AH$22)</f>
        <v/>
      </c>
      <c r="E169" s="194"/>
      <c r="F169" s="10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5"/>
      <c r="AK169" s="96" t="str">
        <f t="shared" si="151"/>
        <v/>
      </c>
      <c r="AL169" s="116" t="str">
        <f t="shared" si="152"/>
        <v/>
      </c>
      <c r="AM169" s="98" t="str">
        <f t="shared" si="153"/>
        <v/>
      </c>
      <c r="AN169" s="199" t="str">
        <f t="shared" si="147"/>
        <v/>
      </c>
      <c r="AO169" s="200"/>
      <c r="AP169" s="215"/>
      <c r="AQ169" s="216"/>
      <c r="AR169" s="178"/>
      <c r="AT169" s="88" t="str">
        <f t="shared" si="148"/>
        <v/>
      </c>
      <c r="AU169" s="88" t="str">
        <f t="shared" si="149"/>
        <v/>
      </c>
      <c r="AV169" s="2"/>
      <c r="AX169" s="186"/>
      <c r="AY169" s="187"/>
      <c r="AZ169" s="188"/>
      <c r="BA169" s="50" t="str">
        <f>$BA$22</f>
        <v>B産業</v>
      </c>
      <c r="BB169" s="153" t="str">
        <f t="shared" ref="BB169" si="154">BB149</f>
        <v>●●</v>
      </c>
      <c r="BC169" s="90">
        <f t="shared" si="150"/>
        <v>0</v>
      </c>
      <c r="BD169" s="90">
        <f t="shared" si="150"/>
        <v>0</v>
      </c>
      <c r="BE169" s="90">
        <f t="shared" si="150"/>
        <v>0</v>
      </c>
      <c r="BP169" s="90"/>
      <c r="BQ169" s="90"/>
      <c r="BR169" s="90"/>
      <c r="BS169" s="90" t="str">
        <f>AK169</f>
        <v/>
      </c>
      <c r="CD169" s="90"/>
      <c r="CE169" s="90"/>
      <c r="CF169" s="90"/>
      <c r="CG169" s="90" t="str">
        <f>AL169</f>
        <v/>
      </c>
      <c r="CR169" s="90"/>
      <c r="CS169" s="90"/>
      <c r="CT169" s="90"/>
      <c r="CU169" s="90" t="str">
        <f>AM169</f>
        <v/>
      </c>
    </row>
    <row r="170" spans="2:103" ht="26.25" customHeight="1">
      <c r="B170" s="211"/>
      <c r="C170" s="207" t="str">
        <f>$AE$23</f>
        <v>C土木</v>
      </c>
      <c r="D170" s="88"/>
      <c r="E170" s="89" t="s">
        <v>50</v>
      </c>
      <c r="F170" s="158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9"/>
      <c r="AK170" s="88"/>
      <c r="AL170" s="88"/>
      <c r="AM170" s="170"/>
      <c r="AN170" s="112"/>
      <c r="AO170" s="113"/>
      <c r="AP170" s="215"/>
      <c r="AQ170" s="216"/>
      <c r="AR170" s="178"/>
      <c r="AX170" s="186"/>
      <c r="AY170" s="187"/>
      <c r="AZ170" s="188"/>
      <c r="BA170" s="150"/>
      <c r="BB170" s="149"/>
      <c r="BC170" s="114"/>
      <c r="BD170" s="114"/>
      <c r="BE170" s="114"/>
    </row>
    <row r="171" spans="2:103">
      <c r="B171" s="211"/>
      <c r="C171" s="208"/>
      <c r="D171" s="91" t="str">
        <f>IF($AH$23="","",$AH$23)</f>
        <v>●●</v>
      </c>
      <c r="E171" s="192"/>
      <c r="F171" s="92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117"/>
      <c r="AK171" s="96">
        <f>IF(D171="","",COUNT($F$156:$AJ$156)-AL171)</f>
        <v>31</v>
      </c>
      <c r="AL171" s="171">
        <f>IF(D171="","",AT171+AU171)</f>
        <v>0</v>
      </c>
      <c r="AM171" s="119">
        <f>IF(D171="","",COUNTIF(F171:AJ171,"休"))</f>
        <v>0</v>
      </c>
      <c r="AN171" s="195">
        <f t="shared" ref="AN171:AN174" si="155">IF(D171="","",IF(AK171=0,"－",IFERROR(ROUNDDOWN(AM171/AK171,3),"")))</f>
        <v>0</v>
      </c>
      <c r="AO171" s="196"/>
      <c r="AP171" s="215"/>
      <c r="AQ171" s="216"/>
      <c r="AR171" s="178"/>
      <c r="AT171" s="88">
        <f t="shared" ref="AT171:AT174" si="156">IF(D171="","",COUNTIF(F171:AJ171,"－"))</f>
        <v>0</v>
      </c>
      <c r="AU171" s="88">
        <f t="shared" ref="AU171:AU174" si="157">IF(D171="","",COUNTIF(F171:AJ171,"外"))</f>
        <v>0</v>
      </c>
      <c r="AV171" s="2"/>
      <c r="AX171" s="186"/>
      <c r="AY171" s="187"/>
      <c r="AZ171" s="188"/>
      <c r="BA171" s="22" t="str">
        <f>$BA$23</f>
        <v>C土木</v>
      </c>
      <c r="BB171" s="154" t="str">
        <f>$BB$23</f>
        <v>●●</v>
      </c>
      <c r="BC171" s="90">
        <f t="shared" ref="BC171:BE174" si="158">IF(AK171="",0,AK171)</f>
        <v>31</v>
      </c>
      <c r="BD171" s="90">
        <f t="shared" si="158"/>
        <v>0</v>
      </c>
      <c r="BE171" s="90">
        <f t="shared" si="158"/>
        <v>0</v>
      </c>
      <c r="BT171" s="90">
        <f>AK171</f>
        <v>31</v>
      </c>
      <c r="BU171" s="90"/>
      <c r="BV171" s="90"/>
      <c r="BW171" s="90"/>
      <c r="CH171" s="90">
        <f>AL171</f>
        <v>0</v>
      </c>
      <c r="CI171" s="90"/>
      <c r="CJ171" s="90"/>
      <c r="CK171" s="90"/>
      <c r="CV171" s="90">
        <f>AM171</f>
        <v>0</v>
      </c>
      <c r="CW171" s="90"/>
      <c r="CX171" s="90"/>
      <c r="CY171" s="90"/>
    </row>
    <row r="172" spans="2:103" ht="13.5" customHeight="1">
      <c r="B172" s="211"/>
      <c r="C172" s="208"/>
      <c r="D172" s="102" t="str">
        <f>IF($AH$24="","",$AH$24)</f>
        <v/>
      </c>
      <c r="E172" s="193"/>
      <c r="F172" s="103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5"/>
      <c r="AK172" s="96" t="str">
        <f t="shared" ref="AK172:AK174" si="159">IF(D150="","",COUNT($F$156:$AJ$156)-AL150)</f>
        <v/>
      </c>
      <c r="AL172" s="96" t="str">
        <f t="shared" ref="AL172:AL174" si="160">IF(D172="","",AT172+AU172)</f>
        <v/>
      </c>
      <c r="AM172" s="106" t="str">
        <f t="shared" ref="AM172:AM174" si="161">IF(D172="","",COUNTIF(F172:AJ172,"休"))</f>
        <v/>
      </c>
      <c r="AN172" s="197" t="str">
        <f t="shared" si="155"/>
        <v/>
      </c>
      <c r="AO172" s="198"/>
      <c r="AP172" s="215"/>
      <c r="AQ172" s="216"/>
      <c r="AR172" s="178"/>
      <c r="AT172" s="88" t="str">
        <f t="shared" si="156"/>
        <v/>
      </c>
      <c r="AU172" s="88" t="str">
        <f t="shared" si="157"/>
        <v/>
      </c>
      <c r="AV172" s="2"/>
      <c r="AX172" s="186"/>
      <c r="AY172" s="187"/>
      <c r="AZ172" s="188"/>
      <c r="BA172" s="35" t="str">
        <f>$BA$24</f>
        <v>C土木</v>
      </c>
      <c r="BB172" s="152">
        <f>$BB$24</f>
        <v>0</v>
      </c>
      <c r="BC172" s="90">
        <f t="shared" si="158"/>
        <v>0</v>
      </c>
      <c r="BD172" s="90">
        <f t="shared" si="158"/>
        <v>0</v>
      </c>
      <c r="BE172" s="90">
        <f t="shared" si="158"/>
        <v>0</v>
      </c>
      <c r="BT172" s="90"/>
      <c r="BU172" s="90" t="str">
        <f>AK172</f>
        <v/>
      </c>
      <c r="BV172" s="90"/>
      <c r="BW172" s="90"/>
      <c r="CH172" s="90"/>
      <c r="CI172" s="90" t="str">
        <f>AL172</f>
        <v/>
      </c>
      <c r="CJ172" s="90"/>
      <c r="CK172" s="90"/>
      <c r="CV172" s="90"/>
      <c r="CW172" s="90" t="str">
        <f>AM172</f>
        <v/>
      </c>
      <c r="CX172" s="90"/>
      <c r="CY172" s="90"/>
    </row>
    <row r="173" spans="2:103" ht="13.5" customHeight="1">
      <c r="B173" s="211"/>
      <c r="C173" s="208"/>
      <c r="D173" s="102" t="str">
        <f>IF($AH$25="","",$AH$25)</f>
        <v/>
      </c>
      <c r="E173" s="193"/>
      <c r="F173" s="103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5"/>
      <c r="AK173" s="96" t="str">
        <f t="shared" si="159"/>
        <v/>
      </c>
      <c r="AL173" s="96" t="str">
        <f t="shared" si="160"/>
        <v/>
      </c>
      <c r="AM173" s="106" t="str">
        <f t="shared" si="161"/>
        <v/>
      </c>
      <c r="AN173" s="197" t="str">
        <f t="shared" si="155"/>
        <v/>
      </c>
      <c r="AO173" s="198"/>
      <c r="AP173" s="215"/>
      <c r="AQ173" s="216"/>
      <c r="AR173" s="178"/>
      <c r="AT173" s="88" t="str">
        <f t="shared" si="156"/>
        <v/>
      </c>
      <c r="AU173" s="88" t="str">
        <f t="shared" si="157"/>
        <v/>
      </c>
      <c r="AV173" s="2"/>
      <c r="AX173" s="186"/>
      <c r="AY173" s="187"/>
      <c r="AZ173" s="188"/>
      <c r="BA173" s="35" t="str">
        <f>$BA$25</f>
        <v>C土木</v>
      </c>
      <c r="BB173" s="152">
        <f>$BB$25</f>
        <v>0</v>
      </c>
      <c r="BC173" s="90">
        <f t="shared" si="158"/>
        <v>0</v>
      </c>
      <c r="BD173" s="90">
        <f t="shared" si="158"/>
        <v>0</v>
      </c>
      <c r="BE173" s="90">
        <f t="shared" si="158"/>
        <v>0</v>
      </c>
      <c r="BT173" s="90"/>
      <c r="BU173" s="90"/>
      <c r="BV173" s="90" t="str">
        <f>AK173</f>
        <v/>
      </c>
      <c r="BW173" s="90"/>
      <c r="CH173" s="90"/>
      <c r="CI173" s="90"/>
      <c r="CJ173" s="90" t="str">
        <f>AL173</f>
        <v/>
      </c>
      <c r="CK173" s="90"/>
      <c r="CV173" s="90"/>
      <c r="CW173" s="90"/>
      <c r="CX173" s="90" t="str">
        <f>AM173</f>
        <v/>
      </c>
      <c r="CY173" s="90"/>
    </row>
    <row r="174" spans="2:103" ht="13.5" customHeight="1">
      <c r="B174" s="212"/>
      <c r="C174" s="209"/>
      <c r="D174" s="120" t="str">
        <f>IF($AH$26="","",$AH$26)</f>
        <v/>
      </c>
      <c r="E174" s="194"/>
      <c r="F174" s="121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22"/>
      <c r="AK174" s="116" t="str">
        <f t="shared" si="159"/>
        <v/>
      </c>
      <c r="AL174" s="173" t="str">
        <f t="shared" si="160"/>
        <v/>
      </c>
      <c r="AM174" s="124" t="str">
        <f t="shared" si="161"/>
        <v/>
      </c>
      <c r="AN174" s="199" t="str">
        <f t="shared" si="155"/>
        <v/>
      </c>
      <c r="AO174" s="200"/>
      <c r="AP174" s="217"/>
      <c r="AQ174" s="218"/>
      <c r="AR174" s="178"/>
      <c r="AT174" s="88" t="str">
        <f t="shared" si="156"/>
        <v/>
      </c>
      <c r="AU174" s="88" t="str">
        <f t="shared" si="157"/>
        <v/>
      </c>
      <c r="AV174" s="2"/>
      <c r="AX174" s="189"/>
      <c r="AY174" s="190"/>
      <c r="AZ174" s="191"/>
      <c r="BA174" s="50" t="str">
        <f>$BA$26</f>
        <v>C土木</v>
      </c>
      <c r="BB174" s="153">
        <f>$BB$26</f>
        <v>0</v>
      </c>
      <c r="BC174" s="90">
        <f t="shared" si="158"/>
        <v>0</v>
      </c>
      <c r="BD174" s="90">
        <f t="shared" si="158"/>
        <v>0</v>
      </c>
      <c r="BE174" s="90">
        <f t="shared" si="158"/>
        <v>0</v>
      </c>
      <c r="BT174" s="90"/>
      <c r="BU174" s="90"/>
      <c r="BV174" s="90"/>
      <c r="BW174" s="90" t="str">
        <f>AK174</f>
        <v/>
      </c>
      <c r="CH174" s="90"/>
      <c r="CI174" s="90"/>
      <c r="CJ174" s="90"/>
      <c r="CK174" s="90" t="str">
        <f>AL174</f>
        <v/>
      </c>
      <c r="CV174" s="90"/>
      <c r="CW174" s="90"/>
      <c r="CX174" s="90"/>
      <c r="CY174" s="90" t="str">
        <f>AM174</f>
        <v/>
      </c>
    </row>
    <row r="175" spans="2:103"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M175" s="203" t="s">
        <v>56</v>
      </c>
      <c r="AN175" s="204"/>
      <c r="AO175" s="204"/>
      <c r="AP175" s="205" t="str">
        <f>IF(7&gt;COUNT(F156:AJ156),"対象外",IF(AP159&gt;=0.285,"達成","未達成"))</f>
        <v>未達成</v>
      </c>
      <c r="AQ175" s="206"/>
      <c r="AR175" s="165"/>
      <c r="BA175" s="150"/>
      <c r="BB175" s="150"/>
      <c r="BC175" s="127"/>
      <c r="BD175" s="127"/>
      <c r="BE175" s="127"/>
    </row>
    <row r="176" spans="2:103">
      <c r="B176" s="177"/>
      <c r="C176" s="175"/>
      <c r="D176" s="17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126"/>
      <c r="AL176" s="2"/>
      <c r="AM176" s="2"/>
      <c r="AR176" s="155"/>
      <c r="BA176" s="150"/>
      <c r="BB176" s="150"/>
    </row>
    <row r="177" spans="2:99">
      <c r="B177" s="177"/>
      <c r="C177" s="175"/>
      <c r="D177" s="179"/>
      <c r="F177" s="129" t="str">
        <f>IF(F178="","",IF(COUNT($F178:$AJ178)&lt;7,"外",""))</f>
        <v/>
      </c>
      <c r="G177" s="129" t="str">
        <f t="shared" ref="G177:K177" si="162">IF(G178="","",IF(COUNT($F178:$AJ178)&lt;7,"外",""))</f>
        <v/>
      </c>
      <c r="H177" s="129" t="str">
        <f t="shared" si="162"/>
        <v/>
      </c>
      <c r="I177" s="130" t="str">
        <f t="shared" si="162"/>
        <v/>
      </c>
      <c r="J177" s="130" t="str">
        <f t="shared" si="162"/>
        <v/>
      </c>
      <c r="K177" s="130" t="str">
        <f t="shared" si="162"/>
        <v/>
      </c>
      <c r="AK177" s="139"/>
      <c r="AL177" s="2"/>
      <c r="AM177" s="2"/>
      <c r="AR177" s="155"/>
      <c r="BA177" s="150"/>
      <c r="BB177" s="150"/>
    </row>
    <row r="178" spans="2:99" ht="13.5" customHeight="1">
      <c r="B178" s="219">
        <f>F178</f>
        <v>45870</v>
      </c>
      <c r="C178" s="220"/>
      <c r="D178" s="221"/>
      <c r="E178" s="77" t="s">
        <v>48</v>
      </c>
      <c r="F178" s="78">
        <f>IF(EDATE(B156,1)&gt;$E$10,"",EDATE(B156,1))</f>
        <v>45870</v>
      </c>
      <c r="G178" s="79">
        <f>IF(MONTH($F178)&lt;MONTH($F178+F$1),"",IF(($F178+F$1)&gt;$E$10,"",IF(F178=EOMONTH(($F178-DAY($F178)+G$1),0),"",IF(F178="","",F178+1))))</f>
        <v>45871</v>
      </c>
      <c r="H178" s="79">
        <f t="shared" ref="H178:AJ178" si="163">IF(MONTH($F178)&lt;MONTH($F178+G$1),"",IF(($F178+G$1)&gt;$E$10,"",IF(G178=EOMONTH(($F178-DAY($F178)+H$1),0),"",IF(G178="","",G178+1))))</f>
        <v>45872</v>
      </c>
      <c r="I178" s="79">
        <f t="shared" si="163"/>
        <v>45873</v>
      </c>
      <c r="J178" s="79">
        <f t="shared" si="163"/>
        <v>45874</v>
      </c>
      <c r="K178" s="79">
        <f t="shared" si="163"/>
        <v>45875</v>
      </c>
      <c r="L178" s="79">
        <f t="shared" si="163"/>
        <v>45876</v>
      </c>
      <c r="M178" s="79">
        <f t="shared" si="163"/>
        <v>45877</v>
      </c>
      <c r="N178" s="79">
        <f t="shared" si="163"/>
        <v>45878</v>
      </c>
      <c r="O178" s="79">
        <f t="shared" si="163"/>
        <v>45879</v>
      </c>
      <c r="P178" s="79">
        <f t="shared" si="163"/>
        <v>45880</v>
      </c>
      <c r="Q178" s="79">
        <f t="shared" si="163"/>
        <v>45881</v>
      </c>
      <c r="R178" s="79">
        <f t="shared" si="163"/>
        <v>45882</v>
      </c>
      <c r="S178" s="79">
        <f t="shared" si="163"/>
        <v>45883</v>
      </c>
      <c r="T178" s="79">
        <f t="shared" si="163"/>
        <v>45884</v>
      </c>
      <c r="U178" s="79">
        <f t="shared" si="163"/>
        <v>45885</v>
      </c>
      <c r="V178" s="79">
        <f t="shared" si="163"/>
        <v>45886</v>
      </c>
      <c r="W178" s="79">
        <f t="shared" si="163"/>
        <v>45887</v>
      </c>
      <c r="X178" s="79">
        <f t="shared" si="163"/>
        <v>45888</v>
      </c>
      <c r="Y178" s="79">
        <f t="shared" si="163"/>
        <v>45889</v>
      </c>
      <c r="Z178" s="79">
        <f t="shared" si="163"/>
        <v>45890</v>
      </c>
      <c r="AA178" s="79">
        <f t="shared" si="163"/>
        <v>45891</v>
      </c>
      <c r="AB178" s="79">
        <f t="shared" si="163"/>
        <v>45892</v>
      </c>
      <c r="AC178" s="79">
        <f t="shared" si="163"/>
        <v>45893</v>
      </c>
      <c r="AD178" s="79">
        <f t="shared" si="163"/>
        <v>45894</v>
      </c>
      <c r="AE178" s="79">
        <f t="shared" si="163"/>
        <v>45895</v>
      </c>
      <c r="AF178" s="79">
        <f t="shared" si="163"/>
        <v>45896</v>
      </c>
      <c r="AG178" s="79">
        <f t="shared" si="163"/>
        <v>45897</v>
      </c>
      <c r="AH178" s="79">
        <f t="shared" si="163"/>
        <v>45898</v>
      </c>
      <c r="AI178" s="79">
        <f t="shared" si="163"/>
        <v>45899</v>
      </c>
      <c r="AJ178" s="80">
        <f t="shared" si="163"/>
        <v>45900</v>
      </c>
      <c r="AK178" s="225" t="s">
        <v>25</v>
      </c>
      <c r="AL178" s="228" t="s">
        <v>71</v>
      </c>
      <c r="AM178" s="231" t="s">
        <v>27</v>
      </c>
      <c r="AN178" s="234" t="s">
        <v>51</v>
      </c>
      <c r="AO178" s="235"/>
      <c r="AP178" s="240" t="s">
        <v>52</v>
      </c>
      <c r="AQ178" s="241"/>
      <c r="AR178" s="182"/>
      <c r="AT178" s="201" t="s">
        <v>53</v>
      </c>
      <c r="AU178" s="201" t="s">
        <v>54</v>
      </c>
      <c r="AV178" s="202" t="s">
        <v>55</v>
      </c>
      <c r="BA178" s="150"/>
      <c r="BB178" s="150"/>
    </row>
    <row r="179" spans="2:99">
      <c r="B179" s="222"/>
      <c r="C179" s="223"/>
      <c r="D179" s="224"/>
      <c r="E179" s="82" t="s">
        <v>49</v>
      </c>
      <c r="F179" s="83" t="str">
        <f>TEXT(F178,"aaa")</f>
        <v>金</v>
      </c>
      <c r="G179" s="84" t="str">
        <f t="shared" ref="G179:AJ179" si="164">TEXT(G178,"aaa")</f>
        <v>土</v>
      </c>
      <c r="H179" s="84" t="str">
        <f t="shared" si="164"/>
        <v>日</v>
      </c>
      <c r="I179" s="84" t="str">
        <f t="shared" si="164"/>
        <v>月</v>
      </c>
      <c r="J179" s="84" t="str">
        <f t="shared" si="164"/>
        <v>火</v>
      </c>
      <c r="K179" s="84" t="str">
        <f t="shared" si="164"/>
        <v>水</v>
      </c>
      <c r="L179" s="84" t="str">
        <f t="shared" si="164"/>
        <v>木</v>
      </c>
      <c r="M179" s="84" t="str">
        <f t="shared" si="164"/>
        <v>金</v>
      </c>
      <c r="N179" s="84" t="str">
        <f t="shared" si="164"/>
        <v>土</v>
      </c>
      <c r="O179" s="84" t="str">
        <f t="shared" si="164"/>
        <v>日</v>
      </c>
      <c r="P179" s="84" t="str">
        <f t="shared" si="164"/>
        <v>月</v>
      </c>
      <c r="Q179" s="84" t="str">
        <f t="shared" si="164"/>
        <v>火</v>
      </c>
      <c r="R179" s="84" t="str">
        <f t="shared" si="164"/>
        <v>水</v>
      </c>
      <c r="S179" s="84" t="str">
        <f t="shared" si="164"/>
        <v>木</v>
      </c>
      <c r="T179" s="84" t="str">
        <f t="shared" si="164"/>
        <v>金</v>
      </c>
      <c r="U179" s="84" t="str">
        <f t="shared" si="164"/>
        <v>土</v>
      </c>
      <c r="V179" s="84" t="str">
        <f t="shared" si="164"/>
        <v>日</v>
      </c>
      <c r="W179" s="84" t="str">
        <f t="shared" si="164"/>
        <v>月</v>
      </c>
      <c r="X179" s="84" t="str">
        <f t="shared" si="164"/>
        <v>火</v>
      </c>
      <c r="Y179" s="84" t="str">
        <f t="shared" si="164"/>
        <v>水</v>
      </c>
      <c r="Z179" s="84" t="str">
        <f t="shared" si="164"/>
        <v>木</v>
      </c>
      <c r="AA179" s="84" t="str">
        <f t="shared" si="164"/>
        <v>金</v>
      </c>
      <c r="AB179" s="84" t="str">
        <f t="shared" si="164"/>
        <v>土</v>
      </c>
      <c r="AC179" s="84" t="str">
        <f t="shared" si="164"/>
        <v>日</v>
      </c>
      <c r="AD179" s="84" t="str">
        <f t="shared" si="164"/>
        <v>月</v>
      </c>
      <c r="AE179" s="84" t="str">
        <f t="shared" si="164"/>
        <v>火</v>
      </c>
      <c r="AF179" s="84" t="str">
        <f t="shared" si="164"/>
        <v>水</v>
      </c>
      <c r="AG179" s="84" t="str">
        <f t="shared" si="164"/>
        <v>木</v>
      </c>
      <c r="AH179" s="84" t="str">
        <f t="shared" si="164"/>
        <v>金</v>
      </c>
      <c r="AI179" s="84" t="str">
        <f t="shared" si="164"/>
        <v>土</v>
      </c>
      <c r="AJ179" s="85" t="str">
        <f t="shared" si="164"/>
        <v>日</v>
      </c>
      <c r="AK179" s="226"/>
      <c r="AL179" s="229"/>
      <c r="AM179" s="232"/>
      <c r="AN179" s="236"/>
      <c r="AO179" s="237"/>
      <c r="AP179" s="182"/>
      <c r="AQ179" s="242"/>
      <c r="AR179" s="182"/>
      <c r="AT179" s="201"/>
      <c r="AU179" s="201"/>
      <c r="AV179" s="202"/>
      <c r="BA179" s="150"/>
      <c r="BB179" s="150"/>
    </row>
    <row r="180" spans="2:99" ht="26.25" customHeight="1">
      <c r="B180" s="86"/>
      <c r="C180" s="169" t="s">
        <v>21</v>
      </c>
      <c r="D180" s="88" t="s">
        <v>23</v>
      </c>
      <c r="E180" s="89" t="s">
        <v>50</v>
      </c>
      <c r="F180" s="158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9"/>
      <c r="AK180" s="227"/>
      <c r="AL180" s="230"/>
      <c r="AM180" s="233"/>
      <c r="AN180" s="238"/>
      <c r="AO180" s="239"/>
      <c r="AP180" s="243"/>
      <c r="AQ180" s="244"/>
      <c r="AR180" s="182"/>
      <c r="AV180" s="90">
        <f>COUNTIF(F177:AJ177,"外")</f>
        <v>0</v>
      </c>
      <c r="BA180" s="150"/>
      <c r="BB180" s="150"/>
    </row>
    <row r="181" spans="2:99" ht="13.5" customHeight="1">
      <c r="B181" s="210" t="str">
        <f>IF($AB$13="","",$AB$13)</f>
        <v>元請負人</v>
      </c>
      <c r="C181" s="207" t="str">
        <f>$AE$13</f>
        <v>A建設</v>
      </c>
      <c r="D181" s="91" t="str">
        <f>IF($AH$13="","",$AH$13)</f>
        <v>〇〇</v>
      </c>
      <c r="E181" s="192"/>
      <c r="F181" s="92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4"/>
      <c r="AF181" s="94"/>
      <c r="AG181" s="94"/>
      <c r="AH181" s="94"/>
      <c r="AI181" s="94"/>
      <c r="AJ181" s="95"/>
      <c r="AK181" s="96">
        <f>IF(D181="","",COUNT($F$178:$AJ$178)-AL181)</f>
        <v>31</v>
      </c>
      <c r="AL181" s="172">
        <f>IF(D181="","",AT181+AU181)</f>
        <v>0</v>
      </c>
      <c r="AM181" s="98">
        <f>IF(D181="","",COUNTIF(F181:AJ181,"休"))</f>
        <v>0</v>
      </c>
      <c r="AN181" s="195">
        <f t="shared" ref="AN181:AN186" si="165">IF(D181="","",IF(AK181=0,"－",IFERROR(ROUNDDOWN(AM181/AK181,3),"")))</f>
        <v>0</v>
      </c>
      <c r="AO181" s="196"/>
      <c r="AP181" s="213">
        <f>ROUNDDOWN(AVERAGE(AN181:AN196),3)</f>
        <v>0</v>
      </c>
      <c r="AQ181" s="214"/>
      <c r="AR181" s="178"/>
      <c r="AT181" s="88">
        <f>IF(D181="","",COUNTIF(F181:AJ181,"－"))</f>
        <v>0</v>
      </c>
      <c r="AU181" s="88">
        <f>IF(D181="","",COUNTIF(F181:AJ181,"外"))</f>
        <v>0</v>
      </c>
      <c r="AV181" s="2"/>
      <c r="AX181" s="245" t="str">
        <f>$AX$13</f>
        <v>元請負人</v>
      </c>
      <c r="AY181" s="246"/>
      <c r="AZ181" s="247"/>
      <c r="BA181" s="22" t="str">
        <f>$BA$13</f>
        <v>A建設</v>
      </c>
      <c r="BB181" s="23" t="str">
        <f>$BB$13</f>
        <v>〇〇</v>
      </c>
      <c r="BC181" s="90">
        <f>IF(AK181="",0,AK181)</f>
        <v>31</v>
      </c>
      <c r="BD181" s="90">
        <f t="shared" ref="BD181:BE186" si="166">IF(AL181="",0,AL181)</f>
        <v>0</v>
      </c>
      <c r="BE181" s="90">
        <f t="shared" si="166"/>
        <v>0</v>
      </c>
      <c r="BI181" s="100"/>
      <c r="BJ181" s="101">
        <f>AK181</f>
        <v>31</v>
      </c>
      <c r="BK181" s="90"/>
      <c r="BL181" s="90"/>
      <c r="BM181" s="90"/>
      <c r="BN181" s="90"/>
      <c r="BO181" s="90"/>
      <c r="BX181" s="90">
        <f>AL181</f>
        <v>0</v>
      </c>
      <c r="BY181" s="90"/>
      <c r="BZ181" s="90"/>
      <c r="CA181" s="90"/>
      <c r="CB181" s="90"/>
      <c r="CC181" s="90"/>
      <c r="CL181" s="90">
        <f>AM181</f>
        <v>0</v>
      </c>
      <c r="CM181" s="90"/>
      <c r="CN181" s="90"/>
      <c r="CO181" s="90"/>
      <c r="CP181" s="90"/>
      <c r="CQ181" s="90"/>
    </row>
    <row r="182" spans="2:99" ht="13.5" customHeight="1">
      <c r="B182" s="211"/>
      <c r="C182" s="208"/>
      <c r="D182" s="102" t="str">
        <f>IF($AH$14="","",$AH$14)</f>
        <v>●●</v>
      </c>
      <c r="E182" s="193"/>
      <c r="F182" s="103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5"/>
      <c r="AK182" s="96">
        <f t="shared" ref="AK182:AK186" si="167">IF(D182="","",COUNT($F$178:$AJ$178)-AL182)</f>
        <v>31</v>
      </c>
      <c r="AL182" s="96">
        <f t="shared" ref="AL182:AL186" si="168">IF(D182="","",AT182+AU182)</f>
        <v>0</v>
      </c>
      <c r="AM182" s="106">
        <f t="shared" ref="AM182:AM186" si="169">IF(D182="","",COUNTIF(F182:AJ182,"休"))</f>
        <v>0</v>
      </c>
      <c r="AN182" s="197">
        <f t="shared" si="165"/>
        <v>0</v>
      </c>
      <c r="AO182" s="198"/>
      <c r="AP182" s="215"/>
      <c r="AQ182" s="216"/>
      <c r="AR182" s="178"/>
      <c r="AT182" s="88">
        <f t="shared" ref="AT182:AT186" si="170">IF(D182="","",COUNTIF(F182:AJ182,"－"))</f>
        <v>0</v>
      </c>
      <c r="AU182" s="88">
        <f t="shared" ref="AU182:AU186" si="171">IF(D182="","",COUNTIF(F182:AJ182,"外"))</f>
        <v>0</v>
      </c>
      <c r="AV182" s="2"/>
      <c r="AX182" s="245"/>
      <c r="AY182" s="246"/>
      <c r="AZ182" s="247"/>
      <c r="BA182" s="35" t="str">
        <f>$BA$14</f>
        <v>A建設</v>
      </c>
      <c r="BB182" s="36" t="str">
        <f>$BB$14</f>
        <v>●●</v>
      </c>
      <c r="BC182" s="90">
        <f t="shared" ref="BC182:BC186" si="172">IF(AK182="",0,AK182)</f>
        <v>31</v>
      </c>
      <c r="BD182" s="90">
        <f t="shared" si="166"/>
        <v>0</v>
      </c>
      <c r="BE182" s="90">
        <f t="shared" si="166"/>
        <v>0</v>
      </c>
      <c r="BI182" s="100"/>
      <c r="BJ182" s="101"/>
      <c r="BK182" s="90">
        <f>AK182</f>
        <v>31</v>
      </c>
      <c r="BL182" s="90"/>
      <c r="BM182" s="90"/>
      <c r="BN182" s="90"/>
      <c r="BO182" s="90"/>
      <c r="BX182" s="90"/>
      <c r="BY182" s="90">
        <f>AL182</f>
        <v>0</v>
      </c>
      <c r="BZ182" s="90"/>
      <c r="CA182" s="90"/>
      <c r="CB182" s="90"/>
      <c r="CC182" s="90"/>
      <c r="CL182" s="90"/>
      <c r="CM182" s="90">
        <f>AM182</f>
        <v>0</v>
      </c>
      <c r="CN182" s="90"/>
      <c r="CO182" s="90"/>
      <c r="CP182" s="90"/>
      <c r="CQ182" s="90"/>
    </row>
    <row r="183" spans="2:99" ht="13.5" customHeight="1">
      <c r="B183" s="211"/>
      <c r="C183" s="208"/>
      <c r="D183" s="102" t="str">
        <f>IF($AH$15="","",$AH$15)</f>
        <v>△△</v>
      </c>
      <c r="E183" s="193"/>
      <c r="F183" s="103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5"/>
      <c r="AK183" s="96">
        <f t="shared" si="167"/>
        <v>31</v>
      </c>
      <c r="AL183" s="96">
        <f t="shared" si="168"/>
        <v>0</v>
      </c>
      <c r="AM183" s="106">
        <f t="shared" si="169"/>
        <v>0</v>
      </c>
      <c r="AN183" s="197">
        <f t="shared" si="165"/>
        <v>0</v>
      </c>
      <c r="AO183" s="198"/>
      <c r="AP183" s="215"/>
      <c r="AQ183" s="216"/>
      <c r="AR183" s="178"/>
      <c r="AT183" s="88">
        <f t="shared" si="170"/>
        <v>0</v>
      </c>
      <c r="AU183" s="88">
        <f t="shared" si="171"/>
        <v>0</v>
      </c>
      <c r="AV183" s="2"/>
      <c r="AX183" s="245"/>
      <c r="AY183" s="246"/>
      <c r="AZ183" s="247"/>
      <c r="BA183" s="35" t="str">
        <f>$BA$15</f>
        <v>A建設</v>
      </c>
      <c r="BB183" s="36" t="str">
        <f>$BB$15</f>
        <v>△△</v>
      </c>
      <c r="BC183" s="90">
        <f t="shared" si="172"/>
        <v>31</v>
      </c>
      <c r="BD183" s="90">
        <f t="shared" si="166"/>
        <v>0</v>
      </c>
      <c r="BE183" s="90">
        <f t="shared" si="166"/>
        <v>0</v>
      </c>
      <c r="BI183" s="100"/>
      <c r="BJ183" s="101"/>
      <c r="BK183" s="90"/>
      <c r="BL183" s="90">
        <f>AK183</f>
        <v>31</v>
      </c>
      <c r="BM183" s="90"/>
      <c r="BN183" s="90"/>
      <c r="BO183" s="90"/>
      <c r="BX183" s="90"/>
      <c r="BY183" s="90"/>
      <c r="BZ183" s="90">
        <f>AL183</f>
        <v>0</v>
      </c>
      <c r="CA183" s="90"/>
      <c r="CB183" s="90"/>
      <c r="CC183" s="90"/>
      <c r="CL183" s="90"/>
      <c r="CM183" s="90"/>
      <c r="CN183" s="90">
        <f>AM183</f>
        <v>0</v>
      </c>
      <c r="CO183" s="90"/>
      <c r="CP183" s="90"/>
      <c r="CQ183" s="90"/>
    </row>
    <row r="184" spans="2:99" ht="13.5" customHeight="1">
      <c r="B184" s="211"/>
      <c r="C184" s="208"/>
      <c r="D184" s="102" t="str">
        <f>IF($AH$16="","",$AH$16)</f>
        <v>■■</v>
      </c>
      <c r="E184" s="193"/>
      <c r="F184" s="103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5"/>
      <c r="AK184" s="96">
        <f t="shared" si="167"/>
        <v>31</v>
      </c>
      <c r="AL184" s="96">
        <f t="shared" si="168"/>
        <v>0</v>
      </c>
      <c r="AM184" s="106">
        <f t="shared" si="169"/>
        <v>0</v>
      </c>
      <c r="AN184" s="197">
        <f t="shared" si="165"/>
        <v>0</v>
      </c>
      <c r="AO184" s="198"/>
      <c r="AP184" s="215"/>
      <c r="AQ184" s="216"/>
      <c r="AR184" s="178"/>
      <c r="AT184" s="88">
        <f t="shared" si="170"/>
        <v>0</v>
      </c>
      <c r="AU184" s="88">
        <f t="shared" si="171"/>
        <v>0</v>
      </c>
      <c r="AV184" s="2"/>
      <c r="AX184" s="245"/>
      <c r="AY184" s="246"/>
      <c r="AZ184" s="247"/>
      <c r="BA184" s="35" t="str">
        <f>$BA$16</f>
        <v>A建設</v>
      </c>
      <c r="BB184" s="36" t="str">
        <f>$BB$16</f>
        <v>■■</v>
      </c>
      <c r="BC184" s="90">
        <f t="shared" si="172"/>
        <v>31</v>
      </c>
      <c r="BD184" s="90">
        <f t="shared" si="166"/>
        <v>0</v>
      </c>
      <c r="BE184" s="90">
        <f t="shared" si="166"/>
        <v>0</v>
      </c>
      <c r="BI184" s="100"/>
      <c r="BJ184" s="101"/>
      <c r="BK184" s="90"/>
      <c r="BL184" s="90"/>
      <c r="BM184" s="90">
        <f>AK184</f>
        <v>31</v>
      </c>
      <c r="BN184" s="90"/>
      <c r="BO184" s="90"/>
      <c r="BX184" s="90"/>
      <c r="BY184" s="90"/>
      <c r="BZ184" s="90"/>
      <c r="CA184" s="90">
        <f>AL184</f>
        <v>0</v>
      </c>
      <c r="CB184" s="90"/>
      <c r="CC184" s="90"/>
      <c r="CL184" s="90"/>
      <c r="CM184" s="90"/>
      <c r="CN184" s="90"/>
      <c r="CO184" s="90">
        <f>AM184</f>
        <v>0</v>
      </c>
      <c r="CP184" s="90"/>
      <c r="CQ184" s="90"/>
    </row>
    <row r="185" spans="2:99" ht="13.5" customHeight="1">
      <c r="B185" s="211"/>
      <c r="C185" s="208"/>
      <c r="D185" s="102" t="str">
        <f>IF($AH$17="","",$AH$17)</f>
        <v>★★</v>
      </c>
      <c r="E185" s="193"/>
      <c r="F185" s="103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5"/>
      <c r="AK185" s="96">
        <f t="shared" si="167"/>
        <v>31</v>
      </c>
      <c r="AL185" s="96">
        <f t="shared" si="168"/>
        <v>0</v>
      </c>
      <c r="AM185" s="106">
        <f t="shared" si="169"/>
        <v>0</v>
      </c>
      <c r="AN185" s="197">
        <f t="shared" si="165"/>
        <v>0</v>
      </c>
      <c r="AO185" s="198"/>
      <c r="AP185" s="215"/>
      <c r="AQ185" s="216"/>
      <c r="AR185" s="178"/>
      <c r="AT185" s="88">
        <f t="shared" si="170"/>
        <v>0</v>
      </c>
      <c r="AU185" s="88">
        <f t="shared" si="171"/>
        <v>0</v>
      </c>
      <c r="AV185" s="2"/>
      <c r="AX185" s="245"/>
      <c r="AY185" s="246"/>
      <c r="AZ185" s="247"/>
      <c r="BA185" s="35" t="str">
        <f>$BA$17</f>
        <v>A建設</v>
      </c>
      <c r="BB185" s="36" t="str">
        <f>$BB$17</f>
        <v>★★</v>
      </c>
      <c r="BC185" s="90">
        <f t="shared" si="172"/>
        <v>31</v>
      </c>
      <c r="BD185" s="90">
        <f t="shared" si="166"/>
        <v>0</v>
      </c>
      <c r="BE185" s="90">
        <f t="shared" si="166"/>
        <v>0</v>
      </c>
      <c r="BI185" s="100"/>
      <c r="BJ185" s="101"/>
      <c r="BK185" s="90"/>
      <c r="BL185" s="90"/>
      <c r="BM185" s="90"/>
      <c r="BN185" s="90">
        <f>AK185</f>
        <v>31</v>
      </c>
      <c r="BO185" s="90"/>
      <c r="BX185" s="90"/>
      <c r="BY185" s="90"/>
      <c r="BZ185" s="90"/>
      <c r="CA185" s="90"/>
      <c r="CB185" s="90">
        <f>AL185</f>
        <v>0</v>
      </c>
      <c r="CC185" s="90"/>
      <c r="CL185" s="90"/>
      <c r="CM185" s="90"/>
      <c r="CN185" s="90"/>
      <c r="CO185" s="90"/>
      <c r="CP185" s="90">
        <f>AM185</f>
        <v>0</v>
      </c>
      <c r="CQ185" s="90"/>
    </row>
    <row r="186" spans="2:99" ht="13.5" customHeight="1">
      <c r="B186" s="212"/>
      <c r="C186" s="209"/>
      <c r="D186" s="102" t="str">
        <f>IF($AH$18="","",$AH$18)</f>
        <v/>
      </c>
      <c r="E186" s="194"/>
      <c r="F186" s="107"/>
      <c r="G186" s="108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96" t="str">
        <f t="shared" si="167"/>
        <v/>
      </c>
      <c r="AL186" s="172" t="str">
        <f t="shared" si="168"/>
        <v/>
      </c>
      <c r="AM186" s="98" t="str">
        <f t="shared" si="169"/>
        <v/>
      </c>
      <c r="AN186" s="199" t="str">
        <f t="shared" si="165"/>
        <v/>
      </c>
      <c r="AO186" s="200"/>
      <c r="AP186" s="215"/>
      <c r="AQ186" s="216"/>
      <c r="AR186" s="178"/>
      <c r="AT186" s="88" t="str">
        <f t="shared" si="170"/>
        <v/>
      </c>
      <c r="AU186" s="88" t="str">
        <f t="shared" si="171"/>
        <v/>
      </c>
      <c r="AV186" s="2"/>
      <c r="AX186" s="245"/>
      <c r="AY186" s="246"/>
      <c r="AZ186" s="247"/>
      <c r="BA186" s="50" t="str">
        <f>$BA$18</f>
        <v>A建設</v>
      </c>
      <c r="BB186" s="51">
        <f>$BB$18</f>
        <v>0</v>
      </c>
      <c r="BC186" s="90">
        <f t="shared" si="172"/>
        <v>0</v>
      </c>
      <c r="BD186" s="90">
        <f t="shared" si="166"/>
        <v>0</v>
      </c>
      <c r="BE186" s="90">
        <f t="shared" si="166"/>
        <v>0</v>
      </c>
      <c r="BI186" s="100"/>
      <c r="BJ186" s="101"/>
      <c r="BK186" s="90"/>
      <c r="BL186" s="90"/>
      <c r="BM186" s="90"/>
      <c r="BN186" s="90"/>
      <c r="BO186" s="90" t="str">
        <f>AK186</f>
        <v/>
      </c>
      <c r="BX186" s="90"/>
      <c r="BY186" s="90"/>
      <c r="BZ186" s="90"/>
      <c r="CA186" s="90"/>
      <c r="CB186" s="90"/>
      <c r="CC186" s="90" t="str">
        <f>AL186</f>
        <v/>
      </c>
      <c r="CL186" s="90"/>
      <c r="CM186" s="90"/>
      <c r="CN186" s="90"/>
      <c r="CO186" s="90"/>
      <c r="CP186" s="90"/>
      <c r="CQ186" s="90" t="str">
        <f>AM186</f>
        <v/>
      </c>
    </row>
    <row r="187" spans="2:99" ht="26.25" customHeight="1">
      <c r="B187" s="210" t="str">
        <f>IF($AB$19="","",$AB$19)</f>
        <v>下請負人</v>
      </c>
      <c r="C187" s="207" t="str">
        <f>$AE$19</f>
        <v>B産業</v>
      </c>
      <c r="D187" s="88"/>
      <c r="E187" s="89" t="s">
        <v>50</v>
      </c>
      <c r="F187" s="158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9"/>
      <c r="AK187" s="88"/>
      <c r="AL187" s="88"/>
      <c r="AM187" s="170"/>
      <c r="AN187" s="112"/>
      <c r="AO187" s="113"/>
      <c r="AP187" s="215"/>
      <c r="AQ187" s="216"/>
      <c r="AR187" s="178"/>
      <c r="AX187" s="183" t="str">
        <f>$AX$19</f>
        <v>下請負人</v>
      </c>
      <c r="AY187" s="184"/>
      <c r="AZ187" s="185"/>
      <c r="BA187" s="150"/>
      <c r="BB187" s="151"/>
      <c r="BC187" s="114"/>
      <c r="BD187" s="114"/>
      <c r="BE187" s="114"/>
    </row>
    <row r="188" spans="2:99" ht="13.5" customHeight="1">
      <c r="B188" s="211"/>
      <c r="C188" s="208"/>
      <c r="D188" s="115" t="str">
        <f>IF($AH$19="","",$AH$19)</f>
        <v>〇〇</v>
      </c>
      <c r="E188" s="192"/>
      <c r="F188" s="92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4"/>
      <c r="AF188" s="94"/>
      <c r="AG188" s="94"/>
      <c r="AH188" s="94"/>
      <c r="AI188" s="94"/>
      <c r="AJ188" s="95"/>
      <c r="AK188" s="96">
        <f>IF(D188="","",COUNT($F$178:$AJ$178)-AL188)</f>
        <v>31</v>
      </c>
      <c r="AL188" s="172">
        <f>IF(D188="","",AT188+AU188)</f>
        <v>0</v>
      </c>
      <c r="AM188" s="98">
        <f>IF(D188="","",COUNTIF(F188:AJ188,"休"))</f>
        <v>0</v>
      </c>
      <c r="AN188" s="195">
        <f t="shared" ref="AN188:AN191" si="173">IF(D188="","",IF(AK188=0,"－",IFERROR(ROUNDDOWN(AM188/AK188,3),"")))</f>
        <v>0</v>
      </c>
      <c r="AO188" s="196"/>
      <c r="AP188" s="215"/>
      <c r="AQ188" s="216"/>
      <c r="AR188" s="178"/>
      <c r="AT188" s="88">
        <f t="shared" ref="AT188:AT191" si="174">IF(D188="","",COUNTIF(F188:AJ188,"－"))</f>
        <v>0</v>
      </c>
      <c r="AU188" s="88">
        <f t="shared" ref="AU188:AU191" si="175">IF(D188="","",COUNTIF(F188:AJ188,"外"))</f>
        <v>0</v>
      </c>
      <c r="AV188" s="2"/>
      <c r="AX188" s="186"/>
      <c r="AY188" s="187"/>
      <c r="AZ188" s="188"/>
      <c r="BA188" s="22" t="str">
        <f>$BA$19</f>
        <v>B産業</v>
      </c>
      <c r="BB188" s="23" t="str">
        <f>$BB$19</f>
        <v>〇〇</v>
      </c>
      <c r="BC188" s="90">
        <f t="shared" ref="BC188:BE191" si="176">IF(AK188="",0,AK188)</f>
        <v>31</v>
      </c>
      <c r="BD188" s="90">
        <f t="shared" si="176"/>
        <v>0</v>
      </c>
      <c r="BE188" s="90">
        <f t="shared" si="176"/>
        <v>0</v>
      </c>
      <c r="BP188" s="90">
        <f>AK188</f>
        <v>31</v>
      </c>
      <c r="BQ188" s="90"/>
      <c r="BR188" s="90"/>
      <c r="BS188" s="90"/>
      <c r="CD188" s="90">
        <f>AL188</f>
        <v>0</v>
      </c>
      <c r="CE188" s="90"/>
      <c r="CF188" s="90"/>
      <c r="CG188" s="90"/>
      <c r="CR188" s="90">
        <f>AM188</f>
        <v>0</v>
      </c>
      <c r="CS188" s="90"/>
      <c r="CT188" s="90"/>
      <c r="CU188" s="90"/>
    </row>
    <row r="189" spans="2:99" ht="13.5" customHeight="1">
      <c r="B189" s="211"/>
      <c r="C189" s="208"/>
      <c r="D189" s="102" t="str">
        <f>IF($AH$20="","",$AH$20)</f>
        <v>●●</v>
      </c>
      <c r="E189" s="193"/>
      <c r="F189" s="103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5"/>
      <c r="AK189" s="96">
        <f t="shared" ref="AK189:AK191" si="177">IF(D189="","",COUNT($F$178:$AJ$178)-AL189)</f>
        <v>31</v>
      </c>
      <c r="AL189" s="96">
        <f t="shared" ref="AL189:AL191" si="178">IF(D189="","",AT189+AU189)</f>
        <v>0</v>
      </c>
      <c r="AM189" s="106">
        <f t="shared" ref="AM189:AM191" si="179">IF(D189="","",COUNTIF(F189:AJ189,"休"))</f>
        <v>0</v>
      </c>
      <c r="AN189" s="197">
        <f t="shared" si="173"/>
        <v>0</v>
      </c>
      <c r="AO189" s="198"/>
      <c r="AP189" s="215"/>
      <c r="AQ189" s="216"/>
      <c r="AR189" s="178"/>
      <c r="AT189" s="88">
        <f t="shared" si="174"/>
        <v>0</v>
      </c>
      <c r="AU189" s="88">
        <f t="shared" si="175"/>
        <v>0</v>
      </c>
      <c r="AV189" s="2"/>
      <c r="AX189" s="186"/>
      <c r="AY189" s="187"/>
      <c r="AZ189" s="188"/>
      <c r="BA189" s="35" t="str">
        <f>$BA$20</f>
        <v>B産業</v>
      </c>
      <c r="BB189" s="152" t="str">
        <f>$BB$20</f>
        <v>●●</v>
      </c>
      <c r="BC189" s="90">
        <f t="shared" si="176"/>
        <v>31</v>
      </c>
      <c r="BD189" s="90">
        <f t="shared" si="176"/>
        <v>0</v>
      </c>
      <c r="BE189" s="90">
        <f t="shared" si="176"/>
        <v>0</v>
      </c>
      <c r="BP189" s="90"/>
      <c r="BQ189" s="90">
        <f>AK189</f>
        <v>31</v>
      </c>
      <c r="BR189" s="90"/>
      <c r="BS189" s="90"/>
      <c r="CD189" s="90"/>
      <c r="CE189" s="90">
        <f>AL189</f>
        <v>0</v>
      </c>
      <c r="CF189" s="90"/>
      <c r="CG189" s="90"/>
      <c r="CR189" s="90"/>
      <c r="CS189" s="90">
        <f>AM189</f>
        <v>0</v>
      </c>
      <c r="CT189" s="90"/>
      <c r="CU189" s="90"/>
    </row>
    <row r="190" spans="2:99" ht="13.5" customHeight="1">
      <c r="B190" s="211"/>
      <c r="C190" s="208"/>
      <c r="D190" s="102" t="str">
        <f>IF($AH$21="","",$AH$21)</f>
        <v/>
      </c>
      <c r="E190" s="193"/>
      <c r="F190" s="103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5"/>
      <c r="AK190" s="96" t="str">
        <f t="shared" si="177"/>
        <v/>
      </c>
      <c r="AL190" s="96" t="str">
        <f t="shared" si="178"/>
        <v/>
      </c>
      <c r="AM190" s="106" t="str">
        <f t="shared" si="179"/>
        <v/>
      </c>
      <c r="AN190" s="197" t="str">
        <f t="shared" si="173"/>
        <v/>
      </c>
      <c r="AO190" s="198"/>
      <c r="AP190" s="215"/>
      <c r="AQ190" s="216"/>
      <c r="AR190" s="178"/>
      <c r="AT190" s="88" t="str">
        <f t="shared" si="174"/>
        <v/>
      </c>
      <c r="AU190" s="88" t="str">
        <f t="shared" si="175"/>
        <v/>
      </c>
      <c r="AV190" s="2"/>
      <c r="AX190" s="186"/>
      <c r="AY190" s="187"/>
      <c r="AZ190" s="188"/>
      <c r="BA190" s="35" t="str">
        <f>$BA$21</f>
        <v>B産業</v>
      </c>
      <c r="BB190" s="152">
        <f>$BB$21</f>
        <v>0</v>
      </c>
      <c r="BC190" s="90">
        <f t="shared" si="176"/>
        <v>0</v>
      </c>
      <c r="BD190" s="90">
        <f t="shared" si="176"/>
        <v>0</v>
      </c>
      <c r="BE190" s="90">
        <f t="shared" si="176"/>
        <v>0</v>
      </c>
      <c r="BP190" s="90"/>
      <c r="BQ190" s="90"/>
      <c r="BR190" s="90" t="str">
        <f>AK190</f>
        <v/>
      </c>
      <c r="BS190" s="90"/>
      <c r="CD190" s="90"/>
      <c r="CE190" s="90"/>
      <c r="CF190" s="90" t="str">
        <f>AL190</f>
        <v/>
      </c>
      <c r="CG190" s="90"/>
      <c r="CR190" s="90"/>
      <c r="CS190" s="90"/>
      <c r="CT190" s="90" t="str">
        <f>AM190</f>
        <v/>
      </c>
      <c r="CU190" s="90"/>
    </row>
    <row r="191" spans="2:99" ht="13.5" customHeight="1">
      <c r="B191" s="211"/>
      <c r="C191" s="209"/>
      <c r="D191" s="115" t="str">
        <f>IF($AH$22="","",$AH$22)</f>
        <v/>
      </c>
      <c r="E191" s="194"/>
      <c r="F191" s="103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5"/>
      <c r="AK191" s="96" t="str">
        <f t="shared" si="177"/>
        <v/>
      </c>
      <c r="AL191" s="116" t="str">
        <f t="shared" si="178"/>
        <v/>
      </c>
      <c r="AM191" s="98" t="str">
        <f t="shared" si="179"/>
        <v/>
      </c>
      <c r="AN191" s="199" t="str">
        <f t="shared" si="173"/>
        <v/>
      </c>
      <c r="AO191" s="200"/>
      <c r="AP191" s="215"/>
      <c r="AQ191" s="216"/>
      <c r="AR191" s="178"/>
      <c r="AT191" s="88" t="str">
        <f t="shared" si="174"/>
        <v/>
      </c>
      <c r="AU191" s="88" t="str">
        <f t="shared" si="175"/>
        <v/>
      </c>
      <c r="AV191" s="2"/>
      <c r="AX191" s="186"/>
      <c r="AY191" s="187"/>
      <c r="AZ191" s="188"/>
      <c r="BA191" s="50" t="str">
        <f>$BA$22</f>
        <v>B産業</v>
      </c>
      <c r="BB191" s="153" t="str">
        <f t="shared" ref="BB191" si="180">BB171</f>
        <v>●●</v>
      </c>
      <c r="BC191" s="90">
        <f t="shared" si="176"/>
        <v>0</v>
      </c>
      <c r="BD191" s="90">
        <f t="shared" si="176"/>
        <v>0</v>
      </c>
      <c r="BE191" s="90">
        <f t="shared" si="176"/>
        <v>0</v>
      </c>
      <c r="BP191" s="90"/>
      <c r="BQ191" s="90"/>
      <c r="BR191" s="90"/>
      <c r="BS191" s="90" t="str">
        <f>AK191</f>
        <v/>
      </c>
      <c r="CD191" s="90"/>
      <c r="CE191" s="90"/>
      <c r="CF191" s="90"/>
      <c r="CG191" s="90" t="str">
        <f>AL191</f>
        <v/>
      </c>
      <c r="CR191" s="90"/>
      <c r="CS191" s="90"/>
      <c r="CT191" s="90"/>
      <c r="CU191" s="90" t="str">
        <f>AM191</f>
        <v/>
      </c>
    </row>
    <row r="192" spans="2:99" ht="26.25" customHeight="1">
      <c r="B192" s="211"/>
      <c r="C192" s="207" t="str">
        <f>$AE$23</f>
        <v>C土木</v>
      </c>
      <c r="D192" s="88"/>
      <c r="E192" s="89" t="s">
        <v>50</v>
      </c>
      <c r="F192" s="158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9"/>
      <c r="AK192" s="88"/>
      <c r="AL192" s="88"/>
      <c r="AM192" s="170"/>
      <c r="AN192" s="112"/>
      <c r="AO192" s="113"/>
      <c r="AP192" s="215"/>
      <c r="AQ192" s="216"/>
      <c r="AR192" s="178"/>
      <c r="AX192" s="186"/>
      <c r="AY192" s="187"/>
      <c r="AZ192" s="188"/>
      <c r="BA192" s="150"/>
      <c r="BB192" s="149"/>
      <c r="BC192" s="114"/>
      <c r="BD192" s="114"/>
      <c r="BE192" s="114"/>
    </row>
    <row r="193" spans="1:103">
      <c r="B193" s="211"/>
      <c r="C193" s="208"/>
      <c r="D193" s="91" t="str">
        <f>IF($AH$23="","",$AH$23)</f>
        <v>●●</v>
      </c>
      <c r="E193" s="192"/>
      <c r="F193" s="92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117"/>
      <c r="AK193" s="96">
        <f>IF(D193="","",COUNT($F$178:$AJ$178)-AL193)</f>
        <v>31</v>
      </c>
      <c r="AL193" s="171">
        <f>IF(D193="","",AT193+AU193)</f>
        <v>0</v>
      </c>
      <c r="AM193" s="119">
        <f>IF(D193="","",COUNTIF(F193:AJ193,"休"))</f>
        <v>0</v>
      </c>
      <c r="AN193" s="195">
        <f t="shared" ref="AN193:AN196" si="181">IF(D193="","",IF(AK193=0,"－",IFERROR(ROUNDDOWN(AM193/AK193,3),"")))</f>
        <v>0</v>
      </c>
      <c r="AO193" s="196"/>
      <c r="AP193" s="215"/>
      <c r="AQ193" s="216"/>
      <c r="AR193" s="178"/>
      <c r="AT193" s="88">
        <f t="shared" ref="AT193:AT196" si="182">IF(D193="","",COUNTIF(F193:AJ193,"－"))</f>
        <v>0</v>
      </c>
      <c r="AU193" s="88">
        <f t="shared" ref="AU193:AU196" si="183">IF(D193="","",COUNTIF(F193:AJ193,"外"))</f>
        <v>0</v>
      </c>
      <c r="AV193" s="2"/>
      <c r="AX193" s="186"/>
      <c r="AY193" s="187"/>
      <c r="AZ193" s="188"/>
      <c r="BA193" s="22" t="str">
        <f>$BA$23</f>
        <v>C土木</v>
      </c>
      <c r="BB193" s="154" t="str">
        <f>$BB$23</f>
        <v>●●</v>
      </c>
      <c r="BC193" s="90">
        <f t="shared" ref="BC193:BE196" si="184">IF(AK193="",0,AK193)</f>
        <v>31</v>
      </c>
      <c r="BD193" s="90">
        <f t="shared" si="184"/>
        <v>0</v>
      </c>
      <c r="BE193" s="90">
        <f t="shared" si="184"/>
        <v>0</v>
      </c>
      <c r="BT193" s="90">
        <f>AK193</f>
        <v>31</v>
      </c>
      <c r="BU193" s="90"/>
      <c r="BV193" s="90"/>
      <c r="BW193" s="90"/>
      <c r="CH193" s="90">
        <f>AL193</f>
        <v>0</v>
      </c>
      <c r="CI193" s="90"/>
      <c r="CJ193" s="90"/>
      <c r="CK193" s="90"/>
      <c r="CV193" s="90">
        <f>AM193</f>
        <v>0</v>
      </c>
      <c r="CW193" s="90"/>
      <c r="CX193" s="90"/>
      <c r="CY193" s="90"/>
    </row>
    <row r="194" spans="1:103" ht="13.5" customHeight="1">
      <c r="B194" s="211"/>
      <c r="C194" s="208"/>
      <c r="D194" s="102" t="str">
        <f>IF($AH$24="","",$AH$24)</f>
        <v/>
      </c>
      <c r="E194" s="193"/>
      <c r="F194" s="103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5"/>
      <c r="AK194" s="96" t="str">
        <f t="shared" ref="AK194:AK196" si="185">IF(D194="","",COUNT($F$178:$AJ$178)-AL194)</f>
        <v/>
      </c>
      <c r="AL194" s="96" t="str">
        <f t="shared" ref="AL194:AL196" si="186">IF(D194="","",AT194+AU194)</f>
        <v/>
      </c>
      <c r="AM194" s="106" t="str">
        <f t="shared" ref="AM194:AM196" si="187">IF(D194="","",COUNTIF(F194:AJ194,"休"))</f>
        <v/>
      </c>
      <c r="AN194" s="197" t="str">
        <f t="shared" si="181"/>
        <v/>
      </c>
      <c r="AO194" s="198"/>
      <c r="AP194" s="215"/>
      <c r="AQ194" s="216"/>
      <c r="AR194" s="178"/>
      <c r="AT194" s="88" t="str">
        <f t="shared" si="182"/>
        <v/>
      </c>
      <c r="AU194" s="88" t="str">
        <f t="shared" si="183"/>
        <v/>
      </c>
      <c r="AV194" s="2"/>
      <c r="AX194" s="186"/>
      <c r="AY194" s="187"/>
      <c r="AZ194" s="188"/>
      <c r="BA194" s="35" t="str">
        <f>$BA$24</f>
        <v>C土木</v>
      </c>
      <c r="BB194" s="152">
        <f>$BB$24</f>
        <v>0</v>
      </c>
      <c r="BC194" s="90">
        <f t="shared" si="184"/>
        <v>0</v>
      </c>
      <c r="BD194" s="90">
        <f t="shared" si="184"/>
        <v>0</v>
      </c>
      <c r="BE194" s="90">
        <f t="shared" si="184"/>
        <v>0</v>
      </c>
      <c r="BT194" s="90"/>
      <c r="BU194" s="90" t="str">
        <f>AK194</f>
        <v/>
      </c>
      <c r="BV194" s="90"/>
      <c r="BW194" s="90"/>
      <c r="CH194" s="90"/>
      <c r="CI194" s="90" t="str">
        <f>AL194</f>
        <v/>
      </c>
      <c r="CJ194" s="90"/>
      <c r="CK194" s="90"/>
      <c r="CV194" s="90"/>
      <c r="CW194" s="90" t="str">
        <f>AM194</f>
        <v/>
      </c>
      <c r="CX194" s="90"/>
      <c r="CY194" s="90"/>
    </row>
    <row r="195" spans="1:103" ht="13.5" customHeight="1">
      <c r="B195" s="211"/>
      <c r="C195" s="208"/>
      <c r="D195" s="102" t="str">
        <f>IF($AH$25="","",$AH$25)</f>
        <v/>
      </c>
      <c r="E195" s="193"/>
      <c r="F195" s="103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5"/>
      <c r="AK195" s="96" t="str">
        <f t="shared" si="185"/>
        <v/>
      </c>
      <c r="AL195" s="96" t="str">
        <f t="shared" si="186"/>
        <v/>
      </c>
      <c r="AM195" s="106" t="str">
        <f t="shared" si="187"/>
        <v/>
      </c>
      <c r="AN195" s="197" t="str">
        <f t="shared" si="181"/>
        <v/>
      </c>
      <c r="AO195" s="198"/>
      <c r="AP195" s="215"/>
      <c r="AQ195" s="216"/>
      <c r="AR195" s="178"/>
      <c r="AT195" s="88" t="str">
        <f t="shared" si="182"/>
        <v/>
      </c>
      <c r="AU195" s="88" t="str">
        <f t="shared" si="183"/>
        <v/>
      </c>
      <c r="AV195" s="2"/>
      <c r="AX195" s="186"/>
      <c r="AY195" s="187"/>
      <c r="AZ195" s="188"/>
      <c r="BA195" s="35" t="str">
        <f>$BA$25</f>
        <v>C土木</v>
      </c>
      <c r="BB195" s="152">
        <f>$BB$25</f>
        <v>0</v>
      </c>
      <c r="BC195" s="90">
        <f t="shared" si="184"/>
        <v>0</v>
      </c>
      <c r="BD195" s="90">
        <f t="shared" si="184"/>
        <v>0</v>
      </c>
      <c r="BE195" s="90">
        <f t="shared" si="184"/>
        <v>0</v>
      </c>
      <c r="BT195" s="90"/>
      <c r="BU195" s="90"/>
      <c r="BV195" s="90" t="str">
        <f>AK195</f>
        <v/>
      </c>
      <c r="BW195" s="90"/>
      <c r="CH195" s="90"/>
      <c r="CI195" s="90"/>
      <c r="CJ195" s="90" t="str">
        <f>AL195</f>
        <v/>
      </c>
      <c r="CK195" s="90"/>
      <c r="CV195" s="90"/>
      <c r="CW195" s="90"/>
      <c r="CX195" s="90" t="str">
        <f>AM195</f>
        <v/>
      </c>
      <c r="CY195" s="90"/>
    </row>
    <row r="196" spans="1:103" ht="13.5" customHeight="1">
      <c r="B196" s="212"/>
      <c r="C196" s="209"/>
      <c r="D196" s="120" t="str">
        <f>IF($AH$26="","",$AH$26)</f>
        <v/>
      </c>
      <c r="E196" s="194"/>
      <c r="F196" s="121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22"/>
      <c r="AK196" s="116" t="str">
        <f t="shared" si="185"/>
        <v/>
      </c>
      <c r="AL196" s="173" t="str">
        <f t="shared" si="186"/>
        <v/>
      </c>
      <c r="AM196" s="124" t="str">
        <f t="shared" si="187"/>
        <v/>
      </c>
      <c r="AN196" s="199" t="str">
        <f t="shared" si="181"/>
        <v/>
      </c>
      <c r="AO196" s="200"/>
      <c r="AP196" s="217"/>
      <c r="AQ196" s="218"/>
      <c r="AR196" s="178"/>
      <c r="AT196" s="88" t="str">
        <f t="shared" si="182"/>
        <v/>
      </c>
      <c r="AU196" s="88" t="str">
        <f t="shared" si="183"/>
        <v/>
      </c>
      <c r="AV196" s="2"/>
      <c r="AX196" s="189"/>
      <c r="AY196" s="190"/>
      <c r="AZ196" s="191"/>
      <c r="BA196" s="50" t="str">
        <f>$BA$26</f>
        <v>C土木</v>
      </c>
      <c r="BB196" s="153">
        <f>$BB$26</f>
        <v>0</v>
      </c>
      <c r="BC196" s="90">
        <f t="shared" si="184"/>
        <v>0</v>
      </c>
      <c r="BD196" s="90">
        <f t="shared" si="184"/>
        <v>0</v>
      </c>
      <c r="BE196" s="90">
        <f t="shared" si="184"/>
        <v>0</v>
      </c>
      <c r="BT196" s="90"/>
      <c r="BU196" s="90"/>
      <c r="BV196" s="90"/>
      <c r="BW196" s="90" t="str">
        <f>AK196</f>
        <v/>
      </c>
      <c r="CH196" s="90"/>
      <c r="CI196" s="90"/>
      <c r="CJ196" s="90"/>
      <c r="CK196" s="90" t="str">
        <f>AL196</f>
        <v/>
      </c>
      <c r="CV196" s="90"/>
      <c r="CW196" s="90"/>
      <c r="CX196" s="90"/>
      <c r="CY196" s="90" t="str">
        <f>AM196</f>
        <v/>
      </c>
    </row>
    <row r="197" spans="1:103"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M197" s="203" t="s">
        <v>56</v>
      </c>
      <c r="AN197" s="204"/>
      <c r="AO197" s="204"/>
      <c r="AP197" s="205" t="str">
        <f>IF(7&gt;COUNT(F178:AJ178),"対象外",IF(AP181&gt;=0.285,"達成","未達成"))</f>
        <v>未達成</v>
      </c>
      <c r="AQ197" s="206"/>
      <c r="AR197" s="165"/>
      <c r="BA197" s="150"/>
      <c r="BB197" s="150"/>
      <c r="BC197" s="127"/>
      <c r="BD197" s="127"/>
      <c r="BE197" s="127"/>
    </row>
    <row r="198" spans="1:103">
      <c r="AR198" s="155"/>
      <c r="BA198" s="150"/>
      <c r="BB198" s="150"/>
    </row>
    <row r="199" spans="1:103">
      <c r="AR199" s="155"/>
      <c r="BA199" s="150"/>
      <c r="BB199" s="150"/>
    </row>
    <row r="200" spans="1:103">
      <c r="AR200" s="155"/>
      <c r="BA200" s="150"/>
      <c r="BB200" s="150"/>
    </row>
    <row r="201" spans="1:103">
      <c r="AR201" s="155"/>
      <c r="BA201" s="150"/>
      <c r="BB201" s="150"/>
    </row>
    <row r="202" spans="1:103">
      <c r="AR202" s="155"/>
      <c r="BA202" s="150"/>
      <c r="BB202" s="150"/>
    </row>
    <row r="203" spans="1:103">
      <c r="AR203" s="155"/>
      <c r="BA203" s="150"/>
      <c r="BB203" s="150"/>
    </row>
    <row r="204" spans="1:103">
      <c r="AR204" s="155"/>
      <c r="BA204" s="150"/>
      <c r="BB204" s="150"/>
    </row>
    <row r="205" spans="1:103">
      <c r="AR205" s="155"/>
      <c r="BA205" s="150"/>
      <c r="BB205" s="150"/>
    </row>
    <row r="206" spans="1:103">
      <c r="AR206" s="155"/>
      <c r="BA206" s="150"/>
      <c r="BB206" s="150"/>
    </row>
    <row r="207" spans="1:103" ht="18.75">
      <c r="A207" s="4"/>
      <c r="B207" s="4"/>
      <c r="C207" s="160" t="str">
        <f>$C$5</f>
        <v>休日取得</v>
      </c>
      <c r="D207" s="161" t="str">
        <f>$D$5</f>
        <v>計画表</v>
      </c>
      <c r="E207" s="4" t="str">
        <f>$E$5</f>
        <v>（週休２日交替制工事）</v>
      </c>
      <c r="O207" s="5"/>
      <c r="T207" s="5"/>
      <c r="AR207" s="155"/>
      <c r="BA207" s="150"/>
      <c r="BB207" s="150"/>
    </row>
    <row r="208" spans="1:103">
      <c r="AR208" s="155"/>
      <c r="BA208" s="150"/>
      <c r="BB208" s="150"/>
    </row>
    <row r="209" spans="1:95" ht="14.25">
      <c r="A209" s="9"/>
      <c r="B209" s="248" t="str">
        <f>$B$7</f>
        <v>工事名</v>
      </c>
      <c r="C209" s="248"/>
      <c r="D209" s="10" t="s">
        <v>7</v>
      </c>
      <c r="E209" s="11" t="str">
        <f>$E$7</f>
        <v>〇〇〇工事（〇〇工区）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0"/>
      <c r="AR209" s="155"/>
      <c r="BA209" s="150"/>
      <c r="BB209" s="150"/>
    </row>
    <row r="210" spans="1:95" ht="14.25">
      <c r="A210" s="9"/>
      <c r="B210" s="248" t="str">
        <f>$B$8</f>
        <v>工事期間</v>
      </c>
      <c r="C210" s="248"/>
      <c r="D210" s="10" t="s">
        <v>7</v>
      </c>
      <c r="E210" s="249">
        <f>$E$8</f>
        <v>527</v>
      </c>
      <c r="F210" s="249"/>
      <c r="G210" s="249"/>
      <c r="H210" s="10"/>
      <c r="I210" s="10"/>
      <c r="J210" s="10"/>
      <c r="K210" s="10"/>
      <c r="L210" s="10"/>
      <c r="M210" s="10"/>
      <c r="N210" s="10"/>
      <c r="O210" s="10"/>
      <c r="AR210" s="155"/>
      <c r="BA210" s="150"/>
      <c r="BB210" s="150"/>
    </row>
    <row r="211" spans="1:95" ht="14.25">
      <c r="B211" s="9" t="str">
        <f>$B$9</f>
        <v>対象期間開始日：</v>
      </c>
      <c r="C211" s="9"/>
      <c r="D211" s="9"/>
      <c r="E211" s="250">
        <f>$E$9</f>
        <v>45712</v>
      </c>
      <c r="F211" s="250"/>
      <c r="G211" s="250"/>
      <c r="H211" s="250"/>
      <c r="I211" s="250"/>
      <c r="J211" s="1"/>
      <c r="K211" s="1"/>
      <c r="L211" s="1"/>
      <c r="M211" s="1"/>
      <c r="N211" s="1"/>
      <c r="O211" s="1"/>
      <c r="AR211" s="155"/>
      <c r="BA211" s="150"/>
      <c r="BB211" s="150"/>
    </row>
    <row r="212" spans="1:95" ht="14.25">
      <c r="B212" s="9" t="str">
        <f>$B$10</f>
        <v>工事完成日※(予定)：</v>
      </c>
      <c r="C212" s="13"/>
      <c r="D212" s="10" t="s">
        <v>7</v>
      </c>
      <c r="E212" s="250">
        <f>$E$10</f>
        <v>46238</v>
      </c>
      <c r="F212" s="250"/>
      <c r="G212" s="250"/>
      <c r="H212" s="250"/>
      <c r="I212" s="250"/>
      <c r="J212" s="1"/>
      <c r="K212" s="1"/>
      <c r="L212" s="1"/>
      <c r="M212" s="1"/>
      <c r="N212" s="1"/>
      <c r="O212" s="1"/>
      <c r="AR212" s="155"/>
      <c r="BA212" s="150"/>
      <c r="BB212" s="150"/>
    </row>
    <row r="213" spans="1:95"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R213" s="155"/>
      <c r="BA213" s="150"/>
      <c r="BB213" s="150"/>
    </row>
    <row r="214" spans="1:95">
      <c r="F214" s="129" t="str">
        <f>IF(F215="","",IF(COUNT($F215:$AJ215)&lt;7,"外",""))</f>
        <v/>
      </c>
      <c r="G214" s="129" t="str">
        <f t="shared" ref="G214:K214" si="188">IF(G215="","",IF(COUNT($F215:$AJ215)&lt;7,"外",""))</f>
        <v/>
      </c>
      <c r="H214" s="129" t="str">
        <f t="shared" si="188"/>
        <v/>
      </c>
      <c r="I214" s="130" t="str">
        <f t="shared" si="188"/>
        <v/>
      </c>
      <c r="J214" s="130" t="str">
        <f t="shared" si="188"/>
        <v/>
      </c>
      <c r="K214" s="130" t="str">
        <f t="shared" si="188"/>
        <v/>
      </c>
      <c r="AR214" s="155"/>
      <c r="BA214" s="150"/>
      <c r="BB214" s="150"/>
    </row>
    <row r="215" spans="1:95" ht="13.5" customHeight="1">
      <c r="B215" s="219">
        <f>F215</f>
        <v>45901</v>
      </c>
      <c r="C215" s="220"/>
      <c r="D215" s="221"/>
      <c r="E215" s="77" t="s">
        <v>48</v>
      </c>
      <c r="F215" s="78">
        <f>IF(EDATE(B178,1)&gt;$E$10,"",EDATE(B178,1))</f>
        <v>45901</v>
      </c>
      <c r="G215" s="79">
        <f>IF(MONTH($F215)&lt;MONTH($F215+F$1),"",IF(($F215+F$1)&gt;$E$10,"",IF(F215=EOMONTH(($F215-DAY($F215)+G$1),0),"",IF(F215="","",F215+1))))</f>
        <v>45902</v>
      </c>
      <c r="H215" s="79">
        <f t="shared" ref="H215:AJ215" si="189">IF(MONTH($F215)&lt;MONTH($F215+G$1),"",IF(($F215+G$1)&gt;$E$10,"",IF(G215=EOMONTH(($F215-DAY($F215)+H$1),0),"",IF(G215="","",G215+1))))</f>
        <v>45903</v>
      </c>
      <c r="I215" s="79">
        <f t="shared" si="189"/>
        <v>45904</v>
      </c>
      <c r="J215" s="79">
        <f t="shared" si="189"/>
        <v>45905</v>
      </c>
      <c r="K215" s="79">
        <f t="shared" si="189"/>
        <v>45906</v>
      </c>
      <c r="L215" s="79">
        <f t="shared" si="189"/>
        <v>45907</v>
      </c>
      <c r="M215" s="79">
        <f t="shared" si="189"/>
        <v>45908</v>
      </c>
      <c r="N215" s="79">
        <f t="shared" si="189"/>
        <v>45909</v>
      </c>
      <c r="O215" s="79">
        <f t="shared" si="189"/>
        <v>45910</v>
      </c>
      <c r="P215" s="79">
        <f t="shared" si="189"/>
        <v>45911</v>
      </c>
      <c r="Q215" s="79">
        <f t="shared" si="189"/>
        <v>45912</v>
      </c>
      <c r="R215" s="79">
        <f t="shared" si="189"/>
        <v>45913</v>
      </c>
      <c r="S215" s="79">
        <f t="shared" si="189"/>
        <v>45914</v>
      </c>
      <c r="T215" s="79">
        <f t="shared" si="189"/>
        <v>45915</v>
      </c>
      <c r="U215" s="79">
        <f t="shared" si="189"/>
        <v>45916</v>
      </c>
      <c r="V215" s="79">
        <f t="shared" si="189"/>
        <v>45917</v>
      </c>
      <c r="W215" s="79">
        <f t="shared" si="189"/>
        <v>45918</v>
      </c>
      <c r="X215" s="79">
        <f t="shared" si="189"/>
        <v>45919</v>
      </c>
      <c r="Y215" s="79">
        <f t="shared" si="189"/>
        <v>45920</v>
      </c>
      <c r="Z215" s="79">
        <f t="shared" si="189"/>
        <v>45921</v>
      </c>
      <c r="AA215" s="79">
        <f t="shared" si="189"/>
        <v>45922</v>
      </c>
      <c r="AB215" s="79">
        <f t="shared" si="189"/>
        <v>45923</v>
      </c>
      <c r="AC215" s="79">
        <f t="shared" si="189"/>
        <v>45924</v>
      </c>
      <c r="AD215" s="79">
        <f t="shared" si="189"/>
        <v>45925</v>
      </c>
      <c r="AE215" s="79">
        <f t="shared" si="189"/>
        <v>45926</v>
      </c>
      <c r="AF215" s="79">
        <f t="shared" si="189"/>
        <v>45927</v>
      </c>
      <c r="AG215" s="79">
        <f t="shared" si="189"/>
        <v>45928</v>
      </c>
      <c r="AH215" s="79">
        <f t="shared" si="189"/>
        <v>45929</v>
      </c>
      <c r="AI215" s="79">
        <f t="shared" si="189"/>
        <v>45930</v>
      </c>
      <c r="AJ215" s="80" t="str">
        <f t="shared" si="189"/>
        <v/>
      </c>
      <c r="AK215" s="225" t="s">
        <v>25</v>
      </c>
      <c r="AL215" s="228" t="s">
        <v>71</v>
      </c>
      <c r="AM215" s="231" t="s">
        <v>27</v>
      </c>
      <c r="AN215" s="234" t="s">
        <v>51</v>
      </c>
      <c r="AO215" s="235"/>
      <c r="AP215" s="240" t="s">
        <v>52</v>
      </c>
      <c r="AQ215" s="241"/>
      <c r="AR215" s="182"/>
      <c r="AT215" s="201" t="s">
        <v>53</v>
      </c>
      <c r="AU215" s="201" t="s">
        <v>54</v>
      </c>
      <c r="AV215" s="202" t="s">
        <v>55</v>
      </c>
      <c r="BA215" s="150"/>
      <c r="BB215" s="150"/>
    </row>
    <row r="216" spans="1:95">
      <c r="B216" s="222"/>
      <c r="C216" s="223"/>
      <c r="D216" s="224"/>
      <c r="E216" s="82" t="s">
        <v>49</v>
      </c>
      <c r="F216" s="83" t="str">
        <f>TEXT(F215,"aaa")</f>
        <v>月</v>
      </c>
      <c r="G216" s="84" t="str">
        <f t="shared" ref="G216:AJ216" si="190">TEXT(G215,"aaa")</f>
        <v>火</v>
      </c>
      <c r="H216" s="84" t="str">
        <f t="shared" si="190"/>
        <v>水</v>
      </c>
      <c r="I216" s="84" t="str">
        <f t="shared" si="190"/>
        <v>木</v>
      </c>
      <c r="J216" s="84" t="str">
        <f t="shared" si="190"/>
        <v>金</v>
      </c>
      <c r="K216" s="84" t="str">
        <f t="shared" si="190"/>
        <v>土</v>
      </c>
      <c r="L216" s="84" t="str">
        <f t="shared" si="190"/>
        <v>日</v>
      </c>
      <c r="M216" s="84" t="str">
        <f t="shared" si="190"/>
        <v>月</v>
      </c>
      <c r="N216" s="84" t="str">
        <f t="shared" si="190"/>
        <v>火</v>
      </c>
      <c r="O216" s="84" t="str">
        <f t="shared" si="190"/>
        <v>水</v>
      </c>
      <c r="P216" s="84" t="str">
        <f t="shared" si="190"/>
        <v>木</v>
      </c>
      <c r="Q216" s="84" t="str">
        <f t="shared" si="190"/>
        <v>金</v>
      </c>
      <c r="R216" s="84" t="str">
        <f t="shared" si="190"/>
        <v>土</v>
      </c>
      <c r="S216" s="84" t="str">
        <f t="shared" si="190"/>
        <v>日</v>
      </c>
      <c r="T216" s="84" t="str">
        <f t="shared" si="190"/>
        <v>月</v>
      </c>
      <c r="U216" s="84" t="str">
        <f t="shared" si="190"/>
        <v>火</v>
      </c>
      <c r="V216" s="84" t="str">
        <f t="shared" si="190"/>
        <v>水</v>
      </c>
      <c r="W216" s="84" t="str">
        <f t="shared" si="190"/>
        <v>木</v>
      </c>
      <c r="X216" s="84" t="str">
        <f t="shared" si="190"/>
        <v>金</v>
      </c>
      <c r="Y216" s="84" t="str">
        <f t="shared" si="190"/>
        <v>土</v>
      </c>
      <c r="Z216" s="84" t="str">
        <f t="shared" si="190"/>
        <v>日</v>
      </c>
      <c r="AA216" s="84" t="str">
        <f t="shared" si="190"/>
        <v>月</v>
      </c>
      <c r="AB216" s="84" t="str">
        <f t="shared" si="190"/>
        <v>火</v>
      </c>
      <c r="AC216" s="84" t="str">
        <f t="shared" si="190"/>
        <v>水</v>
      </c>
      <c r="AD216" s="84" t="str">
        <f t="shared" si="190"/>
        <v>木</v>
      </c>
      <c r="AE216" s="84" t="str">
        <f t="shared" si="190"/>
        <v>金</v>
      </c>
      <c r="AF216" s="84" t="str">
        <f t="shared" si="190"/>
        <v>土</v>
      </c>
      <c r="AG216" s="84" t="str">
        <f t="shared" si="190"/>
        <v>日</v>
      </c>
      <c r="AH216" s="84" t="str">
        <f t="shared" si="190"/>
        <v>月</v>
      </c>
      <c r="AI216" s="84" t="str">
        <f t="shared" si="190"/>
        <v>火</v>
      </c>
      <c r="AJ216" s="85" t="str">
        <f t="shared" si="190"/>
        <v/>
      </c>
      <c r="AK216" s="226"/>
      <c r="AL216" s="229"/>
      <c r="AM216" s="232"/>
      <c r="AN216" s="236"/>
      <c r="AO216" s="237"/>
      <c r="AP216" s="182"/>
      <c r="AQ216" s="242"/>
      <c r="AR216" s="182"/>
      <c r="AT216" s="201"/>
      <c r="AU216" s="201"/>
      <c r="AV216" s="202"/>
      <c r="BA216" s="150"/>
      <c r="BB216" s="150"/>
    </row>
    <row r="217" spans="1:95" ht="26.25" customHeight="1">
      <c r="B217" s="86"/>
      <c r="C217" s="169" t="s">
        <v>21</v>
      </c>
      <c r="D217" s="88" t="s">
        <v>23</v>
      </c>
      <c r="E217" s="89" t="s">
        <v>50</v>
      </c>
      <c r="F217" s="158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9"/>
      <c r="AK217" s="227"/>
      <c r="AL217" s="230"/>
      <c r="AM217" s="233"/>
      <c r="AN217" s="238"/>
      <c r="AO217" s="239"/>
      <c r="AP217" s="243"/>
      <c r="AQ217" s="244"/>
      <c r="AR217" s="182"/>
      <c r="AV217" s="90">
        <f>COUNTIF(F214:AJ214,"外")</f>
        <v>0</v>
      </c>
      <c r="BA217" s="150"/>
      <c r="BB217" s="150"/>
      <c r="BC217" s="113"/>
      <c r="BD217" s="113"/>
      <c r="BE217" s="113"/>
    </row>
    <row r="218" spans="1:95" ht="13.5" customHeight="1">
      <c r="B218" s="210" t="str">
        <f>IF($AB$13="","",$AB$13)</f>
        <v>元請負人</v>
      </c>
      <c r="C218" s="207" t="str">
        <f>$AE$13</f>
        <v>A建設</v>
      </c>
      <c r="D218" s="91" t="str">
        <f>IF($AH$13="","",$AH$13)</f>
        <v>〇〇</v>
      </c>
      <c r="E218" s="192"/>
      <c r="F218" s="92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4"/>
      <c r="AF218" s="94"/>
      <c r="AG218" s="94"/>
      <c r="AH218" s="94"/>
      <c r="AI218" s="94"/>
      <c r="AJ218" s="95"/>
      <c r="AK218" s="96">
        <f>IF(D218="","",COUNT($F$215:$AJ$215)-AL218)</f>
        <v>30</v>
      </c>
      <c r="AL218" s="172">
        <f>IF(D218="","",AT218+AU218)</f>
        <v>0</v>
      </c>
      <c r="AM218" s="98">
        <f>IF(D218="","",COUNTIF(F218:AJ218,"休"))</f>
        <v>0</v>
      </c>
      <c r="AN218" s="195">
        <f t="shared" ref="AN218:AN223" si="191">IF(D218="","",IF(AK218=0,"－",IFERROR(ROUNDDOWN(AM218/AK218,3),"")))</f>
        <v>0</v>
      </c>
      <c r="AO218" s="196"/>
      <c r="AP218" s="213">
        <f>ROUNDDOWN(AVERAGE(AN218:AN233),3)</f>
        <v>0</v>
      </c>
      <c r="AQ218" s="214"/>
      <c r="AR218" s="178"/>
      <c r="AT218" s="88">
        <f>IF(D218="","",COUNTIF(F218:AJ218,"－"))</f>
        <v>0</v>
      </c>
      <c r="AU218" s="88">
        <f>IF(D218="","",COUNTIF(F218:AJ218,"外"))</f>
        <v>0</v>
      </c>
      <c r="AV218" s="2"/>
      <c r="AX218" s="245" t="str">
        <f>$AX$13</f>
        <v>元請負人</v>
      </c>
      <c r="AY218" s="246"/>
      <c r="AZ218" s="247"/>
      <c r="BA218" s="22" t="str">
        <f>$BA$13</f>
        <v>A建設</v>
      </c>
      <c r="BB218" s="23" t="str">
        <f>$BB$13</f>
        <v>〇〇</v>
      </c>
      <c r="BC218" s="90">
        <f>IF(AK218="",0,AK218)</f>
        <v>30</v>
      </c>
      <c r="BD218" s="90">
        <f t="shared" ref="BD218:BE223" si="192">IF(AL218="",0,AL218)</f>
        <v>0</v>
      </c>
      <c r="BE218" s="90">
        <f t="shared" si="192"/>
        <v>0</v>
      </c>
      <c r="BI218" s="100"/>
      <c r="BJ218" s="101">
        <f>AK218</f>
        <v>30</v>
      </c>
      <c r="BK218" s="90"/>
      <c r="BL218" s="90"/>
      <c r="BM218" s="90"/>
      <c r="BN218" s="90"/>
      <c r="BO218" s="90"/>
      <c r="BX218" s="90">
        <f>AL218</f>
        <v>0</v>
      </c>
      <c r="BY218" s="90"/>
      <c r="BZ218" s="90"/>
      <c r="CA218" s="90"/>
      <c r="CB218" s="90"/>
      <c r="CC218" s="90"/>
      <c r="CL218" s="90">
        <f>AM218</f>
        <v>0</v>
      </c>
      <c r="CM218" s="90"/>
      <c r="CN218" s="90"/>
      <c r="CO218" s="90"/>
      <c r="CP218" s="90"/>
      <c r="CQ218" s="90"/>
    </row>
    <row r="219" spans="1:95" ht="13.5" customHeight="1">
      <c r="B219" s="211"/>
      <c r="C219" s="208"/>
      <c r="D219" s="102" t="str">
        <f>IF($AH$14="","",$AH$14)</f>
        <v>●●</v>
      </c>
      <c r="E219" s="193"/>
      <c r="F219" s="103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5"/>
      <c r="AK219" s="96">
        <f t="shared" ref="AK219:AK223" si="193">IF(D219="","",COUNT($F$215:$AJ$215)-AL219)</f>
        <v>30</v>
      </c>
      <c r="AL219" s="96">
        <f t="shared" ref="AL219:AL223" si="194">IF(D219="","",AT219+AU219)</f>
        <v>0</v>
      </c>
      <c r="AM219" s="106">
        <f t="shared" ref="AM219:AM223" si="195">IF(D219="","",COUNTIF(F219:AJ219,"休"))</f>
        <v>0</v>
      </c>
      <c r="AN219" s="197">
        <f t="shared" si="191"/>
        <v>0</v>
      </c>
      <c r="AO219" s="198"/>
      <c r="AP219" s="215"/>
      <c r="AQ219" s="216"/>
      <c r="AR219" s="178"/>
      <c r="AT219" s="88">
        <f t="shared" ref="AT219:AT223" si="196">IF(D219="","",COUNTIF(F219:AJ219,"－"))</f>
        <v>0</v>
      </c>
      <c r="AU219" s="88">
        <f t="shared" ref="AU219:AU223" si="197">IF(D219="","",COUNTIF(F219:AJ219,"外"))</f>
        <v>0</v>
      </c>
      <c r="AV219" s="2"/>
      <c r="AX219" s="245"/>
      <c r="AY219" s="246"/>
      <c r="AZ219" s="247"/>
      <c r="BA219" s="35" t="str">
        <f>$BA$14</f>
        <v>A建設</v>
      </c>
      <c r="BB219" s="36" t="str">
        <f>$BB$14</f>
        <v>●●</v>
      </c>
      <c r="BC219" s="90">
        <f t="shared" ref="BC219:BC223" si="198">IF(AK219="",0,AK219)</f>
        <v>30</v>
      </c>
      <c r="BD219" s="90">
        <f t="shared" si="192"/>
        <v>0</v>
      </c>
      <c r="BE219" s="90">
        <f t="shared" si="192"/>
        <v>0</v>
      </c>
      <c r="BI219" s="100"/>
      <c r="BJ219" s="101"/>
      <c r="BK219" s="90">
        <f>AK219</f>
        <v>30</v>
      </c>
      <c r="BL219" s="90"/>
      <c r="BM219" s="90"/>
      <c r="BN219" s="90"/>
      <c r="BO219" s="90"/>
      <c r="BX219" s="90"/>
      <c r="BY219" s="90">
        <f>AL219</f>
        <v>0</v>
      </c>
      <c r="BZ219" s="90"/>
      <c r="CA219" s="90"/>
      <c r="CB219" s="90"/>
      <c r="CC219" s="90"/>
      <c r="CL219" s="90"/>
      <c r="CM219" s="90">
        <f>AM219</f>
        <v>0</v>
      </c>
      <c r="CN219" s="90"/>
      <c r="CO219" s="90"/>
      <c r="CP219" s="90"/>
      <c r="CQ219" s="90"/>
    </row>
    <row r="220" spans="1:95" ht="13.5" customHeight="1">
      <c r="B220" s="211"/>
      <c r="C220" s="208"/>
      <c r="D220" s="102" t="str">
        <f>IF($AH$15="","",$AH$15)</f>
        <v>△△</v>
      </c>
      <c r="E220" s="193"/>
      <c r="F220" s="103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5"/>
      <c r="AK220" s="96">
        <f t="shared" si="193"/>
        <v>30</v>
      </c>
      <c r="AL220" s="96">
        <f t="shared" si="194"/>
        <v>0</v>
      </c>
      <c r="AM220" s="106">
        <f t="shared" si="195"/>
        <v>0</v>
      </c>
      <c r="AN220" s="197">
        <f t="shared" si="191"/>
        <v>0</v>
      </c>
      <c r="AO220" s="198"/>
      <c r="AP220" s="215"/>
      <c r="AQ220" s="216"/>
      <c r="AR220" s="178"/>
      <c r="AT220" s="88">
        <f t="shared" si="196"/>
        <v>0</v>
      </c>
      <c r="AU220" s="88">
        <f t="shared" si="197"/>
        <v>0</v>
      </c>
      <c r="AV220" s="2"/>
      <c r="AX220" s="245"/>
      <c r="AY220" s="246"/>
      <c r="AZ220" s="247"/>
      <c r="BA220" s="35" t="str">
        <f>$BA$15</f>
        <v>A建設</v>
      </c>
      <c r="BB220" s="36" t="str">
        <f>$BB$15</f>
        <v>△△</v>
      </c>
      <c r="BC220" s="90">
        <f t="shared" si="198"/>
        <v>30</v>
      </c>
      <c r="BD220" s="90">
        <f t="shared" si="192"/>
        <v>0</v>
      </c>
      <c r="BE220" s="90">
        <f t="shared" si="192"/>
        <v>0</v>
      </c>
      <c r="BI220" s="100"/>
      <c r="BJ220" s="101"/>
      <c r="BK220" s="90"/>
      <c r="BL220" s="90">
        <f>AK220</f>
        <v>30</v>
      </c>
      <c r="BM220" s="90"/>
      <c r="BN220" s="90"/>
      <c r="BO220" s="90"/>
      <c r="BX220" s="90"/>
      <c r="BY220" s="90"/>
      <c r="BZ220" s="90">
        <f>AL220</f>
        <v>0</v>
      </c>
      <c r="CA220" s="90"/>
      <c r="CB220" s="90"/>
      <c r="CC220" s="90"/>
      <c r="CL220" s="90"/>
      <c r="CM220" s="90"/>
      <c r="CN220" s="90">
        <f>AM220</f>
        <v>0</v>
      </c>
      <c r="CO220" s="90"/>
      <c r="CP220" s="90"/>
      <c r="CQ220" s="90"/>
    </row>
    <row r="221" spans="1:95" ht="13.5" customHeight="1">
      <c r="B221" s="211"/>
      <c r="C221" s="208"/>
      <c r="D221" s="102" t="str">
        <f>IF($AH$16="","",$AH$16)</f>
        <v>■■</v>
      </c>
      <c r="E221" s="193"/>
      <c r="F221" s="103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5"/>
      <c r="AK221" s="96">
        <f t="shared" si="193"/>
        <v>30</v>
      </c>
      <c r="AL221" s="96">
        <f t="shared" si="194"/>
        <v>0</v>
      </c>
      <c r="AM221" s="106">
        <f t="shared" si="195"/>
        <v>0</v>
      </c>
      <c r="AN221" s="197">
        <f t="shared" si="191"/>
        <v>0</v>
      </c>
      <c r="AO221" s="198"/>
      <c r="AP221" s="215"/>
      <c r="AQ221" s="216"/>
      <c r="AR221" s="178"/>
      <c r="AT221" s="88">
        <f t="shared" si="196"/>
        <v>0</v>
      </c>
      <c r="AU221" s="88">
        <f t="shared" si="197"/>
        <v>0</v>
      </c>
      <c r="AV221" s="2"/>
      <c r="AX221" s="245"/>
      <c r="AY221" s="246"/>
      <c r="AZ221" s="247"/>
      <c r="BA221" s="35" t="str">
        <f>$BA$16</f>
        <v>A建設</v>
      </c>
      <c r="BB221" s="36" t="str">
        <f>$BB$16</f>
        <v>■■</v>
      </c>
      <c r="BC221" s="90">
        <f t="shared" si="198"/>
        <v>30</v>
      </c>
      <c r="BD221" s="90">
        <f t="shared" si="192"/>
        <v>0</v>
      </c>
      <c r="BE221" s="90">
        <f t="shared" si="192"/>
        <v>0</v>
      </c>
      <c r="BI221" s="100"/>
      <c r="BJ221" s="101"/>
      <c r="BK221" s="90"/>
      <c r="BL221" s="90"/>
      <c r="BM221" s="90">
        <f>AK221</f>
        <v>30</v>
      </c>
      <c r="BN221" s="90"/>
      <c r="BO221" s="90"/>
      <c r="BX221" s="90"/>
      <c r="BY221" s="90"/>
      <c r="BZ221" s="90"/>
      <c r="CA221" s="90">
        <f>AL221</f>
        <v>0</v>
      </c>
      <c r="CB221" s="90"/>
      <c r="CC221" s="90"/>
      <c r="CL221" s="90"/>
      <c r="CM221" s="90"/>
      <c r="CN221" s="90"/>
      <c r="CO221" s="90">
        <f>AM221</f>
        <v>0</v>
      </c>
      <c r="CP221" s="90"/>
      <c r="CQ221" s="90"/>
    </row>
    <row r="222" spans="1:95" ht="13.5" customHeight="1">
      <c r="B222" s="211"/>
      <c r="C222" s="208"/>
      <c r="D222" s="102" t="str">
        <f>IF($AH$17="","",$AH$17)</f>
        <v>★★</v>
      </c>
      <c r="E222" s="193"/>
      <c r="F222" s="103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5"/>
      <c r="AK222" s="96">
        <f t="shared" si="193"/>
        <v>30</v>
      </c>
      <c r="AL222" s="96">
        <f t="shared" si="194"/>
        <v>0</v>
      </c>
      <c r="AM222" s="106">
        <f t="shared" si="195"/>
        <v>0</v>
      </c>
      <c r="AN222" s="197">
        <f t="shared" si="191"/>
        <v>0</v>
      </c>
      <c r="AO222" s="198"/>
      <c r="AP222" s="215"/>
      <c r="AQ222" s="216"/>
      <c r="AR222" s="178"/>
      <c r="AT222" s="88">
        <f t="shared" si="196"/>
        <v>0</v>
      </c>
      <c r="AU222" s="88">
        <f t="shared" si="197"/>
        <v>0</v>
      </c>
      <c r="AV222" s="2"/>
      <c r="AX222" s="245"/>
      <c r="AY222" s="246"/>
      <c r="AZ222" s="247"/>
      <c r="BA222" s="35" t="str">
        <f>$BA$17</f>
        <v>A建設</v>
      </c>
      <c r="BB222" s="36" t="str">
        <f>$BB$17</f>
        <v>★★</v>
      </c>
      <c r="BC222" s="90">
        <f t="shared" si="198"/>
        <v>30</v>
      </c>
      <c r="BD222" s="90">
        <f t="shared" si="192"/>
        <v>0</v>
      </c>
      <c r="BE222" s="90">
        <f t="shared" si="192"/>
        <v>0</v>
      </c>
      <c r="BI222" s="100"/>
      <c r="BJ222" s="101"/>
      <c r="BK222" s="90"/>
      <c r="BL222" s="90"/>
      <c r="BM222" s="90"/>
      <c r="BN222" s="90">
        <f>AK222</f>
        <v>30</v>
      </c>
      <c r="BO222" s="90"/>
      <c r="BX222" s="90"/>
      <c r="BY222" s="90"/>
      <c r="BZ222" s="90"/>
      <c r="CA222" s="90"/>
      <c r="CB222" s="90">
        <f>AL222</f>
        <v>0</v>
      </c>
      <c r="CC222" s="90"/>
      <c r="CL222" s="90"/>
      <c r="CM222" s="90"/>
      <c r="CN222" s="90"/>
      <c r="CO222" s="90"/>
      <c r="CP222" s="90">
        <f>AM222</f>
        <v>0</v>
      </c>
      <c r="CQ222" s="90"/>
    </row>
    <row r="223" spans="1:95" ht="13.5" customHeight="1">
      <c r="B223" s="212"/>
      <c r="C223" s="209"/>
      <c r="D223" s="102" t="str">
        <f>IF($AH$18="","",$AH$18)</f>
        <v/>
      </c>
      <c r="E223" s="194"/>
      <c r="F223" s="107"/>
      <c r="G223" s="108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10"/>
      <c r="AK223" s="96" t="str">
        <f t="shared" si="193"/>
        <v/>
      </c>
      <c r="AL223" s="172" t="str">
        <f t="shared" si="194"/>
        <v/>
      </c>
      <c r="AM223" s="98" t="str">
        <f t="shared" si="195"/>
        <v/>
      </c>
      <c r="AN223" s="199" t="str">
        <f t="shared" si="191"/>
        <v/>
      </c>
      <c r="AO223" s="200"/>
      <c r="AP223" s="215"/>
      <c r="AQ223" s="216"/>
      <c r="AR223" s="178"/>
      <c r="AT223" s="88" t="str">
        <f t="shared" si="196"/>
        <v/>
      </c>
      <c r="AU223" s="88" t="str">
        <f t="shared" si="197"/>
        <v/>
      </c>
      <c r="AV223" s="2"/>
      <c r="AX223" s="245"/>
      <c r="AY223" s="246"/>
      <c r="AZ223" s="247"/>
      <c r="BA223" s="50" t="str">
        <f>$BA$18</f>
        <v>A建設</v>
      </c>
      <c r="BB223" s="51">
        <f>$BB$18</f>
        <v>0</v>
      </c>
      <c r="BC223" s="90">
        <f t="shared" si="198"/>
        <v>0</v>
      </c>
      <c r="BD223" s="90">
        <f t="shared" si="192"/>
        <v>0</v>
      </c>
      <c r="BE223" s="90">
        <f t="shared" si="192"/>
        <v>0</v>
      </c>
      <c r="BI223" s="100"/>
      <c r="BJ223" s="101"/>
      <c r="BK223" s="90"/>
      <c r="BL223" s="90"/>
      <c r="BM223" s="90"/>
      <c r="BN223" s="90"/>
      <c r="BO223" s="90" t="str">
        <f>AK223</f>
        <v/>
      </c>
      <c r="BX223" s="90"/>
      <c r="BY223" s="90"/>
      <c r="BZ223" s="90"/>
      <c r="CA223" s="90"/>
      <c r="CB223" s="90"/>
      <c r="CC223" s="90" t="str">
        <f>AL223</f>
        <v/>
      </c>
      <c r="CL223" s="90"/>
      <c r="CM223" s="90"/>
      <c r="CN223" s="90"/>
      <c r="CO223" s="90"/>
      <c r="CP223" s="90"/>
      <c r="CQ223" s="90" t="str">
        <f>AM223</f>
        <v/>
      </c>
    </row>
    <row r="224" spans="1:95" ht="26.25" customHeight="1">
      <c r="B224" s="210" t="str">
        <f>IF($AB$19="","",$AB$19)</f>
        <v>下請負人</v>
      </c>
      <c r="C224" s="207" t="str">
        <f>$AE$19</f>
        <v>B産業</v>
      </c>
      <c r="D224" s="88"/>
      <c r="E224" s="89" t="s">
        <v>50</v>
      </c>
      <c r="F224" s="158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9"/>
      <c r="AK224" s="88"/>
      <c r="AL224" s="88"/>
      <c r="AM224" s="170"/>
      <c r="AN224" s="112"/>
      <c r="AO224" s="113"/>
      <c r="AP224" s="215"/>
      <c r="AQ224" s="216"/>
      <c r="AR224" s="178"/>
      <c r="AX224" s="183" t="str">
        <f>$AX$19</f>
        <v>下請負人</v>
      </c>
      <c r="AY224" s="184"/>
      <c r="AZ224" s="185"/>
      <c r="BA224" s="150"/>
      <c r="BB224" s="151"/>
      <c r="BC224" s="114"/>
      <c r="BD224" s="114"/>
      <c r="BE224" s="114"/>
    </row>
    <row r="225" spans="2:103" ht="13.5" customHeight="1">
      <c r="B225" s="211"/>
      <c r="C225" s="208"/>
      <c r="D225" s="115" t="str">
        <f>IF($AH$19="","",$AH$19)</f>
        <v>〇〇</v>
      </c>
      <c r="E225" s="192"/>
      <c r="F225" s="92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4"/>
      <c r="AF225" s="94"/>
      <c r="AG225" s="94"/>
      <c r="AH225" s="94"/>
      <c r="AI225" s="94"/>
      <c r="AJ225" s="95"/>
      <c r="AK225" s="96">
        <f>IF(D225="","",COUNT($F$215:$AJ$215)-AL225)</f>
        <v>30</v>
      </c>
      <c r="AL225" s="172">
        <f>IF(D225="","",AT225+AU225)</f>
        <v>0</v>
      </c>
      <c r="AM225" s="98">
        <f>IF(D225="","",COUNTIF(F225:AJ225,"休"))</f>
        <v>0</v>
      </c>
      <c r="AN225" s="195">
        <f t="shared" ref="AN225:AN228" si="199">IF(D225="","",IF(AK225=0,"－",IFERROR(ROUNDDOWN(AM225/AK225,3),"")))</f>
        <v>0</v>
      </c>
      <c r="AO225" s="196"/>
      <c r="AP225" s="215"/>
      <c r="AQ225" s="216"/>
      <c r="AR225" s="178"/>
      <c r="AT225" s="88">
        <f t="shared" ref="AT225:AT228" si="200">IF(D225="","",COUNTIF(F225:AJ225,"－"))</f>
        <v>0</v>
      </c>
      <c r="AU225" s="88">
        <f t="shared" ref="AU225:AU228" si="201">IF(D225="","",COUNTIF(F225:AJ225,"外"))</f>
        <v>0</v>
      </c>
      <c r="AV225" s="2"/>
      <c r="AX225" s="186"/>
      <c r="AY225" s="187"/>
      <c r="AZ225" s="188"/>
      <c r="BA225" s="22" t="str">
        <f>$BA$19</f>
        <v>B産業</v>
      </c>
      <c r="BB225" s="23" t="str">
        <f>$BB$19</f>
        <v>〇〇</v>
      </c>
      <c r="BC225" s="90">
        <f t="shared" ref="BC225:BE228" si="202">IF(AK225="",0,AK225)</f>
        <v>30</v>
      </c>
      <c r="BD225" s="90">
        <f t="shared" si="202"/>
        <v>0</v>
      </c>
      <c r="BE225" s="90">
        <f t="shared" si="202"/>
        <v>0</v>
      </c>
      <c r="BP225" s="90">
        <f>AK225</f>
        <v>30</v>
      </c>
      <c r="BQ225" s="90"/>
      <c r="BR225" s="90"/>
      <c r="BS225" s="90"/>
      <c r="CD225" s="90">
        <f>AL225</f>
        <v>0</v>
      </c>
      <c r="CE225" s="90"/>
      <c r="CF225" s="90"/>
      <c r="CG225" s="90"/>
      <c r="CR225" s="90">
        <f>AM225</f>
        <v>0</v>
      </c>
      <c r="CS225" s="90"/>
      <c r="CT225" s="90"/>
      <c r="CU225" s="90"/>
    </row>
    <row r="226" spans="2:103" ht="13.5" customHeight="1">
      <c r="B226" s="211"/>
      <c r="C226" s="208"/>
      <c r="D226" s="102" t="str">
        <f>IF($AH$20="","",$AH$20)</f>
        <v>●●</v>
      </c>
      <c r="E226" s="193"/>
      <c r="F226" s="103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5"/>
      <c r="AK226" s="96">
        <f t="shared" ref="AK226:AK228" si="203">IF(D226="","",COUNT($F$215:$AJ$215)-AL226)</f>
        <v>30</v>
      </c>
      <c r="AL226" s="96">
        <f t="shared" ref="AL226:AL228" si="204">IF(D226="","",AT226+AU226)</f>
        <v>0</v>
      </c>
      <c r="AM226" s="106">
        <f t="shared" ref="AM226:AM228" si="205">IF(D226="","",COUNTIF(F226:AJ226,"休"))</f>
        <v>0</v>
      </c>
      <c r="AN226" s="197">
        <f t="shared" si="199"/>
        <v>0</v>
      </c>
      <c r="AO226" s="198"/>
      <c r="AP226" s="215"/>
      <c r="AQ226" s="216"/>
      <c r="AR226" s="178"/>
      <c r="AT226" s="88">
        <f t="shared" si="200"/>
        <v>0</v>
      </c>
      <c r="AU226" s="88">
        <f t="shared" si="201"/>
        <v>0</v>
      </c>
      <c r="AV226" s="2"/>
      <c r="AX226" s="186"/>
      <c r="AY226" s="187"/>
      <c r="AZ226" s="188"/>
      <c r="BA226" s="35" t="str">
        <f>$BA$20</f>
        <v>B産業</v>
      </c>
      <c r="BB226" s="152" t="str">
        <f>$BB$20</f>
        <v>●●</v>
      </c>
      <c r="BC226" s="90">
        <f t="shared" si="202"/>
        <v>30</v>
      </c>
      <c r="BD226" s="90">
        <f t="shared" si="202"/>
        <v>0</v>
      </c>
      <c r="BE226" s="90">
        <f t="shared" si="202"/>
        <v>0</v>
      </c>
      <c r="BP226" s="90"/>
      <c r="BQ226" s="90">
        <f>AK226</f>
        <v>30</v>
      </c>
      <c r="BR226" s="90"/>
      <c r="BS226" s="90"/>
      <c r="CD226" s="90"/>
      <c r="CE226" s="90">
        <f>AL226</f>
        <v>0</v>
      </c>
      <c r="CF226" s="90"/>
      <c r="CG226" s="90"/>
      <c r="CR226" s="90"/>
      <c r="CS226" s="90">
        <f>AM226</f>
        <v>0</v>
      </c>
      <c r="CT226" s="90"/>
      <c r="CU226" s="90"/>
    </row>
    <row r="227" spans="2:103" ht="13.5" customHeight="1">
      <c r="B227" s="211"/>
      <c r="C227" s="208"/>
      <c r="D227" s="102" t="str">
        <f>IF($AH$21="","",$AH$21)</f>
        <v/>
      </c>
      <c r="E227" s="193"/>
      <c r="F227" s="103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5"/>
      <c r="AK227" s="96" t="str">
        <f t="shared" si="203"/>
        <v/>
      </c>
      <c r="AL227" s="96" t="str">
        <f t="shared" si="204"/>
        <v/>
      </c>
      <c r="AM227" s="106" t="str">
        <f t="shared" si="205"/>
        <v/>
      </c>
      <c r="AN227" s="197" t="str">
        <f t="shared" si="199"/>
        <v/>
      </c>
      <c r="AO227" s="198"/>
      <c r="AP227" s="215"/>
      <c r="AQ227" s="216"/>
      <c r="AR227" s="178"/>
      <c r="AT227" s="88" t="str">
        <f t="shared" si="200"/>
        <v/>
      </c>
      <c r="AU227" s="88" t="str">
        <f t="shared" si="201"/>
        <v/>
      </c>
      <c r="AV227" s="2"/>
      <c r="AX227" s="186"/>
      <c r="AY227" s="187"/>
      <c r="AZ227" s="188"/>
      <c r="BA227" s="35" t="str">
        <f>$BA$21</f>
        <v>B産業</v>
      </c>
      <c r="BB227" s="152">
        <f>$BB$21</f>
        <v>0</v>
      </c>
      <c r="BC227" s="90">
        <f t="shared" si="202"/>
        <v>0</v>
      </c>
      <c r="BD227" s="90">
        <f t="shared" si="202"/>
        <v>0</v>
      </c>
      <c r="BE227" s="90">
        <f t="shared" si="202"/>
        <v>0</v>
      </c>
      <c r="BP227" s="90"/>
      <c r="BQ227" s="90"/>
      <c r="BR227" s="90" t="str">
        <f>AK227</f>
        <v/>
      </c>
      <c r="BS227" s="90"/>
      <c r="CD227" s="90"/>
      <c r="CE227" s="90"/>
      <c r="CF227" s="90" t="str">
        <f>AL227</f>
        <v/>
      </c>
      <c r="CG227" s="90"/>
      <c r="CR227" s="90"/>
      <c r="CS227" s="90"/>
      <c r="CT227" s="90" t="str">
        <f>AM227</f>
        <v/>
      </c>
      <c r="CU227" s="90"/>
    </row>
    <row r="228" spans="2:103" ht="13.5" customHeight="1">
      <c r="B228" s="211"/>
      <c r="C228" s="209"/>
      <c r="D228" s="115" t="str">
        <f>IF($AH$22="","",$AH$22)</f>
        <v/>
      </c>
      <c r="E228" s="194"/>
      <c r="F228" s="103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5"/>
      <c r="AK228" s="96" t="str">
        <f t="shared" si="203"/>
        <v/>
      </c>
      <c r="AL228" s="116" t="str">
        <f t="shared" si="204"/>
        <v/>
      </c>
      <c r="AM228" s="98" t="str">
        <f t="shared" si="205"/>
        <v/>
      </c>
      <c r="AN228" s="199" t="str">
        <f t="shared" si="199"/>
        <v/>
      </c>
      <c r="AO228" s="200"/>
      <c r="AP228" s="215"/>
      <c r="AQ228" s="216"/>
      <c r="AR228" s="178"/>
      <c r="AT228" s="88" t="str">
        <f t="shared" si="200"/>
        <v/>
      </c>
      <c r="AU228" s="88" t="str">
        <f t="shared" si="201"/>
        <v/>
      </c>
      <c r="AV228" s="2"/>
      <c r="AX228" s="186"/>
      <c r="AY228" s="187"/>
      <c r="AZ228" s="188"/>
      <c r="BA228" s="50" t="str">
        <f>$BA$22</f>
        <v>B産業</v>
      </c>
      <c r="BB228" s="153">
        <f t="shared" ref="BB228" si="206">BB208</f>
        <v>0</v>
      </c>
      <c r="BC228" s="90">
        <f t="shared" si="202"/>
        <v>0</v>
      </c>
      <c r="BD228" s="90">
        <f t="shared" si="202"/>
        <v>0</v>
      </c>
      <c r="BE228" s="90">
        <f t="shared" si="202"/>
        <v>0</v>
      </c>
      <c r="BP228" s="90"/>
      <c r="BQ228" s="90"/>
      <c r="BR228" s="90"/>
      <c r="BS228" s="90" t="str">
        <f>AK228</f>
        <v/>
      </c>
      <c r="CD228" s="90"/>
      <c r="CE228" s="90"/>
      <c r="CF228" s="90"/>
      <c r="CG228" s="90" t="str">
        <f>AL228</f>
        <v/>
      </c>
      <c r="CR228" s="90"/>
      <c r="CS228" s="90"/>
      <c r="CT228" s="90"/>
      <c r="CU228" s="90" t="str">
        <f>AM228</f>
        <v/>
      </c>
    </row>
    <row r="229" spans="2:103" ht="26.25" customHeight="1">
      <c r="B229" s="211"/>
      <c r="C229" s="207" t="str">
        <f>$AE$23</f>
        <v>C土木</v>
      </c>
      <c r="D229" s="88"/>
      <c r="E229" s="89" t="s">
        <v>50</v>
      </c>
      <c r="F229" s="158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9"/>
      <c r="AK229" s="88"/>
      <c r="AL229" s="88"/>
      <c r="AM229" s="170"/>
      <c r="AN229" s="112"/>
      <c r="AO229" s="113"/>
      <c r="AP229" s="215"/>
      <c r="AQ229" s="216"/>
      <c r="AR229" s="178"/>
      <c r="AX229" s="186"/>
      <c r="AY229" s="187"/>
      <c r="AZ229" s="188"/>
      <c r="BA229" s="150"/>
      <c r="BB229" s="149"/>
      <c r="BC229" s="114"/>
      <c r="BD229" s="114"/>
      <c r="BE229" s="114"/>
    </row>
    <row r="230" spans="2:103">
      <c r="B230" s="211"/>
      <c r="C230" s="208"/>
      <c r="D230" s="91" t="str">
        <f>IF($AH$23="","",$AH$23)</f>
        <v>●●</v>
      </c>
      <c r="E230" s="192"/>
      <c r="F230" s="92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117"/>
      <c r="AK230" s="96">
        <f>IF(D230="","",COUNT($F$215:$AJ$215)-AL230)</f>
        <v>30</v>
      </c>
      <c r="AL230" s="171">
        <f>IF(D230="","",AT230+AU230)</f>
        <v>0</v>
      </c>
      <c r="AM230" s="119">
        <f>IF(D230="","",COUNTIF(F230:AJ230,"休"))</f>
        <v>0</v>
      </c>
      <c r="AN230" s="195">
        <f t="shared" ref="AN230:AN233" si="207">IF(D230="","",IF(AK230=0,"－",IFERROR(ROUNDDOWN(AM230/AK230,3),"")))</f>
        <v>0</v>
      </c>
      <c r="AO230" s="196"/>
      <c r="AP230" s="215"/>
      <c r="AQ230" s="216"/>
      <c r="AR230" s="178"/>
      <c r="AT230" s="88">
        <f t="shared" ref="AT230:AT233" si="208">IF(D230="","",COUNTIF(F230:AJ230,"－"))</f>
        <v>0</v>
      </c>
      <c r="AU230" s="88">
        <f t="shared" ref="AU230:AU233" si="209">IF(D230="","",COUNTIF(F230:AJ230,"外"))</f>
        <v>0</v>
      </c>
      <c r="AV230" s="2"/>
      <c r="AX230" s="186"/>
      <c r="AY230" s="187"/>
      <c r="AZ230" s="188"/>
      <c r="BA230" s="22" t="str">
        <f>$BA$23</f>
        <v>C土木</v>
      </c>
      <c r="BB230" s="154" t="str">
        <f>$BB$23</f>
        <v>●●</v>
      </c>
      <c r="BC230" s="90">
        <f t="shared" ref="BC230:BE233" si="210">IF(AK230="",0,AK230)</f>
        <v>30</v>
      </c>
      <c r="BD230" s="90">
        <f t="shared" si="210"/>
        <v>0</v>
      </c>
      <c r="BE230" s="90">
        <f t="shared" si="210"/>
        <v>0</v>
      </c>
      <c r="BT230" s="90">
        <f>AK230</f>
        <v>30</v>
      </c>
      <c r="BU230" s="90"/>
      <c r="BV230" s="90"/>
      <c r="BW230" s="90"/>
      <c r="CH230" s="90">
        <f>AL230</f>
        <v>0</v>
      </c>
      <c r="CI230" s="90"/>
      <c r="CJ230" s="90"/>
      <c r="CK230" s="90"/>
      <c r="CV230" s="90">
        <f>AM230</f>
        <v>0</v>
      </c>
      <c r="CW230" s="90"/>
      <c r="CX230" s="90"/>
      <c r="CY230" s="90"/>
    </row>
    <row r="231" spans="2:103" ht="13.5" customHeight="1">
      <c r="B231" s="211"/>
      <c r="C231" s="208"/>
      <c r="D231" s="102" t="str">
        <f>IF($AH$24="","",$AH$24)</f>
        <v/>
      </c>
      <c r="E231" s="193"/>
      <c r="F231" s="103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5"/>
      <c r="AK231" s="96" t="str">
        <f t="shared" ref="AK231:AK233" si="211">IF(D231="","",COUNT($F$215:$AJ$215)-AL231)</f>
        <v/>
      </c>
      <c r="AL231" s="96" t="str">
        <f t="shared" ref="AL231:AL233" si="212">IF(D231="","",AT231+AU231)</f>
        <v/>
      </c>
      <c r="AM231" s="106" t="str">
        <f t="shared" ref="AM231:AM233" si="213">IF(D231="","",COUNTIF(F231:AJ231,"休"))</f>
        <v/>
      </c>
      <c r="AN231" s="197" t="str">
        <f t="shared" si="207"/>
        <v/>
      </c>
      <c r="AO231" s="198"/>
      <c r="AP231" s="215"/>
      <c r="AQ231" s="216"/>
      <c r="AR231" s="178"/>
      <c r="AT231" s="88" t="str">
        <f t="shared" si="208"/>
        <v/>
      </c>
      <c r="AU231" s="88" t="str">
        <f t="shared" si="209"/>
        <v/>
      </c>
      <c r="AV231" s="2"/>
      <c r="AX231" s="186"/>
      <c r="AY231" s="187"/>
      <c r="AZ231" s="188"/>
      <c r="BA231" s="35" t="str">
        <f>$BA$24</f>
        <v>C土木</v>
      </c>
      <c r="BB231" s="152">
        <f>$BB$24</f>
        <v>0</v>
      </c>
      <c r="BC231" s="90">
        <f t="shared" si="210"/>
        <v>0</v>
      </c>
      <c r="BD231" s="90">
        <f t="shared" si="210"/>
        <v>0</v>
      </c>
      <c r="BE231" s="90">
        <f t="shared" si="210"/>
        <v>0</v>
      </c>
      <c r="BT231" s="90"/>
      <c r="BU231" s="90" t="str">
        <f>AK231</f>
        <v/>
      </c>
      <c r="BV231" s="90"/>
      <c r="BW231" s="90"/>
      <c r="CH231" s="90"/>
      <c r="CI231" s="90" t="str">
        <f>AL231</f>
        <v/>
      </c>
      <c r="CJ231" s="90"/>
      <c r="CK231" s="90"/>
      <c r="CV231" s="90"/>
      <c r="CW231" s="90" t="str">
        <f>AM231</f>
        <v/>
      </c>
      <c r="CX231" s="90"/>
      <c r="CY231" s="90"/>
    </row>
    <row r="232" spans="2:103" ht="13.5" customHeight="1">
      <c r="B232" s="211"/>
      <c r="C232" s="208"/>
      <c r="D232" s="102" t="str">
        <f>IF($AH$25="","",$AH$25)</f>
        <v/>
      </c>
      <c r="E232" s="193"/>
      <c r="F232" s="103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5"/>
      <c r="AK232" s="96" t="str">
        <f t="shared" si="211"/>
        <v/>
      </c>
      <c r="AL232" s="96" t="str">
        <f t="shared" si="212"/>
        <v/>
      </c>
      <c r="AM232" s="106" t="str">
        <f t="shared" si="213"/>
        <v/>
      </c>
      <c r="AN232" s="197" t="str">
        <f t="shared" si="207"/>
        <v/>
      </c>
      <c r="AO232" s="198"/>
      <c r="AP232" s="215"/>
      <c r="AQ232" s="216"/>
      <c r="AR232" s="178"/>
      <c r="AT232" s="88" t="str">
        <f t="shared" si="208"/>
        <v/>
      </c>
      <c r="AU232" s="88" t="str">
        <f t="shared" si="209"/>
        <v/>
      </c>
      <c r="AV232" s="2"/>
      <c r="AX232" s="186"/>
      <c r="AY232" s="187"/>
      <c r="AZ232" s="188"/>
      <c r="BA232" s="35" t="str">
        <f>$BA$25</f>
        <v>C土木</v>
      </c>
      <c r="BB232" s="152">
        <f>$BB$25</f>
        <v>0</v>
      </c>
      <c r="BC232" s="90">
        <f t="shared" si="210"/>
        <v>0</v>
      </c>
      <c r="BD232" s="90">
        <f t="shared" si="210"/>
        <v>0</v>
      </c>
      <c r="BE232" s="90">
        <f t="shared" si="210"/>
        <v>0</v>
      </c>
      <c r="BT232" s="90"/>
      <c r="BU232" s="90"/>
      <c r="BV232" s="90" t="str">
        <f>AK232</f>
        <v/>
      </c>
      <c r="BW232" s="90"/>
      <c r="CH232" s="90"/>
      <c r="CI232" s="90"/>
      <c r="CJ232" s="90" t="str">
        <f>AL232</f>
        <v/>
      </c>
      <c r="CK232" s="90"/>
      <c r="CV232" s="90"/>
      <c r="CW232" s="90"/>
      <c r="CX232" s="90" t="str">
        <f>AM232</f>
        <v/>
      </c>
      <c r="CY232" s="90"/>
    </row>
    <row r="233" spans="2:103" ht="13.5" customHeight="1">
      <c r="B233" s="212"/>
      <c r="C233" s="209"/>
      <c r="D233" s="120" t="str">
        <f>IF($AH$26="","",$AH$26)</f>
        <v/>
      </c>
      <c r="E233" s="194"/>
      <c r="F233" s="121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22"/>
      <c r="AK233" s="173" t="str">
        <f t="shared" si="211"/>
        <v/>
      </c>
      <c r="AL233" s="173" t="str">
        <f t="shared" si="212"/>
        <v/>
      </c>
      <c r="AM233" s="124" t="str">
        <f t="shared" si="213"/>
        <v/>
      </c>
      <c r="AN233" s="199" t="str">
        <f t="shared" si="207"/>
        <v/>
      </c>
      <c r="AO233" s="200"/>
      <c r="AP233" s="217"/>
      <c r="AQ233" s="218"/>
      <c r="AR233" s="178"/>
      <c r="AT233" s="88" t="str">
        <f t="shared" si="208"/>
        <v/>
      </c>
      <c r="AU233" s="88" t="str">
        <f t="shared" si="209"/>
        <v/>
      </c>
      <c r="AV233" s="2"/>
      <c r="AX233" s="189"/>
      <c r="AY233" s="190"/>
      <c r="AZ233" s="191"/>
      <c r="BA233" s="50" t="str">
        <f>$BA$26</f>
        <v>C土木</v>
      </c>
      <c r="BB233" s="153">
        <f>$BB$26</f>
        <v>0</v>
      </c>
      <c r="BC233" s="90">
        <f t="shared" si="210"/>
        <v>0</v>
      </c>
      <c r="BD233" s="90">
        <f t="shared" si="210"/>
        <v>0</v>
      </c>
      <c r="BE233" s="90">
        <f t="shared" si="210"/>
        <v>0</v>
      </c>
      <c r="BT233" s="90"/>
      <c r="BU233" s="90"/>
      <c r="BV233" s="90"/>
      <c r="BW233" s="90" t="str">
        <f>AK233</f>
        <v/>
      </c>
      <c r="CH233" s="90"/>
      <c r="CI233" s="90"/>
      <c r="CJ233" s="90"/>
      <c r="CK233" s="90" t="str">
        <f>AL233</f>
        <v/>
      </c>
      <c r="CV233" s="90"/>
      <c r="CW233" s="90"/>
      <c r="CX233" s="90"/>
      <c r="CY233" s="90" t="str">
        <f>AM233</f>
        <v/>
      </c>
    </row>
    <row r="234" spans="2:103">
      <c r="B234" s="176"/>
      <c r="C234" s="174"/>
      <c r="D234" s="137"/>
      <c r="E234" s="138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8"/>
      <c r="AL234" s="138"/>
      <c r="AM234" s="203" t="s">
        <v>56</v>
      </c>
      <c r="AN234" s="204"/>
      <c r="AO234" s="204"/>
      <c r="AP234" s="205" t="str">
        <f>IF(7&gt;COUNT(F215:AJ215),"対象外",IF(AP218&gt;=0.285,"達成","未達成"))</f>
        <v>未達成</v>
      </c>
      <c r="AQ234" s="206"/>
      <c r="AR234" s="165"/>
      <c r="AT234" s="2"/>
      <c r="AU234" s="2"/>
      <c r="AV234" s="2"/>
      <c r="BA234" s="150"/>
      <c r="BB234" s="150"/>
      <c r="BC234" s="127"/>
      <c r="BD234" s="127"/>
      <c r="BE234" s="127"/>
    </row>
    <row r="235" spans="2:103">
      <c r="B235" s="177"/>
      <c r="C235" s="175"/>
      <c r="D235" s="17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126"/>
      <c r="AL235" s="2"/>
      <c r="AM235" s="2"/>
      <c r="AR235" s="155"/>
      <c r="BA235" s="150"/>
      <c r="BB235" s="150"/>
    </row>
    <row r="236" spans="2:103">
      <c r="B236" s="177"/>
      <c r="C236" s="175"/>
      <c r="D236" s="179"/>
      <c r="F236" s="129" t="str">
        <f>IF(F237="","",IF(COUNT($F237:$AJ237)&lt;7,"外",""))</f>
        <v/>
      </c>
      <c r="G236" s="129" t="str">
        <f t="shared" ref="G236:K236" si="214">IF(G237="","",IF(COUNT($F237:$AJ237)&lt;7,"外",""))</f>
        <v/>
      </c>
      <c r="H236" s="129" t="str">
        <f t="shared" si="214"/>
        <v/>
      </c>
      <c r="I236" s="130" t="str">
        <f t="shared" si="214"/>
        <v/>
      </c>
      <c r="J236" s="130" t="str">
        <f t="shared" si="214"/>
        <v/>
      </c>
      <c r="K236" s="130" t="str">
        <f t="shared" si="214"/>
        <v/>
      </c>
      <c r="AK236" s="139"/>
      <c r="AL236" s="2"/>
      <c r="AM236" s="2"/>
      <c r="AR236" s="155"/>
      <c r="BA236" s="150"/>
      <c r="BB236" s="150"/>
    </row>
    <row r="237" spans="2:103" ht="13.5" customHeight="1">
      <c r="B237" s="219">
        <f>F237</f>
        <v>45931</v>
      </c>
      <c r="C237" s="220"/>
      <c r="D237" s="221"/>
      <c r="E237" s="131" t="s">
        <v>57</v>
      </c>
      <c r="F237" s="78">
        <f>IF(EDATE(B215,1)&gt;$E$10,"",EDATE(B215,1))</f>
        <v>45931</v>
      </c>
      <c r="G237" s="79">
        <f>IF(MONTH($F237)&lt;MONTH($F237+F$1),"",IF(($F237+F$1)&gt;$E$10,"",IF(F237=EOMONTH(($F237-DAY($F237)+G$1),0),"",IF(F237="","",F237+1))))</f>
        <v>45932</v>
      </c>
      <c r="H237" s="79">
        <f t="shared" ref="H237:AJ237" si="215">IF(MONTH($F237)&lt;MONTH($F237+G$1),"",IF(($F237+G$1)&gt;$E$10,"",IF(G237=EOMONTH(($F237-DAY($F237)+H$1),0),"",IF(G237="","",G237+1))))</f>
        <v>45933</v>
      </c>
      <c r="I237" s="79">
        <f t="shared" si="215"/>
        <v>45934</v>
      </c>
      <c r="J237" s="79">
        <f t="shared" si="215"/>
        <v>45935</v>
      </c>
      <c r="K237" s="79">
        <f t="shared" si="215"/>
        <v>45936</v>
      </c>
      <c r="L237" s="79">
        <f t="shared" si="215"/>
        <v>45937</v>
      </c>
      <c r="M237" s="79">
        <f t="shared" si="215"/>
        <v>45938</v>
      </c>
      <c r="N237" s="79">
        <f t="shared" si="215"/>
        <v>45939</v>
      </c>
      <c r="O237" s="79">
        <f t="shared" si="215"/>
        <v>45940</v>
      </c>
      <c r="P237" s="79">
        <f t="shared" si="215"/>
        <v>45941</v>
      </c>
      <c r="Q237" s="79">
        <f t="shared" si="215"/>
        <v>45942</v>
      </c>
      <c r="R237" s="79">
        <f t="shared" si="215"/>
        <v>45943</v>
      </c>
      <c r="S237" s="79">
        <f t="shared" si="215"/>
        <v>45944</v>
      </c>
      <c r="T237" s="79">
        <f t="shared" si="215"/>
        <v>45945</v>
      </c>
      <c r="U237" s="79">
        <f t="shared" si="215"/>
        <v>45946</v>
      </c>
      <c r="V237" s="79">
        <f t="shared" si="215"/>
        <v>45947</v>
      </c>
      <c r="W237" s="79">
        <f t="shared" si="215"/>
        <v>45948</v>
      </c>
      <c r="X237" s="79">
        <f t="shared" si="215"/>
        <v>45949</v>
      </c>
      <c r="Y237" s="79">
        <f t="shared" si="215"/>
        <v>45950</v>
      </c>
      <c r="Z237" s="79">
        <f t="shared" si="215"/>
        <v>45951</v>
      </c>
      <c r="AA237" s="79">
        <f t="shared" si="215"/>
        <v>45952</v>
      </c>
      <c r="AB237" s="79">
        <f t="shared" si="215"/>
        <v>45953</v>
      </c>
      <c r="AC237" s="79">
        <f t="shared" si="215"/>
        <v>45954</v>
      </c>
      <c r="AD237" s="79">
        <f t="shared" si="215"/>
        <v>45955</v>
      </c>
      <c r="AE237" s="79">
        <f t="shared" si="215"/>
        <v>45956</v>
      </c>
      <c r="AF237" s="79">
        <f t="shared" si="215"/>
        <v>45957</v>
      </c>
      <c r="AG237" s="79">
        <f t="shared" si="215"/>
        <v>45958</v>
      </c>
      <c r="AH237" s="79">
        <f t="shared" si="215"/>
        <v>45959</v>
      </c>
      <c r="AI237" s="79">
        <f t="shared" si="215"/>
        <v>45960</v>
      </c>
      <c r="AJ237" s="80">
        <f t="shared" si="215"/>
        <v>45961</v>
      </c>
      <c r="AK237" s="225" t="s">
        <v>25</v>
      </c>
      <c r="AL237" s="228" t="s">
        <v>71</v>
      </c>
      <c r="AM237" s="231" t="s">
        <v>27</v>
      </c>
      <c r="AN237" s="234" t="s">
        <v>51</v>
      </c>
      <c r="AO237" s="235"/>
      <c r="AP237" s="240" t="s">
        <v>52</v>
      </c>
      <c r="AQ237" s="241"/>
      <c r="AR237" s="182"/>
      <c r="AT237" s="201" t="s">
        <v>53</v>
      </c>
      <c r="AU237" s="201" t="s">
        <v>54</v>
      </c>
      <c r="AV237" s="202" t="s">
        <v>55</v>
      </c>
      <c r="BA237" s="150"/>
      <c r="BB237" s="150"/>
    </row>
    <row r="238" spans="2:103">
      <c r="B238" s="222"/>
      <c r="C238" s="223"/>
      <c r="D238" s="224"/>
      <c r="E238" s="132" t="s">
        <v>58</v>
      </c>
      <c r="F238" s="83" t="str">
        <f>TEXT(F237,"aaa")</f>
        <v>水</v>
      </c>
      <c r="G238" s="84" t="str">
        <f t="shared" ref="G238:AJ238" si="216">TEXT(G237,"aaa")</f>
        <v>木</v>
      </c>
      <c r="H238" s="84" t="str">
        <f t="shared" si="216"/>
        <v>金</v>
      </c>
      <c r="I238" s="84" t="str">
        <f t="shared" si="216"/>
        <v>土</v>
      </c>
      <c r="J238" s="84" t="str">
        <f t="shared" si="216"/>
        <v>日</v>
      </c>
      <c r="K238" s="84" t="str">
        <f t="shared" si="216"/>
        <v>月</v>
      </c>
      <c r="L238" s="84" t="str">
        <f t="shared" si="216"/>
        <v>火</v>
      </c>
      <c r="M238" s="84" t="str">
        <f t="shared" si="216"/>
        <v>水</v>
      </c>
      <c r="N238" s="84" t="str">
        <f t="shared" si="216"/>
        <v>木</v>
      </c>
      <c r="O238" s="84" t="str">
        <f t="shared" si="216"/>
        <v>金</v>
      </c>
      <c r="P238" s="84" t="str">
        <f t="shared" si="216"/>
        <v>土</v>
      </c>
      <c r="Q238" s="84" t="str">
        <f t="shared" si="216"/>
        <v>日</v>
      </c>
      <c r="R238" s="84" t="str">
        <f t="shared" si="216"/>
        <v>月</v>
      </c>
      <c r="S238" s="84" t="str">
        <f t="shared" si="216"/>
        <v>火</v>
      </c>
      <c r="T238" s="84" t="str">
        <f t="shared" si="216"/>
        <v>水</v>
      </c>
      <c r="U238" s="84" t="str">
        <f t="shared" si="216"/>
        <v>木</v>
      </c>
      <c r="V238" s="84" t="str">
        <f t="shared" si="216"/>
        <v>金</v>
      </c>
      <c r="W238" s="84" t="str">
        <f t="shared" si="216"/>
        <v>土</v>
      </c>
      <c r="X238" s="84" t="str">
        <f t="shared" si="216"/>
        <v>日</v>
      </c>
      <c r="Y238" s="84" t="str">
        <f t="shared" si="216"/>
        <v>月</v>
      </c>
      <c r="Z238" s="84" t="str">
        <f t="shared" si="216"/>
        <v>火</v>
      </c>
      <c r="AA238" s="84" t="str">
        <f t="shared" si="216"/>
        <v>水</v>
      </c>
      <c r="AB238" s="84" t="str">
        <f t="shared" si="216"/>
        <v>木</v>
      </c>
      <c r="AC238" s="84" t="str">
        <f t="shared" si="216"/>
        <v>金</v>
      </c>
      <c r="AD238" s="84" t="str">
        <f t="shared" si="216"/>
        <v>土</v>
      </c>
      <c r="AE238" s="84" t="str">
        <f t="shared" si="216"/>
        <v>日</v>
      </c>
      <c r="AF238" s="84" t="str">
        <f t="shared" si="216"/>
        <v>月</v>
      </c>
      <c r="AG238" s="84" t="str">
        <f t="shared" si="216"/>
        <v>火</v>
      </c>
      <c r="AH238" s="84" t="str">
        <f t="shared" si="216"/>
        <v>水</v>
      </c>
      <c r="AI238" s="84" t="str">
        <f t="shared" si="216"/>
        <v>木</v>
      </c>
      <c r="AJ238" s="85" t="str">
        <f t="shared" si="216"/>
        <v>金</v>
      </c>
      <c r="AK238" s="226"/>
      <c r="AL238" s="229"/>
      <c r="AM238" s="232"/>
      <c r="AN238" s="236"/>
      <c r="AO238" s="237"/>
      <c r="AP238" s="182"/>
      <c r="AQ238" s="242"/>
      <c r="AR238" s="182"/>
      <c r="AT238" s="201"/>
      <c r="AU238" s="201"/>
      <c r="AV238" s="202"/>
      <c r="BA238" s="150"/>
      <c r="BB238" s="150"/>
    </row>
    <row r="239" spans="2:103" ht="26.25" customHeight="1">
      <c r="B239" s="86"/>
      <c r="C239" s="169" t="s">
        <v>21</v>
      </c>
      <c r="D239" s="88" t="s">
        <v>23</v>
      </c>
      <c r="E239" s="133" t="s">
        <v>59</v>
      </c>
      <c r="F239" s="158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9"/>
      <c r="AK239" s="227"/>
      <c r="AL239" s="230"/>
      <c r="AM239" s="233"/>
      <c r="AN239" s="238"/>
      <c r="AO239" s="239"/>
      <c r="AP239" s="243"/>
      <c r="AQ239" s="244"/>
      <c r="AR239" s="182"/>
      <c r="AV239" s="90">
        <f>COUNTIF(F236:AJ236,"外")</f>
        <v>0</v>
      </c>
      <c r="BA239" s="150"/>
      <c r="BB239" s="150"/>
      <c r="BC239" s="113"/>
      <c r="BD239" s="113"/>
      <c r="BE239" s="113"/>
    </row>
    <row r="240" spans="2:103" ht="13.5" customHeight="1">
      <c r="B240" s="210" t="str">
        <f>IF($AB$13="","",$AB$13)</f>
        <v>元請負人</v>
      </c>
      <c r="C240" s="207" t="str">
        <f>$AE$13</f>
        <v>A建設</v>
      </c>
      <c r="D240" s="91" t="str">
        <f>IF($AH$13="","",$AH$13)</f>
        <v>〇〇</v>
      </c>
      <c r="E240" s="192"/>
      <c r="F240" s="92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4"/>
      <c r="AF240" s="94"/>
      <c r="AG240" s="94"/>
      <c r="AH240" s="94"/>
      <c r="AI240" s="94"/>
      <c r="AJ240" s="95"/>
      <c r="AK240" s="96">
        <f>IF(D240="","",COUNT($F$237:$AJ$237)-AL240)</f>
        <v>31</v>
      </c>
      <c r="AL240" s="172">
        <f>IF(D240="","",AT240+AU240)</f>
        <v>0</v>
      </c>
      <c r="AM240" s="98">
        <f>IF(D240="","",COUNTIF(F240:AJ240,"休"))</f>
        <v>0</v>
      </c>
      <c r="AN240" s="195">
        <f t="shared" ref="AN240:AN245" si="217">IF(D240="","",IF(AK240=0,"－",IFERROR(ROUNDDOWN(AM240/AK240,3),"")))</f>
        <v>0</v>
      </c>
      <c r="AO240" s="196"/>
      <c r="AP240" s="213">
        <f>ROUNDDOWN(AVERAGE(AN240:AN255),3)</f>
        <v>0</v>
      </c>
      <c r="AQ240" s="214"/>
      <c r="AR240" s="178"/>
      <c r="AT240" s="88">
        <f>IF(D240="","",COUNTIF(F240:AJ240,"－"))</f>
        <v>0</v>
      </c>
      <c r="AU240" s="88">
        <f>IF(D240="","",COUNTIF(F240:AJ240,"外"))</f>
        <v>0</v>
      </c>
      <c r="AV240" s="2"/>
      <c r="AX240" s="245" t="str">
        <f>$AX$13</f>
        <v>元請負人</v>
      </c>
      <c r="AY240" s="246"/>
      <c r="AZ240" s="247"/>
      <c r="BA240" s="22" t="str">
        <f>$BA$13</f>
        <v>A建設</v>
      </c>
      <c r="BB240" s="23" t="str">
        <f>$BB$13</f>
        <v>〇〇</v>
      </c>
      <c r="BC240" s="90">
        <f>IF(AK240="",0,AK240)</f>
        <v>31</v>
      </c>
      <c r="BD240" s="90">
        <f t="shared" ref="BD240:BE245" si="218">IF(AL240="",0,AL240)</f>
        <v>0</v>
      </c>
      <c r="BE240" s="90">
        <f t="shared" si="218"/>
        <v>0</v>
      </c>
      <c r="BI240" s="100"/>
      <c r="BJ240" s="101">
        <f>AK240</f>
        <v>31</v>
      </c>
      <c r="BK240" s="90"/>
      <c r="BL240" s="90"/>
      <c r="BM240" s="90"/>
      <c r="BN240" s="90"/>
      <c r="BO240" s="90"/>
      <c r="BX240" s="90">
        <f>AL240</f>
        <v>0</v>
      </c>
      <c r="BY240" s="90"/>
      <c r="BZ240" s="90"/>
      <c r="CA240" s="90"/>
      <c r="CB240" s="90"/>
      <c r="CC240" s="90"/>
      <c r="CL240" s="90">
        <f>AM240</f>
        <v>0</v>
      </c>
      <c r="CM240" s="90"/>
      <c r="CN240" s="90"/>
      <c r="CO240" s="90"/>
      <c r="CP240" s="90"/>
      <c r="CQ240" s="90"/>
    </row>
    <row r="241" spans="2:103" ht="13.5" customHeight="1">
      <c r="B241" s="211"/>
      <c r="C241" s="208"/>
      <c r="D241" s="102" t="str">
        <f>IF($AH$14="","",$AH$14)</f>
        <v>●●</v>
      </c>
      <c r="E241" s="193"/>
      <c r="F241" s="103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5"/>
      <c r="AK241" s="96">
        <f t="shared" ref="AK241:AK245" si="219">IF(D241="","",COUNT($F$237:$AJ$237)-AL241)</f>
        <v>31</v>
      </c>
      <c r="AL241" s="96">
        <f t="shared" ref="AL241:AL245" si="220">IF(D241="","",AT241+AU241)</f>
        <v>0</v>
      </c>
      <c r="AM241" s="106">
        <f t="shared" ref="AM241:AM245" si="221">IF(D241="","",COUNTIF(F241:AJ241,"休"))</f>
        <v>0</v>
      </c>
      <c r="AN241" s="197">
        <f t="shared" si="217"/>
        <v>0</v>
      </c>
      <c r="AO241" s="198"/>
      <c r="AP241" s="215"/>
      <c r="AQ241" s="216"/>
      <c r="AR241" s="178"/>
      <c r="AT241" s="88">
        <f t="shared" ref="AT241:AT245" si="222">IF(D241="","",COUNTIF(F241:AJ241,"－"))</f>
        <v>0</v>
      </c>
      <c r="AU241" s="88">
        <f t="shared" ref="AU241:AU245" si="223">IF(D241="","",COUNTIF(F241:AJ241,"外"))</f>
        <v>0</v>
      </c>
      <c r="AV241" s="2"/>
      <c r="AX241" s="245"/>
      <c r="AY241" s="246"/>
      <c r="AZ241" s="247"/>
      <c r="BA241" s="35" t="str">
        <f>$BA$14</f>
        <v>A建設</v>
      </c>
      <c r="BB241" s="36" t="str">
        <f>$BB$14</f>
        <v>●●</v>
      </c>
      <c r="BC241" s="90">
        <f t="shared" ref="BC241:BC245" si="224">IF(AK241="",0,AK241)</f>
        <v>31</v>
      </c>
      <c r="BD241" s="90">
        <f t="shared" si="218"/>
        <v>0</v>
      </c>
      <c r="BE241" s="90">
        <f t="shared" si="218"/>
        <v>0</v>
      </c>
      <c r="BI241" s="100"/>
      <c r="BJ241" s="101"/>
      <c r="BK241" s="90">
        <f>AK241</f>
        <v>31</v>
      </c>
      <c r="BL241" s="90"/>
      <c r="BM241" s="90"/>
      <c r="BN241" s="90"/>
      <c r="BO241" s="90"/>
      <c r="BX241" s="90"/>
      <c r="BY241" s="90">
        <f>AL241</f>
        <v>0</v>
      </c>
      <c r="BZ241" s="90"/>
      <c r="CA241" s="90"/>
      <c r="CB241" s="90"/>
      <c r="CC241" s="90"/>
      <c r="CL241" s="90"/>
      <c r="CM241" s="90">
        <f>AM241</f>
        <v>0</v>
      </c>
      <c r="CN241" s="90"/>
      <c r="CO241" s="90"/>
      <c r="CP241" s="90"/>
      <c r="CQ241" s="90"/>
    </row>
    <row r="242" spans="2:103">
      <c r="B242" s="211"/>
      <c r="C242" s="208"/>
      <c r="D242" s="102" t="str">
        <f>IF($AH$15="","",$AH$15)</f>
        <v>△△</v>
      </c>
      <c r="E242" s="193"/>
      <c r="F242" s="103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5"/>
      <c r="AK242" s="96">
        <f t="shared" si="219"/>
        <v>31</v>
      </c>
      <c r="AL242" s="96">
        <f t="shared" si="220"/>
        <v>0</v>
      </c>
      <c r="AM242" s="106">
        <f t="shared" si="221"/>
        <v>0</v>
      </c>
      <c r="AN242" s="197">
        <f t="shared" si="217"/>
        <v>0</v>
      </c>
      <c r="AO242" s="198"/>
      <c r="AP242" s="215"/>
      <c r="AQ242" s="216"/>
      <c r="AR242" s="178"/>
      <c r="AT242" s="88">
        <f t="shared" si="222"/>
        <v>0</v>
      </c>
      <c r="AU242" s="88">
        <f t="shared" si="223"/>
        <v>0</v>
      </c>
      <c r="AV242" s="2"/>
      <c r="AX242" s="245"/>
      <c r="AY242" s="246"/>
      <c r="AZ242" s="247"/>
      <c r="BA242" s="35" t="str">
        <f>$BA$15</f>
        <v>A建設</v>
      </c>
      <c r="BB242" s="36" t="str">
        <f>$BB$15</f>
        <v>△△</v>
      </c>
      <c r="BC242" s="90">
        <f t="shared" si="224"/>
        <v>31</v>
      </c>
      <c r="BD242" s="90">
        <f t="shared" si="218"/>
        <v>0</v>
      </c>
      <c r="BE242" s="90">
        <f t="shared" si="218"/>
        <v>0</v>
      </c>
      <c r="BI242" s="100"/>
      <c r="BJ242" s="101"/>
      <c r="BK242" s="90"/>
      <c r="BL242" s="90">
        <f>AK242</f>
        <v>31</v>
      </c>
      <c r="BM242" s="90"/>
      <c r="BN242" s="90"/>
      <c r="BO242" s="90"/>
      <c r="BX242" s="90"/>
      <c r="BY242" s="90"/>
      <c r="BZ242" s="90">
        <f>AL242</f>
        <v>0</v>
      </c>
      <c r="CA242" s="90"/>
      <c r="CB242" s="90"/>
      <c r="CC242" s="90"/>
      <c r="CL242" s="90"/>
      <c r="CM242" s="90"/>
      <c r="CN242" s="90">
        <f>AM242</f>
        <v>0</v>
      </c>
      <c r="CO242" s="90"/>
      <c r="CP242" s="90"/>
      <c r="CQ242" s="90"/>
    </row>
    <row r="243" spans="2:103">
      <c r="B243" s="211"/>
      <c r="C243" s="208"/>
      <c r="D243" s="102" t="str">
        <f>IF($AH$16="","",$AH$16)</f>
        <v>■■</v>
      </c>
      <c r="E243" s="193"/>
      <c r="F243" s="103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5"/>
      <c r="AK243" s="96">
        <f t="shared" si="219"/>
        <v>31</v>
      </c>
      <c r="AL243" s="96">
        <f t="shared" si="220"/>
        <v>0</v>
      </c>
      <c r="AM243" s="106">
        <f t="shared" si="221"/>
        <v>0</v>
      </c>
      <c r="AN243" s="197">
        <f t="shared" si="217"/>
        <v>0</v>
      </c>
      <c r="AO243" s="198"/>
      <c r="AP243" s="215"/>
      <c r="AQ243" s="216"/>
      <c r="AR243" s="178"/>
      <c r="AT243" s="88">
        <f t="shared" si="222"/>
        <v>0</v>
      </c>
      <c r="AU243" s="88">
        <f t="shared" si="223"/>
        <v>0</v>
      </c>
      <c r="AV243" s="2"/>
      <c r="AX243" s="245"/>
      <c r="AY243" s="246"/>
      <c r="AZ243" s="247"/>
      <c r="BA243" s="35" t="str">
        <f>$BA$16</f>
        <v>A建設</v>
      </c>
      <c r="BB243" s="36" t="str">
        <f>$BB$16</f>
        <v>■■</v>
      </c>
      <c r="BC243" s="90">
        <f t="shared" si="224"/>
        <v>31</v>
      </c>
      <c r="BD243" s="90">
        <f t="shared" si="218"/>
        <v>0</v>
      </c>
      <c r="BE243" s="90">
        <f t="shared" si="218"/>
        <v>0</v>
      </c>
      <c r="BI243" s="100"/>
      <c r="BJ243" s="101"/>
      <c r="BK243" s="90"/>
      <c r="BL243" s="90"/>
      <c r="BM243" s="90">
        <f>AK243</f>
        <v>31</v>
      </c>
      <c r="BN243" s="90"/>
      <c r="BO243" s="90"/>
      <c r="BX243" s="90"/>
      <c r="BY243" s="90"/>
      <c r="BZ243" s="90"/>
      <c r="CA243" s="90">
        <f>AL243</f>
        <v>0</v>
      </c>
      <c r="CB243" s="90"/>
      <c r="CC243" s="90"/>
      <c r="CL243" s="90"/>
      <c r="CM243" s="90"/>
      <c r="CN243" s="90"/>
      <c r="CO243" s="90">
        <f>AM243</f>
        <v>0</v>
      </c>
      <c r="CP243" s="90"/>
      <c r="CQ243" s="90"/>
    </row>
    <row r="244" spans="2:103">
      <c r="B244" s="211"/>
      <c r="C244" s="208"/>
      <c r="D244" s="102" t="str">
        <f>IF($AH$17="","",$AH$17)</f>
        <v>★★</v>
      </c>
      <c r="E244" s="193"/>
      <c r="F244" s="103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5"/>
      <c r="AK244" s="96">
        <f t="shared" si="219"/>
        <v>31</v>
      </c>
      <c r="AL244" s="96">
        <f t="shared" si="220"/>
        <v>0</v>
      </c>
      <c r="AM244" s="106">
        <f t="shared" si="221"/>
        <v>0</v>
      </c>
      <c r="AN244" s="197">
        <f t="shared" si="217"/>
        <v>0</v>
      </c>
      <c r="AO244" s="198"/>
      <c r="AP244" s="215"/>
      <c r="AQ244" s="216"/>
      <c r="AR244" s="178"/>
      <c r="AT244" s="88">
        <f t="shared" si="222"/>
        <v>0</v>
      </c>
      <c r="AU244" s="88">
        <f t="shared" si="223"/>
        <v>0</v>
      </c>
      <c r="AV244" s="2"/>
      <c r="AX244" s="245"/>
      <c r="AY244" s="246"/>
      <c r="AZ244" s="247"/>
      <c r="BA244" s="35" t="str">
        <f>$BA$17</f>
        <v>A建設</v>
      </c>
      <c r="BB244" s="36" t="str">
        <f>$BB$17</f>
        <v>★★</v>
      </c>
      <c r="BC244" s="90">
        <f t="shared" si="224"/>
        <v>31</v>
      </c>
      <c r="BD244" s="90">
        <f t="shared" si="218"/>
        <v>0</v>
      </c>
      <c r="BE244" s="90">
        <f t="shared" si="218"/>
        <v>0</v>
      </c>
      <c r="BI244" s="100"/>
      <c r="BJ244" s="101"/>
      <c r="BK244" s="90"/>
      <c r="BL244" s="90"/>
      <c r="BM244" s="90"/>
      <c r="BN244" s="90">
        <f>AK244</f>
        <v>31</v>
      </c>
      <c r="BO244" s="90"/>
      <c r="BX244" s="90"/>
      <c r="BY244" s="90"/>
      <c r="BZ244" s="90"/>
      <c r="CA244" s="90"/>
      <c r="CB244" s="90">
        <f>AL244</f>
        <v>0</v>
      </c>
      <c r="CC244" s="90"/>
      <c r="CL244" s="90"/>
      <c r="CM244" s="90"/>
      <c r="CN244" s="90"/>
      <c r="CO244" s="90"/>
      <c r="CP244" s="90">
        <f>AM244</f>
        <v>0</v>
      </c>
      <c r="CQ244" s="90"/>
    </row>
    <row r="245" spans="2:103">
      <c r="B245" s="212"/>
      <c r="C245" s="209"/>
      <c r="D245" s="102" t="str">
        <f>IF($AH$18="","",$AH$18)</f>
        <v/>
      </c>
      <c r="E245" s="194"/>
      <c r="F245" s="107"/>
      <c r="G245" s="108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96" t="str">
        <f t="shared" si="219"/>
        <v/>
      </c>
      <c r="AL245" s="172" t="str">
        <f t="shared" si="220"/>
        <v/>
      </c>
      <c r="AM245" s="98" t="str">
        <f t="shared" si="221"/>
        <v/>
      </c>
      <c r="AN245" s="199" t="str">
        <f t="shared" si="217"/>
        <v/>
      </c>
      <c r="AO245" s="200"/>
      <c r="AP245" s="215"/>
      <c r="AQ245" s="216"/>
      <c r="AR245" s="178"/>
      <c r="AT245" s="88" t="str">
        <f t="shared" si="222"/>
        <v/>
      </c>
      <c r="AU245" s="88" t="str">
        <f t="shared" si="223"/>
        <v/>
      </c>
      <c r="AV245" s="2"/>
      <c r="AX245" s="245"/>
      <c r="AY245" s="246"/>
      <c r="AZ245" s="247"/>
      <c r="BA245" s="50" t="str">
        <f>$BA$18</f>
        <v>A建設</v>
      </c>
      <c r="BB245" s="51">
        <f>$BB$18</f>
        <v>0</v>
      </c>
      <c r="BC245" s="90">
        <f t="shared" si="224"/>
        <v>0</v>
      </c>
      <c r="BD245" s="90">
        <f t="shared" si="218"/>
        <v>0</v>
      </c>
      <c r="BE245" s="90">
        <f t="shared" si="218"/>
        <v>0</v>
      </c>
      <c r="BI245" s="100"/>
      <c r="BJ245" s="101"/>
      <c r="BK245" s="90"/>
      <c r="BL245" s="90"/>
      <c r="BM245" s="90"/>
      <c r="BN245" s="90"/>
      <c r="BO245" s="90" t="str">
        <f>AK245</f>
        <v/>
      </c>
      <c r="BX245" s="90"/>
      <c r="BY245" s="90"/>
      <c r="BZ245" s="90"/>
      <c r="CA245" s="90"/>
      <c r="CB245" s="90"/>
      <c r="CC245" s="90" t="str">
        <f>AL245</f>
        <v/>
      </c>
      <c r="CL245" s="90"/>
      <c r="CM245" s="90"/>
      <c r="CN245" s="90"/>
      <c r="CO245" s="90"/>
      <c r="CP245" s="90"/>
      <c r="CQ245" s="90" t="str">
        <f>AM245</f>
        <v/>
      </c>
    </row>
    <row r="246" spans="2:103" ht="26.25" customHeight="1">
      <c r="B246" s="210" t="str">
        <f>IF($AB$19="","",$AB$19)</f>
        <v>下請負人</v>
      </c>
      <c r="C246" s="207" t="str">
        <f>$AE$19</f>
        <v>B産業</v>
      </c>
      <c r="D246" s="88"/>
      <c r="E246" s="133" t="s">
        <v>59</v>
      </c>
      <c r="F246" s="158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9"/>
      <c r="AK246" s="88"/>
      <c r="AL246" s="88"/>
      <c r="AM246" s="170"/>
      <c r="AN246" s="112"/>
      <c r="AO246" s="113"/>
      <c r="AP246" s="215"/>
      <c r="AQ246" s="216"/>
      <c r="AR246" s="178"/>
      <c r="AX246" s="183" t="str">
        <f>$AX$19</f>
        <v>下請負人</v>
      </c>
      <c r="AY246" s="184"/>
      <c r="AZ246" s="185"/>
      <c r="BA246" s="150"/>
      <c r="BB246" s="151"/>
      <c r="BC246" s="114"/>
      <c r="BD246" s="114"/>
      <c r="BE246" s="114"/>
    </row>
    <row r="247" spans="2:103" ht="13.5" customHeight="1">
      <c r="B247" s="211"/>
      <c r="C247" s="208"/>
      <c r="D247" s="115" t="str">
        <f>IF($AH$19="","",$AH$19)</f>
        <v>〇〇</v>
      </c>
      <c r="E247" s="192"/>
      <c r="F247" s="92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4"/>
      <c r="AF247" s="94"/>
      <c r="AG247" s="94"/>
      <c r="AH247" s="94"/>
      <c r="AI247" s="94"/>
      <c r="AJ247" s="95"/>
      <c r="AK247" s="96">
        <f>IF(D247="","",COUNT($F$237:$AJ$237)-AL247)</f>
        <v>31</v>
      </c>
      <c r="AL247" s="172">
        <f>IF(D247="","",AT247+AU247)</f>
        <v>0</v>
      </c>
      <c r="AM247" s="98">
        <f>IF(D247="","",COUNTIF(F247:AJ247,"休"))</f>
        <v>0</v>
      </c>
      <c r="AN247" s="195">
        <f t="shared" ref="AN247:AN250" si="225">IF(D247="","",IF(AK247=0,"－",IFERROR(ROUNDDOWN(AM247/AK247,3),"")))</f>
        <v>0</v>
      </c>
      <c r="AO247" s="196"/>
      <c r="AP247" s="215"/>
      <c r="AQ247" s="216"/>
      <c r="AR247" s="178"/>
      <c r="AT247" s="88">
        <f t="shared" ref="AT247:AT250" si="226">IF(D247="","",COUNTIF(F247:AJ247,"－"))</f>
        <v>0</v>
      </c>
      <c r="AU247" s="88">
        <f t="shared" ref="AU247:AU250" si="227">IF(D247="","",COUNTIF(F247:AJ247,"外"))</f>
        <v>0</v>
      </c>
      <c r="AV247" s="2"/>
      <c r="AX247" s="186"/>
      <c r="AY247" s="187"/>
      <c r="AZ247" s="188"/>
      <c r="BA247" s="22" t="str">
        <f>$BA$19</f>
        <v>B産業</v>
      </c>
      <c r="BB247" s="23" t="str">
        <f>$BB$19</f>
        <v>〇〇</v>
      </c>
      <c r="BC247" s="90">
        <f t="shared" ref="BC247:BE250" si="228">IF(AK247="",0,AK247)</f>
        <v>31</v>
      </c>
      <c r="BD247" s="90">
        <f t="shared" si="228"/>
        <v>0</v>
      </c>
      <c r="BE247" s="90">
        <f t="shared" si="228"/>
        <v>0</v>
      </c>
      <c r="BP247" s="90">
        <f>AK247</f>
        <v>31</v>
      </c>
      <c r="BQ247" s="90"/>
      <c r="BR247" s="90"/>
      <c r="BS247" s="90"/>
      <c r="CD247" s="90">
        <f>AL247</f>
        <v>0</v>
      </c>
      <c r="CE247" s="90"/>
      <c r="CF247" s="90"/>
      <c r="CG247" s="90"/>
      <c r="CR247" s="90">
        <f>AM247</f>
        <v>0</v>
      </c>
      <c r="CS247" s="90"/>
      <c r="CT247" s="90"/>
      <c r="CU247" s="90"/>
    </row>
    <row r="248" spans="2:103">
      <c r="B248" s="211"/>
      <c r="C248" s="208"/>
      <c r="D248" s="102" t="str">
        <f>IF($AH$20="","",$AH$20)</f>
        <v>●●</v>
      </c>
      <c r="E248" s="193"/>
      <c r="F248" s="103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5"/>
      <c r="AK248" s="96">
        <f t="shared" ref="AK248:AK250" si="229">IF(D248="","",COUNT($F$237:$AJ$237)-AL248)</f>
        <v>31</v>
      </c>
      <c r="AL248" s="96">
        <f t="shared" ref="AL248:AL250" si="230">IF(D248="","",AT248+AU248)</f>
        <v>0</v>
      </c>
      <c r="AM248" s="106">
        <f t="shared" ref="AM248:AM250" si="231">IF(D248="","",COUNTIF(F248:AJ248,"休"))</f>
        <v>0</v>
      </c>
      <c r="AN248" s="197">
        <f t="shared" si="225"/>
        <v>0</v>
      </c>
      <c r="AO248" s="198"/>
      <c r="AP248" s="215"/>
      <c r="AQ248" s="216"/>
      <c r="AR248" s="178"/>
      <c r="AT248" s="88">
        <f t="shared" si="226"/>
        <v>0</v>
      </c>
      <c r="AU248" s="88">
        <f t="shared" si="227"/>
        <v>0</v>
      </c>
      <c r="AV248" s="2"/>
      <c r="AX248" s="186"/>
      <c r="AY248" s="187"/>
      <c r="AZ248" s="188"/>
      <c r="BA248" s="35" t="str">
        <f>$BA$20</f>
        <v>B産業</v>
      </c>
      <c r="BB248" s="152" t="str">
        <f>$BB$20</f>
        <v>●●</v>
      </c>
      <c r="BC248" s="90">
        <f t="shared" si="228"/>
        <v>31</v>
      </c>
      <c r="BD248" s="90">
        <f t="shared" si="228"/>
        <v>0</v>
      </c>
      <c r="BE248" s="90">
        <f t="shared" si="228"/>
        <v>0</v>
      </c>
      <c r="BP248" s="90"/>
      <c r="BQ248" s="90">
        <f>AK248</f>
        <v>31</v>
      </c>
      <c r="BR248" s="90"/>
      <c r="BS248" s="90"/>
      <c r="CD248" s="90"/>
      <c r="CE248" s="90">
        <f>AL248</f>
        <v>0</v>
      </c>
      <c r="CF248" s="90"/>
      <c r="CG248" s="90"/>
      <c r="CR248" s="90"/>
      <c r="CS248" s="90">
        <f>AM248</f>
        <v>0</v>
      </c>
      <c r="CT248" s="90"/>
      <c r="CU248" s="90"/>
    </row>
    <row r="249" spans="2:103">
      <c r="B249" s="211"/>
      <c r="C249" s="208"/>
      <c r="D249" s="102" t="str">
        <f>IF($AH$21="","",$AH$21)</f>
        <v/>
      </c>
      <c r="E249" s="193"/>
      <c r="F249" s="103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5"/>
      <c r="AK249" s="96" t="str">
        <f t="shared" si="229"/>
        <v/>
      </c>
      <c r="AL249" s="96" t="str">
        <f t="shared" si="230"/>
        <v/>
      </c>
      <c r="AM249" s="106" t="str">
        <f t="shared" si="231"/>
        <v/>
      </c>
      <c r="AN249" s="197" t="str">
        <f t="shared" si="225"/>
        <v/>
      </c>
      <c r="AO249" s="198"/>
      <c r="AP249" s="215"/>
      <c r="AQ249" s="216"/>
      <c r="AR249" s="178"/>
      <c r="AT249" s="88" t="str">
        <f t="shared" si="226"/>
        <v/>
      </c>
      <c r="AU249" s="88" t="str">
        <f t="shared" si="227"/>
        <v/>
      </c>
      <c r="AV249" s="2"/>
      <c r="AX249" s="186"/>
      <c r="AY249" s="187"/>
      <c r="AZ249" s="188"/>
      <c r="BA249" s="35" t="str">
        <f>$BA$21</f>
        <v>B産業</v>
      </c>
      <c r="BB249" s="152">
        <f>$BB$21</f>
        <v>0</v>
      </c>
      <c r="BC249" s="90">
        <f t="shared" si="228"/>
        <v>0</v>
      </c>
      <c r="BD249" s="90">
        <f t="shared" si="228"/>
        <v>0</v>
      </c>
      <c r="BE249" s="90">
        <f t="shared" si="228"/>
        <v>0</v>
      </c>
      <c r="BP249" s="90"/>
      <c r="BQ249" s="90"/>
      <c r="BR249" s="90" t="str">
        <f>AK249</f>
        <v/>
      </c>
      <c r="BS249" s="90"/>
      <c r="CD249" s="90"/>
      <c r="CE249" s="90"/>
      <c r="CF249" s="90" t="str">
        <f>AL249</f>
        <v/>
      </c>
      <c r="CG249" s="90"/>
      <c r="CR249" s="90"/>
      <c r="CS249" s="90"/>
      <c r="CT249" s="90" t="str">
        <f>AM249</f>
        <v/>
      </c>
      <c r="CU249" s="90"/>
    </row>
    <row r="250" spans="2:103">
      <c r="B250" s="211"/>
      <c r="C250" s="209"/>
      <c r="D250" s="115" t="str">
        <f>IF($AH$22="","",$AH$22)</f>
        <v/>
      </c>
      <c r="E250" s="194"/>
      <c r="F250" s="103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5"/>
      <c r="AK250" s="96" t="str">
        <f t="shared" si="229"/>
        <v/>
      </c>
      <c r="AL250" s="116" t="str">
        <f t="shared" si="230"/>
        <v/>
      </c>
      <c r="AM250" s="98" t="str">
        <f t="shared" si="231"/>
        <v/>
      </c>
      <c r="AN250" s="199" t="str">
        <f t="shared" si="225"/>
        <v/>
      </c>
      <c r="AO250" s="200"/>
      <c r="AP250" s="215"/>
      <c r="AQ250" s="216"/>
      <c r="AR250" s="178"/>
      <c r="AT250" s="88" t="str">
        <f t="shared" si="226"/>
        <v/>
      </c>
      <c r="AU250" s="88" t="str">
        <f t="shared" si="227"/>
        <v/>
      </c>
      <c r="AV250" s="2"/>
      <c r="AX250" s="186"/>
      <c r="AY250" s="187"/>
      <c r="AZ250" s="188"/>
      <c r="BA250" s="50" t="str">
        <f>$BA$22</f>
        <v>B産業</v>
      </c>
      <c r="BB250" s="153" t="str">
        <f t="shared" ref="BB250" si="232">BB230</f>
        <v>●●</v>
      </c>
      <c r="BC250" s="90">
        <f t="shared" si="228"/>
        <v>0</v>
      </c>
      <c r="BD250" s="90">
        <f t="shared" si="228"/>
        <v>0</v>
      </c>
      <c r="BE250" s="90">
        <f t="shared" si="228"/>
        <v>0</v>
      </c>
      <c r="BP250" s="90"/>
      <c r="BQ250" s="90"/>
      <c r="BR250" s="90"/>
      <c r="BS250" s="90" t="str">
        <f>AK250</f>
        <v/>
      </c>
      <c r="CD250" s="90"/>
      <c r="CE250" s="90"/>
      <c r="CF250" s="90"/>
      <c r="CG250" s="90" t="str">
        <f>AL250</f>
        <v/>
      </c>
      <c r="CR250" s="90"/>
      <c r="CS250" s="90"/>
      <c r="CT250" s="90"/>
      <c r="CU250" s="90" t="str">
        <f>AM250</f>
        <v/>
      </c>
    </row>
    <row r="251" spans="2:103" ht="26.25" customHeight="1">
      <c r="B251" s="211"/>
      <c r="C251" s="207" t="str">
        <f>$AE$23</f>
        <v>C土木</v>
      </c>
      <c r="D251" s="88"/>
      <c r="E251" s="133" t="s">
        <v>59</v>
      </c>
      <c r="F251" s="158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9"/>
      <c r="AK251" s="88"/>
      <c r="AL251" s="88"/>
      <c r="AM251" s="170"/>
      <c r="AN251" s="112"/>
      <c r="AO251" s="113"/>
      <c r="AP251" s="215"/>
      <c r="AQ251" s="216"/>
      <c r="AR251" s="178"/>
      <c r="AX251" s="186"/>
      <c r="AY251" s="187"/>
      <c r="AZ251" s="188"/>
      <c r="BA251" s="150"/>
      <c r="BB251" s="149"/>
      <c r="BC251" s="114"/>
      <c r="BD251" s="114"/>
      <c r="BE251" s="114"/>
    </row>
    <row r="252" spans="2:103">
      <c r="B252" s="211"/>
      <c r="C252" s="208"/>
      <c r="D252" s="91" t="str">
        <f>IF($AH$23="","",$AH$23)</f>
        <v>●●</v>
      </c>
      <c r="E252" s="192"/>
      <c r="F252" s="92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117"/>
      <c r="AK252" s="96">
        <f>IF(D252="","",COUNT($F$237:$AJ$237)-AL252)</f>
        <v>31</v>
      </c>
      <c r="AL252" s="171">
        <f>IF(D252="","",AT252+AU252)</f>
        <v>0</v>
      </c>
      <c r="AM252" s="119">
        <f>IF(D252="","",COUNTIF(F252:AJ252,"休"))</f>
        <v>0</v>
      </c>
      <c r="AN252" s="195">
        <f t="shared" ref="AN252:AN255" si="233">IF(D252="","",IF(AK252=0,"－",IFERROR(ROUNDDOWN(AM252/AK252,3),"")))</f>
        <v>0</v>
      </c>
      <c r="AO252" s="196"/>
      <c r="AP252" s="215"/>
      <c r="AQ252" s="216"/>
      <c r="AR252" s="178"/>
      <c r="AT252" s="88">
        <f t="shared" ref="AT252:AT255" si="234">IF(D252="","",COUNTIF(F252:AJ252,"－"))</f>
        <v>0</v>
      </c>
      <c r="AU252" s="88">
        <f t="shared" ref="AU252:AU255" si="235">IF(D252="","",COUNTIF(F252:AJ252,"外"))</f>
        <v>0</v>
      </c>
      <c r="AV252" s="2"/>
      <c r="AX252" s="186"/>
      <c r="AY252" s="187"/>
      <c r="AZ252" s="188"/>
      <c r="BA252" s="22" t="str">
        <f>$BA$23</f>
        <v>C土木</v>
      </c>
      <c r="BB252" s="154" t="str">
        <f>$BB$23</f>
        <v>●●</v>
      </c>
      <c r="BC252" s="90">
        <f t="shared" ref="BC252:BE255" si="236">IF(AK252="",0,AK252)</f>
        <v>31</v>
      </c>
      <c r="BD252" s="90">
        <f t="shared" si="236"/>
        <v>0</v>
      </c>
      <c r="BE252" s="90">
        <f t="shared" si="236"/>
        <v>0</v>
      </c>
      <c r="BT252" s="90">
        <f>AK252</f>
        <v>31</v>
      </c>
      <c r="BU252" s="90"/>
      <c r="BV252" s="90"/>
      <c r="BW252" s="90"/>
      <c r="CH252" s="90">
        <f>AL252</f>
        <v>0</v>
      </c>
      <c r="CI252" s="90"/>
      <c r="CJ252" s="90"/>
      <c r="CK252" s="90"/>
      <c r="CV252" s="90">
        <f>AM252</f>
        <v>0</v>
      </c>
      <c r="CW252" s="90"/>
      <c r="CX252" s="90"/>
      <c r="CY252" s="90"/>
    </row>
    <row r="253" spans="2:103">
      <c r="B253" s="211"/>
      <c r="C253" s="208"/>
      <c r="D253" s="102" t="str">
        <f>IF($AH$24="","",$AH$24)</f>
        <v/>
      </c>
      <c r="E253" s="193"/>
      <c r="F253" s="103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5"/>
      <c r="AK253" s="96" t="str">
        <f t="shared" ref="AK253:AK255" si="237">IF(D253="","",COUNT($F$237:$AJ$237)-AL253)</f>
        <v/>
      </c>
      <c r="AL253" s="96" t="str">
        <f t="shared" ref="AL253:AL255" si="238">IF(D253="","",AT253+AU253)</f>
        <v/>
      </c>
      <c r="AM253" s="106" t="str">
        <f t="shared" ref="AM253:AM255" si="239">IF(D253="","",COUNTIF(F253:AJ253,"休"))</f>
        <v/>
      </c>
      <c r="AN253" s="197" t="str">
        <f t="shared" si="233"/>
        <v/>
      </c>
      <c r="AO253" s="198"/>
      <c r="AP253" s="215"/>
      <c r="AQ253" s="216"/>
      <c r="AR253" s="178"/>
      <c r="AT253" s="88" t="str">
        <f t="shared" si="234"/>
        <v/>
      </c>
      <c r="AU253" s="88" t="str">
        <f t="shared" si="235"/>
        <v/>
      </c>
      <c r="AV253" s="2"/>
      <c r="AX253" s="186"/>
      <c r="AY253" s="187"/>
      <c r="AZ253" s="188"/>
      <c r="BA253" s="35" t="str">
        <f>$BA$24</f>
        <v>C土木</v>
      </c>
      <c r="BB253" s="152">
        <f>$BB$24</f>
        <v>0</v>
      </c>
      <c r="BC253" s="90">
        <f t="shared" si="236"/>
        <v>0</v>
      </c>
      <c r="BD253" s="90">
        <f t="shared" si="236"/>
        <v>0</v>
      </c>
      <c r="BE253" s="90">
        <f t="shared" si="236"/>
        <v>0</v>
      </c>
      <c r="BT253" s="90"/>
      <c r="BU253" s="90" t="str">
        <f>AK253</f>
        <v/>
      </c>
      <c r="BV253" s="90"/>
      <c r="BW253" s="90"/>
      <c r="CH253" s="90"/>
      <c r="CI253" s="90" t="str">
        <f>AL253</f>
        <v/>
      </c>
      <c r="CJ253" s="90"/>
      <c r="CK253" s="90"/>
      <c r="CV253" s="90"/>
      <c r="CW253" s="90" t="str">
        <f>AM253</f>
        <v/>
      </c>
      <c r="CX253" s="90"/>
      <c r="CY253" s="90"/>
    </row>
    <row r="254" spans="2:103">
      <c r="B254" s="211"/>
      <c r="C254" s="208"/>
      <c r="D254" s="102" t="str">
        <f>IF($AH$25="","",$AH$25)</f>
        <v/>
      </c>
      <c r="E254" s="193"/>
      <c r="F254" s="103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5"/>
      <c r="AK254" s="96" t="str">
        <f t="shared" si="237"/>
        <v/>
      </c>
      <c r="AL254" s="96" t="str">
        <f t="shared" si="238"/>
        <v/>
      </c>
      <c r="AM254" s="106" t="str">
        <f t="shared" si="239"/>
        <v/>
      </c>
      <c r="AN254" s="197" t="str">
        <f t="shared" si="233"/>
        <v/>
      </c>
      <c r="AO254" s="198"/>
      <c r="AP254" s="215"/>
      <c r="AQ254" s="216"/>
      <c r="AR254" s="178"/>
      <c r="AT254" s="88" t="str">
        <f t="shared" si="234"/>
        <v/>
      </c>
      <c r="AU254" s="88" t="str">
        <f t="shared" si="235"/>
        <v/>
      </c>
      <c r="AV254" s="2"/>
      <c r="AX254" s="186"/>
      <c r="AY254" s="187"/>
      <c r="AZ254" s="188"/>
      <c r="BA254" s="35" t="str">
        <f>$BA$25</f>
        <v>C土木</v>
      </c>
      <c r="BB254" s="152">
        <f>$BB$25</f>
        <v>0</v>
      </c>
      <c r="BC254" s="90">
        <f t="shared" si="236"/>
        <v>0</v>
      </c>
      <c r="BD254" s="90">
        <f t="shared" si="236"/>
        <v>0</v>
      </c>
      <c r="BE254" s="90">
        <f t="shared" si="236"/>
        <v>0</v>
      </c>
      <c r="BT254" s="90"/>
      <c r="BU254" s="90"/>
      <c r="BV254" s="90" t="str">
        <f>AK254</f>
        <v/>
      </c>
      <c r="BW254" s="90"/>
      <c r="CH254" s="90"/>
      <c r="CI254" s="90"/>
      <c r="CJ254" s="90" t="str">
        <f>AL254</f>
        <v/>
      </c>
      <c r="CK254" s="90"/>
      <c r="CV254" s="90"/>
      <c r="CW254" s="90"/>
      <c r="CX254" s="90" t="str">
        <f>AM254</f>
        <v/>
      </c>
      <c r="CY254" s="90"/>
    </row>
    <row r="255" spans="2:103">
      <c r="B255" s="212"/>
      <c r="C255" s="209"/>
      <c r="D255" s="120" t="str">
        <f>IF($AH$26="","",$AH$26)</f>
        <v/>
      </c>
      <c r="E255" s="194"/>
      <c r="F255" s="121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22"/>
      <c r="AK255" s="116" t="str">
        <f t="shared" si="237"/>
        <v/>
      </c>
      <c r="AL255" s="173" t="str">
        <f t="shared" si="238"/>
        <v/>
      </c>
      <c r="AM255" s="124" t="str">
        <f t="shared" si="239"/>
        <v/>
      </c>
      <c r="AN255" s="199" t="str">
        <f t="shared" si="233"/>
        <v/>
      </c>
      <c r="AO255" s="200"/>
      <c r="AP255" s="217"/>
      <c r="AQ255" s="218"/>
      <c r="AR255" s="178"/>
      <c r="AT255" s="88" t="str">
        <f t="shared" si="234"/>
        <v/>
      </c>
      <c r="AU255" s="88" t="str">
        <f t="shared" si="235"/>
        <v/>
      </c>
      <c r="AV255" s="2"/>
      <c r="AX255" s="189"/>
      <c r="AY255" s="190"/>
      <c r="AZ255" s="191"/>
      <c r="BA255" s="50" t="str">
        <f>$BA$26</f>
        <v>C土木</v>
      </c>
      <c r="BB255" s="153">
        <f>$BB$26</f>
        <v>0</v>
      </c>
      <c r="BC255" s="90">
        <f t="shared" si="236"/>
        <v>0</v>
      </c>
      <c r="BD255" s="90">
        <f t="shared" si="236"/>
        <v>0</v>
      </c>
      <c r="BE255" s="90">
        <f t="shared" si="236"/>
        <v>0</v>
      </c>
      <c r="BT255" s="90"/>
      <c r="BU255" s="90"/>
      <c r="BV255" s="90"/>
      <c r="BW255" s="90" t="str">
        <f>AK255</f>
        <v/>
      </c>
      <c r="CH255" s="90"/>
      <c r="CI255" s="90"/>
      <c r="CJ255" s="90"/>
      <c r="CK255" s="90" t="str">
        <f>AL255</f>
        <v/>
      </c>
      <c r="CV255" s="90"/>
      <c r="CW255" s="90"/>
      <c r="CX255" s="90"/>
      <c r="CY255" s="90" t="str">
        <f>AM255</f>
        <v/>
      </c>
    </row>
    <row r="256" spans="2:103"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M256" s="203" t="s">
        <v>56</v>
      </c>
      <c r="AN256" s="204"/>
      <c r="AO256" s="204"/>
      <c r="AP256" s="205" t="str">
        <f>IF(7&gt;COUNT(F237:AJ237),"対象外",IF(AP240&gt;=0.285,"達成","未達成"))</f>
        <v>未達成</v>
      </c>
      <c r="AQ256" s="206"/>
      <c r="AR256" s="165"/>
      <c r="BA256" s="150"/>
      <c r="BB256" s="150"/>
      <c r="BC256" s="127"/>
      <c r="BD256" s="127"/>
      <c r="BE256" s="127"/>
    </row>
    <row r="257" spans="2:99">
      <c r="B257" s="177"/>
      <c r="C257" s="175"/>
      <c r="D257" s="17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126"/>
      <c r="AL257" s="2"/>
      <c r="AM257" s="2"/>
      <c r="AR257" s="155"/>
      <c r="BA257" s="150"/>
      <c r="BB257" s="150"/>
    </row>
    <row r="258" spans="2:99">
      <c r="B258" s="177"/>
      <c r="C258" s="175"/>
      <c r="D258" s="179"/>
      <c r="F258" s="129" t="str">
        <f>IF(F259="","",IF(COUNT($F259:$AJ259)&lt;7,"外",""))</f>
        <v/>
      </c>
      <c r="G258" s="129" t="str">
        <f t="shared" ref="G258:K258" si="240">IF(G259="","",IF(COUNT($F259:$AJ259)&lt;7,"外",""))</f>
        <v/>
      </c>
      <c r="H258" s="129" t="str">
        <f t="shared" si="240"/>
        <v/>
      </c>
      <c r="I258" s="130" t="str">
        <f t="shared" si="240"/>
        <v/>
      </c>
      <c r="J258" s="130" t="str">
        <f t="shared" si="240"/>
        <v/>
      </c>
      <c r="K258" s="130" t="str">
        <f t="shared" si="240"/>
        <v/>
      </c>
      <c r="AK258" s="139"/>
      <c r="AL258" s="2"/>
      <c r="AM258" s="2"/>
      <c r="AR258" s="155"/>
      <c r="BA258" s="150"/>
      <c r="BB258" s="150"/>
    </row>
    <row r="259" spans="2:99" ht="13.5" customHeight="1">
      <c r="B259" s="219">
        <f>F259</f>
        <v>45962</v>
      </c>
      <c r="C259" s="220"/>
      <c r="D259" s="221"/>
      <c r="E259" s="131" t="s">
        <v>57</v>
      </c>
      <c r="F259" s="78">
        <f>IF(EDATE(B237,1)&gt;$E$10,"",EDATE(B237,1))</f>
        <v>45962</v>
      </c>
      <c r="G259" s="79">
        <f>IF(MONTH($F259)&lt;MONTH($F259+F$1),"",IF(($F259+F$1)&gt;$E$10,"",IF(F259=EOMONTH(($F259-DAY($F259)+G$1),0),"",IF(F259="","",F259+1))))</f>
        <v>45963</v>
      </c>
      <c r="H259" s="79">
        <f t="shared" ref="H259:AJ259" si="241">IF(MONTH($F259)&lt;MONTH($F259+G$1),"",IF(($F259+G$1)&gt;$E$10,"",IF(G259=EOMONTH(($F259-DAY($F259)+H$1),0),"",IF(G259="","",G259+1))))</f>
        <v>45964</v>
      </c>
      <c r="I259" s="79">
        <f t="shared" si="241"/>
        <v>45965</v>
      </c>
      <c r="J259" s="79">
        <f t="shared" si="241"/>
        <v>45966</v>
      </c>
      <c r="K259" s="79">
        <f t="shared" si="241"/>
        <v>45967</v>
      </c>
      <c r="L259" s="79">
        <f t="shared" si="241"/>
        <v>45968</v>
      </c>
      <c r="M259" s="79">
        <f t="shared" si="241"/>
        <v>45969</v>
      </c>
      <c r="N259" s="79">
        <f t="shared" si="241"/>
        <v>45970</v>
      </c>
      <c r="O259" s="79">
        <f t="shared" si="241"/>
        <v>45971</v>
      </c>
      <c r="P259" s="79">
        <f t="shared" si="241"/>
        <v>45972</v>
      </c>
      <c r="Q259" s="79">
        <f t="shared" si="241"/>
        <v>45973</v>
      </c>
      <c r="R259" s="79">
        <f t="shared" si="241"/>
        <v>45974</v>
      </c>
      <c r="S259" s="79">
        <f t="shared" si="241"/>
        <v>45975</v>
      </c>
      <c r="T259" s="79">
        <f t="shared" si="241"/>
        <v>45976</v>
      </c>
      <c r="U259" s="79">
        <f t="shared" si="241"/>
        <v>45977</v>
      </c>
      <c r="V259" s="79">
        <f t="shared" si="241"/>
        <v>45978</v>
      </c>
      <c r="W259" s="79">
        <f t="shared" si="241"/>
        <v>45979</v>
      </c>
      <c r="X259" s="79">
        <f t="shared" si="241"/>
        <v>45980</v>
      </c>
      <c r="Y259" s="79">
        <f t="shared" si="241"/>
        <v>45981</v>
      </c>
      <c r="Z259" s="79">
        <f t="shared" si="241"/>
        <v>45982</v>
      </c>
      <c r="AA259" s="79">
        <f t="shared" si="241"/>
        <v>45983</v>
      </c>
      <c r="AB259" s="79">
        <f t="shared" si="241"/>
        <v>45984</v>
      </c>
      <c r="AC259" s="79">
        <f t="shared" si="241"/>
        <v>45985</v>
      </c>
      <c r="AD259" s="79">
        <f t="shared" si="241"/>
        <v>45986</v>
      </c>
      <c r="AE259" s="79">
        <f t="shared" si="241"/>
        <v>45987</v>
      </c>
      <c r="AF259" s="79">
        <f t="shared" si="241"/>
        <v>45988</v>
      </c>
      <c r="AG259" s="79">
        <f t="shared" si="241"/>
        <v>45989</v>
      </c>
      <c r="AH259" s="79">
        <f t="shared" si="241"/>
        <v>45990</v>
      </c>
      <c r="AI259" s="79">
        <f t="shared" si="241"/>
        <v>45991</v>
      </c>
      <c r="AJ259" s="80" t="str">
        <f t="shared" si="241"/>
        <v/>
      </c>
      <c r="AK259" s="225" t="s">
        <v>25</v>
      </c>
      <c r="AL259" s="228" t="s">
        <v>71</v>
      </c>
      <c r="AM259" s="231" t="s">
        <v>27</v>
      </c>
      <c r="AN259" s="234" t="s">
        <v>51</v>
      </c>
      <c r="AO259" s="235"/>
      <c r="AP259" s="240" t="s">
        <v>52</v>
      </c>
      <c r="AQ259" s="241"/>
      <c r="AR259" s="182"/>
      <c r="AT259" s="201" t="s">
        <v>53</v>
      </c>
      <c r="AU259" s="201" t="s">
        <v>54</v>
      </c>
      <c r="AV259" s="202" t="s">
        <v>55</v>
      </c>
      <c r="BA259" s="150"/>
      <c r="BB259" s="150"/>
    </row>
    <row r="260" spans="2:99">
      <c r="B260" s="222"/>
      <c r="C260" s="223"/>
      <c r="D260" s="224"/>
      <c r="E260" s="132" t="s">
        <v>58</v>
      </c>
      <c r="F260" s="83" t="str">
        <f>TEXT(F259,"aaa")</f>
        <v>土</v>
      </c>
      <c r="G260" s="84" t="str">
        <f t="shared" ref="G260:AJ260" si="242">TEXT(G259,"aaa")</f>
        <v>日</v>
      </c>
      <c r="H260" s="84" t="str">
        <f t="shared" si="242"/>
        <v>月</v>
      </c>
      <c r="I260" s="84" t="str">
        <f t="shared" si="242"/>
        <v>火</v>
      </c>
      <c r="J260" s="84" t="str">
        <f t="shared" si="242"/>
        <v>水</v>
      </c>
      <c r="K260" s="84" t="str">
        <f t="shared" si="242"/>
        <v>木</v>
      </c>
      <c r="L260" s="84" t="str">
        <f t="shared" si="242"/>
        <v>金</v>
      </c>
      <c r="M260" s="84" t="str">
        <f t="shared" si="242"/>
        <v>土</v>
      </c>
      <c r="N260" s="84" t="str">
        <f t="shared" si="242"/>
        <v>日</v>
      </c>
      <c r="O260" s="84" t="str">
        <f t="shared" si="242"/>
        <v>月</v>
      </c>
      <c r="P260" s="84" t="str">
        <f t="shared" si="242"/>
        <v>火</v>
      </c>
      <c r="Q260" s="84" t="str">
        <f t="shared" si="242"/>
        <v>水</v>
      </c>
      <c r="R260" s="84" t="str">
        <f t="shared" si="242"/>
        <v>木</v>
      </c>
      <c r="S260" s="84" t="str">
        <f t="shared" si="242"/>
        <v>金</v>
      </c>
      <c r="T260" s="84" t="str">
        <f t="shared" si="242"/>
        <v>土</v>
      </c>
      <c r="U260" s="84" t="str">
        <f t="shared" si="242"/>
        <v>日</v>
      </c>
      <c r="V260" s="84" t="str">
        <f t="shared" si="242"/>
        <v>月</v>
      </c>
      <c r="W260" s="84" t="str">
        <f t="shared" si="242"/>
        <v>火</v>
      </c>
      <c r="X260" s="84" t="str">
        <f t="shared" si="242"/>
        <v>水</v>
      </c>
      <c r="Y260" s="84" t="str">
        <f t="shared" si="242"/>
        <v>木</v>
      </c>
      <c r="Z260" s="84" t="str">
        <f t="shared" si="242"/>
        <v>金</v>
      </c>
      <c r="AA260" s="84" t="str">
        <f t="shared" si="242"/>
        <v>土</v>
      </c>
      <c r="AB260" s="84" t="str">
        <f t="shared" si="242"/>
        <v>日</v>
      </c>
      <c r="AC260" s="84" t="str">
        <f t="shared" si="242"/>
        <v>月</v>
      </c>
      <c r="AD260" s="84" t="str">
        <f t="shared" si="242"/>
        <v>火</v>
      </c>
      <c r="AE260" s="84" t="str">
        <f t="shared" si="242"/>
        <v>水</v>
      </c>
      <c r="AF260" s="84" t="str">
        <f t="shared" si="242"/>
        <v>木</v>
      </c>
      <c r="AG260" s="84" t="str">
        <f t="shared" si="242"/>
        <v>金</v>
      </c>
      <c r="AH260" s="84" t="str">
        <f t="shared" si="242"/>
        <v>土</v>
      </c>
      <c r="AI260" s="84" t="str">
        <f t="shared" si="242"/>
        <v>日</v>
      </c>
      <c r="AJ260" s="85" t="str">
        <f t="shared" si="242"/>
        <v/>
      </c>
      <c r="AK260" s="226"/>
      <c r="AL260" s="229"/>
      <c r="AM260" s="232"/>
      <c r="AN260" s="236"/>
      <c r="AO260" s="237"/>
      <c r="AP260" s="182"/>
      <c r="AQ260" s="242"/>
      <c r="AR260" s="182"/>
      <c r="AT260" s="201"/>
      <c r="AU260" s="201"/>
      <c r="AV260" s="202"/>
      <c r="BA260" s="150"/>
      <c r="BB260" s="150"/>
    </row>
    <row r="261" spans="2:99" ht="26.25" customHeight="1">
      <c r="B261" s="86"/>
      <c r="C261" s="169" t="s">
        <v>21</v>
      </c>
      <c r="D261" s="88" t="s">
        <v>23</v>
      </c>
      <c r="E261" s="133" t="s">
        <v>59</v>
      </c>
      <c r="F261" s="158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9"/>
      <c r="AK261" s="227"/>
      <c r="AL261" s="230"/>
      <c r="AM261" s="233"/>
      <c r="AN261" s="238"/>
      <c r="AO261" s="239"/>
      <c r="AP261" s="243"/>
      <c r="AQ261" s="244"/>
      <c r="AR261" s="182"/>
      <c r="AV261" s="90">
        <f>COUNTIF(F258:AJ258,"外")</f>
        <v>0</v>
      </c>
      <c r="BA261" s="150"/>
      <c r="BB261" s="150"/>
      <c r="BC261" s="113"/>
      <c r="BD261" s="113"/>
      <c r="BE261" s="113"/>
    </row>
    <row r="262" spans="2:99" ht="13.5" customHeight="1">
      <c r="B262" s="210" t="str">
        <f>IF($AB$13="","",$AB$13)</f>
        <v>元請負人</v>
      </c>
      <c r="C262" s="207" t="str">
        <f>$AE$13</f>
        <v>A建設</v>
      </c>
      <c r="D262" s="91" t="str">
        <f>IF($AH$13="","",$AH$13)</f>
        <v>〇〇</v>
      </c>
      <c r="E262" s="192"/>
      <c r="F262" s="92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4"/>
      <c r="AF262" s="94"/>
      <c r="AG262" s="94"/>
      <c r="AH262" s="94"/>
      <c r="AI262" s="94"/>
      <c r="AJ262" s="95"/>
      <c r="AK262" s="96">
        <f>IF(D262="","",COUNT($F$259:$AJ$259)-AL262)</f>
        <v>30</v>
      </c>
      <c r="AL262" s="172">
        <f>IF(D262="","",AT262+AU262)</f>
        <v>0</v>
      </c>
      <c r="AM262" s="98">
        <f>IF(D262="","",COUNTIF(F262:AJ262,"休"))</f>
        <v>0</v>
      </c>
      <c r="AN262" s="195">
        <f t="shared" ref="AN262:AN267" si="243">IF(D262="","",IF(AK262=0,"－",IFERROR(ROUNDDOWN(AM262/AK262,3),"")))</f>
        <v>0</v>
      </c>
      <c r="AO262" s="196"/>
      <c r="AP262" s="213">
        <f>ROUNDDOWN(AVERAGE(AN262:AN277),3)</f>
        <v>0</v>
      </c>
      <c r="AQ262" s="214"/>
      <c r="AR262" s="178"/>
      <c r="AT262" s="88">
        <f>IF(D262="","",COUNTIF(F262:AJ262,"－"))</f>
        <v>0</v>
      </c>
      <c r="AU262" s="88">
        <f>IF(D262="","",COUNTIF(F262:AJ262,"外"))</f>
        <v>0</v>
      </c>
      <c r="AV262" s="2"/>
      <c r="AX262" s="245" t="str">
        <f>$AX$13</f>
        <v>元請負人</v>
      </c>
      <c r="AY262" s="246"/>
      <c r="AZ262" s="247"/>
      <c r="BA262" s="22" t="str">
        <f>$BA$13</f>
        <v>A建設</v>
      </c>
      <c r="BB262" s="23" t="str">
        <f>$BB$13</f>
        <v>〇〇</v>
      </c>
      <c r="BC262" s="90">
        <f>IF(AK262="",0,AK262)</f>
        <v>30</v>
      </c>
      <c r="BD262" s="90">
        <f t="shared" ref="BD262:BE267" si="244">IF(AL262="",0,AL262)</f>
        <v>0</v>
      </c>
      <c r="BE262" s="90">
        <f t="shared" si="244"/>
        <v>0</v>
      </c>
      <c r="BI262" s="100"/>
      <c r="BJ262" s="101">
        <f>AK262</f>
        <v>30</v>
      </c>
      <c r="BK262" s="90"/>
      <c r="BL262" s="90"/>
      <c r="BM262" s="90"/>
      <c r="BN262" s="90"/>
      <c r="BO262" s="90"/>
      <c r="BX262" s="90">
        <f>AL262</f>
        <v>0</v>
      </c>
      <c r="BY262" s="90"/>
      <c r="BZ262" s="90"/>
      <c r="CA262" s="90"/>
      <c r="CB262" s="90"/>
      <c r="CC262" s="90"/>
      <c r="CL262" s="90">
        <f>AM262</f>
        <v>0</v>
      </c>
      <c r="CM262" s="90"/>
      <c r="CN262" s="90"/>
      <c r="CO262" s="90"/>
      <c r="CP262" s="90"/>
      <c r="CQ262" s="90"/>
    </row>
    <row r="263" spans="2:99" ht="13.5" customHeight="1">
      <c r="B263" s="211"/>
      <c r="C263" s="208"/>
      <c r="D263" s="102" t="str">
        <f>IF($AH$14="","",$AH$14)</f>
        <v>●●</v>
      </c>
      <c r="E263" s="193"/>
      <c r="F263" s="103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5"/>
      <c r="AK263" s="96">
        <f t="shared" ref="AK263:AK267" si="245">IF(D263="","",COUNT($F$259:$AJ$259)-AL263)</f>
        <v>30</v>
      </c>
      <c r="AL263" s="96">
        <f t="shared" ref="AL263:AL267" si="246">IF(D263="","",AT263+AU263)</f>
        <v>0</v>
      </c>
      <c r="AM263" s="106">
        <f t="shared" ref="AM263:AM267" si="247">IF(D263="","",COUNTIF(F263:AJ263,"休"))</f>
        <v>0</v>
      </c>
      <c r="AN263" s="197">
        <f t="shared" si="243"/>
        <v>0</v>
      </c>
      <c r="AO263" s="198"/>
      <c r="AP263" s="215"/>
      <c r="AQ263" s="216"/>
      <c r="AR263" s="178"/>
      <c r="AT263" s="88">
        <f t="shared" ref="AT263:AT267" si="248">IF(D263="","",COUNTIF(F263:AJ263,"－"))</f>
        <v>0</v>
      </c>
      <c r="AU263" s="88">
        <f t="shared" ref="AU263:AU267" si="249">IF(D263="","",COUNTIF(F263:AJ263,"外"))</f>
        <v>0</v>
      </c>
      <c r="AV263" s="2"/>
      <c r="AX263" s="245"/>
      <c r="AY263" s="246"/>
      <c r="AZ263" s="247"/>
      <c r="BA263" s="35" t="str">
        <f>$BA$14</f>
        <v>A建設</v>
      </c>
      <c r="BB263" s="36" t="str">
        <f>$BB$14</f>
        <v>●●</v>
      </c>
      <c r="BC263" s="90">
        <f t="shared" ref="BC263:BC267" si="250">IF(AK263="",0,AK263)</f>
        <v>30</v>
      </c>
      <c r="BD263" s="90">
        <f t="shared" si="244"/>
        <v>0</v>
      </c>
      <c r="BE263" s="90">
        <f t="shared" si="244"/>
        <v>0</v>
      </c>
      <c r="BI263" s="100"/>
      <c r="BJ263" s="101"/>
      <c r="BK263" s="90">
        <f>AK263</f>
        <v>30</v>
      </c>
      <c r="BL263" s="90"/>
      <c r="BM263" s="90"/>
      <c r="BN263" s="90"/>
      <c r="BO263" s="90"/>
      <c r="BX263" s="90"/>
      <c r="BY263" s="90">
        <f>AL263</f>
        <v>0</v>
      </c>
      <c r="BZ263" s="90"/>
      <c r="CA263" s="90"/>
      <c r="CB263" s="90"/>
      <c r="CC263" s="90"/>
      <c r="CL263" s="90"/>
      <c r="CM263" s="90">
        <f>AM263</f>
        <v>0</v>
      </c>
      <c r="CN263" s="90"/>
      <c r="CO263" s="90"/>
      <c r="CP263" s="90"/>
      <c r="CQ263" s="90"/>
    </row>
    <row r="264" spans="2:99" ht="13.5" customHeight="1">
      <c r="B264" s="211"/>
      <c r="C264" s="208"/>
      <c r="D264" s="102" t="str">
        <f>IF($AH$15="","",$AH$15)</f>
        <v>△△</v>
      </c>
      <c r="E264" s="193"/>
      <c r="F264" s="103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5"/>
      <c r="AK264" s="96">
        <f t="shared" si="245"/>
        <v>30</v>
      </c>
      <c r="AL264" s="96">
        <f t="shared" si="246"/>
        <v>0</v>
      </c>
      <c r="AM264" s="106">
        <f t="shared" si="247"/>
        <v>0</v>
      </c>
      <c r="AN264" s="197">
        <f t="shared" si="243"/>
        <v>0</v>
      </c>
      <c r="AO264" s="198"/>
      <c r="AP264" s="215"/>
      <c r="AQ264" s="216"/>
      <c r="AR264" s="178"/>
      <c r="AT264" s="88">
        <f t="shared" si="248"/>
        <v>0</v>
      </c>
      <c r="AU264" s="88">
        <f t="shared" si="249"/>
        <v>0</v>
      </c>
      <c r="AV264" s="2"/>
      <c r="AX264" s="245"/>
      <c r="AY264" s="246"/>
      <c r="AZ264" s="247"/>
      <c r="BA264" s="35" t="str">
        <f>$BA$15</f>
        <v>A建設</v>
      </c>
      <c r="BB264" s="36" t="str">
        <f>$BB$15</f>
        <v>△△</v>
      </c>
      <c r="BC264" s="90">
        <f t="shared" si="250"/>
        <v>30</v>
      </c>
      <c r="BD264" s="90">
        <f t="shared" si="244"/>
        <v>0</v>
      </c>
      <c r="BE264" s="90">
        <f t="shared" si="244"/>
        <v>0</v>
      </c>
      <c r="BI264" s="100"/>
      <c r="BJ264" s="101"/>
      <c r="BK264" s="90"/>
      <c r="BL264" s="90">
        <f>AK264</f>
        <v>30</v>
      </c>
      <c r="BM264" s="90"/>
      <c r="BN264" s="90"/>
      <c r="BO264" s="90"/>
      <c r="BX264" s="90"/>
      <c r="BY264" s="90"/>
      <c r="BZ264" s="90">
        <f>AL264</f>
        <v>0</v>
      </c>
      <c r="CA264" s="90"/>
      <c r="CB264" s="90"/>
      <c r="CC264" s="90"/>
      <c r="CL264" s="90"/>
      <c r="CM264" s="90"/>
      <c r="CN264" s="90">
        <f>AM264</f>
        <v>0</v>
      </c>
      <c r="CO264" s="90"/>
      <c r="CP264" s="90"/>
      <c r="CQ264" s="90"/>
    </row>
    <row r="265" spans="2:99" ht="13.5" customHeight="1">
      <c r="B265" s="211"/>
      <c r="C265" s="208"/>
      <c r="D265" s="102" t="str">
        <f>IF($AH$16="","",$AH$16)</f>
        <v>■■</v>
      </c>
      <c r="E265" s="193"/>
      <c r="F265" s="103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5"/>
      <c r="AK265" s="96">
        <f t="shared" si="245"/>
        <v>30</v>
      </c>
      <c r="AL265" s="96">
        <f t="shared" si="246"/>
        <v>0</v>
      </c>
      <c r="AM265" s="106">
        <f t="shared" si="247"/>
        <v>0</v>
      </c>
      <c r="AN265" s="197">
        <f t="shared" si="243"/>
        <v>0</v>
      </c>
      <c r="AO265" s="198"/>
      <c r="AP265" s="215"/>
      <c r="AQ265" s="216"/>
      <c r="AR265" s="178"/>
      <c r="AT265" s="88">
        <f t="shared" si="248"/>
        <v>0</v>
      </c>
      <c r="AU265" s="88">
        <f t="shared" si="249"/>
        <v>0</v>
      </c>
      <c r="AV265" s="2"/>
      <c r="AX265" s="245"/>
      <c r="AY265" s="246"/>
      <c r="AZ265" s="247"/>
      <c r="BA265" s="35" t="str">
        <f>$BA$16</f>
        <v>A建設</v>
      </c>
      <c r="BB265" s="36" t="str">
        <f>$BB$16</f>
        <v>■■</v>
      </c>
      <c r="BC265" s="90">
        <f t="shared" si="250"/>
        <v>30</v>
      </c>
      <c r="BD265" s="90">
        <f t="shared" si="244"/>
        <v>0</v>
      </c>
      <c r="BE265" s="90">
        <f t="shared" si="244"/>
        <v>0</v>
      </c>
      <c r="BI265" s="100"/>
      <c r="BJ265" s="101"/>
      <c r="BK265" s="90"/>
      <c r="BL265" s="90"/>
      <c r="BM265" s="90">
        <f>AK265</f>
        <v>30</v>
      </c>
      <c r="BN265" s="90"/>
      <c r="BO265" s="90"/>
      <c r="BX265" s="90"/>
      <c r="BY265" s="90"/>
      <c r="BZ265" s="90"/>
      <c r="CA265" s="90">
        <f>AL265</f>
        <v>0</v>
      </c>
      <c r="CB265" s="90"/>
      <c r="CC265" s="90"/>
      <c r="CL265" s="90"/>
      <c r="CM265" s="90"/>
      <c r="CN265" s="90"/>
      <c r="CO265" s="90">
        <f>AM265</f>
        <v>0</v>
      </c>
      <c r="CP265" s="90"/>
      <c r="CQ265" s="90"/>
    </row>
    <row r="266" spans="2:99" ht="13.5" customHeight="1">
      <c r="B266" s="211"/>
      <c r="C266" s="208"/>
      <c r="D266" s="102" t="str">
        <f>IF($AH$17="","",$AH$17)</f>
        <v>★★</v>
      </c>
      <c r="E266" s="193"/>
      <c r="F266" s="103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5"/>
      <c r="AK266" s="96">
        <f t="shared" si="245"/>
        <v>30</v>
      </c>
      <c r="AL266" s="96">
        <f t="shared" si="246"/>
        <v>0</v>
      </c>
      <c r="AM266" s="106">
        <f t="shared" si="247"/>
        <v>0</v>
      </c>
      <c r="AN266" s="197">
        <f t="shared" si="243"/>
        <v>0</v>
      </c>
      <c r="AO266" s="198"/>
      <c r="AP266" s="215"/>
      <c r="AQ266" s="216"/>
      <c r="AR266" s="178"/>
      <c r="AT266" s="88">
        <f t="shared" si="248"/>
        <v>0</v>
      </c>
      <c r="AU266" s="88">
        <f t="shared" si="249"/>
        <v>0</v>
      </c>
      <c r="AV266" s="2"/>
      <c r="AX266" s="245"/>
      <c r="AY266" s="246"/>
      <c r="AZ266" s="247"/>
      <c r="BA266" s="35" t="str">
        <f>$BA$17</f>
        <v>A建設</v>
      </c>
      <c r="BB266" s="36" t="str">
        <f>$BB$17</f>
        <v>★★</v>
      </c>
      <c r="BC266" s="90">
        <f t="shared" si="250"/>
        <v>30</v>
      </c>
      <c r="BD266" s="90">
        <f t="shared" si="244"/>
        <v>0</v>
      </c>
      <c r="BE266" s="90">
        <f t="shared" si="244"/>
        <v>0</v>
      </c>
      <c r="BI266" s="100"/>
      <c r="BJ266" s="101"/>
      <c r="BK266" s="90"/>
      <c r="BL266" s="90"/>
      <c r="BM266" s="90"/>
      <c r="BN266" s="90">
        <f>AK266</f>
        <v>30</v>
      </c>
      <c r="BO266" s="90"/>
      <c r="BX266" s="90"/>
      <c r="BY266" s="90"/>
      <c r="BZ266" s="90"/>
      <c r="CA266" s="90"/>
      <c r="CB266" s="90">
        <f>AL266</f>
        <v>0</v>
      </c>
      <c r="CC266" s="90"/>
      <c r="CL266" s="90"/>
      <c r="CM266" s="90"/>
      <c r="CN266" s="90"/>
      <c r="CO266" s="90"/>
      <c r="CP266" s="90">
        <f>AM266</f>
        <v>0</v>
      </c>
      <c r="CQ266" s="90"/>
    </row>
    <row r="267" spans="2:99" ht="13.5" customHeight="1">
      <c r="B267" s="212"/>
      <c r="C267" s="209"/>
      <c r="D267" s="102" t="str">
        <f>IF($AH$18="","",$AH$18)</f>
        <v/>
      </c>
      <c r="E267" s="194"/>
      <c r="F267" s="107"/>
      <c r="G267" s="108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96" t="str">
        <f t="shared" si="245"/>
        <v/>
      </c>
      <c r="AL267" s="172" t="str">
        <f t="shared" si="246"/>
        <v/>
      </c>
      <c r="AM267" s="98" t="str">
        <f t="shared" si="247"/>
        <v/>
      </c>
      <c r="AN267" s="199" t="str">
        <f t="shared" si="243"/>
        <v/>
      </c>
      <c r="AO267" s="200"/>
      <c r="AP267" s="215"/>
      <c r="AQ267" s="216"/>
      <c r="AR267" s="178"/>
      <c r="AT267" s="88" t="str">
        <f t="shared" si="248"/>
        <v/>
      </c>
      <c r="AU267" s="88" t="str">
        <f t="shared" si="249"/>
        <v/>
      </c>
      <c r="AV267" s="2"/>
      <c r="AX267" s="245"/>
      <c r="AY267" s="246"/>
      <c r="AZ267" s="247"/>
      <c r="BA267" s="50" t="str">
        <f>$BA$18</f>
        <v>A建設</v>
      </c>
      <c r="BB267" s="51">
        <f>$BB$18</f>
        <v>0</v>
      </c>
      <c r="BC267" s="90">
        <f t="shared" si="250"/>
        <v>0</v>
      </c>
      <c r="BD267" s="90">
        <f t="shared" si="244"/>
        <v>0</v>
      </c>
      <c r="BE267" s="90">
        <f t="shared" si="244"/>
        <v>0</v>
      </c>
      <c r="BI267" s="100"/>
      <c r="BJ267" s="101"/>
      <c r="BK267" s="90"/>
      <c r="BL267" s="90"/>
      <c r="BM267" s="90"/>
      <c r="BN267" s="90"/>
      <c r="BO267" s="90" t="str">
        <f>AK267</f>
        <v/>
      </c>
      <c r="BX267" s="90"/>
      <c r="BY267" s="90"/>
      <c r="BZ267" s="90"/>
      <c r="CA267" s="90"/>
      <c r="CB267" s="90"/>
      <c r="CC267" s="90" t="str">
        <f>AL267</f>
        <v/>
      </c>
      <c r="CL267" s="90"/>
      <c r="CM267" s="90"/>
      <c r="CN267" s="90"/>
      <c r="CO267" s="90"/>
      <c r="CP267" s="90"/>
      <c r="CQ267" s="90" t="str">
        <f>AM267</f>
        <v/>
      </c>
    </row>
    <row r="268" spans="2:99" ht="26.25" customHeight="1">
      <c r="B268" s="210" t="str">
        <f>IF($AB$19="","",$AB$19)</f>
        <v>下請負人</v>
      </c>
      <c r="C268" s="207" t="str">
        <f>$AE$19</f>
        <v>B産業</v>
      </c>
      <c r="D268" s="88"/>
      <c r="E268" s="133" t="s">
        <v>59</v>
      </c>
      <c r="F268" s="158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9"/>
      <c r="AK268" s="88"/>
      <c r="AL268" s="88"/>
      <c r="AM268" s="170"/>
      <c r="AN268" s="112"/>
      <c r="AO268" s="113"/>
      <c r="AP268" s="215"/>
      <c r="AQ268" s="216"/>
      <c r="AR268" s="178"/>
      <c r="AX268" s="183" t="str">
        <f>$AX$19</f>
        <v>下請負人</v>
      </c>
      <c r="AY268" s="184"/>
      <c r="AZ268" s="185"/>
      <c r="BA268" s="150"/>
      <c r="BB268" s="151"/>
      <c r="BC268" s="114"/>
      <c r="BD268" s="114"/>
      <c r="BE268" s="114"/>
    </row>
    <row r="269" spans="2:99" ht="13.5" customHeight="1">
      <c r="B269" s="211"/>
      <c r="C269" s="208"/>
      <c r="D269" s="115" t="str">
        <f>IF($AH$19="","",$AH$19)</f>
        <v>〇〇</v>
      </c>
      <c r="E269" s="192"/>
      <c r="F269" s="92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4"/>
      <c r="AF269" s="94"/>
      <c r="AG269" s="94"/>
      <c r="AH269" s="94"/>
      <c r="AI269" s="94"/>
      <c r="AJ269" s="95"/>
      <c r="AK269" s="96">
        <f>IF(D269="","",COUNT($F$259:$AJ$259)-AL269)</f>
        <v>30</v>
      </c>
      <c r="AL269" s="172">
        <f>IF(D269="","",AT269+AU269)</f>
        <v>0</v>
      </c>
      <c r="AM269" s="98">
        <f>IF(D269="","",COUNTIF(F269:AJ269,"休"))</f>
        <v>0</v>
      </c>
      <c r="AN269" s="195">
        <f t="shared" ref="AN269:AN272" si="251">IF(D269="","",IF(AK269=0,"－",IFERROR(ROUNDDOWN(AM269/AK269,3),"")))</f>
        <v>0</v>
      </c>
      <c r="AO269" s="196"/>
      <c r="AP269" s="215"/>
      <c r="AQ269" s="216"/>
      <c r="AR269" s="178"/>
      <c r="AT269" s="88">
        <f t="shared" ref="AT269:AT272" si="252">IF(D269="","",COUNTIF(F269:AJ269,"－"))</f>
        <v>0</v>
      </c>
      <c r="AU269" s="88">
        <f t="shared" ref="AU269:AU272" si="253">IF(D269="","",COUNTIF(F269:AJ269,"外"))</f>
        <v>0</v>
      </c>
      <c r="AV269" s="2"/>
      <c r="AX269" s="186"/>
      <c r="AY269" s="187"/>
      <c r="AZ269" s="188"/>
      <c r="BA269" s="22" t="str">
        <f>$BA$19</f>
        <v>B産業</v>
      </c>
      <c r="BB269" s="23" t="str">
        <f>$BB$19</f>
        <v>〇〇</v>
      </c>
      <c r="BC269" s="90">
        <f t="shared" ref="BC269:BE272" si="254">IF(AK269="",0,AK269)</f>
        <v>30</v>
      </c>
      <c r="BD269" s="90">
        <f t="shared" si="254"/>
        <v>0</v>
      </c>
      <c r="BE269" s="90">
        <f t="shared" si="254"/>
        <v>0</v>
      </c>
      <c r="BP269" s="90">
        <f>AK269</f>
        <v>30</v>
      </c>
      <c r="BQ269" s="90"/>
      <c r="BR269" s="90"/>
      <c r="BS269" s="90"/>
      <c r="CD269" s="90">
        <f>AL269</f>
        <v>0</v>
      </c>
      <c r="CE269" s="90"/>
      <c r="CF269" s="90"/>
      <c r="CG269" s="90"/>
      <c r="CR269" s="90">
        <f>AM269</f>
        <v>0</v>
      </c>
      <c r="CS269" s="90"/>
      <c r="CT269" s="90"/>
      <c r="CU269" s="90"/>
    </row>
    <row r="270" spans="2:99" ht="13.5" customHeight="1">
      <c r="B270" s="211"/>
      <c r="C270" s="208"/>
      <c r="D270" s="102" t="str">
        <f>IF($AH$20="","",$AH$20)</f>
        <v>●●</v>
      </c>
      <c r="E270" s="193"/>
      <c r="F270" s="103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5"/>
      <c r="AK270" s="96">
        <f t="shared" ref="AK270:AK272" si="255">IF(D270="","",COUNT($F$259:$AJ$259)-AL270)</f>
        <v>30</v>
      </c>
      <c r="AL270" s="96">
        <f t="shared" ref="AL270:AL272" si="256">IF(D270="","",AT270+AU270)</f>
        <v>0</v>
      </c>
      <c r="AM270" s="106">
        <f t="shared" ref="AM270:AM272" si="257">IF(D270="","",COUNTIF(F270:AJ270,"休"))</f>
        <v>0</v>
      </c>
      <c r="AN270" s="197">
        <f t="shared" si="251"/>
        <v>0</v>
      </c>
      <c r="AO270" s="198"/>
      <c r="AP270" s="215"/>
      <c r="AQ270" s="216"/>
      <c r="AR270" s="178"/>
      <c r="AT270" s="88">
        <f t="shared" si="252"/>
        <v>0</v>
      </c>
      <c r="AU270" s="88">
        <f t="shared" si="253"/>
        <v>0</v>
      </c>
      <c r="AV270" s="2"/>
      <c r="AX270" s="186"/>
      <c r="AY270" s="187"/>
      <c r="AZ270" s="188"/>
      <c r="BA270" s="35" t="str">
        <f>$BA$20</f>
        <v>B産業</v>
      </c>
      <c r="BB270" s="152" t="str">
        <f>$BB$20</f>
        <v>●●</v>
      </c>
      <c r="BC270" s="90">
        <f t="shared" si="254"/>
        <v>30</v>
      </c>
      <c r="BD270" s="90">
        <f t="shared" si="254"/>
        <v>0</v>
      </c>
      <c r="BE270" s="90">
        <f t="shared" si="254"/>
        <v>0</v>
      </c>
      <c r="BP270" s="90"/>
      <c r="BQ270" s="90">
        <f>AK270</f>
        <v>30</v>
      </c>
      <c r="BR270" s="90"/>
      <c r="BS270" s="90"/>
      <c r="CD270" s="90"/>
      <c r="CE270" s="90">
        <f>AL270</f>
        <v>0</v>
      </c>
      <c r="CF270" s="90"/>
      <c r="CG270" s="90"/>
      <c r="CR270" s="90"/>
      <c r="CS270" s="90">
        <f>AM270</f>
        <v>0</v>
      </c>
      <c r="CT270" s="90"/>
      <c r="CU270" s="90"/>
    </row>
    <row r="271" spans="2:99" ht="13.5" customHeight="1">
      <c r="B271" s="211"/>
      <c r="C271" s="208"/>
      <c r="D271" s="102" t="str">
        <f>IF($AH$21="","",$AH$21)</f>
        <v/>
      </c>
      <c r="E271" s="193"/>
      <c r="F271" s="103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5"/>
      <c r="AK271" s="96" t="str">
        <f t="shared" si="255"/>
        <v/>
      </c>
      <c r="AL271" s="96" t="str">
        <f t="shared" si="256"/>
        <v/>
      </c>
      <c r="AM271" s="106" t="str">
        <f t="shared" si="257"/>
        <v/>
      </c>
      <c r="AN271" s="197" t="str">
        <f t="shared" si="251"/>
        <v/>
      </c>
      <c r="AO271" s="198"/>
      <c r="AP271" s="215"/>
      <c r="AQ271" s="216"/>
      <c r="AR271" s="178"/>
      <c r="AT271" s="88" t="str">
        <f t="shared" si="252"/>
        <v/>
      </c>
      <c r="AU271" s="88" t="str">
        <f t="shared" si="253"/>
        <v/>
      </c>
      <c r="AV271" s="2"/>
      <c r="AX271" s="186"/>
      <c r="AY271" s="187"/>
      <c r="AZ271" s="188"/>
      <c r="BA271" s="35" t="str">
        <f>$BA$21</f>
        <v>B産業</v>
      </c>
      <c r="BB271" s="152">
        <f>$BB$21</f>
        <v>0</v>
      </c>
      <c r="BC271" s="90">
        <f t="shared" si="254"/>
        <v>0</v>
      </c>
      <c r="BD271" s="90">
        <f t="shared" si="254"/>
        <v>0</v>
      </c>
      <c r="BE271" s="90">
        <f t="shared" si="254"/>
        <v>0</v>
      </c>
      <c r="BP271" s="90"/>
      <c r="BQ271" s="90"/>
      <c r="BR271" s="90" t="str">
        <f>AK271</f>
        <v/>
      </c>
      <c r="BS271" s="90"/>
      <c r="CD271" s="90"/>
      <c r="CE271" s="90"/>
      <c r="CF271" s="90" t="str">
        <f>AL271</f>
        <v/>
      </c>
      <c r="CG271" s="90"/>
      <c r="CR271" s="90"/>
      <c r="CS271" s="90"/>
      <c r="CT271" s="90" t="str">
        <f>AM271</f>
        <v/>
      </c>
      <c r="CU271" s="90"/>
    </row>
    <row r="272" spans="2:99" ht="13.5" customHeight="1">
      <c r="B272" s="211"/>
      <c r="C272" s="209"/>
      <c r="D272" s="115" t="str">
        <f>IF($AH$22="","",$AH$22)</f>
        <v/>
      </c>
      <c r="E272" s="194"/>
      <c r="F272" s="10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5"/>
      <c r="AK272" s="96" t="str">
        <f t="shared" si="255"/>
        <v/>
      </c>
      <c r="AL272" s="116" t="str">
        <f t="shared" si="256"/>
        <v/>
      </c>
      <c r="AM272" s="98" t="str">
        <f t="shared" si="257"/>
        <v/>
      </c>
      <c r="AN272" s="199" t="str">
        <f t="shared" si="251"/>
        <v/>
      </c>
      <c r="AO272" s="200"/>
      <c r="AP272" s="215"/>
      <c r="AQ272" s="216"/>
      <c r="AR272" s="178"/>
      <c r="AT272" s="88" t="str">
        <f t="shared" si="252"/>
        <v/>
      </c>
      <c r="AU272" s="88" t="str">
        <f t="shared" si="253"/>
        <v/>
      </c>
      <c r="AV272" s="2"/>
      <c r="AX272" s="186"/>
      <c r="AY272" s="187"/>
      <c r="AZ272" s="188"/>
      <c r="BA272" s="50" t="str">
        <f>$BA$22</f>
        <v>B産業</v>
      </c>
      <c r="BB272" s="153" t="str">
        <f t="shared" ref="BB272" si="258">BB252</f>
        <v>●●</v>
      </c>
      <c r="BC272" s="90">
        <f t="shared" si="254"/>
        <v>0</v>
      </c>
      <c r="BD272" s="90">
        <f t="shared" si="254"/>
        <v>0</v>
      </c>
      <c r="BE272" s="90">
        <f t="shared" si="254"/>
        <v>0</v>
      </c>
      <c r="BP272" s="90"/>
      <c r="BQ272" s="90"/>
      <c r="BR272" s="90"/>
      <c r="BS272" s="90" t="str">
        <f>AK272</f>
        <v/>
      </c>
      <c r="CD272" s="90"/>
      <c r="CE272" s="90"/>
      <c r="CF272" s="90"/>
      <c r="CG272" s="90" t="str">
        <f>AL272</f>
        <v/>
      </c>
      <c r="CR272" s="90"/>
      <c r="CS272" s="90"/>
      <c r="CT272" s="90"/>
      <c r="CU272" s="90" t="str">
        <f>AM272</f>
        <v/>
      </c>
    </row>
    <row r="273" spans="2:103" ht="26.25" customHeight="1">
      <c r="B273" s="211"/>
      <c r="C273" s="207" t="str">
        <f>$AE$23</f>
        <v>C土木</v>
      </c>
      <c r="D273" s="88"/>
      <c r="E273" s="133" t="s">
        <v>59</v>
      </c>
      <c r="F273" s="158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9"/>
      <c r="AK273" s="88"/>
      <c r="AL273" s="88"/>
      <c r="AM273" s="170"/>
      <c r="AN273" s="112"/>
      <c r="AO273" s="113"/>
      <c r="AP273" s="215"/>
      <c r="AQ273" s="216"/>
      <c r="AR273" s="178"/>
      <c r="AX273" s="186"/>
      <c r="AY273" s="187"/>
      <c r="AZ273" s="188"/>
      <c r="BA273" s="150"/>
      <c r="BB273" s="149"/>
      <c r="BC273" s="114"/>
      <c r="BD273" s="114"/>
      <c r="BE273" s="114"/>
    </row>
    <row r="274" spans="2:103">
      <c r="B274" s="211"/>
      <c r="C274" s="208"/>
      <c r="D274" s="91" t="str">
        <f>IF($AH$23="","",$AH$23)</f>
        <v>●●</v>
      </c>
      <c r="E274" s="192"/>
      <c r="F274" s="92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117"/>
      <c r="AK274" s="96">
        <f>IF(D274="","",COUNT($F$259:$AJ$259)-AL274)</f>
        <v>30</v>
      </c>
      <c r="AL274" s="171">
        <f>IF(D274="","",AT274+AU274)</f>
        <v>0</v>
      </c>
      <c r="AM274" s="119">
        <f>IF(D274="","",COUNTIF(F274:AJ274,"休"))</f>
        <v>0</v>
      </c>
      <c r="AN274" s="195">
        <f t="shared" ref="AN274:AN277" si="259">IF(D274="","",IF(AK274=0,"－",IFERROR(ROUNDDOWN(AM274/AK274,3),"")))</f>
        <v>0</v>
      </c>
      <c r="AO274" s="196"/>
      <c r="AP274" s="215"/>
      <c r="AQ274" s="216"/>
      <c r="AR274" s="178"/>
      <c r="AT274" s="88">
        <f t="shared" ref="AT274:AT277" si="260">IF(D274="","",COUNTIF(F274:AJ274,"－"))</f>
        <v>0</v>
      </c>
      <c r="AU274" s="88">
        <f t="shared" ref="AU274:AU277" si="261">IF(D274="","",COUNTIF(F274:AJ274,"外"))</f>
        <v>0</v>
      </c>
      <c r="AV274" s="2"/>
      <c r="AX274" s="186"/>
      <c r="AY274" s="187"/>
      <c r="AZ274" s="188"/>
      <c r="BA274" s="22" t="str">
        <f>$BA$23</f>
        <v>C土木</v>
      </c>
      <c r="BB274" s="154" t="str">
        <f>$BB$23</f>
        <v>●●</v>
      </c>
      <c r="BC274" s="90">
        <f t="shared" ref="BC274:BE277" si="262">IF(AK274="",0,AK274)</f>
        <v>30</v>
      </c>
      <c r="BD274" s="90">
        <f t="shared" si="262"/>
        <v>0</v>
      </c>
      <c r="BE274" s="90">
        <f t="shared" si="262"/>
        <v>0</v>
      </c>
      <c r="BT274" s="90">
        <f>AK274</f>
        <v>30</v>
      </c>
      <c r="BU274" s="90"/>
      <c r="BV274" s="90"/>
      <c r="BW274" s="90"/>
      <c r="CH274" s="90">
        <f>AL274</f>
        <v>0</v>
      </c>
      <c r="CI274" s="90"/>
      <c r="CJ274" s="90"/>
      <c r="CK274" s="90"/>
      <c r="CV274" s="90">
        <f>AM274</f>
        <v>0</v>
      </c>
      <c r="CW274" s="90"/>
      <c r="CX274" s="90"/>
      <c r="CY274" s="90"/>
    </row>
    <row r="275" spans="2:103" ht="13.5" customHeight="1">
      <c r="B275" s="211"/>
      <c r="C275" s="208"/>
      <c r="D275" s="102" t="str">
        <f>IF($AH$24="","",$AH$24)</f>
        <v/>
      </c>
      <c r="E275" s="193"/>
      <c r="F275" s="103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5"/>
      <c r="AK275" s="96" t="str">
        <f t="shared" ref="AK275:AK277" si="263">IF(D275="","",COUNT($F$259:$AJ$259)-AL275)</f>
        <v/>
      </c>
      <c r="AL275" s="96" t="str">
        <f t="shared" ref="AL275:AL277" si="264">IF(D275="","",AT275+AU275)</f>
        <v/>
      </c>
      <c r="AM275" s="106" t="str">
        <f t="shared" ref="AM275:AM277" si="265">IF(D275="","",COUNTIF(F275:AJ275,"休"))</f>
        <v/>
      </c>
      <c r="AN275" s="197" t="str">
        <f t="shared" si="259"/>
        <v/>
      </c>
      <c r="AO275" s="198"/>
      <c r="AP275" s="215"/>
      <c r="AQ275" s="216"/>
      <c r="AR275" s="178"/>
      <c r="AT275" s="88" t="str">
        <f t="shared" si="260"/>
        <v/>
      </c>
      <c r="AU275" s="88" t="str">
        <f t="shared" si="261"/>
        <v/>
      </c>
      <c r="AV275" s="2"/>
      <c r="AX275" s="186"/>
      <c r="AY275" s="187"/>
      <c r="AZ275" s="188"/>
      <c r="BA275" s="35" t="str">
        <f>$BA$24</f>
        <v>C土木</v>
      </c>
      <c r="BB275" s="152">
        <f>$BB$24</f>
        <v>0</v>
      </c>
      <c r="BC275" s="90">
        <f t="shared" si="262"/>
        <v>0</v>
      </c>
      <c r="BD275" s="90">
        <f t="shared" si="262"/>
        <v>0</v>
      </c>
      <c r="BE275" s="90">
        <f t="shared" si="262"/>
        <v>0</v>
      </c>
      <c r="BT275" s="90"/>
      <c r="BU275" s="90" t="str">
        <f>AK275</f>
        <v/>
      </c>
      <c r="BV275" s="90"/>
      <c r="BW275" s="90"/>
      <c r="CH275" s="90"/>
      <c r="CI275" s="90" t="str">
        <f>AL275</f>
        <v/>
      </c>
      <c r="CJ275" s="90"/>
      <c r="CK275" s="90"/>
      <c r="CV275" s="90"/>
      <c r="CW275" s="90" t="str">
        <f>AM275</f>
        <v/>
      </c>
      <c r="CX275" s="90"/>
      <c r="CY275" s="90"/>
    </row>
    <row r="276" spans="2:103" ht="13.5" customHeight="1">
      <c r="B276" s="211"/>
      <c r="C276" s="208"/>
      <c r="D276" s="102" t="str">
        <f>IF($AH$25="","",$AH$25)</f>
        <v/>
      </c>
      <c r="E276" s="193"/>
      <c r="F276" s="103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5"/>
      <c r="AK276" s="96" t="str">
        <f t="shared" si="263"/>
        <v/>
      </c>
      <c r="AL276" s="96" t="str">
        <f t="shared" si="264"/>
        <v/>
      </c>
      <c r="AM276" s="106" t="str">
        <f t="shared" si="265"/>
        <v/>
      </c>
      <c r="AN276" s="197" t="str">
        <f t="shared" si="259"/>
        <v/>
      </c>
      <c r="AO276" s="198"/>
      <c r="AP276" s="215"/>
      <c r="AQ276" s="216"/>
      <c r="AR276" s="178"/>
      <c r="AT276" s="88" t="str">
        <f t="shared" si="260"/>
        <v/>
      </c>
      <c r="AU276" s="88" t="str">
        <f t="shared" si="261"/>
        <v/>
      </c>
      <c r="AV276" s="2"/>
      <c r="AX276" s="186"/>
      <c r="AY276" s="187"/>
      <c r="AZ276" s="188"/>
      <c r="BA276" s="35" t="str">
        <f>$BA$25</f>
        <v>C土木</v>
      </c>
      <c r="BB276" s="152">
        <f>$BB$25</f>
        <v>0</v>
      </c>
      <c r="BC276" s="90">
        <f t="shared" si="262"/>
        <v>0</v>
      </c>
      <c r="BD276" s="90">
        <f t="shared" si="262"/>
        <v>0</v>
      </c>
      <c r="BE276" s="90">
        <f t="shared" si="262"/>
        <v>0</v>
      </c>
      <c r="BT276" s="90"/>
      <c r="BU276" s="90"/>
      <c r="BV276" s="90" t="str">
        <f>AK276</f>
        <v/>
      </c>
      <c r="BW276" s="90"/>
      <c r="CH276" s="90"/>
      <c r="CI276" s="90"/>
      <c r="CJ276" s="90" t="str">
        <f>AL276</f>
        <v/>
      </c>
      <c r="CK276" s="90"/>
      <c r="CV276" s="90"/>
      <c r="CW276" s="90"/>
      <c r="CX276" s="90" t="str">
        <f>AM276</f>
        <v/>
      </c>
      <c r="CY276" s="90"/>
    </row>
    <row r="277" spans="2:103" ht="13.5" customHeight="1">
      <c r="B277" s="212"/>
      <c r="C277" s="209"/>
      <c r="D277" s="120" t="str">
        <f>IF($AH$26="","",$AH$26)</f>
        <v/>
      </c>
      <c r="E277" s="194"/>
      <c r="F277" s="121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22"/>
      <c r="AK277" s="116" t="str">
        <f t="shared" si="263"/>
        <v/>
      </c>
      <c r="AL277" s="173" t="str">
        <f t="shared" si="264"/>
        <v/>
      </c>
      <c r="AM277" s="124" t="str">
        <f t="shared" si="265"/>
        <v/>
      </c>
      <c r="AN277" s="199" t="str">
        <f t="shared" si="259"/>
        <v/>
      </c>
      <c r="AO277" s="200"/>
      <c r="AP277" s="217"/>
      <c r="AQ277" s="218"/>
      <c r="AR277" s="178"/>
      <c r="AT277" s="88" t="str">
        <f t="shared" si="260"/>
        <v/>
      </c>
      <c r="AU277" s="88" t="str">
        <f t="shared" si="261"/>
        <v/>
      </c>
      <c r="AV277" s="2"/>
      <c r="AX277" s="189"/>
      <c r="AY277" s="190"/>
      <c r="AZ277" s="191"/>
      <c r="BA277" s="50" t="str">
        <f>$BA$26</f>
        <v>C土木</v>
      </c>
      <c r="BB277" s="153">
        <f>$BB$26</f>
        <v>0</v>
      </c>
      <c r="BC277" s="90">
        <f t="shared" si="262"/>
        <v>0</v>
      </c>
      <c r="BD277" s="90">
        <f t="shared" si="262"/>
        <v>0</v>
      </c>
      <c r="BE277" s="90">
        <f t="shared" si="262"/>
        <v>0</v>
      </c>
      <c r="BT277" s="90"/>
      <c r="BU277" s="90"/>
      <c r="BV277" s="90"/>
      <c r="BW277" s="90" t="str">
        <f>AK277</f>
        <v/>
      </c>
      <c r="CH277" s="90"/>
      <c r="CI277" s="90"/>
      <c r="CJ277" s="90"/>
      <c r="CK277" s="90" t="str">
        <f>AL277</f>
        <v/>
      </c>
      <c r="CV277" s="90"/>
      <c r="CW277" s="90"/>
      <c r="CX277" s="90"/>
      <c r="CY277" s="90" t="str">
        <f>AM277</f>
        <v/>
      </c>
    </row>
    <row r="278" spans="2:103"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M278" s="203" t="s">
        <v>56</v>
      </c>
      <c r="AN278" s="204"/>
      <c r="AO278" s="204"/>
      <c r="AP278" s="205" t="str">
        <f>IF(7&gt;COUNT(F259:AJ259),"対象外",IF(AP262&gt;=0.285,"達成","未達成"))</f>
        <v>未達成</v>
      </c>
      <c r="AQ278" s="206"/>
      <c r="AR278" s="165"/>
      <c r="BA278" s="150"/>
      <c r="BB278" s="150"/>
      <c r="BC278" s="127"/>
      <c r="BD278" s="127"/>
      <c r="BE278" s="127"/>
    </row>
    <row r="279" spans="2:103">
      <c r="B279" s="177"/>
      <c r="C279" s="175"/>
      <c r="D279" s="17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126"/>
      <c r="AL279" s="2"/>
      <c r="AM279" s="2"/>
      <c r="AR279" s="155"/>
      <c r="BA279" s="150"/>
      <c r="BB279" s="150"/>
    </row>
    <row r="280" spans="2:103">
      <c r="B280" s="177"/>
      <c r="C280" s="175"/>
      <c r="D280" s="179"/>
      <c r="F280" s="129" t="str">
        <f>IF(F281="","",IF(COUNT($F281:$AJ281)&lt;7,"外",""))</f>
        <v/>
      </c>
      <c r="G280" s="129" t="str">
        <f t="shared" ref="G280:K280" si="266">IF(G281="","",IF(COUNT($F281:$AJ281)&lt;7,"外",""))</f>
        <v/>
      </c>
      <c r="H280" s="129" t="str">
        <f t="shared" si="266"/>
        <v/>
      </c>
      <c r="I280" s="130" t="str">
        <f t="shared" si="266"/>
        <v/>
      </c>
      <c r="J280" s="130" t="str">
        <f t="shared" si="266"/>
        <v/>
      </c>
      <c r="K280" s="130" t="str">
        <f t="shared" si="266"/>
        <v/>
      </c>
      <c r="AK280" s="139"/>
      <c r="AL280" s="2"/>
      <c r="AM280" s="2"/>
      <c r="AR280" s="155"/>
      <c r="BA280" s="150"/>
      <c r="BB280" s="150"/>
    </row>
    <row r="281" spans="2:103" ht="13.5" customHeight="1">
      <c r="B281" s="219">
        <f>F281</f>
        <v>45992</v>
      </c>
      <c r="C281" s="220"/>
      <c r="D281" s="221"/>
      <c r="E281" s="131" t="s">
        <v>57</v>
      </c>
      <c r="F281" s="78">
        <f>IF(EDATE(B259,1)&gt;$E$10,"",EDATE(B259,1))</f>
        <v>45992</v>
      </c>
      <c r="G281" s="79">
        <f>IF(MONTH($F281)&lt;MONTH($F281+F$1),"",IF(($F281+F$1)&gt;$E$10,"",IF(F281=EOMONTH(($F281-DAY($F281)+G$1),0),"",IF(F281="","",F281+1))))</f>
        <v>45993</v>
      </c>
      <c r="H281" s="79">
        <f t="shared" ref="H281:AJ281" si="267">IF(MONTH($F281)&lt;MONTH($F281+G$1),"",IF(($F281+G$1)&gt;$E$10,"",IF(G281=EOMONTH(($F281-DAY($F281)+H$1),0),"",IF(G281="","",G281+1))))</f>
        <v>45994</v>
      </c>
      <c r="I281" s="79">
        <f t="shared" si="267"/>
        <v>45995</v>
      </c>
      <c r="J281" s="79">
        <f t="shared" si="267"/>
        <v>45996</v>
      </c>
      <c r="K281" s="79">
        <f t="shared" si="267"/>
        <v>45997</v>
      </c>
      <c r="L281" s="79">
        <f t="shared" si="267"/>
        <v>45998</v>
      </c>
      <c r="M281" s="79">
        <f t="shared" si="267"/>
        <v>45999</v>
      </c>
      <c r="N281" s="79">
        <f t="shared" si="267"/>
        <v>46000</v>
      </c>
      <c r="O281" s="79">
        <f t="shared" si="267"/>
        <v>46001</v>
      </c>
      <c r="P281" s="79">
        <f t="shared" si="267"/>
        <v>46002</v>
      </c>
      <c r="Q281" s="79">
        <f t="shared" si="267"/>
        <v>46003</v>
      </c>
      <c r="R281" s="79">
        <f t="shared" si="267"/>
        <v>46004</v>
      </c>
      <c r="S281" s="79">
        <f t="shared" si="267"/>
        <v>46005</v>
      </c>
      <c r="T281" s="79">
        <f t="shared" si="267"/>
        <v>46006</v>
      </c>
      <c r="U281" s="79">
        <f t="shared" si="267"/>
        <v>46007</v>
      </c>
      <c r="V281" s="79">
        <f t="shared" si="267"/>
        <v>46008</v>
      </c>
      <c r="W281" s="79">
        <f t="shared" si="267"/>
        <v>46009</v>
      </c>
      <c r="X281" s="79">
        <f t="shared" si="267"/>
        <v>46010</v>
      </c>
      <c r="Y281" s="79">
        <f t="shared" si="267"/>
        <v>46011</v>
      </c>
      <c r="Z281" s="79">
        <f t="shared" si="267"/>
        <v>46012</v>
      </c>
      <c r="AA281" s="79">
        <f t="shared" si="267"/>
        <v>46013</v>
      </c>
      <c r="AB281" s="79">
        <f t="shared" si="267"/>
        <v>46014</v>
      </c>
      <c r="AC281" s="79">
        <f t="shared" si="267"/>
        <v>46015</v>
      </c>
      <c r="AD281" s="79">
        <f t="shared" si="267"/>
        <v>46016</v>
      </c>
      <c r="AE281" s="79">
        <f t="shared" si="267"/>
        <v>46017</v>
      </c>
      <c r="AF281" s="79">
        <f t="shared" si="267"/>
        <v>46018</v>
      </c>
      <c r="AG281" s="79">
        <f t="shared" si="267"/>
        <v>46019</v>
      </c>
      <c r="AH281" s="79">
        <f t="shared" si="267"/>
        <v>46020</v>
      </c>
      <c r="AI281" s="79">
        <f t="shared" si="267"/>
        <v>46021</v>
      </c>
      <c r="AJ281" s="80">
        <f t="shared" si="267"/>
        <v>46022</v>
      </c>
      <c r="AK281" s="225" t="s">
        <v>25</v>
      </c>
      <c r="AL281" s="228" t="s">
        <v>71</v>
      </c>
      <c r="AM281" s="231" t="s">
        <v>27</v>
      </c>
      <c r="AN281" s="234" t="s">
        <v>51</v>
      </c>
      <c r="AO281" s="235"/>
      <c r="AP281" s="240" t="s">
        <v>52</v>
      </c>
      <c r="AQ281" s="241"/>
      <c r="AR281" s="182"/>
      <c r="AT281" s="201" t="s">
        <v>53</v>
      </c>
      <c r="AU281" s="201" t="s">
        <v>54</v>
      </c>
      <c r="AV281" s="202" t="s">
        <v>55</v>
      </c>
      <c r="BA281" s="150"/>
      <c r="BB281" s="150"/>
    </row>
    <row r="282" spans="2:103">
      <c r="B282" s="222"/>
      <c r="C282" s="223"/>
      <c r="D282" s="224"/>
      <c r="E282" s="132" t="s">
        <v>58</v>
      </c>
      <c r="F282" s="83" t="str">
        <f>TEXT(F281,"aaa")</f>
        <v>月</v>
      </c>
      <c r="G282" s="84" t="str">
        <f t="shared" ref="G282:AJ282" si="268">TEXT(G281,"aaa")</f>
        <v>火</v>
      </c>
      <c r="H282" s="84" t="str">
        <f t="shared" si="268"/>
        <v>水</v>
      </c>
      <c r="I282" s="84" t="str">
        <f t="shared" si="268"/>
        <v>木</v>
      </c>
      <c r="J282" s="84" t="str">
        <f t="shared" si="268"/>
        <v>金</v>
      </c>
      <c r="K282" s="84" t="str">
        <f t="shared" si="268"/>
        <v>土</v>
      </c>
      <c r="L282" s="84" t="str">
        <f t="shared" si="268"/>
        <v>日</v>
      </c>
      <c r="M282" s="84" t="str">
        <f t="shared" si="268"/>
        <v>月</v>
      </c>
      <c r="N282" s="84" t="str">
        <f t="shared" si="268"/>
        <v>火</v>
      </c>
      <c r="O282" s="84" t="str">
        <f t="shared" si="268"/>
        <v>水</v>
      </c>
      <c r="P282" s="84" t="str">
        <f t="shared" si="268"/>
        <v>木</v>
      </c>
      <c r="Q282" s="84" t="str">
        <f t="shared" si="268"/>
        <v>金</v>
      </c>
      <c r="R282" s="84" t="str">
        <f t="shared" si="268"/>
        <v>土</v>
      </c>
      <c r="S282" s="84" t="str">
        <f t="shared" si="268"/>
        <v>日</v>
      </c>
      <c r="T282" s="84" t="str">
        <f t="shared" si="268"/>
        <v>月</v>
      </c>
      <c r="U282" s="84" t="str">
        <f t="shared" si="268"/>
        <v>火</v>
      </c>
      <c r="V282" s="84" t="str">
        <f t="shared" si="268"/>
        <v>水</v>
      </c>
      <c r="W282" s="84" t="str">
        <f t="shared" si="268"/>
        <v>木</v>
      </c>
      <c r="X282" s="84" t="str">
        <f t="shared" si="268"/>
        <v>金</v>
      </c>
      <c r="Y282" s="84" t="str">
        <f t="shared" si="268"/>
        <v>土</v>
      </c>
      <c r="Z282" s="84" t="str">
        <f t="shared" si="268"/>
        <v>日</v>
      </c>
      <c r="AA282" s="84" t="str">
        <f t="shared" si="268"/>
        <v>月</v>
      </c>
      <c r="AB282" s="84" t="str">
        <f t="shared" si="268"/>
        <v>火</v>
      </c>
      <c r="AC282" s="84" t="str">
        <f t="shared" si="268"/>
        <v>水</v>
      </c>
      <c r="AD282" s="84" t="str">
        <f t="shared" si="268"/>
        <v>木</v>
      </c>
      <c r="AE282" s="84" t="str">
        <f t="shared" si="268"/>
        <v>金</v>
      </c>
      <c r="AF282" s="84" t="str">
        <f t="shared" si="268"/>
        <v>土</v>
      </c>
      <c r="AG282" s="84" t="str">
        <f t="shared" si="268"/>
        <v>日</v>
      </c>
      <c r="AH282" s="84" t="str">
        <f t="shared" si="268"/>
        <v>月</v>
      </c>
      <c r="AI282" s="84" t="str">
        <f t="shared" si="268"/>
        <v>火</v>
      </c>
      <c r="AJ282" s="85" t="str">
        <f t="shared" si="268"/>
        <v>水</v>
      </c>
      <c r="AK282" s="226"/>
      <c r="AL282" s="229"/>
      <c r="AM282" s="232"/>
      <c r="AN282" s="236"/>
      <c r="AO282" s="237"/>
      <c r="AP282" s="182"/>
      <c r="AQ282" s="242"/>
      <c r="AR282" s="182"/>
      <c r="AT282" s="201"/>
      <c r="AU282" s="201"/>
      <c r="AV282" s="202"/>
      <c r="BA282" s="150"/>
      <c r="BB282" s="150"/>
    </row>
    <row r="283" spans="2:103" ht="26.25" customHeight="1">
      <c r="B283" s="86"/>
      <c r="C283" s="169" t="s">
        <v>21</v>
      </c>
      <c r="D283" s="88" t="s">
        <v>23</v>
      </c>
      <c r="E283" s="133" t="s">
        <v>59</v>
      </c>
      <c r="F283" s="158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9"/>
      <c r="AK283" s="227"/>
      <c r="AL283" s="230"/>
      <c r="AM283" s="233"/>
      <c r="AN283" s="238"/>
      <c r="AO283" s="239"/>
      <c r="AP283" s="243"/>
      <c r="AQ283" s="244"/>
      <c r="AR283" s="182"/>
      <c r="AV283" s="90">
        <f>COUNTIF(F280:AJ280,"外")</f>
        <v>0</v>
      </c>
      <c r="BA283" s="150"/>
      <c r="BB283" s="150"/>
    </row>
    <row r="284" spans="2:103" ht="13.5" customHeight="1">
      <c r="B284" s="210" t="str">
        <f>IF($AB$13="","",$AB$13)</f>
        <v>元請負人</v>
      </c>
      <c r="C284" s="207" t="str">
        <f>$AE$13</f>
        <v>A建設</v>
      </c>
      <c r="D284" s="91" t="str">
        <f>IF($AH$13="","",$AH$13)</f>
        <v>〇〇</v>
      </c>
      <c r="E284" s="192"/>
      <c r="F284" s="92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4"/>
      <c r="AF284" s="94"/>
      <c r="AG284" s="94"/>
      <c r="AH284" s="94"/>
      <c r="AI284" s="94"/>
      <c r="AJ284" s="95"/>
      <c r="AK284" s="96">
        <f>IF(D284="","",COUNT($F$281:$AJ$281)-AL284)</f>
        <v>31</v>
      </c>
      <c r="AL284" s="172">
        <f>IF(D284="","",AT284+AU284)</f>
        <v>0</v>
      </c>
      <c r="AM284" s="98">
        <f>IF(D284="","",COUNTIF(F284:AJ284,"休"))</f>
        <v>0</v>
      </c>
      <c r="AN284" s="195">
        <f t="shared" ref="AN284:AN289" si="269">IF(D284="","",IF(AK284=0,"－",IFERROR(ROUNDDOWN(AM284/AK284,3),"")))</f>
        <v>0</v>
      </c>
      <c r="AO284" s="196"/>
      <c r="AP284" s="213">
        <f>ROUNDDOWN(AVERAGE(AN284:AN299),3)</f>
        <v>0</v>
      </c>
      <c r="AQ284" s="214"/>
      <c r="AR284" s="178"/>
      <c r="AT284" s="88">
        <f>IF(D284="","",COUNTIF(F284:AJ284,"－"))</f>
        <v>0</v>
      </c>
      <c r="AU284" s="88">
        <f>IF(D284="","",COUNTIF(F284:AJ284,"外"))</f>
        <v>0</v>
      </c>
      <c r="AV284" s="2"/>
      <c r="AX284" s="245" t="str">
        <f>$AX$13</f>
        <v>元請負人</v>
      </c>
      <c r="AY284" s="246"/>
      <c r="AZ284" s="247"/>
      <c r="BA284" s="22" t="str">
        <f>$BA$13</f>
        <v>A建設</v>
      </c>
      <c r="BB284" s="23" t="str">
        <f>$BB$13</f>
        <v>〇〇</v>
      </c>
      <c r="BC284" s="90">
        <f>IF(AK284="",0,AK284)</f>
        <v>31</v>
      </c>
      <c r="BD284" s="90">
        <f t="shared" ref="BD284:BE289" si="270">IF(AL284="",0,AL284)</f>
        <v>0</v>
      </c>
      <c r="BE284" s="90">
        <f t="shared" si="270"/>
        <v>0</v>
      </c>
      <c r="BI284" s="100"/>
      <c r="BJ284" s="101">
        <f>AK284</f>
        <v>31</v>
      </c>
      <c r="BK284" s="90"/>
      <c r="BL284" s="90"/>
      <c r="BM284" s="90"/>
      <c r="BN284" s="90"/>
      <c r="BO284" s="90"/>
      <c r="BX284" s="90">
        <f>AL284</f>
        <v>0</v>
      </c>
      <c r="BY284" s="90"/>
      <c r="BZ284" s="90"/>
      <c r="CA284" s="90"/>
      <c r="CB284" s="90"/>
      <c r="CC284" s="90"/>
      <c r="CL284" s="90">
        <f>AM284</f>
        <v>0</v>
      </c>
      <c r="CM284" s="90"/>
      <c r="CN284" s="90"/>
      <c r="CO284" s="90"/>
      <c r="CP284" s="90"/>
      <c r="CQ284" s="90"/>
    </row>
    <row r="285" spans="2:103" ht="13.5" customHeight="1">
      <c r="B285" s="211"/>
      <c r="C285" s="208"/>
      <c r="D285" s="102" t="str">
        <f>IF($AH$14="","",$AH$14)</f>
        <v>●●</v>
      </c>
      <c r="E285" s="193"/>
      <c r="F285" s="103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5"/>
      <c r="AK285" s="96">
        <f t="shared" ref="AK285:AK289" si="271">IF(D285="","",COUNT($F$281:$AJ$281)-AL285)</f>
        <v>31</v>
      </c>
      <c r="AL285" s="96">
        <f t="shared" ref="AL285:AL289" si="272">IF(D285="","",AT285+AU285)</f>
        <v>0</v>
      </c>
      <c r="AM285" s="106">
        <f t="shared" ref="AM285:AM289" si="273">IF(D285="","",COUNTIF(F285:AJ285,"休"))</f>
        <v>0</v>
      </c>
      <c r="AN285" s="197">
        <f t="shared" si="269"/>
        <v>0</v>
      </c>
      <c r="AO285" s="198"/>
      <c r="AP285" s="215"/>
      <c r="AQ285" s="216"/>
      <c r="AR285" s="178"/>
      <c r="AT285" s="88">
        <f t="shared" ref="AT285:AT289" si="274">IF(D285="","",COUNTIF(F285:AJ285,"－"))</f>
        <v>0</v>
      </c>
      <c r="AU285" s="88">
        <f t="shared" ref="AU285:AU289" si="275">IF(D285="","",COUNTIF(F285:AJ285,"外"))</f>
        <v>0</v>
      </c>
      <c r="AV285" s="2"/>
      <c r="AX285" s="245"/>
      <c r="AY285" s="246"/>
      <c r="AZ285" s="247"/>
      <c r="BA285" s="35" t="str">
        <f>$BA$14</f>
        <v>A建設</v>
      </c>
      <c r="BB285" s="36" t="str">
        <f>$BB$14</f>
        <v>●●</v>
      </c>
      <c r="BC285" s="90">
        <f t="shared" ref="BC285:BC289" si="276">IF(AK285="",0,AK285)</f>
        <v>31</v>
      </c>
      <c r="BD285" s="90">
        <f t="shared" si="270"/>
        <v>0</v>
      </c>
      <c r="BE285" s="90">
        <f t="shared" si="270"/>
        <v>0</v>
      </c>
      <c r="BI285" s="100"/>
      <c r="BJ285" s="101"/>
      <c r="BK285" s="90">
        <f>AK285</f>
        <v>31</v>
      </c>
      <c r="BL285" s="90"/>
      <c r="BM285" s="90"/>
      <c r="BN285" s="90"/>
      <c r="BO285" s="90"/>
      <c r="BX285" s="90"/>
      <c r="BY285" s="90">
        <f>AL285</f>
        <v>0</v>
      </c>
      <c r="BZ285" s="90"/>
      <c r="CA285" s="90"/>
      <c r="CB285" s="90"/>
      <c r="CC285" s="90"/>
      <c r="CL285" s="90"/>
      <c r="CM285" s="90">
        <f>AM285</f>
        <v>0</v>
      </c>
      <c r="CN285" s="90"/>
      <c r="CO285" s="90"/>
      <c r="CP285" s="90"/>
      <c r="CQ285" s="90"/>
    </row>
    <row r="286" spans="2:103" ht="13.5" customHeight="1">
      <c r="B286" s="211"/>
      <c r="C286" s="208"/>
      <c r="D286" s="102" t="str">
        <f>IF($AH$15="","",$AH$15)</f>
        <v>△△</v>
      </c>
      <c r="E286" s="193"/>
      <c r="F286" s="103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5"/>
      <c r="AK286" s="96">
        <f t="shared" si="271"/>
        <v>31</v>
      </c>
      <c r="AL286" s="96">
        <f t="shared" si="272"/>
        <v>0</v>
      </c>
      <c r="AM286" s="106">
        <f t="shared" si="273"/>
        <v>0</v>
      </c>
      <c r="AN286" s="197">
        <f t="shared" si="269"/>
        <v>0</v>
      </c>
      <c r="AO286" s="198"/>
      <c r="AP286" s="215"/>
      <c r="AQ286" s="216"/>
      <c r="AR286" s="178"/>
      <c r="AT286" s="88">
        <f t="shared" si="274"/>
        <v>0</v>
      </c>
      <c r="AU286" s="88">
        <f t="shared" si="275"/>
        <v>0</v>
      </c>
      <c r="AV286" s="2"/>
      <c r="AX286" s="245"/>
      <c r="AY286" s="246"/>
      <c r="AZ286" s="247"/>
      <c r="BA286" s="35" t="str">
        <f>$BA$15</f>
        <v>A建設</v>
      </c>
      <c r="BB286" s="36" t="str">
        <f>$BB$15</f>
        <v>△△</v>
      </c>
      <c r="BC286" s="90">
        <f t="shared" si="276"/>
        <v>31</v>
      </c>
      <c r="BD286" s="90">
        <f t="shared" si="270"/>
        <v>0</v>
      </c>
      <c r="BE286" s="90">
        <f t="shared" si="270"/>
        <v>0</v>
      </c>
      <c r="BI286" s="100"/>
      <c r="BJ286" s="101"/>
      <c r="BK286" s="90"/>
      <c r="BL286" s="90">
        <f>AK286</f>
        <v>31</v>
      </c>
      <c r="BM286" s="90"/>
      <c r="BN286" s="90"/>
      <c r="BO286" s="90"/>
      <c r="BX286" s="90"/>
      <c r="BY286" s="90"/>
      <c r="BZ286" s="90">
        <f>AL286</f>
        <v>0</v>
      </c>
      <c r="CA286" s="90"/>
      <c r="CB286" s="90"/>
      <c r="CC286" s="90"/>
      <c r="CL286" s="90"/>
      <c r="CM286" s="90"/>
      <c r="CN286" s="90">
        <f>AM286</f>
        <v>0</v>
      </c>
      <c r="CO286" s="90"/>
      <c r="CP286" s="90"/>
      <c r="CQ286" s="90"/>
    </row>
    <row r="287" spans="2:103" ht="13.5" customHeight="1">
      <c r="B287" s="211"/>
      <c r="C287" s="208"/>
      <c r="D287" s="102" t="str">
        <f>IF($AH$16="","",$AH$16)</f>
        <v>■■</v>
      </c>
      <c r="E287" s="193"/>
      <c r="F287" s="103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5"/>
      <c r="AK287" s="96">
        <f t="shared" si="271"/>
        <v>31</v>
      </c>
      <c r="AL287" s="96">
        <f t="shared" si="272"/>
        <v>0</v>
      </c>
      <c r="AM287" s="106">
        <f t="shared" si="273"/>
        <v>0</v>
      </c>
      <c r="AN287" s="197">
        <f t="shared" si="269"/>
        <v>0</v>
      </c>
      <c r="AO287" s="198"/>
      <c r="AP287" s="215"/>
      <c r="AQ287" s="216"/>
      <c r="AR287" s="178"/>
      <c r="AT287" s="88">
        <f t="shared" si="274"/>
        <v>0</v>
      </c>
      <c r="AU287" s="88">
        <f t="shared" si="275"/>
        <v>0</v>
      </c>
      <c r="AV287" s="2"/>
      <c r="AX287" s="245"/>
      <c r="AY287" s="246"/>
      <c r="AZ287" s="247"/>
      <c r="BA287" s="35" t="str">
        <f>$BA$16</f>
        <v>A建設</v>
      </c>
      <c r="BB287" s="36" t="str">
        <f>$BB$16</f>
        <v>■■</v>
      </c>
      <c r="BC287" s="90">
        <f t="shared" si="276"/>
        <v>31</v>
      </c>
      <c r="BD287" s="90">
        <f t="shared" si="270"/>
        <v>0</v>
      </c>
      <c r="BE287" s="90">
        <f t="shared" si="270"/>
        <v>0</v>
      </c>
      <c r="BI287" s="100"/>
      <c r="BJ287" s="101"/>
      <c r="BK287" s="90"/>
      <c r="BL287" s="90"/>
      <c r="BM287" s="90">
        <f>AK287</f>
        <v>31</v>
      </c>
      <c r="BN287" s="90"/>
      <c r="BO287" s="90"/>
      <c r="BX287" s="90"/>
      <c r="BY287" s="90"/>
      <c r="BZ287" s="90"/>
      <c r="CA287" s="90">
        <f>AL287</f>
        <v>0</v>
      </c>
      <c r="CB287" s="90"/>
      <c r="CC287" s="90"/>
      <c r="CL287" s="90"/>
      <c r="CM287" s="90"/>
      <c r="CN287" s="90"/>
      <c r="CO287" s="90">
        <f>AM287</f>
        <v>0</v>
      </c>
      <c r="CP287" s="90"/>
      <c r="CQ287" s="90"/>
    </row>
    <row r="288" spans="2:103" ht="13.5" customHeight="1">
      <c r="B288" s="211"/>
      <c r="C288" s="208"/>
      <c r="D288" s="102" t="str">
        <f>IF($AH$17="","",$AH$17)</f>
        <v>★★</v>
      </c>
      <c r="E288" s="193"/>
      <c r="F288" s="103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5"/>
      <c r="AK288" s="96">
        <f t="shared" si="271"/>
        <v>31</v>
      </c>
      <c r="AL288" s="96">
        <f t="shared" si="272"/>
        <v>0</v>
      </c>
      <c r="AM288" s="106">
        <f t="shared" si="273"/>
        <v>0</v>
      </c>
      <c r="AN288" s="197">
        <f t="shared" si="269"/>
        <v>0</v>
      </c>
      <c r="AO288" s="198"/>
      <c r="AP288" s="215"/>
      <c r="AQ288" s="216"/>
      <c r="AR288" s="178"/>
      <c r="AT288" s="88">
        <f t="shared" si="274"/>
        <v>0</v>
      </c>
      <c r="AU288" s="88">
        <f t="shared" si="275"/>
        <v>0</v>
      </c>
      <c r="AV288" s="2"/>
      <c r="AX288" s="245"/>
      <c r="AY288" s="246"/>
      <c r="AZ288" s="247"/>
      <c r="BA288" s="35" t="str">
        <f>$BA$17</f>
        <v>A建設</v>
      </c>
      <c r="BB288" s="36" t="str">
        <f>$BB$17</f>
        <v>★★</v>
      </c>
      <c r="BC288" s="90">
        <f t="shared" si="276"/>
        <v>31</v>
      </c>
      <c r="BD288" s="90">
        <f t="shared" si="270"/>
        <v>0</v>
      </c>
      <c r="BE288" s="90">
        <f t="shared" si="270"/>
        <v>0</v>
      </c>
      <c r="BI288" s="100"/>
      <c r="BJ288" s="101"/>
      <c r="BK288" s="90"/>
      <c r="BL288" s="90"/>
      <c r="BM288" s="90"/>
      <c r="BN288" s="90">
        <f>AK288</f>
        <v>31</v>
      </c>
      <c r="BO288" s="90"/>
      <c r="BX288" s="90"/>
      <c r="BY288" s="90"/>
      <c r="BZ288" s="90"/>
      <c r="CA288" s="90"/>
      <c r="CB288" s="90">
        <f>AL288</f>
        <v>0</v>
      </c>
      <c r="CC288" s="90"/>
      <c r="CL288" s="90"/>
      <c r="CM288" s="90"/>
      <c r="CN288" s="90"/>
      <c r="CO288" s="90"/>
      <c r="CP288" s="90">
        <f>AM288</f>
        <v>0</v>
      </c>
      <c r="CQ288" s="90"/>
    </row>
    <row r="289" spans="2:103" ht="13.5" customHeight="1">
      <c r="B289" s="212"/>
      <c r="C289" s="209"/>
      <c r="D289" s="102" t="str">
        <f>IF($AH$18="","",$AH$18)</f>
        <v/>
      </c>
      <c r="E289" s="194"/>
      <c r="F289" s="107"/>
      <c r="G289" s="108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10"/>
      <c r="AK289" s="96" t="str">
        <f t="shared" si="271"/>
        <v/>
      </c>
      <c r="AL289" s="172" t="str">
        <f t="shared" si="272"/>
        <v/>
      </c>
      <c r="AM289" s="98" t="str">
        <f t="shared" si="273"/>
        <v/>
      </c>
      <c r="AN289" s="199" t="str">
        <f t="shared" si="269"/>
        <v/>
      </c>
      <c r="AO289" s="200"/>
      <c r="AP289" s="215"/>
      <c r="AQ289" s="216"/>
      <c r="AR289" s="178"/>
      <c r="AT289" s="88" t="str">
        <f t="shared" si="274"/>
        <v/>
      </c>
      <c r="AU289" s="88" t="str">
        <f t="shared" si="275"/>
        <v/>
      </c>
      <c r="AV289" s="2"/>
      <c r="AX289" s="245"/>
      <c r="AY289" s="246"/>
      <c r="AZ289" s="247"/>
      <c r="BA289" s="50" t="str">
        <f>$BA$18</f>
        <v>A建設</v>
      </c>
      <c r="BB289" s="51">
        <f>$BB$18</f>
        <v>0</v>
      </c>
      <c r="BC289" s="90">
        <f t="shared" si="276"/>
        <v>0</v>
      </c>
      <c r="BD289" s="90">
        <f t="shared" si="270"/>
        <v>0</v>
      </c>
      <c r="BE289" s="90">
        <f t="shared" si="270"/>
        <v>0</v>
      </c>
      <c r="BI289" s="100"/>
      <c r="BJ289" s="101"/>
      <c r="BK289" s="90"/>
      <c r="BL289" s="90"/>
      <c r="BM289" s="90"/>
      <c r="BN289" s="90"/>
      <c r="BO289" s="90" t="str">
        <f>AK289</f>
        <v/>
      </c>
      <c r="BX289" s="90"/>
      <c r="BY289" s="90"/>
      <c r="BZ289" s="90"/>
      <c r="CA289" s="90"/>
      <c r="CB289" s="90"/>
      <c r="CC289" s="90" t="str">
        <f>AL289</f>
        <v/>
      </c>
      <c r="CL289" s="90"/>
      <c r="CM289" s="90"/>
      <c r="CN289" s="90"/>
      <c r="CO289" s="90"/>
      <c r="CP289" s="90"/>
      <c r="CQ289" s="90" t="str">
        <f>AM289</f>
        <v/>
      </c>
    </row>
    <row r="290" spans="2:103" ht="26.25" customHeight="1">
      <c r="B290" s="210" t="str">
        <f>IF($AB$19="","",$AB$19)</f>
        <v>下請負人</v>
      </c>
      <c r="C290" s="207" t="str">
        <f>$AE$19</f>
        <v>B産業</v>
      </c>
      <c r="D290" s="88"/>
      <c r="E290" s="133" t="s">
        <v>59</v>
      </c>
      <c r="F290" s="158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9"/>
      <c r="AK290" s="88"/>
      <c r="AL290" s="88"/>
      <c r="AM290" s="170"/>
      <c r="AN290" s="112"/>
      <c r="AO290" s="113"/>
      <c r="AP290" s="215"/>
      <c r="AQ290" s="216"/>
      <c r="AR290" s="178"/>
      <c r="AX290" s="183" t="str">
        <f>$AX$19</f>
        <v>下請負人</v>
      </c>
      <c r="AY290" s="184"/>
      <c r="AZ290" s="185"/>
      <c r="BA290" s="150"/>
      <c r="BB290" s="151"/>
      <c r="BC290" s="114"/>
      <c r="BD290" s="114"/>
      <c r="BE290" s="114"/>
    </row>
    <row r="291" spans="2:103" ht="13.5" customHeight="1">
      <c r="B291" s="211"/>
      <c r="C291" s="208"/>
      <c r="D291" s="115" t="str">
        <f>IF($AH$19="","",$AH$19)</f>
        <v>〇〇</v>
      </c>
      <c r="E291" s="192"/>
      <c r="F291" s="92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4"/>
      <c r="AF291" s="94"/>
      <c r="AG291" s="94"/>
      <c r="AH291" s="94"/>
      <c r="AI291" s="94"/>
      <c r="AJ291" s="95"/>
      <c r="AK291" s="96">
        <f>IF(D291="","",COUNT($F$281:$AJ$281)-AL291)</f>
        <v>31</v>
      </c>
      <c r="AL291" s="172">
        <f>IF(D291="","",AT291+AU291)</f>
        <v>0</v>
      </c>
      <c r="AM291" s="98">
        <f>IF(D291="","",COUNTIF(F291:AJ291,"休"))</f>
        <v>0</v>
      </c>
      <c r="AN291" s="195">
        <f t="shared" ref="AN291:AN294" si="277">IF(D291="","",IF(AK291=0,"－",IFERROR(ROUNDDOWN(AM291/AK291,3),"")))</f>
        <v>0</v>
      </c>
      <c r="AO291" s="196"/>
      <c r="AP291" s="215"/>
      <c r="AQ291" s="216"/>
      <c r="AR291" s="178"/>
      <c r="AT291" s="88">
        <f t="shared" ref="AT291:AT294" si="278">IF(D291="","",COUNTIF(F291:AJ291,"－"))</f>
        <v>0</v>
      </c>
      <c r="AU291" s="88">
        <f t="shared" ref="AU291:AU294" si="279">IF(D291="","",COUNTIF(F291:AJ291,"外"))</f>
        <v>0</v>
      </c>
      <c r="AV291" s="2"/>
      <c r="AX291" s="186"/>
      <c r="AY291" s="187"/>
      <c r="AZ291" s="188"/>
      <c r="BA291" s="22" t="str">
        <f>$BA$19</f>
        <v>B産業</v>
      </c>
      <c r="BB291" s="23" t="str">
        <f>$BB$19</f>
        <v>〇〇</v>
      </c>
      <c r="BC291" s="90">
        <f t="shared" ref="BC291:BE294" si="280">IF(AK291="",0,AK291)</f>
        <v>31</v>
      </c>
      <c r="BD291" s="90">
        <f t="shared" si="280"/>
        <v>0</v>
      </c>
      <c r="BE291" s="90">
        <f t="shared" si="280"/>
        <v>0</v>
      </c>
      <c r="BP291" s="90">
        <f>AK291</f>
        <v>31</v>
      </c>
      <c r="BQ291" s="90"/>
      <c r="BR291" s="90"/>
      <c r="BS291" s="90"/>
      <c r="CD291" s="90">
        <f>AL291</f>
        <v>0</v>
      </c>
      <c r="CE291" s="90"/>
      <c r="CF291" s="90"/>
      <c r="CG291" s="90"/>
      <c r="CR291" s="90">
        <f>AM291</f>
        <v>0</v>
      </c>
      <c r="CS291" s="90"/>
      <c r="CT291" s="90"/>
      <c r="CU291" s="90"/>
    </row>
    <row r="292" spans="2:103" ht="13.5" customHeight="1">
      <c r="B292" s="211"/>
      <c r="C292" s="208"/>
      <c r="D292" s="102" t="str">
        <f>IF($AH$20="","",$AH$20)</f>
        <v>●●</v>
      </c>
      <c r="E292" s="193"/>
      <c r="F292" s="103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5"/>
      <c r="AK292" s="96">
        <f t="shared" ref="AK292:AK294" si="281">IF(D292="","",COUNT($F$281:$AJ$281)-AL292)</f>
        <v>31</v>
      </c>
      <c r="AL292" s="96">
        <f t="shared" ref="AL292:AL294" si="282">IF(D292="","",AT292+AU292)</f>
        <v>0</v>
      </c>
      <c r="AM292" s="106">
        <f t="shared" ref="AM292:AM294" si="283">IF(D292="","",COUNTIF(F292:AJ292,"休"))</f>
        <v>0</v>
      </c>
      <c r="AN292" s="197">
        <f t="shared" si="277"/>
        <v>0</v>
      </c>
      <c r="AO292" s="198"/>
      <c r="AP292" s="215"/>
      <c r="AQ292" s="216"/>
      <c r="AR292" s="178"/>
      <c r="AT292" s="88">
        <f t="shared" si="278"/>
        <v>0</v>
      </c>
      <c r="AU292" s="88">
        <f t="shared" si="279"/>
        <v>0</v>
      </c>
      <c r="AV292" s="2"/>
      <c r="AX292" s="186"/>
      <c r="AY292" s="187"/>
      <c r="AZ292" s="188"/>
      <c r="BA292" s="35" t="str">
        <f>$BA$20</f>
        <v>B産業</v>
      </c>
      <c r="BB292" s="152" t="str">
        <f>$BB$20</f>
        <v>●●</v>
      </c>
      <c r="BC292" s="90">
        <f t="shared" si="280"/>
        <v>31</v>
      </c>
      <c r="BD292" s="90">
        <f t="shared" si="280"/>
        <v>0</v>
      </c>
      <c r="BE292" s="90">
        <f t="shared" si="280"/>
        <v>0</v>
      </c>
      <c r="BP292" s="90"/>
      <c r="BQ292" s="90">
        <f>AK292</f>
        <v>31</v>
      </c>
      <c r="BR292" s="90"/>
      <c r="BS292" s="90"/>
      <c r="CD292" s="90"/>
      <c r="CE292" s="90">
        <f>AL292</f>
        <v>0</v>
      </c>
      <c r="CF292" s="90"/>
      <c r="CG292" s="90"/>
      <c r="CR292" s="90"/>
      <c r="CS292" s="90">
        <f>AM292</f>
        <v>0</v>
      </c>
      <c r="CT292" s="90"/>
      <c r="CU292" s="90"/>
    </row>
    <row r="293" spans="2:103" ht="13.5" customHeight="1">
      <c r="B293" s="211"/>
      <c r="C293" s="208"/>
      <c r="D293" s="102" t="str">
        <f>IF($AH$21="","",$AH$21)</f>
        <v/>
      </c>
      <c r="E293" s="193"/>
      <c r="F293" s="103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5"/>
      <c r="AK293" s="96" t="str">
        <f t="shared" si="281"/>
        <v/>
      </c>
      <c r="AL293" s="96" t="str">
        <f t="shared" si="282"/>
        <v/>
      </c>
      <c r="AM293" s="106" t="str">
        <f t="shared" si="283"/>
        <v/>
      </c>
      <c r="AN293" s="197" t="str">
        <f t="shared" si="277"/>
        <v/>
      </c>
      <c r="AO293" s="198"/>
      <c r="AP293" s="215"/>
      <c r="AQ293" s="216"/>
      <c r="AR293" s="178"/>
      <c r="AT293" s="88" t="str">
        <f t="shared" si="278"/>
        <v/>
      </c>
      <c r="AU293" s="88" t="str">
        <f t="shared" si="279"/>
        <v/>
      </c>
      <c r="AV293" s="2"/>
      <c r="AX293" s="186"/>
      <c r="AY293" s="187"/>
      <c r="AZ293" s="188"/>
      <c r="BA293" s="35" t="str">
        <f>$BA$21</f>
        <v>B産業</v>
      </c>
      <c r="BB293" s="152">
        <f>$BB$21</f>
        <v>0</v>
      </c>
      <c r="BC293" s="90">
        <f t="shared" si="280"/>
        <v>0</v>
      </c>
      <c r="BD293" s="90">
        <f t="shared" si="280"/>
        <v>0</v>
      </c>
      <c r="BE293" s="90">
        <f t="shared" si="280"/>
        <v>0</v>
      </c>
      <c r="BP293" s="90"/>
      <c r="BQ293" s="90"/>
      <c r="BR293" s="90" t="str">
        <f>AK293</f>
        <v/>
      </c>
      <c r="BS293" s="90"/>
      <c r="CD293" s="90"/>
      <c r="CE293" s="90"/>
      <c r="CF293" s="90" t="str">
        <f>AL293</f>
        <v/>
      </c>
      <c r="CG293" s="90"/>
      <c r="CR293" s="90"/>
      <c r="CS293" s="90"/>
      <c r="CT293" s="90" t="str">
        <f>AM293</f>
        <v/>
      </c>
      <c r="CU293" s="90"/>
    </row>
    <row r="294" spans="2:103" ht="13.5" customHeight="1">
      <c r="B294" s="211"/>
      <c r="C294" s="209"/>
      <c r="D294" s="115" t="str">
        <f>IF($AH$22="","",$AH$22)</f>
        <v/>
      </c>
      <c r="E294" s="194"/>
      <c r="F294" s="10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5"/>
      <c r="AK294" s="96" t="str">
        <f t="shared" si="281"/>
        <v/>
      </c>
      <c r="AL294" s="116" t="str">
        <f t="shared" si="282"/>
        <v/>
      </c>
      <c r="AM294" s="98" t="str">
        <f t="shared" si="283"/>
        <v/>
      </c>
      <c r="AN294" s="199" t="str">
        <f t="shared" si="277"/>
        <v/>
      </c>
      <c r="AO294" s="200"/>
      <c r="AP294" s="215"/>
      <c r="AQ294" s="216"/>
      <c r="AR294" s="178"/>
      <c r="AT294" s="88" t="str">
        <f t="shared" si="278"/>
        <v/>
      </c>
      <c r="AU294" s="88" t="str">
        <f t="shared" si="279"/>
        <v/>
      </c>
      <c r="AV294" s="2"/>
      <c r="AX294" s="186"/>
      <c r="AY294" s="187"/>
      <c r="AZ294" s="188"/>
      <c r="BA294" s="50" t="str">
        <f>$BA$22</f>
        <v>B産業</v>
      </c>
      <c r="BB294" s="153" t="str">
        <f t="shared" ref="BB294" si="284">BB274</f>
        <v>●●</v>
      </c>
      <c r="BC294" s="90">
        <f t="shared" si="280"/>
        <v>0</v>
      </c>
      <c r="BD294" s="90">
        <f t="shared" si="280"/>
        <v>0</v>
      </c>
      <c r="BE294" s="90">
        <f t="shared" si="280"/>
        <v>0</v>
      </c>
      <c r="BP294" s="90"/>
      <c r="BQ294" s="90"/>
      <c r="BR294" s="90"/>
      <c r="BS294" s="90" t="str">
        <f>AK294</f>
        <v/>
      </c>
      <c r="CD294" s="90"/>
      <c r="CE294" s="90"/>
      <c r="CF294" s="90"/>
      <c r="CG294" s="90" t="str">
        <f>AL294</f>
        <v/>
      </c>
      <c r="CR294" s="90"/>
      <c r="CS294" s="90"/>
      <c r="CT294" s="90"/>
      <c r="CU294" s="90" t="str">
        <f>AM294</f>
        <v/>
      </c>
    </row>
    <row r="295" spans="2:103" ht="26.25" customHeight="1">
      <c r="B295" s="211"/>
      <c r="C295" s="207" t="str">
        <f>$AE$23</f>
        <v>C土木</v>
      </c>
      <c r="D295" s="88"/>
      <c r="E295" s="133" t="s">
        <v>59</v>
      </c>
      <c r="F295" s="158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9"/>
      <c r="AK295" s="88"/>
      <c r="AL295" s="88"/>
      <c r="AM295" s="170"/>
      <c r="AN295" s="112"/>
      <c r="AO295" s="113"/>
      <c r="AP295" s="215"/>
      <c r="AQ295" s="216"/>
      <c r="AR295" s="178"/>
      <c r="AX295" s="186"/>
      <c r="AY295" s="187"/>
      <c r="AZ295" s="188"/>
      <c r="BA295" s="150"/>
      <c r="BB295" s="149"/>
      <c r="BC295" s="114"/>
      <c r="BD295" s="114"/>
      <c r="BE295" s="114"/>
    </row>
    <row r="296" spans="2:103">
      <c r="B296" s="211"/>
      <c r="C296" s="208"/>
      <c r="D296" s="91" t="str">
        <f>IF($AH$23="","",$AH$23)</f>
        <v>●●</v>
      </c>
      <c r="E296" s="192"/>
      <c r="F296" s="92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117"/>
      <c r="AK296" s="96">
        <f>IF(D296="","",COUNT($F$281:$AJ$281)-AL296)</f>
        <v>31</v>
      </c>
      <c r="AL296" s="171">
        <f>IF(D296="","",AT296+AU296)</f>
        <v>0</v>
      </c>
      <c r="AM296" s="119">
        <f>IF(D296="","",COUNTIF(F296:AJ296,"休"))</f>
        <v>0</v>
      </c>
      <c r="AN296" s="195">
        <f t="shared" ref="AN296:AN299" si="285">IF(D296="","",IF(AK296=0,"－",IFERROR(ROUNDDOWN(AM296/AK296,3),"")))</f>
        <v>0</v>
      </c>
      <c r="AO296" s="196"/>
      <c r="AP296" s="215"/>
      <c r="AQ296" s="216"/>
      <c r="AR296" s="178"/>
      <c r="AT296" s="88">
        <f t="shared" ref="AT296:AT299" si="286">IF(D296="","",COUNTIF(F296:AJ296,"－"))</f>
        <v>0</v>
      </c>
      <c r="AU296" s="88">
        <f t="shared" ref="AU296:AU299" si="287">IF(D296="","",COUNTIF(F296:AJ296,"外"))</f>
        <v>0</v>
      </c>
      <c r="AV296" s="2"/>
      <c r="AX296" s="186"/>
      <c r="AY296" s="187"/>
      <c r="AZ296" s="188"/>
      <c r="BA296" s="22" t="str">
        <f>$BA$23</f>
        <v>C土木</v>
      </c>
      <c r="BB296" s="154" t="str">
        <f>$BB$23</f>
        <v>●●</v>
      </c>
      <c r="BC296" s="90">
        <f t="shared" ref="BC296:BE299" si="288">IF(AK296="",0,AK296)</f>
        <v>31</v>
      </c>
      <c r="BD296" s="90">
        <f t="shared" si="288"/>
        <v>0</v>
      </c>
      <c r="BE296" s="90">
        <f t="shared" si="288"/>
        <v>0</v>
      </c>
      <c r="BT296" s="90">
        <f>AK296</f>
        <v>31</v>
      </c>
      <c r="BU296" s="90"/>
      <c r="BV296" s="90"/>
      <c r="BW296" s="90"/>
      <c r="CH296" s="90">
        <f>AL296</f>
        <v>0</v>
      </c>
      <c r="CI296" s="90"/>
      <c r="CJ296" s="90"/>
      <c r="CK296" s="90"/>
      <c r="CV296" s="90">
        <f>AM296</f>
        <v>0</v>
      </c>
      <c r="CW296" s="90"/>
      <c r="CX296" s="90"/>
      <c r="CY296" s="90"/>
    </row>
    <row r="297" spans="2:103" ht="13.5" customHeight="1">
      <c r="B297" s="211"/>
      <c r="C297" s="208"/>
      <c r="D297" s="102" t="str">
        <f>IF($AH$24="","",$AH$24)</f>
        <v/>
      </c>
      <c r="E297" s="193"/>
      <c r="F297" s="103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5"/>
      <c r="AK297" s="96" t="str">
        <f t="shared" ref="AK297:AK299" si="289">IF(D297="","",COUNT($F$281:$AJ$281)-AL297)</f>
        <v/>
      </c>
      <c r="AL297" s="96" t="str">
        <f t="shared" ref="AL297:AL299" si="290">IF(D297="","",AT297+AU297)</f>
        <v/>
      </c>
      <c r="AM297" s="106" t="str">
        <f t="shared" ref="AM297:AM299" si="291">IF(D297="","",COUNTIF(F297:AJ297,"休"))</f>
        <v/>
      </c>
      <c r="AN297" s="197" t="str">
        <f t="shared" si="285"/>
        <v/>
      </c>
      <c r="AO297" s="198"/>
      <c r="AP297" s="215"/>
      <c r="AQ297" s="216"/>
      <c r="AR297" s="178"/>
      <c r="AT297" s="88" t="str">
        <f t="shared" si="286"/>
        <v/>
      </c>
      <c r="AU297" s="88" t="str">
        <f t="shared" si="287"/>
        <v/>
      </c>
      <c r="AV297" s="2"/>
      <c r="AX297" s="186"/>
      <c r="AY297" s="187"/>
      <c r="AZ297" s="188"/>
      <c r="BA297" s="35" t="str">
        <f>$BA$24</f>
        <v>C土木</v>
      </c>
      <c r="BB297" s="152">
        <f>$BB$24</f>
        <v>0</v>
      </c>
      <c r="BC297" s="90">
        <f t="shared" si="288"/>
        <v>0</v>
      </c>
      <c r="BD297" s="90">
        <f t="shared" si="288"/>
        <v>0</v>
      </c>
      <c r="BE297" s="90">
        <f t="shared" si="288"/>
        <v>0</v>
      </c>
      <c r="BT297" s="90"/>
      <c r="BU297" s="90" t="str">
        <f>AK297</f>
        <v/>
      </c>
      <c r="BV297" s="90"/>
      <c r="BW297" s="90"/>
      <c r="CH297" s="90"/>
      <c r="CI297" s="90" t="str">
        <f>AL297</f>
        <v/>
      </c>
      <c r="CJ297" s="90"/>
      <c r="CK297" s="90"/>
      <c r="CV297" s="90"/>
      <c r="CW297" s="90" t="str">
        <f>AM297</f>
        <v/>
      </c>
      <c r="CX297" s="90"/>
      <c r="CY297" s="90"/>
    </row>
    <row r="298" spans="2:103" ht="13.5" customHeight="1">
      <c r="B298" s="211"/>
      <c r="C298" s="208"/>
      <c r="D298" s="102" t="str">
        <f>IF($AH$25="","",$AH$25)</f>
        <v/>
      </c>
      <c r="E298" s="193"/>
      <c r="F298" s="103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5"/>
      <c r="AK298" s="96" t="str">
        <f t="shared" si="289"/>
        <v/>
      </c>
      <c r="AL298" s="96" t="str">
        <f t="shared" si="290"/>
        <v/>
      </c>
      <c r="AM298" s="106" t="str">
        <f t="shared" si="291"/>
        <v/>
      </c>
      <c r="AN298" s="197" t="str">
        <f t="shared" si="285"/>
        <v/>
      </c>
      <c r="AO298" s="198"/>
      <c r="AP298" s="215"/>
      <c r="AQ298" s="216"/>
      <c r="AR298" s="178"/>
      <c r="AT298" s="88" t="str">
        <f t="shared" si="286"/>
        <v/>
      </c>
      <c r="AU298" s="88" t="str">
        <f t="shared" si="287"/>
        <v/>
      </c>
      <c r="AV298" s="2"/>
      <c r="AX298" s="186"/>
      <c r="AY298" s="187"/>
      <c r="AZ298" s="188"/>
      <c r="BA298" s="35" t="str">
        <f>$BA$25</f>
        <v>C土木</v>
      </c>
      <c r="BB298" s="152">
        <f>$BB$25</f>
        <v>0</v>
      </c>
      <c r="BC298" s="90">
        <f t="shared" si="288"/>
        <v>0</v>
      </c>
      <c r="BD298" s="90">
        <f t="shared" si="288"/>
        <v>0</v>
      </c>
      <c r="BE298" s="90">
        <f t="shared" si="288"/>
        <v>0</v>
      </c>
      <c r="BT298" s="90"/>
      <c r="BU298" s="90"/>
      <c r="BV298" s="90" t="str">
        <f>AK298</f>
        <v/>
      </c>
      <c r="BW298" s="90"/>
      <c r="CH298" s="90"/>
      <c r="CI298" s="90"/>
      <c r="CJ298" s="90" t="str">
        <f>AL298</f>
        <v/>
      </c>
      <c r="CK298" s="90"/>
      <c r="CV298" s="90"/>
      <c r="CW298" s="90"/>
      <c r="CX298" s="90" t="str">
        <f>AM298</f>
        <v/>
      </c>
      <c r="CY298" s="90"/>
    </row>
    <row r="299" spans="2:103" ht="13.5" customHeight="1">
      <c r="B299" s="212"/>
      <c r="C299" s="209"/>
      <c r="D299" s="120" t="str">
        <f>IF($AH$26="","",$AH$26)</f>
        <v/>
      </c>
      <c r="E299" s="194"/>
      <c r="F299" s="121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22"/>
      <c r="AK299" s="116" t="str">
        <f t="shared" si="289"/>
        <v/>
      </c>
      <c r="AL299" s="173" t="str">
        <f t="shared" si="290"/>
        <v/>
      </c>
      <c r="AM299" s="124" t="str">
        <f t="shared" si="291"/>
        <v/>
      </c>
      <c r="AN299" s="199" t="str">
        <f t="shared" si="285"/>
        <v/>
      </c>
      <c r="AO299" s="200"/>
      <c r="AP299" s="217"/>
      <c r="AQ299" s="218"/>
      <c r="AR299" s="178"/>
      <c r="AT299" s="88" t="str">
        <f t="shared" si="286"/>
        <v/>
      </c>
      <c r="AU299" s="88" t="str">
        <f t="shared" si="287"/>
        <v/>
      </c>
      <c r="AV299" s="2"/>
      <c r="AX299" s="189"/>
      <c r="AY299" s="190"/>
      <c r="AZ299" s="191"/>
      <c r="BA299" s="50" t="str">
        <f>$BA$26</f>
        <v>C土木</v>
      </c>
      <c r="BB299" s="153">
        <f>$BB$26</f>
        <v>0</v>
      </c>
      <c r="BC299" s="90">
        <f t="shared" si="288"/>
        <v>0</v>
      </c>
      <c r="BD299" s="90">
        <f t="shared" si="288"/>
        <v>0</v>
      </c>
      <c r="BE299" s="90">
        <f t="shared" si="288"/>
        <v>0</v>
      </c>
      <c r="BT299" s="90"/>
      <c r="BU299" s="90"/>
      <c r="BV299" s="90"/>
      <c r="BW299" s="90" t="str">
        <f>AK299</f>
        <v/>
      </c>
      <c r="CH299" s="90"/>
      <c r="CI299" s="90"/>
      <c r="CJ299" s="90"/>
      <c r="CK299" s="90" t="str">
        <f>AL299</f>
        <v/>
      </c>
      <c r="CV299" s="90"/>
      <c r="CW299" s="90"/>
      <c r="CX299" s="90"/>
      <c r="CY299" s="90" t="str">
        <f>AM299</f>
        <v/>
      </c>
    </row>
    <row r="300" spans="2:103"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M300" s="203" t="s">
        <v>56</v>
      </c>
      <c r="AN300" s="204"/>
      <c r="AO300" s="204"/>
      <c r="AP300" s="205" t="str">
        <f>IF(7&gt;COUNT(F281:AJ281),"対象外",IF(AP284&gt;=0.285,"達成","未達成"))</f>
        <v>未達成</v>
      </c>
      <c r="AQ300" s="206"/>
      <c r="AR300" s="165"/>
      <c r="BA300" s="150"/>
      <c r="BB300" s="150"/>
      <c r="BC300" s="127"/>
      <c r="BD300" s="127"/>
      <c r="BE300" s="127"/>
    </row>
    <row r="301" spans="2:103">
      <c r="AR301" s="155"/>
      <c r="BA301" s="150"/>
      <c r="BB301" s="150"/>
    </row>
    <row r="302" spans="2:103">
      <c r="AR302" s="155"/>
      <c r="BA302" s="150"/>
      <c r="BB302" s="150"/>
    </row>
    <row r="303" spans="2:103">
      <c r="AR303" s="155"/>
      <c r="BA303" s="150"/>
      <c r="BB303" s="150"/>
    </row>
    <row r="304" spans="2:103">
      <c r="AR304" s="155"/>
      <c r="BA304" s="150"/>
      <c r="BB304" s="150"/>
    </row>
    <row r="305" spans="1:57">
      <c r="AR305" s="155"/>
      <c r="BA305" s="150"/>
      <c r="BB305" s="150"/>
    </row>
    <row r="306" spans="1:57">
      <c r="AR306" s="155"/>
      <c r="BA306" s="150"/>
      <c r="BB306" s="150"/>
    </row>
    <row r="307" spans="1:57">
      <c r="AR307" s="155"/>
      <c r="BA307" s="150"/>
      <c r="BB307" s="150"/>
    </row>
    <row r="308" spans="1:57">
      <c r="AR308" s="155"/>
      <c r="BA308" s="150"/>
      <c r="BB308" s="150"/>
    </row>
    <row r="309" spans="1:57">
      <c r="AR309" s="155"/>
      <c r="BA309" s="150"/>
      <c r="BB309" s="150"/>
    </row>
    <row r="310" spans="1:57" ht="18.75">
      <c r="A310" s="4"/>
      <c r="B310" s="4"/>
      <c r="C310" s="160" t="str">
        <f>$C$5</f>
        <v>休日取得</v>
      </c>
      <c r="D310" s="161" t="str">
        <f>$D$5</f>
        <v>計画表</v>
      </c>
      <c r="E310" s="4" t="str">
        <f>$E$5</f>
        <v>（週休２日交替制工事）</v>
      </c>
      <c r="O310" s="5"/>
      <c r="T310" s="5"/>
      <c r="AR310" s="155"/>
      <c r="BA310" s="150"/>
      <c r="BB310" s="150"/>
    </row>
    <row r="311" spans="1:57">
      <c r="AR311" s="155"/>
      <c r="BA311" s="150"/>
      <c r="BB311" s="150"/>
    </row>
    <row r="312" spans="1:57" ht="14.25">
      <c r="A312" s="9"/>
      <c r="B312" s="248" t="str">
        <f>$B$7</f>
        <v>工事名</v>
      </c>
      <c r="C312" s="248"/>
      <c r="D312" s="10" t="s">
        <v>7</v>
      </c>
      <c r="E312" s="11" t="str">
        <f>$E$7</f>
        <v>〇〇〇工事（〇〇工区）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0"/>
      <c r="AR312" s="155"/>
      <c r="BA312" s="150"/>
      <c r="BB312" s="150"/>
    </row>
    <row r="313" spans="1:57" ht="14.25">
      <c r="A313" s="9"/>
      <c r="B313" s="248" t="str">
        <f>$B$8</f>
        <v>工事期間</v>
      </c>
      <c r="C313" s="248"/>
      <c r="D313" s="10" t="s">
        <v>7</v>
      </c>
      <c r="E313" s="249">
        <f>$E$8</f>
        <v>527</v>
      </c>
      <c r="F313" s="249"/>
      <c r="G313" s="249"/>
      <c r="H313" s="10"/>
      <c r="I313" s="10"/>
      <c r="J313" s="10"/>
      <c r="K313" s="10"/>
      <c r="L313" s="10"/>
      <c r="M313" s="10"/>
      <c r="N313" s="10"/>
      <c r="O313" s="10"/>
      <c r="AR313" s="155"/>
      <c r="BA313" s="150"/>
      <c r="BB313" s="150"/>
    </row>
    <row r="314" spans="1:57" ht="14.25">
      <c r="B314" s="9" t="str">
        <f>$B$9</f>
        <v>対象期間開始日：</v>
      </c>
      <c r="C314" s="9"/>
      <c r="D314" s="9"/>
      <c r="E314" s="250">
        <f>$E$9</f>
        <v>45712</v>
      </c>
      <c r="F314" s="250"/>
      <c r="G314" s="250"/>
      <c r="H314" s="250"/>
      <c r="I314" s="250"/>
      <c r="J314" s="1"/>
      <c r="K314" s="1"/>
      <c r="L314" s="1"/>
      <c r="M314" s="1"/>
      <c r="N314" s="1"/>
      <c r="O314" s="1"/>
      <c r="AR314" s="155"/>
      <c r="BA314" s="150"/>
      <c r="BB314" s="150"/>
    </row>
    <row r="315" spans="1:57" ht="14.25">
      <c r="B315" s="9" t="str">
        <f>$B$10</f>
        <v>工事完成日※(予定)：</v>
      </c>
      <c r="C315" s="13"/>
      <c r="D315" s="10" t="s">
        <v>7</v>
      </c>
      <c r="E315" s="250">
        <f>$E$10</f>
        <v>46238</v>
      </c>
      <c r="F315" s="250"/>
      <c r="G315" s="250"/>
      <c r="H315" s="250"/>
      <c r="I315" s="250"/>
      <c r="J315" s="1"/>
      <c r="K315" s="1"/>
      <c r="L315" s="1"/>
      <c r="M315" s="1"/>
      <c r="N315" s="1"/>
      <c r="O315" s="1"/>
      <c r="AR315" s="155"/>
      <c r="BA315" s="150"/>
      <c r="BB315" s="150"/>
    </row>
    <row r="316" spans="1:57"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R316" s="155"/>
      <c r="BA316" s="150"/>
      <c r="BB316" s="150"/>
    </row>
    <row r="317" spans="1:57">
      <c r="F317" s="129" t="str">
        <f>IF(F318="","",IF(COUNT($F318:$AJ318)&lt;7,"外",""))</f>
        <v/>
      </c>
      <c r="G317" s="129"/>
      <c r="H317" s="129"/>
      <c r="I317" s="130"/>
      <c r="J317" s="130"/>
      <c r="K317" s="130"/>
      <c r="AR317" s="155"/>
      <c r="BA317" s="150"/>
      <c r="BB317" s="150"/>
    </row>
    <row r="318" spans="1:57" ht="13.5" customHeight="1">
      <c r="B318" s="219">
        <f>F318</f>
        <v>46023</v>
      </c>
      <c r="C318" s="220"/>
      <c r="D318" s="221"/>
      <c r="E318" s="131" t="s">
        <v>57</v>
      </c>
      <c r="F318" s="78">
        <f>IF(EDATE(B281,1)&gt;$E$10,"",EDATE(B281,1))</f>
        <v>46023</v>
      </c>
      <c r="G318" s="79">
        <f t="shared" ref="G318:AJ318" si="292">IF(MONTH($F318)&lt;MONTH($F318+F$1),"",IF(($F318+F$1)&gt;$E$10,"",IF(F318=EOMONTH(($F318-DAY($F318)+G$1),0),"",IF(F318="","",F318+1))))</f>
        <v>46024</v>
      </c>
      <c r="H318" s="79">
        <f t="shared" si="292"/>
        <v>46025</v>
      </c>
      <c r="I318" s="79">
        <f t="shared" si="292"/>
        <v>46026</v>
      </c>
      <c r="J318" s="79">
        <f t="shared" si="292"/>
        <v>46027</v>
      </c>
      <c r="K318" s="79">
        <f t="shared" si="292"/>
        <v>46028</v>
      </c>
      <c r="L318" s="79">
        <f t="shared" si="292"/>
        <v>46029</v>
      </c>
      <c r="M318" s="79">
        <f t="shared" si="292"/>
        <v>46030</v>
      </c>
      <c r="N318" s="79">
        <f t="shared" si="292"/>
        <v>46031</v>
      </c>
      <c r="O318" s="79">
        <f t="shared" si="292"/>
        <v>46032</v>
      </c>
      <c r="P318" s="79">
        <f t="shared" si="292"/>
        <v>46033</v>
      </c>
      <c r="Q318" s="79">
        <f t="shared" si="292"/>
        <v>46034</v>
      </c>
      <c r="R318" s="79">
        <f t="shared" si="292"/>
        <v>46035</v>
      </c>
      <c r="S318" s="79">
        <f t="shared" si="292"/>
        <v>46036</v>
      </c>
      <c r="T318" s="79">
        <f t="shared" si="292"/>
        <v>46037</v>
      </c>
      <c r="U318" s="79">
        <f t="shared" si="292"/>
        <v>46038</v>
      </c>
      <c r="V318" s="79">
        <f t="shared" si="292"/>
        <v>46039</v>
      </c>
      <c r="W318" s="79">
        <f t="shared" si="292"/>
        <v>46040</v>
      </c>
      <c r="X318" s="79">
        <f t="shared" si="292"/>
        <v>46041</v>
      </c>
      <c r="Y318" s="79">
        <f t="shared" si="292"/>
        <v>46042</v>
      </c>
      <c r="Z318" s="79">
        <f t="shared" si="292"/>
        <v>46043</v>
      </c>
      <c r="AA318" s="79">
        <f t="shared" si="292"/>
        <v>46044</v>
      </c>
      <c r="AB318" s="79">
        <f t="shared" si="292"/>
        <v>46045</v>
      </c>
      <c r="AC318" s="79">
        <f t="shared" si="292"/>
        <v>46046</v>
      </c>
      <c r="AD318" s="79">
        <f t="shared" si="292"/>
        <v>46047</v>
      </c>
      <c r="AE318" s="79">
        <f t="shared" si="292"/>
        <v>46048</v>
      </c>
      <c r="AF318" s="79">
        <f t="shared" si="292"/>
        <v>46049</v>
      </c>
      <c r="AG318" s="79">
        <f t="shared" si="292"/>
        <v>46050</v>
      </c>
      <c r="AH318" s="79">
        <f t="shared" si="292"/>
        <v>46051</v>
      </c>
      <c r="AI318" s="79">
        <f t="shared" si="292"/>
        <v>46052</v>
      </c>
      <c r="AJ318" s="80">
        <f t="shared" si="292"/>
        <v>46053</v>
      </c>
      <c r="AK318" s="225" t="s">
        <v>25</v>
      </c>
      <c r="AL318" s="228" t="s">
        <v>71</v>
      </c>
      <c r="AM318" s="231" t="s">
        <v>27</v>
      </c>
      <c r="AN318" s="234" t="s">
        <v>51</v>
      </c>
      <c r="AO318" s="235"/>
      <c r="AP318" s="240" t="s">
        <v>52</v>
      </c>
      <c r="AQ318" s="241"/>
      <c r="AR318" s="182"/>
      <c r="AT318" s="201" t="s">
        <v>53</v>
      </c>
      <c r="AU318" s="201" t="s">
        <v>54</v>
      </c>
      <c r="AV318" s="202" t="s">
        <v>55</v>
      </c>
      <c r="BA318" s="150"/>
      <c r="BB318" s="150"/>
    </row>
    <row r="319" spans="1:57">
      <c r="B319" s="222"/>
      <c r="C319" s="223"/>
      <c r="D319" s="224"/>
      <c r="E319" s="132" t="s">
        <v>58</v>
      </c>
      <c r="F319" s="83" t="str">
        <f>TEXT(F318,"aaa")</f>
        <v>木</v>
      </c>
      <c r="G319" s="84" t="str">
        <f t="shared" ref="G319:AJ319" si="293">TEXT(G318,"aaa")</f>
        <v>金</v>
      </c>
      <c r="H319" s="84" t="str">
        <f t="shared" si="293"/>
        <v>土</v>
      </c>
      <c r="I319" s="84" t="str">
        <f t="shared" si="293"/>
        <v>日</v>
      </c>
      <c r="J319" s="84" t="str">
        <f t="shared" si="293"/>
        <v>月</v>
      </c>
      <c r="K319" s="84" t="str">
        <f t="shared" si="293"/>
        <v>火</v>
      </c>
      <c r="L319" s="84" t="str">
        <f t="shared" si="293"/>
        <v>水</v>
      </c>
      <c r="M319" s="84" t="str">
        <f t="shared" si="293"/>
        <v>木</v>
      </c>
      <c r="N319" s="84" t="str">
        <f t="shared" si="293"/>
        <v>金</v>
      </c>
      <c r="O319" s="84" t="str">
        <f t="shared" si="293"/>
        <v>土</v>
      </c>
      <c r="P319" s="84" t="str">
        <f t="shared" si="293"/>
        <v>日</v>
      </c>
      <c r="Q319" s="84" t="str">
        <f t="shared" si="293"/>
        <v>月</v>
      </c>
      <c r="R319" s="84" t="str">
        <f t="shared" si="293"/>
        <v>火</v>
      </c>
      <c r="S319" s="84" t="str">
        <f t="shared" si="293"/>
        <v>水</v>
      </c>
      <c r="T319" s="84" t="str">
        <f t="shared" si="293"/>
        <v>木</v>
      </c>
      <c r="U319" s="84" t="str">
        <f t="shared" si="293"/>
        <v>金</v>
      </c>
      <c r="V319" s="84" t="str">
        <f t="shared" si="293"/>
        <v>土</v>
      </c>
      <c r="W319" s="84" t="str">
        <f t="shared" si="293"/>
        <v>日</v>
      </c>
      <c r="X319" s="84" t="str">
        <f t="shared" si="293"/>
        <v>月</v>
      </c>
      <c r="Y319" s="84" t="str">
        <f t="shared" si="293"/>
        <v>火</v>
      </c>
      <c r="Z319" s="84" t="str">
        <f t="shared" si="293"/>
        <v>水</v>
      </c>
      <c r="AA319" s="84" t="str">
        <f t="shared" si="293"/>
        <v>木</v>
      </c>
      <c r="AB319" s="84" t="str">
        <f t="shared" si="293"/>
        <v>金</v>
      </c>
      <c r="AC319" s="84" t="str">
        <f t="shared" si="293"/>
        <v>土</v>
      </c>
      <c r="AD319" s="84" t="str">
        <f t="shared" si="293"/>
        <v>日</v>
      </c>
      <c r="AE319" s="84" t="str">
        <f t="shared" si="293"/>
        <v>月</v>
      </c>
      <c r="AF319" s="84" t="str">
        <f t="shared" si="293"/>
        <v>火</v>
      </c>
      <c r="AG319" s="84" t="str">
        <f t="shared" si="293"/>
        <v>水</v>
      </c>
      <c r="AH319" s="84" t="str">
        <f t="shared" si="293"/>
        <v>木</v>
      </c>
      <c r="AI319" s="84" t="str">
        <f t="shared" si="293"/>
        <v>金</v>
      </c>
      <c r="AJ319" s="85" t="str">
        <f t="shared" si="293"/>
        <v>土</v>
      </c>
      <c r="AK319" s="226"/>
      <c r="AL319" s="229"/>
      <c r="AM319" s="232"/>
      <c r="AN319" s="236"/>
      <c r="AO319" s="237"/>
      <c r="AP319" s="182"/>
      <c r="AQ319" s="242"/>
      <c r="AR319" s="182"/>
      <c r="AT319" s="201"/>
      <c r="AU319" s="201"/>
      <c r="AV319" s="202"/>
      <c r="BA319" s="150"/>
      <c r="BB319" s="150"/>
    </row>
    <row r="320" spans="1:57" ht="26.25" customHeight="1">
      <c r="B320" s="86"/>
      <c r="C320" s="169" t="s">
        <v>21</v>
      </c>
      <c r="D320" s="88" t="s">
        <v>23</v>
      </c>
      <c r="E320" s="133" t="s">
        <v>59</v>
      </c>
      <c r="F320" s="158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9"/>
      <c r="AK320" s="227"/>
      <c r="AL320" s="230"/>
      <c r="AM320" s="233"/>
      <c r="AN320" s="238"/>
      <c r="AO320" s="239"/>
      <c r="AP320" s="243"/>
      <c r="AQ320" s="244"/>
      <c r="AR320" s="182"/>
      <c r="AV320" s="90">
        <f>COUNTIF(F317:AJ317,"外")</f>
        <v>0</v>
      </c>
      <c r="BA320" s="150"/>
      <c r="BB320" s="150"/>
      <c r="BC320" s="113"/>
      <c r="BD320" s="113"/>
      <c r="BE320" s="113"/>
    </row>
    <row r="321" spans="2:103" ht="13.5" customHeight="1">
      <c r="B321" s="210" t="str">
        <f>IF($AB$13="","",$AB$13)</f>
        <v>元請負人</v>
      </c>
      <c r="C321" s="207" t="str">
        <f>$AE$13</f>
        <v>A建設</v>
      </c>
      <c r="D321" s="91" t="str">
        <f>IF($AH$13="","",$AH$13)</f>
        <v>〇〇</v>
      </c>
      <c r="E321" s="192"/>
      <c r="F321" s="92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4"/>
      <c r="AF321" s="94"/>
      <c r="AG321" s="94"/>
      <c r="AH321" s="94"/>
      <c r="AI321" s="94"/>
      <c r="AJ321" s="95"/>
      <c r="AK321" s="96">
        <f>IF(D321="","",COUNT($F$318:$AJ$318)-AL321)</f>
        <v>31</v>
      </c>
      <c r="AL321" s="172">
        <f>IF(D321="","",AT321+AU321)</f>
        <v>0</v>
      </c>
      <c r="AM321" s="98">
        <f>IF(D321="","",COUNTIF(F321:AJ321,"休"))</f>
        <v>0</v>
      </c>
      <c r="AN321" s="195">
        <f t="shared" ref="AN321:AN326" si="294">IF(D321="","",IF(AK321=0,"－",IFERROR(ROUNDDOWN(AM321/AK321,3),"")))</f>
        <v>0</v>
      </c>
      <c r="AO321" s="196"/>
      <c r="AP321" s="213">
        <f>ROUNDDOWN(AVERAGE(AN321:AN336),3)</f>
        <v>0</v>
      </c>
      <c r="AQ321" s="214"/>
      <c r="AR321" s="178"/>
      <c r="AT321" s="88">
        <f>IF(D321="","",COUNTIF(F321:AJ321,"－"))</f>
        <v>0</v>
      </c>
      <c r="AU321" s="88">
        <f>IF(D321="","",COUNTIF(F321:AJ321,"外"))</f>
        <v>0</v>
      </c>
      <c r="AV321" s="2"/>
      <c r="AX321" s="245" t="str">
        <f>$AX$13</f>
        <v>元請負人</v>
      </c>
      <c r="AY321" s="246"/>
      <c r="AZ321" s="247"/>
      <c r="BA321" s="22" t="str">
        <f>$BA$13</f>
        <v>A建設</v>
      </c>
      <c r="BB321" s="23" t="str">
        <f>$BB$13</f>
        <v>〇〇</v>
      </c>
      <c r="BC321" s="90">
        <f>IF(AK321="",0,AK321)</f>
        <v>31</v>
      </c>
      <c r="BD321" s="90">
        <f t="shared" ref="BD321:BE326" si="295">IF(AL321="",0,AL321)</f>
        <v>0</v>
      </c>
      <c r="BE321" s="90">
        <f t="shared" si="295"/>
        <v>0</v>
      </c>
      <c r="BI321" s="100"/>
      <c r="BJ321" s="101">
        <f>AK321</f>
        <v>31</v>
      </c>
      <c r="BK321" s="90"/>
      <c r="BL321" s="90"/>
      <c r="BM321" s="90"/>
      <c r="BN321" s="90"/>
      <c r="BO321" s="90"/>
      <c r="BX321" s="90">
        <f>AL321</f>
        <v>0</v>
      </c>
      <c r="BY321" s="90"/>
      <c r="BZ321" s="90"/>
      <c r="CA321" s="90"/>
      <c r="CB321" s="90"/>
      <c r="CC321" s="90"/>
      <c r="CL321" s="90">
        <f>AM321</f>
        <v>0</v>
      </c>
      <c r="CM321" s="90"/>
      <c r="CN321" s="90"/>
      <c r="CO321" s="90"/>
      <c r="CP321" s="90"/>
      <c r="CQ321" s="90"/>
    </row>
    <row r="322" spans="2:103" ht="13.5" customHeight="1">
      <c r="B322" s="211"/>
      <c r="C322" s="208"/>
      <c r="D322" s="102" t="str">
        <f>IF($AH$14="","",$AH$14)</f>
        <v>●●</v>
      </c>
      <c r="E322" s="193"/>
      <c r="F322" s="103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5"/>
      <c r="AK322" s="96">
        <f t="shared" ref="AK322:AK326" si="296">IF(D322="","",COUNT($F$318:$AJ$318)-AL322)</f>
        <v>31</v>
      </c>
      <c r="AL322" s="96">
        <f t="shared" ref="AL322:AL326" si="297">IF(D322="","",AT322+AU322)</f>
        <v>0</v>
      </c>
      <c r="AM322" s="106">
        <f t="shared" ref="AM322:AM326" si="298">IF(D322="","",COUNTIF(F322:AJ322,"休"))</f>
        <v>0</v>
      </c>
      <c r="AN322" s="197">
        <f t="shared" si="294"/>
        <v>0</v>
      </c>
      <c r="AO322" s="198"/>
      <c r="AP322" s="215"/>
      <c r="AQ322" s="216"/>
      <c r="AR322" s="178"/>
      <c r="AT322" s="88">
        <f t="shared" ref="AT322:AT326" si="299">IF(D322="","",COUNTIF(F322:AJ322,"－"))</f>
        <v>0</v>
      </c>
      <c r="AU322" s="88">
        <f t="shared" ref="AU322:AU326" si="300">IF(D322="","",COUNTIF(F322:AJ322,"外"))</f>
        <v>0</v>
      </c>
      <c r="AV322" s="2"/>
      <c r="AX322" s="245"/>
      <c r="AY322" s="246"/>
      <c r="AZ322" s="247"/>
      <c r="BA322" s="35" t="str">
        <f>$BA$14</f>
        <v>A建設</v>
      </c>
      <c r="BB322" s="36" t="str">
        <f>$BB$14</f>
        <v>●●</v>
      </c>
      <c r="BC322" s="90">
        <f t="shared" ref="BC322:BC326" si="301">IF(AK322="",0,AK322)</f>
        <v>31</v>
      </c>
      <c r="BD322" s="90">
        <f t="shared" si="295"/>
        <v>0</v>
      </c>
      <c r="BE322" s="90">
        <f t="shared" si="295"/>
        <v>0</v>
      </c>
      <c r="BI322" s="100"/>
      <c r="BJ322" s="101"/>
      <c r="BK322" s="90">
        <f>AK322</f>
        <v>31</v>
      </c>
      <c r="BL322" s="90"/>
      <c r="BM322" s="90"/>
      <c r="BN322" s="90"/>
      <c r="BO322" s="90"/>
      <c r="BX322" s="90"/>
      <c r="BY322" s="90">
        <f>AL322</f>
        <v>0</v>
      </c>
      <c r="BZ322" s="90"/>
      <c r="CA322" s="90"/>
      <c r="CB322" s="90"/>
      <c r="CC322" s="90"/>
      <c r="CL322" s="90"/>
      <c r="CM322" s="90">
        <f>AM322</f>
        <v>0</v>
      </c>
      <c r="CN322" s="90"/>
      <c r="CO322" s="90"/>
      <c r="CP322" s="90"/>
      <c r="CQ322" s="90"/>
    </row>
    <row r="323" spans="2:103" ht="13.5" customHeight="1">
      <c r="B323" s="211"/>
      <c r="C323" s="208"/>
      <c r="D323" s="102" t="str">
        <f>IF($AH$15="","",$AH$15)</f>
        <v>△△</v>
      </c>
      <c r="E323" s="193"/>
      <c r="F323" s="103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5"/>
      <c r="AK323" s="96">
        <f t="shared" si="296"/>
        <v>31</v>
      </c>
      <c r="AL323" s="96">
        <f t="shared" si="297"/>
        <v>0</v>
      </c>
      <c r="AM323" s="106">
        <f t="shared" si="298"/>
        <v>0</v>
      </c>
      <c r="AN323" s="197">
        <f t="shared" si="294"/>
        <v>0</v>
      </c>
      <c r="AO323" s="198"/>
      <c r="AP323" s="215"/>
      <c r="AQ323" s="216"/>
      <c r="AR323" s="178"/>
      <c r="AT323" s="88">
        <f t="shared" si="299"/>
        <v>0</v>
      </c>
      <c r="AU323" s="88">
        <f t="shared" si="300"/>
        <v>0</v>
      </c>
      <c r="AV323" s="2"/>
      <c r="AX323" s="245"/>
      <c r="AY323" s="246"/>
      <c r="AZ323" s="247"/>
      <c r="BA323" s="35" t="str">
        <f>$BA$15</f>
        <v>A建設</v>
      </c>
      <c r="BB323" s="36" t="str">
        <f>$BB$15</f>
        <v>△△</v>
      </c>
      <c r="BC323" s="90">
        <f t="shared" si="301"/>
        <v>31</v>
      </c>
      <c r="BD323" s="90">
        <f t="shared" si="295"/>
        <v>0</v>
      </c>
      <c r="BE323" s="90">
        <f t="shared" si="295"/>
        <v>0</v>
      </c>
      <c r="BI323" s="100"/>
      <c r="BJ323" s="101"/>
      <c r="BK323" s="90"/>
      <c r="BL323" s="90">
        <f>AK323</f>
        <v>31</v>
      </c>
      <c r="BM323" s="90"/>
      <c r="BN323" s="90"/>
      <c r="BO323" s="90"/>
      <c r="BX323" s="90"/>
      <c r="BY323" s="90"/>
      <c r="BZ323" s="90">
        <f>AL323</f>
        <v>0</v>
      </c>
      <c r="CA323" s="90"/>
      <c r="CB323" s="90"/>
      <c r="CC323" s="90"/>
      <c r="CL323" s="90"/>
      <c r="CM323" s="90"/>
      <c r="CN323" s="90">
        <f>AM323</f>
        <v>0</v>
      </c>
      <c r="CO323" s="90"/>
      <c r="CP323" s="90"/>
      <c r="CQ323" s="90"/>
    </row>
    <row r="324" spans="2:103" ht="13.5" customHeight="1">
      <c r="B324" s="211"/>
      <c r="C324" s="208"/>
      <c r="D324" s="102" t="str">
        <f>IF($AH$16="","",$AH$16)</f>
        <v>■■</v>
      </c>
      <c r="E324" s="193"/>
      <c r="F324" s="103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5"/>
      <c r="AK324" s="96">
        <f t="shared" si="296"/>
        <v>31</v>
      </c>
      <c r="AL324" s="96">
        <f t="shared" si="297"/>
        <v>0</v>
      </c>
      <c r="AM324" s="106">
        <f t="shared" si="298"/>
        <v>0</v>
      </c>
      <c r="AN324" s="197">
        <f t="shared" si="294"/>
        <v>0</v>
      </c>
      <c r="AO324" s="198"/>
      <c r="AP324" s="215"/>
      <c r="AQ324" s="216"/>
      <c r="AR324" s="178"/>
      <c r="AT324" s="88">
        <f t="shared" si="299"/>
        <v>0</v>
      </c>
      <c r="AU324" s="88">
        <f t="shared" si="300"/>
        <v>0</v>
      </c>
      <c r="AV324" s="2"/>
      <c r="AX324" s="245"/>
      <c r="AY324" s="246"/>
      <c r="AZ324" s="247"/>
      <c r="BA324" s="35" t="str">
        <f>$BA$16</f>
        <v>A建設</v>
      </c>
      <c r="BB324" s="36" t="str">
        <f>$BB$16</f>
        <v>■■</v>
      </c>
      <c r="BC324" s="90">
        <f t="shared" si="301"/>
        <v>31</v>
      </c>
      <c r="BD324" s="90">
        <f t="shared" si="295"/>
        <v>0</v>
      </c>
      <c r="BE324" s="90">
        <f t="shared" si="295"/>
        <v>0</v>
      </c>
      <c r="BI324" s="100"/>
      <c r="BJ324" s="101"/>
      <c r="BK324" s="90"/>
      <c r="BL324" s="90"/>
      <c r="BM324" s="90">
        <f>AK324</f>
        <v>31</v>
      </c>
      <c r="BN324" s="90"/>
      <c r="BO324" s="90"/>
      <c r="BX324" s="90"/>
      <c r="BY324" s="90"/>
      <c r="BZ324" s="90"/>
      <c r="CA324" s="90">
        <f>AL324</f>
        <v>0</v>
      </c>
      <c r="CB324" s="90"/>
      <c r="CC324" s="90"/>
      <c r="CL324" s="90"/>
      <c r="CM324" s="90"/>
      <c r="CN324" s="90"/>
      <c r="CO324" s="90">
        <f>AM324</f>
        <v>0</v>
      </c>
      <c r="CP324" s="90"/>
      <c r="CQ324" s="90"/>
    </row>
    <row r="325" spans="2:103" ht="13.5" customHeight="1">
      <c r="B325" s="211"/>
      <c r="C325" s="208"/>
      <c r="D325" s="102" t="str">
        <f>IF($AH$17="","",$AH$17)</f>
        <v>★★</v>
      </c>
      <c r="E325" s="193"/>
      <c r="F325" s="103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5"/>
      <c r="AK325" s="96">
        <f t="shared" si="296"/>
        <v>31</v>
      </c>
      <c r="AL325" s="96">
        <f t="shared" si="297"/>
        <v>0</v>
      </c>
      <c r="AM325" s="106">
        <f t="shared" si="298"/>
        <v>0</v>
      </c>
      <c r="AN325" s="197">
        <f t="shared" si="294"/>
        <v>0</v>
      </c>
      <c r="AO325" s="198"/>
      <c r="AP325" s="215"/>
      <c r="AQ325" s="216"/>
      <c r="AR325" s="178"/>
      <c r="AT325" s="88">
        <f t="shared" si="299"/>
        <v>0</v>
      </c>
      <c r="AU325" s="88">
        <f t="shared" si="300"/>
        <v>0</v>
      </c>
      <c r="AV325" s="2"/>
      <c r="AX325" s="245"/>
      <c r="AY325" s="246"/>
      <c r="AZ325" s="247"/>
      <c r="BA325" s="35" t="str">
        <f>$BA$17</f>
        <v>A建設</v>
      </c>
      <c r="BB325" s="36" t="str">
        <f>$BB$17</f>
        <v>★★</v>
      </c>
      <c r="BC325" s="90">
        <f t="shared" si="301"/>
        <v>31</v>
      </c>
      <c r="BD325" s="90">
        <f t="shared" si="295"/>
        <v>0</v>
      </c>
      <c r="BE325" s="90">
        <f t="shared" si="295"/>
        <v>0</v>
      </c>
      <c r="BI325" s="100"/>
      <c r="BJ325" s="101"/>
      <c r="BK325" s="90"/>
      <c r="BL325" s="90"/>
      <c r="BM325" s="90"/>
      <c r="BN325" s="90">
        <f>AK325</f>
        <v>31</v>
      </c>
      <c r="BO325" s="90"/>
      <c r="BX325" s="90"/>
      <c r="BY325" s="90"/>
      <c r="BZ325" s="90"/>
      <c r="CA325" s="90"/>
      <c r="CB325" s="90">
        <f>AL325</f>
        <v>0</v>
      </c>
      <c r="CC325" s="90"/>
      <c r="CL325" s="90"/>
      <c r="CM325" s="90"/>
      <c r="CN325" s="90"/>
      <c r="CO325" s="90"/>
      <c r="CP325" s="90">
        <f>AM325</f>
        <v>0</v>
      </c>
      <c r="CQ325" s="90"/>
    </row>
    <row r="326" spans="2:103" ht="13.5" customHeight="1">
      <c r="B326" s="212"/>
      <c r="C326" s="209"/>
      <c r="D326" s="102" t="str">
        <f>IF($AH$18="","",$AH$18)</f>
        <v/>
      </c>
      <c r="E326" s="194"/>
      <c r="F326" s="107"/>
      <c r="G326" s="108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10"/>
      <c r="AK326" s="96" t="str">
        <f t="shared" si="296"/>
        <v/>
      </c>
      <c r="AL326" s="172" t="str">
        <f t="shared" si="297"/>
        <v/>
      </c>
      <c r="AM326" s="98" t="str">
        <f t="shared" si="298"/>
        <v/>
      </c>
      <c r="AN326" s="199" t="str">
        <f t="shared" si="294"/>
        <v/>
      </c>
      <c r="AO326" s="200"/>
      <c r="AP326" s="215"/>
      <c r="AQ326" s="216"/>
      <c r="AR326" s="178"/>
      <c r="AT326" s="88" t="str">
        <f t="shared" si="299"/>
        <v/>
      </c>
      <c r="AU326" s="88" t="str">
        <f t="shared" si="300"/>
        <v/>
      </c>
      <c r="AV326" s="2"/>
      <c r="AX326" s="245"/>
      <c r="AY326" s="246"/>
      <c r="AZ326" s="247"/>
      <c r="BA326" s="50" t="str">
        <f>$BA$18</f>
        <v>A建設</v>
      </c>
      <c r="BB326" s="51">
        <f>$BB$18</f>
        <v>0</v>
      </c>
      <c r="BC326" s="90">
        <f t="shared" si="301"/>
        <v>0</v>
      </c>
      <c r="BD326" s="90">
        <f t="shared" si="295"/>
        <v>0</v>
      </c>
      <c r="BE326" s="90">
        <f t="shared" si="295"/>
        <v>0</v>
      </c>
      <c r="BI326" s="100"/>
      <c r="BJ326" s="101"/>
      <c r="BK326" s="90"/>
      <c r="BL326" s="90"/>
      <c r="BM326" s="90"/>
      <c r="BN326" s="90"/>
      <c r="BO326" s="90" t="str">
        <f>AK326</f>
        <v/>
      </c>
      <c r="BX326" s="90"/>
      <c r="BY326" s="90"/>
      <c r="BZ326" s="90"/>
      <c r="CA326" s="90"/>
      <c r="CB326" s="90"/>
      <c r="CC326" s="90" t="str">
        <f>AL326</f>
        <v/>
      </c>
      <c r="CL326" s="90"/>
      <c r="CM326" s="90"/>
      <c r="CN326" s="90"/>
      <c r="CO326" s="90"/>
      <c r="CP326" s="90"/>
      <c r="CQ326" s="90" t="str">
        <f>AM326</f>
        <v/>
      </c>
    </row>
    <row r="327" spans="2:103" ht="26.25" customHeight="1">
      <c r="B327" s="210" t="str">
        <f>IF($AB$19="","",$AB$19)</f>
        <v>下請負人</v>
      </c>
      <c r="C327" s="207" t="str">
        <f>$AE$19</f>
        <v>B産業</v>
      </c>
      <c r="D327" s="88"/>
      <c r="E327" s="133" t="s">
        <v>59</v>
      </c>
      <c r="F327" s="158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9"/>
      <c r="AK327" s="88"/>
      <c r="AL327" s="88"/>
      <c r="AM327" s="170"/>
      <c r="AN327" s="112"/>
      <c r="AO327" s="113"/>
      <c r="AP327" s="215"/>
      <c r="AQ327" s="216"/>
      <c r="AR327" s="178"/>
      <c r="AX327" s="183" t="str">
        <f>$AX$19</f>
        <v>下請負人</v>
      </c>
      <c r="AY327" s="184"/>
      <c r="AZ327" s="185"/>
      <c r="BA327" s="150"/>
      <c r="BB327" s="151"/>
      <c r="BC327" s="114"/>
      <c r="BD327" s="114"/>
      <c r="BE327" s="114"/>
    </row>
    <row r="328" spans="2:103" ht="13.5" customHeight="1">
      <c r="B328" s="211"/>
      <c r="C328" s="208"/>
      <c r="D328" s="115" t="str">
        <f>IF($AH$19="","",$AH$19)</f>
        <v>〇〇</v>
      </c>
      <c r="E328" s="192"/>
      <c r="F328" s="92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4"/>
      <c r="AF328" s="94"/>
      <c r="AG328" s="94"/>
      <c r="AH328" s="94"/>
      <c r="AI328" s="94"/>
      <c r="AJ328" s="95"/>
      <c r="AK328" s="96">
        <f>IF(D328="","",COUNT($F$318:$AJ$318)-AL328)</f>
        <v>31</v>
      </c>
      <c r="AL328" s="172">
        <f>IF(D328="","",AT328+AU328)</f>
        <v>0</v>
      </c>
      <c r="AM328" s="98">
        <f>IF(D328="","",COUNTIF(F328:AJ328,"休"))</f>
        <v>0</v>
      </c>
      <c r="AN328" s="195">
        <f t="shared" ref="AN328:AN331" si="302">IF(D328="","",IF(AK328=0,"－",IFERROR(ROUNDDOWN(AM328/AK328,3),"")))</f>
        <v>0</v>
      </c>
      <c r="AO328" s="196"/>
      <c r="AP328" s="215"/>
      <c r="AQ328" s="216"/>
      <c r="AR328" s="178"/>
      <c r="AT328" s="88">
        <f t="shared" ref="AT328:AT331" si="303">IF(D328="","",COUNTIF(F328:AJ328,"－"))</f>
        <v>0</v>
      </c>
      <c r="AU328" s="88">
        <f t="shared" ref="AU328:AU331" si="304">IF(D328="","",COUNTIF(F328:AJ328,"外"))</f>
        <v>0</v>
      </c>
      <c r="AV328" s="2"/>
      <c r="AX328" s="186"/>
      <c r="AY328" s="187"/>
      <c r="AZ328" s="188"/>
      <c r="BA328" s="22" t="str">
        <f>$BA$19</f>
        <v>B産業</v>
      </c>
      <c r="BB328" s="23" t="str">
        <f>$BB$19</f>
        <v>〇〇</v>
      </c>
      <c r="BC328" s="90">
        <f t="shared" ref="BC328:BE331" si="305">IF(AK328="",0,AK328)</f>
        <v>31</v>
      </c>
      <c r="BD328" s="90">
        <f t="shared" si="305"/>
        <v>0</v>
      </c>
      <c r="BE328" s="90">
        <f t="shared" si="305"/>
        <v>0</v>
      </c>
      <c r="BP328" s="90">
        <f>AK328</f>
        <v>31</v>
      </c>
      <c r="BQ328" s="90"/>
      <c r="BR328" s="90"/>
      <c r="BS328" s="90"/>
      <c r="CD328" s="90">
        <f>AL328</f>
        <v>0</v>
      </c>
      <c r="CE328" s="90"/>
      <c r="CF328" s="90"/>
      <c r="CG328" s="90"/>
      <c r="CR328" s="90">
        <f>AM328</f>
        <v>0</v>
      </c>
      <c r="CS328" s="90"/>
      <c r="CT328" s="90"/>
      <c r="CU328" s="90"/>
    </row>
    <row r="329" spans="2:103" ht="13.5" customHeight="1">
      <c r="B329" s="211"/>
      <c r="C329" s="208"/>
      <c r="D329" s="102" t="str">
        <f>IF($AH$20="","",$AH$20)</f>
        <v>●●</v>
      </c>
      <c r="E329" s="193"/>
      <c r="F329" s="103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5"/>
      <c r="AK329" s="96">
        <f t="shared" ref="AK329:AK331" si="306">IF(D329="","",COUNT($F$318:$AJ$318)-AL329)</f>
        <v>31</v>
      </c>
      <c r="AL329" s="96">
        <f t="shared" ref="AL329:AL331" si="307">IF(D329="","",AT329+AU329)</f>
        <v>0</v>
      </c>
      <c r="AM329" s="106">
        <f t="shared" ref="AM329:AM331" si="308">IF(D329="","",COUNTIF(F329:AJ329,"休"))</f>
        <v>0</v>
      </c>
      <c r="AN329" s="197">
        <f t="shared" si="302"/>
        <v>0</v>
      </c>
      <c r="AO329" s="198"/>
      <c r="AP329" s="215"/>
      <c r="AQ329" s="216"/>
      <c r="AR329" s="178"/>
      <c r="AT329" s="88">
        <f t="shared" si="303"/>
        <v>0</v>
      </c>
      <c r="AU329" s="88">
        <f t="shared" si="304"/>
        <v>0</v>
      </c>
      <c r="AV329" s="2"/>
      <c r="AX329" s="186"/>
      <c r="AY329" s="187"/>
      <c r="AZ329" s="188"/>
      <c r="BA329" s="35" t="str">
        <f>$BA$20</f>
        <v>B産業</v>
      </c>
      <c r="BB329" s="152" t="str">
        <f>$BB$20</f>
        <v>●●</v>
      </c>
      <c r="BC329" s="90">
        <f t="shared" si="305"/>
        <v>31</v>
      </c>
      <c r="BD329" s="90">
        <f t="shared" si="305"/>
        <v>0</v>
      </c>
      <c r="BE329" s="90">
        <f t="shared" si="305"/>
        <v>0</v>
      </c>
      <c r="BP329" s="90"/>
      <c r="BQ329" s="90">
        <f>AK329</f>
        <v>31</v>
      </c>
      <c r="BR329" s="90"/>
      <c r="BS329" s="90"/>
      <c r="CD329" s="90"/>
      <c r="CE329" s="90">
        <f>AL329</f>
        <v>0</v>
      </c>
      <c r="CF329" s="90"/>
      <c r="CG329" s="90"/>
      <c r="CR329" s="90"/>
      <c r="CS329" s="90">
        <f>AM329</f>
        <v>0</v>
      </c>
      <c r="CT329" s="90"/>
      <c r="CU329" s="90"/>
    </row>
    <row r="330" spans="2:103" ht="13.5" customHeight="1">
      <c r="B330" s="211"/>
      <c r="C330" s="208"/>
      <c r="D330" s="102" t="str">
        <f>IF($AH$21="","",$AH$21)</f>
        <v/>
      </c>
      <c r="E330" s="193"/>
      <c r="F330" s="103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5"/>
      <c r="AK330" s="96" t="str">
        <f t="shared" si="306"/>
        <v/>
      </c>
      <c r="AL330" s="96" t="str">
        <f t="shared" si="307"/>
        <v/>
      </c>
      <c r="AM330" s="106" t="str">
        <f t="shared" si="308"/>
        <v/>
      </c>
      <c r="AN330" s="197" t="str">
        <f t="shared" si="302"/>
        <v/>
      </c>
      <c r="AO330" s="198"/>
      <c r="AP330" s="215"/>
      <c r="AQ330" s="216"/>
      <c r="AR330" s="178"/>
      <c r="AT330" s="88" t="str">
        <f t="shared" si="303"/>
        <v/>
      </c>
      <c r="AU330" s="88" t="str">
        <f t="shared" si="304"/>
        <v/>
      </c>
      <c r="AV330" s="2"/>
      <c r="AX330" s="186"/>
      <c r="AY330" s="187"/>
      <c r="AZ330" s="188"/>
      <c r="BA330" s="35" t="str">
        <f>$BA$21</f>
        <v>B産業</v>
      </c>
      <c r="BB330" s="152">
        <f>$BB$21</f>
        <v>0</v>
      </c>
      <c r="BC330" s="90">
        <f t="shared" si="305"/>
        <v>0</v>
      </c>
      <c r="BD330" s="90">
        <f t="shared" si="305"/>
        <v>0</v>
      </c>
      <c r="BE330" s="90">
        <f t="shared" si="305"/>
        <v>0</v>
      </c>
      <c r="BP330" s="90"/>
      <c r="BQ330" s="90"/>
      <c r="BR330" s="90" t="str">
        <f>AK330</f>
        <v/>
      </c>
      <c r="BS330" s="90"/>
      <c r="CD330" s="90"/>
      <c r="CE330" s="90"/>
      <c r="CF330" s="90" t="str">
        <f>AL330</f>
        <v/>
      </c>
      <c r="CG330" s="90"/>
      <c r="CR330" s="90"/>
      <c r="CS330" s="90"/>
      <c r="CT330" s="90" t="str">
        <f>AM330</f>
        <v/>
      </c>
      <c r="CU330" s="90"/>
    </row>
    <row r="331" spans="2:103" ht="13.5" customHeight="1">
      <c r="B331" s="211"/>
      <c r="C331" s="209"/>
      <c r="D331" s="115" t="str">
        <f>IF($AH$22="","",$AH$22)</f>
        <v/>
      </c>
      <c r="E331" s="194"/>
      <c r="F331" s="103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5"/>
      <c r="AK331" s="96" t="str">
        <f t="shared" si="306"/>
        <v/>
      </c>
      <c r="AL331" s="116" t="str">
        <f t="shared" si="307"/>
        <v/>
      </c>
      <c r="AM331" s="98" t="str">
        <f t="shared" si="308"/>
        <v/>
      </c>
      <c r="AN331" s="199" t="str">
        <f t="shared" si="302"/>
        <v/>
      </c>
      <c r="AO331" s="200"/>
      <c r="AP331" s="215"/>
      <c r="AQ331" s="216"/>
      <c r="AR331" s="178"/>
      <c r="AT331" s="88" t="str">
        <f t="shared" si="303"/>
        <v/>
      </c>
      <c r="AU331" s="88" t="str">
        <f t="shared" si="304"/>
        <v/>
      </c>
      <c r="AV331" s="2"/>
      <c r="AX331" s="186"/>
      <c r="AY331" s="187"/>
      <c r="AZ331" s="188"/>
      <c r="BA331" s="50" t="str">
        <f>$BA$22</f>
        <v>B産業</v>
      </c>
      <c r="BB331" s="153">
        <f t="shared" ref="BB331" si="309">BB311</f>
        <v>0</v>
      </c>
      <c r="BC331" s="90">
        <f t="shared" si="305"/>
        <v>0</v>
      </c>
      <c r="BD331" s="90">
        <f t="shared" si="305"/>
        <v>0</v>
      </c>
      <c r="BE331" s="90">
        <f t="shared" si="305"/>
        <v>0</v>
      </c>
      <c r="BP331" s="90"/>
      <c r="BQ331" s="90"/>
      <c r="BR331" s="90"/>
      <c r="BS331" s="90" t="str">
        <f>AK331</f>
        <v/>
      </c>
      <c r="CD331" s="90"/>
      <c r="CE331" s="90"/>
      <c r="CF331" s="90"/>
      <c r="CG331" s="90" t="str">
        <f>AL331</f>
        <v/>
      </c>
      <c r="CR331" s="90"/>
      <c r="CS331" s="90"/>
      <c r="CT331" s="90"/>
      <c r="CU331" s="90" t="str">
        <f>AM331</f>
        <v/>
      </c>
    </row>
    <row r="332" spans="2:103" ht="26.25" customHeight="1">
      <c r="B332" s="211"/>
      <c r="C332" s="207" t="str">
        <f>$AE$23</f>
        <v>C土木</v>
      </c>
      <c r="D332" s="88"/>
      <c r="E332" s="133" t="s">
        <v>59</v>
      </c>
      <c r="F332" s="158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9"/>
      <c r="AK332" s="88"/>
      <c r="AL332" s="88"/>
      <c r="AM332" s="170"/>
      <c r="AN332" s="112"/>
      <c r="AO332" s="113"/>
      <c r="AP332" s="215"/>
      <c r="AQ332" s="216"/>
      <c r="AR332" s="178"/>
      <c r="AX332" s="186"/>
      <c r="AY332" s="187"/>
      <c r="AZ332" s="188"/>
      <c r="BA332" s="150"/>
      <c r="BB332" s="149"/>
      <c r="BC332" s="114"/>
      <c r="BD332" s="114"/>
      <c r="BE332" s="114"/>
    </row>
    <row r="333" spans="2:103">
      <c r="B333" s="211"/>
      <c r="C333" s="208"/>
      <c r="D333" s="91" t="str">
        <f>IF($AH$23="","",$AH$23)</f>
        <v>●●</v>
      </c>
      <c r="E333" s="192"/>
      <c r="F333" s="92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117"/>
      <c r="AK333" s="96">
        <f>IF(D333="","",COUNT($F$318:$AJ$318)-AL333)</f>
        <v>31</v>
      </c>
      <c r="AL333" s="171">
        <f>IF(D333="","",AT333+AU333)</f>
        <v>0</v>
      </c>
      <c r="AM333" s="119">
        <f>IF(D333="","",COUNTIF(F333:AJ333,"休"))</f>
        <v>0</v>
      </c>
      <c r="AN333" s="195">
        <f t="shared" ref="AN333:AN336" si="310">IF(D333="","",IF(AK333=0,"－",IFERROR(ROUNDDOWN(AM333/AK333,3),"")))</f>
        <v>0</v>
      </c>
      <c r="AO333" s="196"/>
      <c r="AP333" s="215"/>
      <c r="AQ333" s="216"/>
      <c r="AR333" s="178"/>
      <c r="AT333" s="88">
        <f t="shared" ref="AT333:AT336" si="311">IF(D333="","",COUNTIF(F333:AJ333,"－"))</f>
        <v>0</v>
      </c>
      <c r="AU333" s="88">
        <f t="shared" ref="AU333:AU336" si="312">IF(D333="","",COUNTIF(F333:AJ333,"外"))</f>
        <v>0</v>
      </c>
      <c r="AV333" s="2"/>
      <c r="AX333" s="186"/>
      <c r="AY333" s="187"/>
      <c r="AZ333" s="188"/>
      <c r="BA333" s="22" t="str">
        <f>$BA$23</f>
        <v>C土木</v>
      </c>
      <c r="BB333" s="154" t="str">
        <f>$BB$23</f>
        <v>●●</v>
      </c>
      <c r="BC333" s="90">
        <f t="shared" ref="BC333:BE336" si="313">IF(AK333="",0,AK333)</f>
        <v>31</v>
      </c>
      <c r="BD333" s="90">
        <f t="shared" si="313"/>
        <v>0</v>
      </c>
      <c r="BE333" s="90">
        <f t="shared" si="313"/>
        <v>0</v>
      </c>
      <c r="BT333" s="90">
        <f>AK333</f>
        <v>31</v>
      </c>
      <c r="BU333" s="90"/>
      <c r="BV333" s="90"/>
      <c r="BW333" s="90"/>
      <c r="CH333" s="90">
        <f>AL333</f>
        <v>0</v>
      </c>
      <c r="CI333" s="90"/>
      <c r="CJ333" s="90"/>
      <c r="CK333" s="90"/>
      <c r="CV333" s="90">
        <f>AM333</f>
        <v>0</v>
      </c>
      <c r="CW333" s="90"/>
      <c r="CX333" s="90"/>
      <c r="CY333" s="90"/>
    </row>
    <row r="334" spans="2:103" ht="13.5" customHeight="1">
      <c r="B334" s="211"/>
      <c r="C334" s="208"/>
      <c r="D334" s="102" t="str">
        <f>IF($AH$24="","",$AH$24)</f>
        <v/>
      </c>
      <c r="E334" s="193"/>
      <c r="F334" s="103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5"/>
      <c r="AK334" s="96" t="str">
        <f t="shared" ref="AK334:AK336" si="314">IF(D334="","",COUNT($F$318:$AJ$318)-AL334)</f>
        <v/>
      </c>
      <c r="AL334" s="96" t="str">
        <f t="shared" ref="AL334:AL336" si="315">IF(D334="","",AT334+AU334)</f>
        <v/>
      </c>
      <c r="AM334" s="106" t="str">
        <f t="shared" ref="AM334:AM336" si="316">IF(D334="","",COUNTIF(F334:AJ334,"休"))</f>
        <v/>
      </c>
      <c r="AN334" s="197" t="str">
        <f t="shared" si="310"/>
        <v/>
      </c>
      <c r="AO334" s="198"/>
      <c r="AP334" s="215"/>
      <c r="AQ334" s="216"/>
      <c r="AR334" s="178"/>
      <c r="AT334" s="88" t="str">
        <f t="shared" si="311"/>
        <v/>
      </c>
      <c r="AU334" s="88" t="str">
        <f t="shared" si="312"/>
        <v/>
      </c>
      <c r="AV334" s="2"/>
      <c r="AX334" s="186"/>
      <c r="AY334" s="187"/>
      <c r="AZ334" s="188"/>
      <c r="BA334" s="35" t="str">
        <f>$BA$24</f>
        <v>C土木</v>
      </c>
      <c r="BB334" s="152">
        <f>$BB$24</f>
        <v>0</v>
      </c>
      <c r="BC334" s="90">
        <f t="shared" si="313"/>
        <v>0</v>
      </c>
      <c r="BD334" s="90">
        <f t="shared" si="313"/>
        <v>0</v>
      </c>
      <c r="BE334" s="90">
        <f t="shared" si="313"/>
        <v>0</v>
      </c>
      <c r="BT334" s="90"/>
      <c r="BU334" s="90" t="str">
        <f>AK334</f>
        <v/>
      </c>
      <c r="BV334" s="90"/>
      <c r="BW334" s="90"/>
      <c r="CH334" s="90"/>
      <c r="CI334" s="90" t="str">
        <f>AL334</f>
        <v/>
      </c>
      <c r="CJ334" s="90"/>
      <c r="CK334" s="90"/>
      <c r="CV334" s="90"/>
      <c r="CW334" s="90" t="str">
        <f>AM334</f>
        <v/>
      </c>
      <c r="CX334" s="90"/>
      <c r="CY334" s="90"/>
    </row>
    <row r="335" spans="2:103" ht="13.5" customHeight="1">
      <c r="B335" s="211"/>
      <c r="C335" s="208"/>
      <c r="D335" s="102" t="str">
        <f>IF($AH$25="","",$AH$25)</f>
        <v/>
      </c>
      <c r="E335" s="193"/>
      <c r="F335" s="103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5"/>
      <c r="AK335" s="96" t="str">
        <f t="shared" si="314"/>
        <v/>
      </c>
      <c r="AL335" s="96" t="str">
        <f t="shared" si="315"/>
        <v/>
      </c>
      <c r="AM335" s="106" t="str">
        <f t="shared" si="316"/>
        <v/>
      </c>
      <c r="AN335" s="197" t="str">
        <f t="shared" si="310"/>
        <v/>
      </c>
      <c r="AO335" s="198"/>
      <c r="AP335" s="215"/>
      <c r="AQ335" s="216"/>
      <c r="AR335" s="178"/>
      <c r="AT335" s="88" t="str">
        <f t="shared" si="311"/>
        <v/>
      </c>
      <c r="AU335" s="88" t="str">
        <f t="shared" si="312"/>
        <v/>
      </c>
      <c r="AV335" s="2"/>
      <c r="AX335" s="186"/>
      <c r="AY335" s="187"/>
      <c r="AZ335" s="188"/>
      <c r="BA335" s="35" t="str">
        <f>$BA$25</f>
        <v>C土木</v>
      </c>
      <c r="BB335" s="152">
        <f>$BB$25</f>
        <v>0</v>
      </c>
      <c r="BC335" s="90">
        <f t="shared" si="313"/>
        <v>0</v>
      </c>
      <c r="BD335" s="90">
        <f t="shared" si="313"/>
        <v>0</v>
      </c>
      <c r="BE335" s="90">
        <f t="shared" si="313"/>
        <v>0</v>
      </c>
      <c r="BT335" s="90"/>
      <c r="BU335" s="90"/>
      <c r="BV335" s="90" t="str">
        <f>AK335</f>
        <v/>
      </c>
      <c r="BW335" s="90"/>
      <c r="CH335" s="90"/>
      <c r="CI335" s="90"/>
      <c r="CJ335" s="90" t="str">
        <f>AL335</f>
        <v/>
      </c>
      <c r="CK335" s="90"/>
      <c r="CV335" s="90"/>
      <c r="CW335" s="90"/>
      <c r="CX335" s="90" t="str">
        <f>AM335</f>
        <v/>
      </c>
      <c r="CY335" s="90"/>
    </row>
    <row r="336" spans="2:103" ht="13.5" customHeight="1">
      <c r="B336" s="212"/>
      <c r="C336" s="209"/>
      <c r="D336" s="120" t="str">
        <f>IF($AH$26="","",$AH$26)</f>
        <v/>
      </c>
      <c r="E336" s="194"/>
      <c r="F336" s="121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22"/>
      <c r="AK336" s="173" t="str">
        <f t="shared" si="314"/>
        <v/>
      </c>
      <c r="AL336" s="173" t="str">
        <f t="shared" si="315"/>
        <v/>
      </c>
      <c r="AM336" s="124" t="str">
        <f t="shared" si="316"/>
        <v/>
      </c>
      <c r="AN336" s="199" t="str">
        <f t="shared" si="310"/>
        <v/>
      </c>
      <c r="AO336" s="200"/>
      <c r="AP336" s="217"/>
      <c r="AQ336" s="218"/>
      <c r="AR336" s="178"/>
      <c r="AT336" s="88" t="str">
        <f t="shared" si="311"/>
        <v/>
      </c>
      <c r="AU336" s="88" t="str">
        <f t="shared" si="312"/>
        <v/>
      </c>
      <c r="AV336" s="2"/>
      <c r="AX336" s="189"/>
      <c r="AY336" s="190"/>
      <c r="AZ336" s="191"/>
      <c r="BA336" s="50" t="str">
        <f>$BA$26</f>
        <v>C土木</v>
      </c>
      <c r="BB336" s="153">
        <f>$BB$26</f>
        <v>0</v>
      </c>
      <c r="BC336" s="90">
        <f t="shared" si="313"/>
        <v>0</v>
      </c>
      <c r="BD336" s="90">
        <f t="shared" si="313"/>
        <v>0</v>
      </c>
      <c r="BE336" s="90">
        <f t="shared" si="313"/>
        <v>0</v>
      </c>
      <c r="BT336" s="90"/>
      <c r="BU336" s="90"/>
      <c r="BV336" s="90"/>
      <c r="BW336" s="90" t="str">
        <f>AK336</f>
        <v/>
      </c>
      <c r="CH336" s="90"/>
      <c r="CI336" s="90"/>
      <c r="CJ336" s="90"/>
      <c r="CK336" s="90" t="str">
        <f>AL336</f>
        <v/>
      </c>
      <c r="CV336" s="90"/>
      <c r="CW336" s="90"/>
      <c r="CX336" s="90"/>
      <c r="CY336" s="90" t="str">
        <f>AM336</f>
        <v/>
      </c>
    </row>
    <row r="337" spans="2:99">
      <c r="B337" s="176"/>
      <c r="C337" s="174"/>
      <c r="D337" s="137"/>
      <c r="E337" s="138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8"/>
      <c r="AL337" s="138"/>
      <c r="AM337" s="203" t="s">
        <v>56</v>
      </c>
      <c r="AN337" s="204"/>
      <c r="AO337" s="204"/>
      <c r="AP337" s="205" t="str">
        <f>IF(7&gt;COUNT(F318:AJ318),"対象外",IF(AP321&gt;=0.285,"達成","未達成"))</f>
        <v>未達成</v>
      </c>
      <c r="AQ337" s="206"/>
      <c r="AR337" s="165"/>
      <c r="AT337" s="2"/>
      <c r="AU337" s="2"/>
      <c r="AV337" s="2"/>
      <c r="BA337" s="150"/>
      <c r="BB337" s="150"/>
      <c r="BC337" s="127"/>
      <c r="BD337" s="127"/>
      <c r="BE337" s="127"/>
    </row>
    <row r="338" spans="2:99">
      <c r="B338" s="177"/>
      <c r="C338" s="175"/>
      <c r="D338" s="179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126"/>
      <c r="AL338" s="2"/>
      <c r="AM338" s="2"/>
      <c r="AR338" s="155"/>
      <c r="BA338" s="150"/>
      <c r="BB338" s="150"/>
    </row>
    <row r="339" spans="2:99">
      <c r="B339" s="177"/>
      <c r="C339" s="175"/>
      <c r="D339" s="179"/>
      <c r="F339" s="129" t="str">
        <f>IF(F340="","",IF(COUNT($F340:$AJ340)&lt;7,"外",""))</f>
        <v/>
      </c>
      <c r="G339" s="129"/>
      <c r="H339" s="129"/>
      <c r="I339" s="130"/>
      <c r="J339" s="130"/>
      <c r="K339" s="130"/>
      <c r="AK339" s="139"/>
      <c r="AL339" s="2"/>
      <c r="AM339" s="2"/>
      <c r="AR339" s="155"/>
      <c r="BA339" s="150"/>
      <c r="BB339" s="150"/>
    </row>
    <row r="340" spans="2:99" ht="13.5" customHeight="1">
      <c r="B340" s="219">
        <f>F340</f>
        <v>46054</v>
      </c>
      <c r="C340" s="220"/>
      <c r="D340" s="221"/>
      <c r="E340" s="131" t="s">
        <v>57</v>
      </c>
      <c r="F340" s="78">
        <f>IF(EDATE(B318,1)&gt;$E$10,"",EDATE(B318,1))</f>
        <v>46054</v>
      </c>
      <c r="G340" s="79">
        <f t="shared" ref="G340:AJ340" si="317">IF(MONTH($F340)&lt;MONTH($F340+F$1),"",IF(($F340+F$1)&gt;$E$10,"",IF(F340=EOMONTH(($F340-DAY($F340)+G$1),0),"",IF(F340="","",F340+1))))</f>
        <v>46055</v>
      </c>
      <c r="H340" s="79">
        <f t="shared" si="317"/>
        <v>46056</v>
      </c>
      <c r="I340" s="79">
        <f t="shared" si="317"/>
        <v>46057</v>
      </c>
      <c r="J340" s="79">
        <f t="shared" si="317"/>
        <v>46058</v>
      </c>
      <c r="K340" s="79">
        <f t="shared" si="317"/>
        <v>46059</v>
      </c>
      <c r="L340" s="79">
        <f t="shared" si="317"/>
        <v>46060</v>
      </c>
      <c r="M340" s="79">
        <f t="shared" si="317"/>
        <v>46061</v>
      </c>
      <c r="N340" s="79">
        <f t="shared" si="317"/>
        <v>46062</v>
      </c>
      <c r="O340" s="79">
        <f t="shared" si="317"/>
        <v>46063</v>
      </c>
      <c r="P340" s="79">
        <f t="shared" si="317"/>
        <v>46064</v>
      </c>
      <c r="Q340" s="79">
        <f t="shared" si="317"/>
        <v>46065</v>
      </c>
      <c r="R340" s="79">
        <f t="shared" si="317"/>
        <v>46066</v>
      </c>
      <c r="S340" s="79">
        <f t="shared" si="317"/>
        <v>46067</v>
      </c>
      <c r="T340" s="79">
        <f t="shared" si="317"/>
        <v>46068</v>
      </c>
      <c r="U340" s="79">
        <f t="shared" si="317"/>
        <v>46069</v>
      </c>
      <c r="V340" s="79">
        <f t="shared" si="317"/>
        <v>46070</v>
      </c>
      <c r="W340" s="79">
        <f t="shared" si="317"/>
        <v>46071</v>
      </c>
      <c r="X340" s="79">
        <f t="shared" si="317"/>
        <v>46072</v>
      </c>
      <c r="Y340" s="79">
        <f t="shared" si="317"/>
        <v>46073</v>
      </c>
      <c r="Z340" s="79">
        <f t="shared" si="317"/>
        <v>46074</v>
      </c>
      <c r="AA340" s="79">
        <f t="shared" si="317"/>
        <v>46075</v>
      </c>
      <c r="AB340" s="79">
        <f t="shared" si="317"/>
        <v>46076</v>
      </c>
      <c r="AC340" s="79">
        <f t="shared" si="317"/>
        <v>46077</v>
      </c>
      <c r="AD340" s="79">
        <f t="shared" si="317"/>
        <v>46078</v>
      </c>
      <c r="AE340" s="79">
        <f t="shared" si="317"/>
        <v>46079</v>
      </c>
      <c r="AF340" s="79">
        <f t="shared" si="317"/>
        <v>46080</v>
      </c>
      <c r="AG340" s="79">
        <f t="shared" si="317"/>
        <v>46081</v>
      </c>
      <c r="AH340" s="79" t="str">
        <f t="shared" si="317"/>
        <v/>
      </c>
      <c r="AI340" s="79" t="str">
        <f t="shared" si="317"/>
        <v/>
      </c>
      <c r="AJ340" s="80" t="str">
        <f t="shared" si="317"/>
        <v/>
      </c>
      <c r="AK340" s="225" t="s">
        <v>25</v>
      </c>
      <c r="AL340" s="228" t="s">
        <v>71</v>
      </c>
      <c r="AM340" s="231" t="s">
        <v>27</v>
      </c>
      <c r="AN340" s="234" t="s">
        <v>51</v>
      </c>
      <c r="AO340" s="235"/>
      <c r="AP340" s="240" t="s">
        <v>52</v>
      </c>
      <c r="AQ340" s="241"/>
      <c r="AR340" s="182"/>
      <c r="AT340" s="201" t="s">
        <v>53</v>
      </c>
      <c r="AU340" s="201" t="s">
        <v>54</v>
      </c>
      <c r="AV340" s="202" t="s">
        <v>55</v>
      </c>
      <c r="BA340" s="150"/>
      <c r="BB340" s="150"/>
    </row>
    <row r="341" spans="2:99">
      <c r="B341" s="222"/>
      <c r="C341" s="223"/>
      <c r="D341" s="224"/>
      <c r="E341" s="132" t="s">
        <v>58</v>
      </c>
      <c r="F341" s="83" t="str">
        <f>TEXT(F340,"aaa")</f>
        <v>日</v>
      </c>
      <c r="G341" s="84" t="str">
        <f t="shared" ref="G341:AJ341" si="318">TEXT(G340,"aaa")</f>
        <v>月</v>
      </c>
      <c r="H341" s="84" t="str">
        <f t="shared" si="318"/>
        <v>火</v>
      </c>
      <c r="I341" s="84" t="str">
        <f t="shared" si="318"/>
        <v>水</v>
      </c>
      <c r="J341" s="84" t="str">
        <f t="shared" si="318"/>
        <v>木</v>
      </c>
      <c r="K341" s="84" t="str">
        <f t="shared" si="318"/>
        <v>金</v>
      </c>
      <c r="L341" s="84" t="str">
        <f t="shared" si="318"/>
        <v>土</v>
      </c>
      <c r="M341" s="84" t="str">
        <f t="shared" si="318"/>
        <v>日</v>
      </c>
      <c r="N341" s="84" t="str">
        <f t="shared" si="318"/>
        <v>月</v>
      </c>
      <c r="O341" s="84" t="str">
        <f t="shared" si="318"/>
        <v>火</v>
      </c>
      <c r="P341" s="84" t="str">
        <f t="shared" si="318"/>
        <v>水</v>
      </c>
      <c r="Q341" s="84" t="str">
        <f t="shared" si="318"/>
        <v>木</v>
      </c>
      <c r="R341" s="84" t="str">
        <f t="shared" si="318"/>
        <v>金</v>
      </c>
      <c r="S341" s="84" t="str">
        <f t="shared" si="318"/>
        <v>土</v>
      </c>
      <c r="T341" s="84" t="str">
        <f t="shared" si="318"/>
        <v>日</v>
      </c>
      <c r="U341" s="84" t="str">
        <f t="shared" si="318"/>
        <v>月</v>
      </c>
      <c r="V341" s="84" t="str">
        <f t="shared" si="318"/>
        <v>火</v>
      </c>
      <c r="W341" s="84" t="str">
        <f t="shared" si="318"/>
        <v>水</v>
      </c>
      <c r="X341" s="84" t="str">
        <f t="shared" si="318"/>
        <v>木</v>
      </c>
      <c r="Y341" s="84" t="str">
        <f t="shared" si="318"/>
        <v>金</v>
      </c>
      <c r="Z341" s="84" t="str">
        <f t="shared" si="318"/>
        <v>土</v>
      </c>
      <c r="AA341" s="84" t="str">
        <f t="shared" si="318"/>
        <v>日</v>
      </c>
      <c r="AB341" s="84" t="str">
        <f t="shared" si="318"/>
        <v>月</v>
      </c>
      <c r="AC341" s="84" t="str">
        <f t="shared" si="318"/>
        <v>火</v>
      </c>
      <c r="AD341" s="84" t="str">
        <f t="shared" si="318"/>
        <v>水</v>
      </c>
      <c r="AE341" s="84" t="str">
        <f t="shared" si="318"/>
        <v>木</v>
      </c>
      <c r="AF341" s="84" t="str">
        <f t="shared" si="318"/>
        <v>金</v>
      </c>
      <c r="AG341" s="84" t="str">
        <f t="shared" si="318"/>
        <v>土</v>
      </c>
      <c r="AH341" s="84" t="str">
        <f t="shared" si="318"/>
        <v/>
      </c>
      <c r="AI341" s="84" t="str">
        <f t="shared" si="318"/>
        <v/>
      </c>
      <c r="AJ341" s="85" t="str">
        <f t="shared" si="318"/>
        <v/>
      </c>
      <c r="AK341" s="226"/>
      <c r="AL341" s="229"/>
      <c r="AM341" s="232"/>
      <c r="AN341" s="236"/>
      <c r="AO341" s="237"/>
      <c r="AP341" s="182"/>
      <c r="AQ341" s="242"/>
      <c r="AR341" s="182"/>
      <c r="AT341" s="201"/>
      <c r="AU341" s="201"/>
      <c r="AV341" s="202"/>
      <c r="BA341" s="150"/>
      <c r="BB341" s="150"/>
    </row>
    <row r="342" spans="2:99" ht="26.25" customHeight="1">
      <c r="B342" s="86"/>
      <c r="C342" s="169" t="s">
        <v>21</v>
      </c>
      <c r="D342" s="88" t="s">
        <v>23</v>
      </c>
      <c r="E342" s="133" t="s">
        <v>59</v>
      </c>
      <c r="F342" s="158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9"/>
      <c r="AK342" s="227"/>
      <c r="AL342" s="230"/>
      <c r="AM342" s="233"/>
      <c r="AN342" s="238"/>
      <c r="AO342" s="239"/>
      <c r="AP342" s="243"/>
      <c r="AQ342" s="244"/>
      <c r="AR342" s="182"/>
      <c r="AV342" s="90">
        <f>COUNTIF(F339:AJ339,"外")</f>
        <v>0</v>
      </c>
      <c r="BA342" s="150"/>
      <c r="BB342" s="150"/>
      <c r="BC342" s="113"/>
      <c r="BD342" s="113"/>
      <c r="BE342" s="113"/>
    </row>
    <row r="343" spans="2:99" ht="13.5" customHeight="1">
      <c r="B343" s="210" t="str">
        <f>IF($AB$13="","",$AB$13)</f>
        <v>元請負人</v>
      </c>
      <c r="C343" s="207" t="str">
        <f>$AE$13</f>
        <v>A建設</v>
      </c>
      <c r="D343" s="91" t="str">
        <f>IF($AH$13="","",$AH$13)</f>
        <v>〇〇</v>
      </c>
      <c r="E343" s="192"/>
      <c r="F343" s="92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4"/>
      <c r="AF343" s="94"/>
      <c r="AG343" s="94"/>
      <c r="AH343" s="94"/>
      <c r="AI343" s="94"/>
      <c r="AJ343" s="95"/>
      <c r="AK343" s="96">
        <f>IF(D343="","",COUNT($F$340:$AJ$340)-AL343)</f>
        <v>28</v>
      </c>
      <c r="AL343" s="172">
        <f>IF(D343="","",AT343+AU343)</f>
        <v>0</v>
      </c>
      <c r="AM343" s="98">
        <f>IF(D343="","",COUNTIF(F343:AJ343,"休"))</f>
        <v>0</v>
      </c>
      <c r="AN343" s="195">
        <f t="shared" ref="AN343:AN348" si="319">IF(D343="","",IF(AK343=0,"－",IFERROR(ROUNDDOWN(AM343/AK343,3),"")))</f>
        <v>0</v>
      </c>
      <c r="AO343" s="196"/>
      <c r="AP343" s="213">
        <f>ROUNDDOWN(AVERAGE(AN343:AN358),3)</f>
        <v>0</v>
      </c>
      <c r="AQ343" s="214"/>
      <c r="AR343" s="178"/>
      <c r="AT343" s="88">
        <f>IF(D343="","",COUNTIF(F343:AJ343,"－"))</f>
        <v>0</v>
      </c>
      <c r="AU343" s="88">
        <f>IF(D343="","",COUNTIF(F343:AJ343,"外"))</f>
        <v>0</v>
      </c>
      <c r="AV343" s="2"/>
      <c r="AX343" s="245" t="str">
        <f>$AX$13</f>
        <v>元請負人</v>
      </c>
      <c r="AY343" s="246"/>
      <c r="AZ343" s="247"/>
      <c r="BA343" s="22" t="str">
        <f>$BA$13</f>
        <v>A建設</v>
      </c>
      <c r="BB343" s="23" t="str">
        <f>$BB$13</f>
        <v>〇〇</v>
      </c>
      <c r="BC343" s="90">
        <f>IF(AK343="",0,AK343)</f>
        <v>28</v>
      </c>
      <c r="BD343" s="90">
        <f t="shared" ref="BD343:BE348" si="320">IF(AL343="",0,AL343)</f>
        <v>0</v>
      </c>
      <c r="BE343" s="90">
        <f t="shared" si="320"/>
        <v>0</v>
      </c>
      <c r="BI343" s="100"/>
      <c r="BJ343" s="101">
        <f>AK343</f>
        <v>28</v>
      </c>
      <c r="BK343" s="90"/>
      <c r="BL343" s="90"/>
      <c r="BM343" s="90"/>
      <c r="BN343" s="90"/>
      <c r="BO343" s="90"/>
      <c r="BX343" s="90">
        <f>AL343</f>
        <v>0</v>
      </c>
      <c r="BY343" s="90"/>
      <c r="BZ343" s="90"/>
      <c r="CA343" s="90"/>
      <c r="CB343" s="90"/>
      <c r="CC343" s="90"/>
      <c r="CL343" s="90">
        <f>AM343</f>
        <v>0</v>
      </c>
      <c r="CM343" s="90"/>
      <c r="CN343" s="90"/>
      <c r="CO343" s="90"/>
      <c r="CP343" s="90"/>
      <c r="CQ343" s="90"/>
    </row>
    <row r="344" spans="2:99" ht="13.5" customHeight="1">
      <c r="B344" s="211"/>
      <c r="C344" s="208"/>
      <c r="D344" s="102" t="str">
        <f>IF($AH$14="","",$AH$14)</f>
        <v>●●</v>
      </c>
      <c r="E344" s="193"/>
      <c r="F344" s="103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5"/>
      <c r="AK344" s="96">
        <f t="shared" ref="AK344:AK348" si="321">IF(D344="","",COUNT($F$340:$AJ$340)-AL344)</f>
        <v>28</v>
      </c>
      <c r="AL344" s="96">
        <f t="shared" ref="AL344:AL348" si="322">IF(D344="","",AT344+AU344)</f>
        <v>0</v>
      </c>
      <c r="AM344" s="106">
        <f t="shared" ref="AM344:AM348" si="323">IF(D344="","",COUNTIF(F344:AJ344,"休"))</f>
        <v>0</v>
      </c>
      <c r="AN344" s="197">
        <f t="shared" si="319"/>
        <v>0</v>
      </c>
      <c r="AO344" s="198"/>
      <c r="AP344" s="215"/>
      <c r="AQ344" s="216"/>
      <c r="AR344" s="178"/>
      <c r="AT344" s="88">
        <f t="shared" ref="AT344:AT348" si="324">IF(D344="","",COUNTIF(F344:AJ344,"－"))</f>
        <v>0</v>
      </c>
      <c r="AU344" s="88">
        <f t="shared" ref="AU344:AU348" si="325">IF(D344="","",COUNTIF(F344:AJ344,"外"))</f>
        <v>0</v>
      </c>
      <c r="AV344" s="2"/>
      <c r="AX344" s="245"/>
      <c r="AY344" s="246"/>
      <c r="AZ344" s="247"/>
      <c r="BA344" s="35" t="str">
        <f>$BA$14</f>
        <v>A建設</v>
      </c>
      <c r="BB344" s="36" t="str">
        <f>$BB$14</f>
        <v>●●</v>
      </c>
      <c r="BC344" s="90">
        <f t="shared" ref="BC344:BC348" si="326">IF(AK344="",0,AK344)</f>
        <v>28</v>
      </c>
      <c r="BD344" s="90">
        <f t="shared" si="320"/>
        <v>0</v>
      </c>
      <c r="BE344" s="90">
        <f t="shared" si="320"/>
        <v>0</v>
      </c>
      <c r="BI344" s="100"/>
      <c r="BJ344" s="101"/>
      <c r="BK344" s="90">
        <f>AK344</f>
        <v>28</v>
      </c>
      <c r="BL344" s="90"/>
      <c r="BM344" s="90"/>
      <c r="BN344" s="90"/>
      <c r="BO344" s="90"/>
      <c r="BX344" s="90"/>
      <c r="BY344" s="90">
        <f>AL344</f>
        <v>0</v>
      </c>
      <c r="BZ344" s="90"/>
      <c r="CA344" s="90"/>
      <c r="CB344" s="90"/>
      <c r="CC344" s="90"/>
      <c r="CL344" s="90"/>
      <c r="CM344" s="90">
        <f>AM344</f>
        <v>0</v>
      </c>
      <c r="CN344" s="90"/>
      <c r="CO344" s="90"/>
      <c r="CP344" s="90"/>
      <c r="CQ344" s="90"/>
    </row>
    <row r="345" spans="2:99" ht="13.5" customHeight="1">
      <c r="B345" s="211"/>
      <c r="C345" s="208"/>
      <c r="D345" s="102" t="str">
        <f>IF($AH$15="","",$AH$15)</f>
        <v>△△</v>
      </c>
      <c r="E345" s="193"/>
      <c r="F345" s="103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5"/>
      <c r="AK345" s="96">
        <f t="shared" si="321"/>
        <v>28</v>
      </c>
      <c r="AL345" s="96">
        <f t="shared" si="322"/>
        <v>0</v>
      </c>
      <c r="AM345" s="106">
        <f t="shared" si="323"/>
        <v>0</v>
      </c>
      <c r="AN345" s="197">
        <f t="shared" si="319"/>
        <v>0</v>
      </c>
      <c r="AO345" s="198"/>
      <c r="AP345" s="215"/>
      <c r="AQ345" s="216"/>
      <c r="AR345" s="178"/>
      <c r="AT345" s="88">
        <f t="shared" si="324"/>
        <v>0</v>
      </c>
      <c r="AU345" s="88">
        <f t="shared" si="325"/>
        <v>0</v>
      </c>
      <c r="AV345" s="2"/>
      <c r="AX345" s="245"/>
      <c r="AY345" s="246"/>
      <c r="AZ345" s="247"/>
      <c r="BA345" s="35" t="str">
        <f>$BA$15</f>
        <v>A建設</v>
      </c>
      <c r="BB345" s="36" t="str">
        <f>$BB$15</f>
        <v>△△</v>
      </c>
      <c r="BC345" s="90">
        <f t="shared" si="326"/>
        <v>28</v>
      </c>
      <c r="BD345" s="90">
        <f t="shared" si="320"/>
        <v>0</v>
      </c>
      <c r="BE345" s="90">
        <f t="shared" si="320"/>
        <v>0</v>
      </c>
      <c r="BI345" s="100"/>
      <c r="BJ345" s="101"/>
      <c r="BK345" s="90"/>
      <c r="BL345" s="90">
        <f>AK345</f>
        <v>28</v>
      </c>
      <c r="BM345" s="90"/>
      <c r="BN345" s="90"/>
      <c r="BO345" s="90"/>
      <c r="BX345" s="90"/>
      <c r="BY345" s="90"/>
      <c r="BZ345" s="90">
        <f>AL345</f>
        <v>0</v>
      </c>
      <c r="CA345" s="90"/>
      <c r="CB345" s="90"/>
      <c r="CC345" s="90"/>
      <c r="CL345" s="90"/>
      <c r="CM345" s="90"/>
      <c r="CN345" s="90">
        <f>AM345</f>
        <v>0</v>
      </c>
      <c r="CO345" s="90"/>
      <c r="CP345" s="90"/>
      <c r="CQ345" s="90"/>
    </row>
    <row r="346" spans="2:99" ht="13.5" customHeight="1">
      <c r="B346" s="211"/>
      <c r="C346" s="208"/>
      <c r="D346" s="102" t="str">
        <f>IF($AH$16="","",$AH$16)</f>
        <v>■■</v>
      </c>
      <c r="E346" s="193"/>
      <c r="F346" s="103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5"/>
      <c r="AK346" s="96">
        <f t="shared" si="321"/>
        <v>28</v>
      </c>
      <c r="AL346" s="96">
        <f t="shared" si="322"/>
        <v>0</v>
      </c>
      <c r="AM346" s="106">
        <f t="shared" si="323"/>
        <v>0</v>
      </c>
      <c r="AN346" s="197">
        <f t="shared" si="319"/>
        <v>0</v>
      </c>
      <c r="AO346" s="198"/>
      <c r="AP346" s="215"/>
      <c r="AQ346" s="216"/>
      <c r="AR346" s="178"/>
      <c r="AT346" s="88">
        <f t="shared" si="324"/>
        <v>0</v>
      </c>
      <c r="AU346" s="88">
        <f t="shared" si="325"/>
        <v>0</v>
      </c>
      <c r="AV346" s="2"/>
      <c r="AX346" s="245"/>
      <c r="AY346" s="246"/>
      <c r="AZ346" s="247"/>
      <c r="BA346" s="35" t="str">
        <f>$BA$16</f>
        <v>A建設</v>
      </c>
      <c r="BB346" s="36" t="str">
        <f>$BB$16</f>
        <v>■■</v>
      </c>
      <c r="BC346" s="90">
        <f t="shared" si="326"/>
        <v>28</v>
      </c>
      <c r="BD346" s="90">
        <f t="shared" si="320"/>
        <v>0</v>
      </c>
      <c r="BE346" s="90">
        <f t="shared" si="320"/>
        <v>0</v>
      </c>
      <c r="BI346" s="100"/>
      <c r="BJ346" s="101"/>
      <c r="BK346" s="90"/>
      <c r="BL346" s="90"/>
      <c r="BM346" s="90">
        <f>AK346</f>
        <v>28</v>
      </c>
      <c r="BN346" s="90"/>
      <c r="BO346" s="90"/>
      <c r="BX346" s="90"/>
      <c r="BY346" s="90"/>
      <c r="BZ346" s="90"/>
      <c r="CA346" s="90">
        <f>AL346</f>
        <v>0</v>
      </c>
      <c r="CB346" s="90"/>
      <c r="CC346" s="90"/>
      <c r="CL346" s="90"/>
      <c r="CM346" s="90"/>
      <c r="CN346" s="90"/>
      <c r="CO346" s="90">
        <f>AM346</f>
        <v>0</v>
      </c>
      <c r="CP346" s="90"/>
      <c r="CQ346" s="90"/>
    </row>
    <row r="347" spans="2:99" ht="13.5" customHeight="1">
      <c r="B347" s="211"/>
      <c r="C347" s="208"/>
      <c r="D347" s="102" t="str">
        <f>IF($AH$17="","",$AH$17)</f>
        <v>★★</v>
      </c>
      <c r="E347" s="193"/>
      <c r="F347" s="103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5"/>
      <c r="AK347" s="96">
        <f t="shared" si="321"/>
        <v>28</v>
      </c>
      <c r="AL347" s="96">
        <f t="shared" si="322"/>
        <v>0</v>
      </c>
      <c r="AM347" s="106">
        <f t="shared" si="323"/>
        <v>0</v>
      </c>
      <c r="AN347" s="197">
        <f t="shared" si="319"/>
        <v>0</v>
      </c>
      <c r="AO347" s="198"/>
      <c r="AP347" s="215"/>
      <c r="AQ347" s="216"/>
      <c r="AR347" s="178"/>
      <c r="AT347" s="88">
        <f t="shared" si="324"/>
        <v>0</v>
      </c>
      <c r="AU347" s="88">
        <f t="shared" si="325"/>
        <v>0</v>
      </c>
      <c r="AV347" s="2"/>
      <c r="AX347" s="245"/>
      <c r="AY347" s="246"/>
      <c r="AZ347" s="247"/>
      <c r="BA347" s="35" t="str">
        <f>$BA$17</f>
        <v>A建設</v>
      </c>
      <c r="BB347" s="36" t="str">
        <f>$BB$17</f>
        <v>★★</v>
      </c>
      <c r="BC347" s="90">
        <f t="shared" si="326"/>
        <v>28</v>
      </c>
      <c r="BD347" s="90">
        <f t="shared" si="320"/>
        <v>0</v>
      </c>
      <c r="BE347" s="90">
        <f t="shared" si="320"/>
        <v>0</v>
      </c>
      <c r="BI347" s="100"/>
      <c r="BJ347" s="101"/>
      <c r="BK347" s="90"/>
      <c r="BL347" s="90"/>
      <c r="BM347" s="90"/>
      <c r="BN347" s="90">
        <f>AK347</f>
        <v>28</v>
      </c>
      <c r="BO347" s="90"/>
      <c r="BX347" s="90"/>
      <c r="BY347" s="90"/>
      <c r="BZ347" s="90"/>
      <c r="CA347" s="90"/>
      <c r="CB347" s="90">
        <f>AL347</f>
        <v>0</v>
      </c>
      <c r="CC347" s="90"/>
      <c r="CL347" s="90"/>
      <c r="CM347" s="90"/>
      <c r="CN347" s="90"/>
      <c r="CO347" s="90"/>
      <c r="CP347" s="90">
        <f>AM347</f>
        <v>0</v>
      </c>
      <c r="CQ347" s="90"/>
    </row>
    <row r="348" spans="2:99" ht="13.5" customHeight="1">
      <c r="B348" s="212"/>
      <c r="C348" s="209"/>
      <c r="D348" s="102" t="str">
        <f>IF($AH$18="","",$AH$18)</f>
        <v/>
      </c>
      <c r="E348" s="194"/>
      <c r="F348" s="107"/>
      <c r="G348" s="108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10"/>
      <c r="AK348" s="96" t="str">
        <f t="shared" si="321"/>
        <v/>
      </c>
      <c r="AL348" s="172" t="str">
        <f t="shared" si="322"/>
        <v/>
      </c>
      <c r="AM348" s="98" t="str">
        <f t="shared" si="323"/>
        <v/>
      </c>
      <c r="AN348" s="199" t="str">
        <f t="shared" si="319"/>
        <v/>
      </c>
      <c r="AO348" s="200"/>
      <c r="AP348" s="215"/>
      <c r="AQ348" s="216"/>
      <c r="AR348" s="178"/>
      <c r="AT348" s="88" t="str">
        <f t="shared" si="324"/>
        <v/>
      </c>
      <c r="AU348" s="88" t="str">
        <f t="shared" si="325"/>
        <v/>
      </c>
      <c r="AV348" s="2"/>
      <c r="AX348" s="245"/>
      <c r="AY348" s="246"/>
      <c r="AZ348" s="247"/>
      <c r="BA348" s="50" t="str">
        <f>$BA$18</f>
        <v>A建設</v>
      </c>
      <c r="BB348" s="51">
        <f>$BB$18</f>
        <v>0</v>
      </c>
      <c r="BC348" s="90">
        <f t="shared" si="326"/>
        <v>0</v>
      </c>
      <c r="BD348" s="90">
        <f t="shared" si="320"/>
        <v>0</v>
      </c>
      <c r="BE348" s="90">
        <f t="shared" si="320"/>
        <v>0</v>
      </c>
      <c r="BI348" s="100"/>
      <c r="BJ348" s="101"/>
      <c r="BK348" s="90"/>
      <c r="BL348" s="90"/>
      <c r="BM348" s="90"/>
      <c r="BN348" s="90"/>
      <c r="BO348" s="90" t="str">
        <f>AK348</f>
        <v/>
      </c>
      <c r="BX348" s="90"/>
      <c r="BY348" s="90"/>
      <c r="BZ348" s="90"/>
      <c r="CA348" s="90"/>
      <c r="CB348" s="90"/>
      <c r="CC348" s="90" t="str">
        <f>AL348</f>
        <v/>
      </c>
      <c r="CL348" s="90"/>
      <c r="CM348" s="90"/>
      <c r="CN348" s="90"/>
      <c r="CO348" s="90"/>
      <c r="CP348" s="90"/>
      <c r="CQ348" s="90" t="str">
        <f>AM348</f>
        <v/>
      </c>
    </row>
    <row r="349" spans="2:99" ht="26.25" customHeight="1">
      <c r="B349" s="210" t="str">
        <f>IF($AB$19="","",$AB$19)</f>
        <v>下請負人</v>
      </c>
      <c r="C349" s="207" t="str">
        <f>$AE$19</f>
        <v>B産業</v>
      </c>
      <c r="D349" s="88"/>
      <c r="E349" s="133" t="s">
        <v>59</v>
      </c>
      <c r="F349" s="158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9"/>
      <c r="AK349" s="88"/>
      <c r="AL349" s="88"/>
      <c r="AM349" s="170"/>
      <c r="AN349" s="112"/>
      <c r="AO349" s="113"/>
      <c r="AP349" s="215"/>
      <c r="AQ349" s="216"/>
      <c r="AR349" s="178"/>
      <c r="AX349" s="183" t="str">
        <f>$AX$19</f>
        <v>下請負人</v>
      </c>
      <c r="AY349" s="184"/>
      <c r="AZ349" s="185"/>
      <c r="BA349" s="150"/>
      <c r="BB349" s="151"/>
      <c r="BC349" s="114"/>
      <c r="BD349" s="114"/>
      <c r="BE349" s="114"/>
    </row>
    <row r="350" spans="2:99" ht="13.5" customHeight="1">
      <c r="B350" s="211"/>
      <c r="C350" s="208"/>
      <c r="D350" s="115" t="str">
        <f>IF($AH$19="","",$AH$19)</f>
        <v>〇〇</v>
      </c>
      <c r="E350" s="192"/>
      <c r="F350" s="92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4"/>
      <c r="AF350" s="94"/>
      <c r="AG350" s="94"/>
      <c r="AH350" s="94"/>
      <c r="AI350" s="94"/>
      <c r="AJ350" s="95"/>
      <c r="AK350" s="96">
        <f>IF(D350="","",COUNT($F$340:$AJ$340)-AL350)</f>
        <v>28</v>
      </c>
      <c r="AL350" s="172">
        <f>IF(D350="","",AT350+AU350)</f>
        <v>0</v>
      </c>
      <c r="AM350" s="98">
        <f>IF(D350="","",COUNTIF(F350:AJ350,"休"))</f>
        <v>0</v>
      </c>
      <c r="AN350" s="195">
        <f t="shared" ref="AN350:AN353" si="327">IF(D350="","",IF(AK350=0,"－",IFERROR(ROUNDDOWN(AM350/AK350,3),"")))</f>
        <v>0</v>
      </c>
      <c r="AO350" s="196"/>
      <c r="AP350" s="215"/>
      <c r="AQ350" s="216"/>
      <c r="AR350" s="178"/>
      <c r="AT350" s="88">
        <f t="shared" ref="AT350:AT353" si="328">IF(D350="","",COUNTIF(F350:AJ350,"－"))</f>
        <v>0</v>
      </c>
      <c r="AU350" s="88">
        <f t="shared" ref="AU350:AU353" si="329">IF(D350="","",COUNTIF(F350:AJ350,"外"))</f>
        <v>0</v>
      </c>
      <c r="AV350" s="2"/>
      <c r="AX350" s="186"/>
      <c r="AY350" s="187"/>
      <c r="AZ350" s="188"/>
      <c r="BA350" s="22" t="str">
        <f>$BA$19</f>
        <v>B産業</v>
      </c>
      <c r="BB350" s="23" t="str">
        <f>$BB$19</f>
        <v>〇〇</v>
      </c>
      <c r="BC350" s="90">
        <f t="shared" ref="BC350:BE353" si="330">IF(AK350="",0,AK350)</f>
        <v>28</v>
      </c>
      <c r="BD350" s="90">
        <f t="shared" si="330"/>
        <v>0</v>
      </c>
      <c r="BE350" s="90">
        <f t="shared" si="330"/>
        <v>0</v>
      </c>
      <c r="BP350" s="90">
        <f>AK350</f>
        <v>28</v>
      </c>
      <c r="BQ350" s="90"/>
      <c r="BR350" s="90"/>
      <c r="BS350" s="90"/>
      <c r="CD350" s="90">
        <f>AL350</f>
        <v>0</v>
      </c>
      <c r="CE350" s="90"/>
      <c r="CF350" s="90"/>
      <c r="CG350" s="90"/>
      <c r="CR350" s="90">
        <f>AM350</f>
        <v>0</v>
      </c>
      <c r="CS350" s="90"/>
      <c r="CT350" s="90"/>
      <c r="CU350" s="90"/>
    </row>
    <row r="351" spans="2:99" ht="13.5" customHeight="1">
      <c r="B351" s="211"/>
      <c r="C351" s="208"/>
      <c r="D351" s="102" t="str">
        <f>IF($AH$20="","",$AH$20)</f>
        <v>●●</v>
      </c>
      <c r="E351" s="193"/>
      <c r="F351" s="103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5"/>
      <c r="AK351" s="96">
        <f t="shared" ref="AK351:AK353" si="331">IF(D351="","",COUNT($F$340:$AJ$340)-AL351)</f>
        <v>28</v>
      </c>
      <c r="AL351" s="96">
        <f t="shared" ref="AL351:AL353" si="332">IF(D351="","",AT351+AU351)</f>
        <v>0</v>
      </c>
      <c r="AM351" s="106">
        <f t="shared" ref="AM351:AM353" si="333">IF(D351="","",COUNTIF(F351:AJ351,"休"))</f>
        <v>0</v>
      </c>
      <c r="AN351" s="197">
        <f t="shared" si="327"/>
        <v>0</v>
      </c>
      <c r="AO351" s="198"/>
      <c r="AP351" s="215"/>
      <c r="AQ351" s="216"/>
      <c r="AR351" s="178"/>
      <c r="AT351" s="88">
        <f t="shared" si="328"/>
        <v>0</v>
      </c>
      <c r="AU351" s="88">
        <f t="shared" si="329"/>
        <v>0</v>
      </c>
      <c r="AV351" s="2"/>
      <c r="AX351" s="186"/>
      <c r="AY351" s="187"/>
      <c r="AZ351" s="188"/>
      <c r="BA351" s="35" t="str">
        <f>$BA$20</f>
        <v>B産業</v>
      </c>
      <c r="BB351" s="152" t="str">
        <f>$BB$20</f>
        <v>●●</v>
      </c>
      <c r="BC351" s="90">
        <f t="shared" si="330"/>
        <v>28</v>
      </c>
      <c r="BD351" s="90">
        <f t="shared" si="330"/>
        <v>0</v>
      </c>
      <c r="BE351" s="90">
        <f t="shared" si="330"/>
        <v>0</v>
      </c>
      <c r="BP351" s="90"/>
      <c r="BQ351" s="90">
        <f>AK351</f>
        <v>28</v>
      </c>
      <c r="BR351" s="90"/>
      <c r="BS351" s="90"/>
      <c r="CD351" s="90"/>
      <c r="CE351" s="90">
        <f>AL351</f>
        <v>0</v>
      </c>
      <c r="CF351" s="90"/>
      <c r="CG351" s="90"/>
      <c r="CR351" s="90"/>
      <c r="CS351" s="90">
        <f>AM351</f>
        <v>0</v>
      </c>
      <c r="CT351" s="90"/>
      <c r="CU351" s="90"/>
    </row>
    <row r="352" spans="2:99" ht="13.5" customHeight="1">
      <c r="B352" s="211"/>
      <c r="C352" s="208"/>
      <c r="D352" s="102" t="str">
        <f>IF($AH$21="","",$AH$21)</f>
        <v/>
      </c>
      <c r="E352" s="193"/>
      <c r="F352" s="103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5"/>
      <c r="AK352" s="96" t="str">
        <f t="shared" si="331"/>
        <v/>
      </c>
      <c r="AL352" s="96" t="str">
        <f t="shared" si="332"/>
        <v/>
      </c>
      <c r="AM352" s="106" t="str">
        <f t="shared" si="333"/>
        <v/>
      </c>
      <c r="AN352" s="197" t="str">
        <f t="shared" si="327"/>
        <v/>
      </c>
      <c r="AO352" s="198"/>
      <c r="AP352" s="215"/>
      <c r="AQ352" s="216"/>
      <c r="AR352" s="178"/>
      <c r="AT352" s="88" t="str">
        <f t="shared" si="328"/>
        <v/>
      </c>
      <c r="AU352" s="88" t="str">
        <f t="shared" si="329"/>
        <v/>
      </c>
      <c r="AV352" s="2"/>
      <c r="AX352" s="186"/>
      <c r="AY352" s="187"/>
      <c r="AZ352" s="188"/>
      <c r="BA352" s="35" t="str">
        <f>$BA$21</f>
        <v>B産業</v>
      </c>
      <c r="BB352" s="152">
        <f>$BB$21</f>
        <v>0</v>
      </c>
      <c r="BC352" s="90">
        <f t="shared" si="330"/>
        <v>0</v>
      </c>
      <c r="BD352" s="90">
        <f t="shared" si="330"/>
        <v>0</v>
      </c>
      <c r="BE352" s="90">
        <f t="shared" si="330"/>
        <v>0</v>
      </c>
      <c r="BP352" s="90"/>
      <c r="BQ352" s="90"/>
      <c r="BR352" s="90" t="str">
        <f>AK352</f>
        <v/>
      </c>
      <c r="BS352" s="90"/>
      <c r="CD352" s="90"/>
      <c r="CE352" s="90"/>
      <c r="CF352" s="90" t="str">
        <f>AL352</f>
        <v/>
      </c>
      <c r="CG352" s="90"/>
      <c r="CR352" s="90"/>
      <c r="CS352" s="90"/>
      <c r="CT352" s="90" t="str">
        <f>AM352</f>
        <v/>
      </c>
      <c r="CU352" s="90"/>
    </row>
    <row r="353" spans="2:103" ht="13.5" customHeight="1">
      <c r="B353" s="211"/>
      <c r="C353" s="209"/>
      <c r="D353" s="115" t="str">
        <f>IF($AH$22="","",$AH$22)</f>
        <v/>
      </c>
      <c r="E353" s="194"/>
      <c r="F353" s="10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5"/>
      <c r="AK353" s="96" t="str">
        <f t="shared" si="331"/>
        <v/>
      </c>
      <c r="AL353" s="116" t="str">
        <f t="shared" si="332"/>
        <v/>
      </c>
      <c r="AM353" s="98" t="str">
        <f t="shared" si="333"/>
        <v/>
      </c>
      <c r="AN353" s="199" t="str">
        <f t="shared" si="327"/>
        <v/>
      </c>
      <c r="AO353" s="200"/>
      <c r="AP353" s="215"/>
      <c r="AQ353" s="216"/>
      <c r="AR353" s="178"/>
      <c r="AT353" s="88" t="str">
        <f t="shared" si="328"/>
        <v/>
      </c>
      <c r="AU353" s="88" t="str">
        <f t="shared" si="329"/>
        <v/>
      </c>
      <c r="AV353" s="2"/>
      <c r="AX353" s="186"/>
      <c r="AY353" s="187"/>
      <c r="AZ353" s="188"/>
      <c r="BA353" s="50" t="str">
        <f>$BA$22</f>
        <v>B産業</v>
      </c>
      <c r="BB353" s="153" t="str">
        <f t="shared" ref="BB353" si="334">BB333</f>
        <v>●●</v>
      </c>
      <c r="BC353" s="90">
        <f t="shared" si="330"/>
        <v>0</v>
      </c>
      <c r="BD353" s="90">
        <f t="shared" si="330"/>
        <v>0</v>
      </c>
      <c r="BE353" s="90">
        <f t="shared" si="330"/>
        <v>0</v>
      </c>
      <c r="BP353" s="90"/>
      <c r="BQ353" s="90"/>
      <c r="BR353" s="90"/>
      <c r="BS353" s="90" t="str">
        <f>AK353</f>
        <v/>
      </c>
      <c r="CD353" s="90"/>
      <c r="CE353" s="90"/>
      <c r="CF353" s="90"/>
      <c r="CG353" s="90" t="str">
        <f>AL353</f>
        <v/>
      </c>
      <c r="CR353" s="90"/>
      <c r="CS353" s="90"/>
      <c r="CT353" s="90"/>
      <c r="CU353" s="90" t="str">
        <f>AM353</f>
        <v/>
      </c>
    </row>
    <row r="354" spans="2:103" ht="24.75" customHeight="1">
      <c r="B354" s="211"/>
      <c r="C354" s="207" t="str">
        <f>$AE$23</f>
        <v>C土木</v>
      </c>
      <c r="D354" s="88"/>
      <c r="E354" s="133" t="s">
        <v>59</v>
      </c>
      <c r="F354" s="158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9"/>
      <c r="AK354" s="88"/>
      <c r="AL354" s="88"/>
      <c r="AM354" s="170"/>
      <c r="AN354" s="112"/>
      <c r="AO354" s="113"/>
      <c r="AP354" s="215"/>
      <c r="AQ354" s="216"/>
      <c r="AR354" s="178"/>
      <c r="AX354" s="186"/>
      <c r="AY354" s="187"/>
      <c r="AZ354" s="188"/>
      <c r="BA354" s="150"/>
      <c r="BB354" s="149"/>
      <c r="BC354" s="114"/>
      <c r="BD354" s="114"/>
      <c r="BE354" s="114"/>
    </row>
    <row r="355" spans="2:103">
      <c r="B355" s="211"/>
      <c r="C355" s="208"/>
      <c r="D355" s="91" t="str">
        <f>IF($AH$23="","",$AH$23)</f>
        <v>●●</v>
      </c>
      <c r="E355" s="192"/>
      <c r="F355" s="92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117"/>
      <c r="AK355" s="96">
        <f>IF(D355="","",COUNT($F$340:$AJ$340)-AL355)</f>
        <v>28</v>
      </c>
      <c r="AL355" s="171">
        <f>IF(D355="","",AT355+AU355)</f>
        <v>0</v>
      </c>
      <c r="AM355" s="119">
        <f>IF(D355="","",COUNTIF(F355:AJ355,"休"))</f>
        <v>0</v>
      </c>
      <c r="AN355" s="195">
        <f t="shared" ref="AN355:AN358" si="335">IF(D355="","",IF(AK355=0,"－",IFERROR(ROUNDDOWN(AM355/AK355,3),"")))</f>
        <v>0</v>
      </c>
      <c r="AO355" s="196"/>
      <c r="AP355" s="215"/>
      <c r="AQ355" s="216"/>
      <c r="AR355" s="178"/>
      <c r="AT355" s="88">
        <f t="shared" ref="AT355:AT358" si="336">IF(D355="","",COUNTIF(F355:AJ355,"－"))</f>
        <v>0</v>
      </c>
      <c r="AU355" s="88">
        <f t="shared" ref="AU355:AU358" si="337">IF(D355="","",COUNTIF(F355:AJ355,"外"))</f>
        <v>0</v>
      </c>
      <c r="AV355" s="2"/>
      <c r="AX355" s="186"/>
      <c r="AY355" s="187"/>
      <c r="AZ355" s="188"/>
      <c r="BA355" s="22" t="str">
        <f>$BA$23</f>
        <v>C土木</v>
      </c>
      <c r="BB355" s="154" t="str">
        <f>$BB$23</f>
        <v>●●</v>
      </c>
      <c r="BC355" s="90">
        <f t="shared" ref="BC355:BE358" si="338">IF(AK355="",0,AK355)</f>
        <v>28</v>
      </c>
      <c r="BD355" s="90">
        <f t="shared" si="338"/>
        <v>0</v>
      </c>
      <c r="BE355" s="90">
        <f t="shared" si="338"/>
        <v>0</v>
      </c>
      <c r="BT355" s="90">
        <f>AK355</f>
        <v>28</v>
      </c>
      <c r="BU355" s="90"/>
      <c r="BV355" s="90"/>
      <c r="BW355" s="90"/>
      <c r="CH355" s="90">
        <f>AL355</f>
        <v>0</v>
      </c>
      <c r="CI355" s="90"/>
      <c r="CJ355" s="90"/>
      <c r="CK355" s="90"/>
      <c r="CV355" s="90">
        <f>AM355</f>
        <v>0</v>
      </c>
      <c r="CW355" s="90"/>
      <c r="CX355" s="90"/>
      <c r="CY355" s="90"/>
    </row>
    <row r="356" spans="2:103" ht="13.5" customHeight="1">
      <c r="B356" s="211"/>
      <c r="C356" s="208"/>
      <c r="D356" s="102" t="str">
        <f>IF($AH$24="","",$AH$24)</f>
        <v/>
      </c>
      <c r="E356" s="193"/>
      <c r="F356" s="103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5"/>
      <c r="AK356" s="96" t="str">
        <f t="shared" ref="AK356:AK358" si="339">IF(D356="","",COUNT($F$340:$AJ$340)-AL356)</f>
        <v/>
      </c>
      <c r="AL356" s="96" t="str">
        <f t="shared" ref="AL356:AL358" si="340">IF(D356="","",AT356+AU356)</f>
        <v/>
      </c>
      <c r="AM356" s="106" t="str">
        <f t="shared" ref="AM356:AM358" si="341">IF(D356="","",COUNTIF(F356:AJ356,"休"))</f>
        <v/>
      </c>
      <c r="AN356" s="197" t="str">
        <f t="shared" si="335"/>
        <v/>
      </c>
      <c r="AO356" s="198"/>
      <c r="AP356" s="215"/>
      <c r="AQ356" s="216"/>
      <c r="AR356" s="178"/>
      <c r="AT356" s="88" t="str">
        <f t="shared" si="336"/>
        <v/>
      </c>
      <c r="AU356" s="88" t="str">
        <f t="shared" si="337"/>
        <v/>
      </c>
      <c r="AV356" s="2"/>
      <c r="AX356" s="186"/>
      <c r="AY356" s="187"/>
      <c r="AZ356" s="188"/>
      <c r="BA356" s="35" t="str">
        <f>$BA$24</f>
        <v>C土木</v>
      </c>
      <c r="BB356" s="152">
        <f>$BB$24</f>
        <v>0</v>
      </c>
      <c r="BC356" s="90">
        <f t="shared" si="338"/>
        <v>0</v>
      </c>
      <c r="BD356" s="90">
        <f t="shared" si="338"/>
        <v>0</v>
      </c>
      <c r="BE356" s="90">
        <f t="shared" si="338"/>
        <v>0</v>
      </c>
      <c r="BT356" s="90"/>
      <c r="BU356" s="90" t="str">
        <f>AK356</f>
        <v/>
      </c>
      <c r="BV356" s="90"/>
      <c r="BW356" s="90"/>
      <c r="CH356" s="90"/>
      <c r="CI356" s="90" t="str">
        <f>AL356</f>
        <v/>
      </c>
      <c r="CJ356" s="90"/>
      <c r="CK356" s="90"/>
      <c r="CV356" s="90"/>
      <c r="CW356" s="90" t="str">
        <f>AM356</f>
        <v/>
      </c>
      <c r="CX356" s="90"/>
      <c r="CY356" s="90"/>
    </row>
    <row r="357" spans="2:103" ht="13.5" customHeight="1">
      <c r="B357" s="211"/>
      <c r="C357" s="208"/>
      <c r="D357" s="102" t="str">
        <f>IF($AH$25="","",$AH$25)</f>
        <v/>
      </c>
      <c r="E357" s="193"/>
      <c r="F357" s="103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5"/>
      <c r="AK357" s="96" t="str">
        <f t="shared" si="339"/>
        <v/>
      </c>
      <c r="AL357" s="96" t="str">
        <f t="shared" si="340"/>
        <v/>
      </c>
      <c r="AM357" s="106" t="str">
        <f t="shared" si="341"/>
        <v/>
      </c>
      <c r="AN357" s="197" t="str">
        <f t="shared" si="335"/>
        <v/>
      </c>
      <c r="AO357" s="198"/>
      <c r="AP357" s="215"/>
      <c r="AQ357" s="216"/>
      <c r="AR357" s="178"/>
      <c r="AT357" s="88" t="str">
        <f t="shared" si="336"/>
        <v/>
      </c>
      <c r="AU357" s="88" t="str">
        <f t="shared" si="337"/>
        <v/>
      </c>
      <c r="AV357" s="2"/>
      <c r="AX357" s="186"/>
      <c r="AY357" s="187"/>
      <c r="AZ357" s="188"/>
      <c r="BA357" s="35" t="str">
        <f>$BA$25</f>
        <v>C土木</v>
      </c>
      <c r="BB357" s="152">
        <f>$BB$25</f>
        <v>0</v>
      </c>
      <c r="BC357" s="90">
        <f t="shared" si="338"/>
        <v>0</v>
      </c>
      <c r="BD357" s="90">
        <f t="shared" si="338"/>
        <v>0</v>
      </c>
      <c r="BE357" s="90">
        <f t="shared" si="338"/>
        <v>0</v>
      </c>
      <c r="BT357" s="90"/>
      <c r="BU357" s="90"/>
      <c r="BV357" s="90" t="str">
        <f>AK357</f>
        <v/>
      </c>
      <c r="BW357" s="90"/>
      <c r="CH357" s="90"/>
      <c r="CI357" s="90"/>
      <c r="CJ357" s="90" t="str">
        <f>AL357</f>
        <v/>
      </c>
      <c r="CK357" s="90"/>
      <c r="CV357" s="90"/>
      <c r="CW357" s="90"/>
      <c r="CX357" s="90" t="str">
        <f>AM357</f>
        <v/>
      </c>
      <c r="CY357" s="90"/>
    </row>
    <row r="358" spans="2:103" ht="13.5" customHeight="1">
      <c r="B358" s="212"/>
      <c r="C358" s="209"/>
      <c r="D358" s="120" t="str">
        <f>IF($AH$26="","",$AH$26)</f>
        <v/>
      </c>
      <c r="E358" s="194"/>
      <c r="F358" s="121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22"/>
      <c r="AK358" s="116" t="str">
        <f t="shared" si="339"/>
        <v/>
      </c>
      <c r="AL358" s="173" t="str">
        <f t="shared" si="340"/>
        <v/>
      </c>
      <c r="AM358" s="124" t="str">
        <f t="shared" si="341"/>
        <v/>
      </c>
      <c r="AN358" s="199" t="str">
        <f t="shared" si="335"/>
        <v/>
      </c>
      <c r="AO358" s="200"/>
      <c r="AP358" s="217"/>
      <c r="AQ358" s="218"/>
      <c r="AR358" s="178"/>
      <c r="AT358" s="88" t="str">
        <f t="shared" si="336"/>
        <v/>
      </c>
      <c r="AU358" s="88" t="str">
        <f t="shared" si="337"/>
        <v/>
      </c>
      <c r="AV358" s="2"/>
      <c r="AX358" s="189"/>
      <c r="AY358" s="190"/>
      <c r="AZ358" s="191"/>
      <c r="BA358" s="50" t="str">
        <f>$BA$26</f>
        <v>C土木</v>
      </c>
      <c r="BB358" s="153">
        <f>$BB$26</f>
        <v>0</v>
      </c>
      <c r="BC358" s="90">
        <f t="shared" si="338"/>
        <v>0</v>
      </c>
      <c r="BD358" s="90">
        <f t="shared" si="338"/>
        <v>0</v>
      </c>
      <c r="BE358" s="90">
        <f t="shared" si="338"/>
        <v>0</v>
      </c>
      <c r="BT358" s="90"/>
      <c r="BU358" s="90"/>
      <c r="BV358" s="90"/>
      <c r="BW358" s="90" t="str">
        <f>AK358</f>
        <v/>
      </c>
      <c r="CH358" s="90"/>
      <c r="CI358" s="90"/>
      <c r="CJ358" s="90"/>
      <c r="CK358" s="90" t="str">
        <f>AL358</f>
        <v/>
      </c>
      <c r="CV358" s="90"/>
      <c r="CW358" s="90"/>
      <c r="CX358" s="90"/>
      <c r="CY358" s="90" t="str">
        <f>AM358</f>
        <v/>
      </c>
    </row>
    <row r="359" spans="2:103"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M359" s="203" t="s">
        <v>56</v>
      </c>
      <c r="AN359" s="204"/>
      <c r="AO359" s="204"/>
      <c r="AP359" s="205" t="str">
        <f>IF(7&gt;COUNT(F340:AJ340),"対象外",IF(AP343&gt;=0.285,"達成","未達成"))</f>
        <v>未達成</v>
      </c>
      <c r="AQ359" s="206"/>
      <c r="AR359" s="165"/>
      <c r="BA359" s="150"/>
      <c r="BB359" s="150"/>
      <c r="BC359" s="127"/>
      <c r="BD359" s="127"/>
      <c r="BE359" s="127"/>
    </row>
    <row r="360" spans="2:103">
      <c r="B360" s="177"/>
      <c r="C360" s="175"/>
      <c r="D360" s="179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126"/>
      <c r="AL360" s="2"/>
      <c r="AM360" s="2"/>
      <c r="AR360" s="155"/>
      <c r="BA360" s="150"/>
      <c r="BB360" s="150"/>
    </row>
    <row r="361" spans="2:103">
      <c r="B361" s="177"/>
      <c r="C361" s="175"/>
      <c r="D361" s="179"/>
      <c r="F361" s="129" t="str">
        <f>IF(F362="","",IF(COUNT($F362:$AJ362)&lt;7,"外",""))</f>
        <v/>
      </c>
      <c r="G361" s="129" t="str">
        <f t="shared" ref="G361:K361" si="342">IF(G362="","",IF(COUNT($F362:$AJ362)&lt;7,"外",""))</f>
        <v/>
      </c>
      <c r="H361" s="129" t="str">
        <f t="shared" si="342"/>
        <v/>
      </c>
      <c r="I361" s="130" t="str">
        <f t="shared" si="342"/>
        <v/>
      </c>
      <c r="J361" s="130" t="str">
        <f t="shared" si="342"/>
        <v/>
      </c>
      <c r="K361" s="130" t="str">
        <f t="shared" si="342"/>
        <v/>
      </c>
      <c r="AK361" s="139"/>
      <c r="AL361" s="2"/>
      <c r="AM361" s="2"/>
      <c r="AR361" s="155"/>
      <c r="BA361" s="150"/>
      <c r="BB361" s="150"/>
    </row>
    <row r="362" spans="2:103" ht="13.5" customHeight="1">
      <c r="B362" s="219">
        <f>F362</f>
        <v>46082</v>
      </c>
      <c r="C362" s="220"/>
      <c r="D362" s="221"/>
      <c r="E362" s="131" t="s">
        <v>57</v>
      </c>
      <c r="F362" s="78">
        <f>IF(EDATE(B340,1)&gt;$E$10,"",EDATE(B340,1))</f>
        <v>46082</v>
      </c>
      <c r="G362" s="79">
        <f>IF(MONTH($F362)&lt;MONTH($F362+F$1),"",IF(($F362+F$1)&gt;$E$10,"",IF(F362=EOMONTH(($F362-DAY($F362)+G$1),0),"",IF(F362="","",F362+1))))</f>
        <v>46083</v>
      </c>
      <c r="H362" s="79">
        <f t="shared" ref="H362:AJ362" si="343">IF(MONTH($F362)&lt;MONTH($F362+G$1),"",IF(($F362+G$1)&gt;$E$10,"",IF(G362=EOMONTH(($F362-DAY($F362)+H$1),0),"",IF(G362="","",G362+1))))</f>
        <v>46084</v>
      </c>
      <c r="I362" s="79">
        <f t="shared" si="343"/>
        <v>46085</v>
      </c>
      <c r="J362" s="79">
        <f t="shared" si="343"/>
        <v>46086</v>
      </c>
      <c r="K362" s="79">
        <f t="shared" si="343"/>
        <v>46087</v>
      </c>
      <c r="L362" s="79">
        <f t="shared" si="343"/>
        <v>46088</v>
      </c>
      <c r="M362" s="79">
        <f t="shared" si="343"/>
        <v>46089</v>
      </c>
      <c r="N362" s="79">
        <f t="shared" si="343"/>
        <v>46090</v>
      </c>
      <c r="O362" s="79">
        <f t="shared" si="343"/>
        <v>46091</v>
      </c>
      <c r="P362" s="79">
        <f t="shared" si="343"/>
        <v>46092</v>
      </c>
      <c r="Q362" s="79">
        <f t="shared" si="343"/>
        <v>46093</v>
      </c>
      <c r="R362" s="79">
        <f t="shared" si="343"/>
        <v>46094</v>
      </c>
      <c r="S362" s="79">
        <f t="shared" si="343"/>
        <v>46095</v>
      </c>
      <c r="T362" s="79">
        <f t="shared" si="343"/>
        <v>46096</v>
      </c>
      <c r="U362" s="79">
        <f t="shared" si="343"/>
        <v>46097</v>
      </c>
      <c r="V362" s="79">
        <f t="shared" si="343"/>
        <v>46098</v>
      </c>
      <c r="W362" s="79">
        <f t="shared" si="343"/>
        <v>46099</v>
      </c>
      <c r="X362" s="79">
        <f t="shared" si="343"/>
        <v>46100</v>
      </c>
      <c r="Y362" s="79">
        <f t="shared" si="343"/>
        <v>46101</v>
      </c>
      <c r="Z362" s="79">
        <f t="shared" si="343"/>
        <v>46102</v>
      </c>
      <c r="AA362" s="79">
        <f t="shared" si="343"/>
        <v>46103</v>
      </c>
      <c r="AB362" s="79">
        <f t="shared" si="343"/>
        <v>46104</v>
      </c>
      <c r="AC362" s="79">
        <f t="shared" si="343"/>
        <v>46105</v>
      </c>
      <c r="AD362" s="79">
        <f t="shared" si="343"/>
        <v>46106</v>
      </c>
      <c r="AE362" s="79">
        <f t="shared" si="343"/>
        <v>46107</v>
      </c>
      <c r="AF362" s="79">
        <f t="shared" si="343"/>
        <v>46108</v>
      </c>
      <c r="AG362" s="79">
        <f t="shared" si="343"/>
        <v>46109</v>
      </c>
      <c r="AH362" s="79">
        <f t="shared" si="343"/>
        <v>46110</v>
      </c>
      <c r="AI362" s="79">
        <f t="shared" si="343"/>
        <v>46111</v>
      </c>
      <c r="AJ362" s="80">
        <f t="shared" si="343"/>
        <v>46112</v>
      </c>
      <c r="AK362" s="225" t="s">
        <v>25</v>
      </c>
      <c r="AL362" s="228" t="s">
        <v>71</v>
      </c>
      <c r="AM362" s="231" t="s">
        <v>27</v>
      </c>
      <c r="AN362" s="234" t="s">
        <v>51</v>
      </c>
      <c r="AO362" s="235"/>
      <c r="AP362" s="240" t="s">
        <v>52</v>
      </c>
      <c r="AQ362" s="241"/>
      <c r="AR362" s="182"/>
      <c r="AT362" s="201" t="s">
        <v>53</v>
      </c>
      <c r="AU362" s="201" t="s">
        <v>54</v>
      </c>
      <c r="AV362" s="202" t="s">
        <v>55</v>
      </c>
      <c r="BA362" s="150"/>
      <c r="BB362" s="150"/>
    </row>
    <row r="363" spans="2:103">
      <c r="B363" s="222"/>
      <c r="C363" s="223"/>
      <c r="D363" s="224"/>
      <c r="E363" s="132" t="s">
        <v>58</v>
      </c>
      <c r="F363" s="83" t="str">
        <f>TEXT(F362,"aaa")</f>
        <v>日</v>
      </c>
      <c r="G363" s="84" t="str">
        <f t="shared" ref="G363:AJ363" si="344">TEXT(G362,"aaa")</f>
        <v>月</v>
      </c>
      <c r="H363" s="84" t="str">
        <f t="shared" si="344"/>
        <v>火</v>
      </c>
      <c r="I363" s="84" t="str">
        <f t="shared" si="344"/>
        <v>水</v>
      </c>
      <c r="J363" s="84" t="str">
        <f t="shared" si="344"/>
        <v>木</v>
      </c>
      <c r="K363" s="84" t="str">
        <f t="shared" si="344"/>
        <v>金</v>
      </c>
      <c r="L363" s="84" t="str">
        <f t="shared" si="344"/>
        <v>土</v>
      </c>
      <c r="M363" s="84" t="str">
        <f t="shared" si="344"/>
        <v>日</v>
      </c>
      <c r="N363" s="84" t="str">
        <f t="shared" si="344"/>
        <v>月</v>
      </c>
      <c r="O363" s="84" t="str">
        <f t="shared" si="344"/>
        <v>火</v>
      </c>
      <c r="P363" s="84" t="str">
        <f t="shared" si="344"/>
        <v>水</v>
      </c>
      <c r="Q363" s="84" t="str">
        <f t="shared" si="344"/>
        <v>木</v>
      </c>
      <c r="R363" s="84" t="str">
        <f t="shared" si="344"/>
        <v>金</v>
      </c>
      <c r="S363" s="84" t="str">
        <f t="shared" si="344"/>
        <v>土</v>
      </c>
      <c r="T363" s="84" t="str">
        <f t="shared" si="344"/>
        <v>日</v>
      </c>
      <c r="U363" s="84" t="str">
        <f t="shared" si="344"/>
        <v>月</v>
      </c>
      <c r="V363" s="84" t="str">
        <f t="shared" si="344"/>
        <v>火</v>
      </c>
      <c r="W363" s="84" t="str">
        <f t="shared" si="344"/>
        <v>水</v>
      </c>
      <c r="X363" s="84" t="str">
        <f t="shared" si="344"/>
        <v>木</v>
      </c>
      <c r="Y363" s="84" t="str">
        <f t="shared" si="344"/>
        <v>金</v>
      </c>
      <c r="Z363" s="84" t="str">
        <f t="shared" si="344"/>
        <v>土</v>
      </c>
      <c r="AA363" s="84" t="str">
        <f t="shared" si="344"/>
        <v>日</v>
      </c>
      <c r="AB363" s="84" t="str">
        <f t="shared" si="344"/>
        <v>月</v>
      </c>
      <c r="AC363" s="84" t="str">
        <f t="shared" si="344"/>
        <v>火</v>
      </c>
      <c r="AD363" s="84" t="str">
        <f t="shared" si="344"/>
        <v>水</v>
      </c>
      <c r="AE363" s="84" t="str">
        <f t="shared" si="344"/>
        <v>木</v>
      </c>
      <c r="AF363" s="84" t="str">
        <f t="shared" si="344"/>
        <v>金</v>
      </c>
      <c r="AG363" s="84" t="str">
        <f t="shared" si="344"/>
        <v>土</v>
      </c>
      <c r="AH363" s="84" t="str">
        <f t="shared" si="344"/>
        <v>日</v>
      </c>
      <c r="AI363" s="84" t="str">
        <f t="shared" si="344"/>
        <v>月</v>
      </c>
      <c r="AJ363" s="85" t="str">
        <f t="shared" si="344"/>
        <v>火</v>
      </c>
      <c r="AK363" s="226"/>
      <c r="AL363" s="229"/>
      <c r="AM363" s="232"/>
      <c r="AN363" s="236"/>
      <c r="AO363" s="237"/>
      <c r="AP363" s="182"/>
      <c r="AQ363" s="242"/>
      <c r="AR363" s="182"/>
      <c r="AT363" s="201"/>
      <c r="AU363" s="201"/>
      <c r="AV363" s="202"/>
      <c r="BA363" s="150"/>
      <c r="BB363" s="150"/>
    </row>
    <row r="364" spans="2:103" ht="26.25" customHeight="1">
      <c r="B364" s="86"/>
      <c r="C364" s="169" t="s">
        <v>21</v>
      </c>
      <c r="D364" s="88" t="s">
        <v>23</v>
      </c>
      <c r="E364" s="133" t="s">
        <v>59</v>
      </c>
      <c r="F364" s="158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9"/>
      <c r="AK364" s="227"/>
      <c r="AL364" s="230"/>
      <c r="AM364" s="233"/>
      <c r="AN364" s="238"/>
      <c r="AO364" s="239"/>
      <c r="AP364" s="243"/>
      <c r="AQ364" s="244"/>
      <c r="AR364" s="182"/>
      <c r="AV364" s="90">
        <f>COUNTIF(F361:AJ361,"外")</f>
        <v>0</v>
      </c>
      <c r="BA364" s="150"/>
      <c r="BB364" s="150"/>
      <c r="BC364" s="113"/>
      <c r="BD364" s="113"/>
      <c r="BE364" s="113"/>
    </row>
    <row r="365" spans="2:103" ht="13.5" customHeight="1">
      <c r="B365" s="210" t="str">
        <f>IF($AB$13="","",$AB$13)</f>
        <v>元請負人</v>
      </c>
      <c r="C365" s="207" t="str">
        <f>$AE$13</f>
        <v>A建設</v>
      </c>
      <c r="D365" s="91" t="str">
        <f>IF($AH$13="","",$AH$13)</f>
        <v>〇〇</v>
      </c>
      <c r="E365" s="192"/>
      <c r="F365" s="92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4"/>
      <c r="AF365" s="94"/>
      <c r="AG365" s="94"/>
      <c r="AH365" s="94"/>
      <c r="AI365" s="94"/>
      <c r="AJ365" s="95"/>
      <c r="AK365" s="96">
        <f>IF(D365="","",COUNT($F$362:$AJ$362)-AL365)</f>
        <v>31</v>
      </c>
      <c r="AL365" s="172">
        <f>IF(D365="","",AT365+AU365)</f>
        <v>0</v>
      </c>
      <c r="AM365" s="98">
        <f>IF(D365="","",COUNTIF(F365:AJ365,"休"))</f>
        <v>0</v>
      </c>
      <c r="AN365" s="195">
        <f t="shared" ref="AN365:AN370" si="345">IF(D365="","",IF(AK365=0,"－",IFERROR(ROUNDDOWN(AM365/AK365,3),"")))</f>
        <v>0</v>
      </c>
      <c r="AO365" s="196"/>
      <c r="AP365" s="213">
        <f>ROUNDDOWN(AVERAGE(AN365:AN380),3)</f>
        <v>0</v>
      </c>
      <c r="AQ365" s="214"/>
      <c r="AR365" s="178"/>
      <c r="AT365" s="88">
        <f>IF(D365="","",COUNTIF(F365:AJ365,"－"))</f>
        <v>0</v>
      </c>
      <c r="AU365" s="88">
        <f>IF(D365="","",COUNTIF(F365:AJ365,"外"))</f>
        <v>0</v>
      </c>
      <c r="AV365" s="2"/>
      <c r="AX365" s="245" t="str">
        <f>$AX$13</f>
        <v>元請負人</v>
      </c>
      <c r="AY365" s="246"/>
      <c r="AZ365" s="247"/>
      <c r="BA365" s="22" t="str">
        <f>$BA$13</f>
        <v>A建設</v>
      </c>
      <c r="BB365" s="23" t="str">
        <f>$BB$13</f>
        <v>〇〇</v>
      </c>
      <c r="BC365" s="90">
        <f>IF(AK365="",0,AK365)</f>
        <v>31</v>
      </c>
      <c r="BD365" s="90">
        <f t="shared" ref="BD365:BE370" si="346">IF(AL365="",0,AL365)</f>
        <v>0</v>
      </c>
      <c r="BE365" s="90">
        <f t="shared" si="346"/>
        <v>0</v>
      </c>
      <c r="BI365" s="100"/>
      <c r="BJ365" s="101">
        <f>AK365</f>
        <v>31</v>
      </c>
      <c r="BK365" s="90"/>
      <c r="BL365" s="90"/>
      <c r="BM365" s="90"/>
      <c r="BN365" s="90"/>
      <c r="BO365" s="90"/>
      <c r="BX365" s="90">
        <f>AL365</f>
        <v>0</v>
      </c>
      <c r="BY365" s="90"/>
      <c r="BZ365" s="90"/>
      <c r="CA365" s="90"/>
      <c r="CB365" s="90"/>
      <c r="CC365" s="90"/>
      <c r="CL365" s="90">
        <f>AM365</f>
        <v>0</v>
      </c>
      <c r="CM365" s="90"/>
      <c r="CN365" s="90"/>
      <c r="CO365" s="90"/>
      <c r="CP365" s="90"/>
      <c r="CQ365" s="90"/>
    </row>
    <row r="366" spans="2:103" ht="13.5" customHeight="1">
      <c r="B366" s="211"/>
      <c r="C366" s="208"/>
      <c r="D366" s="102" t="str">
        <f>IF($AH$14="","",$AH$14)</f>
        <v>●●</v>
      </c>
      <c r="E366" s="193"/>
      <c r="F366" s="103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5"/>
      <c r="AK366" s="96">
        <f t="shared" ref="AK366:AK370" si="347">IF(D366="","",COUNT($F$362:$AJ$362)-AL366)</f>
        <v>31</v>
      </c>
      <c r="AL366" s="96">
        <f t="shared" ref="AL366:AL370" si="348">IF(D366="","",AT366+AU366)</f>
        <v>0</v>
      </c>
      <c r="AM366" s="106">
        <f t="shared" ref="AM366:AM370" si="349">IF(D366="","",COUNTIF(F366:AJ366,"休"))</f>
        <v>0</v>
      </c>
      <c r="AN366" s="197">
        <f t="shared" si="345"/>
        <v>0</v>
      </c>
      <c r="AO366" s="198"/>
      <c r="AP366" s="215"/>
      <c r="AQ366" s="216"/>
      <c r="AR366" s="178"/>
      <c r="AT366" s="88">
        <f t="shared" ref="AT366:AT370" si="350">IF(D366="","",COUNTIF(F366:AJ366,"－"))</f>
        <v>0</v>
      </c>
      <c r="AU366" s="88">
        <f t="shared" ref="AU366:AU370" si="351">IF(D366="","",COUNTIF(F366:AJ366,"外"))</f>
        <v>0</v>
      </c>
      <c r="AV366" s="2"/>
      <c r="AX366" s="245"/>
      <c r="AY366" s="246"/>
      <c r="AZ366" s="247"/>
      <c r="BA366" s="35" t="str">
        <f>$BA$14</f>
        <v>A建設</v>
      </c>
      <c r="BB366" s="36" t="str">
        <f>$BB$14</f>
        <v>●●</v>
      </c>
      <c r="BC366" s="90">
        <f t="shared" ref="BC366:BC370" si="352">IF(AK366="",0,AK366)</f>
        <v>31</v>
      </c>
      <c r="BD366" s="90">
        <f t="shared" si="346"/>
        <v>0</v>
      </c>
      <c r="BE366" s="90">
        <f t="shared" si="346"/>
        <v>0</v>
      </c>
      <c r="BI366" s="100"/>
      <c r="BJ366" s="101"/>
      <c r="BK366" s="90">
        <f>AK366</f>
        <v>31</v>
      </c>
      <c r="BL366" s="90"/>
      <c r="BM366" s="90"/>
      <c r="BN366" s="90"/>
      <c r="BO366" s="90"/>
      <c r="BX366" s="90"/>
      <c r="BY366" s="90">
        <f>AL366</f>
        <v>0</v>
      </c>
      <c r="BZ366" s="90"/>
      <c r="CA366" s="90"/>
      <c r="CB366" s="90"/>
      <c r="CC366" s="90"/>
      <c r="CL366" s="90"/>
      <c r="CM366" s="90">
        <f>AM366</f>
        <v>0</v>
      </c>
      <c r="CN366" s="90"/>
      <c r="CO366" s="90"/>
      <c r="CP366" s="90"/>
      <c r="CQ366" s="90"/>
    </row>
    <row r="367" spans="2:103" ht="13.5" customHeight="1">
      <c r="B367" s="211"/>
      <c r="C367" s="208"/>
      <c r="D367" s="102" t="str">
        <f>IF($AH$15="","",$AH$15)</f>
        <v>△△</v>
      </c>
      <c r="E367" s="193"/>
      <c r="F367" s="103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5"/>
      <c r="AK367" s="96">
        <f t="shared" si="347"/>
        <v>31</v>
      </c>
      <c r="AL367" s="96">
        <f t="shared" si="348"/>
        <v>0</v>
      </c>
      <c r="AM367" s="106">
        <f t="shared" si="349"/>
        <v>0</v>
      </c>
      <c r="AN367" s="197">
        <f t="shared" si="345"/>
        <v>0</v>
      </c>
      <c r="AO367" s="198"/>
      <c r="AP367" s="215"/>
      <c r="AQ367" s="216"/>
      <c r="AR367" s="178"/>
      <c r="AT367" s="88">
        <f t="shared" si="350"/>
        <v>0</v>
      </c>
      <c r="AU367" s="88">
        <f t="shared" si="351"/>
        <v>0</v>
      </c>
      <c r="AV367" s="2"/>
      <c r="AX367" s="245"/>
      <c r="AY367" s="246"/>
      <c r="AZ367" s="247"/>
      <c r="BA367" s="35" t="str">
        <f>$BA$15</f>
        <v>A建設</v>
      </c>
      <c r="BB367" s="36" t="str">
        <f>$BB$15</f>
        <v>△△</v>
      </c>
      <c r="BC367" s="90">
        <f t="shared" si="352"/>
        <v>31</v>
      </c>
      <c r="BD367" s="90">
        <f t="shared" si="346"/>
        <v>0</v>
      </c>
      <c r="BE367" s="90">
        <f t="shared" si="346"/>
        <v>0</v>
      </c>
      <c r="BI367" s="100"/>
      <c r="BJ367" s="101"/>
      <c r="BK367" s="90"/>
      <c r="BL367" s="90">
        <f>AK367</f>
        <v>31</v>
      </c>
      <c r="BM367" s="90"/>
      <c r="BN367" s="90"/>
      <c r="BO367" s="90"/>
      <c r="BX367" s="90"/>
      <c r="BY367" s="90"/>
      <c r="BZ367" s="90">
        <f>AL367</f>
        <v>0</v>
      </c>
      <c r="CA367" s="90"/>
      <c r="CB367" s="90"/>
      <c r="CC367" s="90"/>
      <c r="CL367" s="90"/>
      <c r="CM367" s="90"/>
      <c r="CN367" s="90">
        <f>AM367</f>
        <v>0</v>
      </c>
      <c r="CO367" s="90"/>
      <c r="CP367" s="90"/>
      <c r="CQ367" s="90"/>
    </row>
    <row r="368" spans="2:103" ht="13.5" customHeight="1">
      <c r="B368" s="211"/>
      <c r="C368" s="208"/>
      <c r="D368" s="102" t="str">
        <f>IF($AH$16="","",$AH$16)</f>
        <v>■■</v>
      </c>
      <c r="E368" s="193"/>
      <c r="F368" s="103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5"/>
      <c r="AK368" s="96">
        <f t="shared" si="347"/>
        <v>31</v>
      </c>
      <c r="AL368" s="96">
        <f t="shared" si="348"/>
        <v>0</v>
      </c>
      <c r="AM368" s="106">
        <f t="shared" si="349"/>
        <v>0</v>
      </c>
      <c r="AN368" s="197">
        <f t="shared" si="345"/>
        <v>0</v>
      </c>
      <c r="AO368" s="198"/>
      <c r="AP368" s="215"/>
      <c r="AQ368" s="216"/>
      <c r="AR368" s="178"/>
      <c r="AT368" s="88">
        <f t="shared" si="350"/>
        <v>0</v>
      </c>
      <c r="AU368" s="88">
        <f t="shared" si="351"/>
        <v>0</v>
      </c>
      <c r="AV368" s="2"/>
      <c r="AX368" s="245"/>
      <c r="AY368" s="246"/>
      <c r="AZ368" s="247"/>
      <c r="BA368" s="35" t="str">
        <f>$BA$16</f>
        <v>A建設</v>
      </c>
      <c r="BB368" s="36" t="str">
        <f>$BB$16</f>
        <v>■■</v>
      </c>
      <c r="BC368" s="90">
        <f t="shared" si="352"/>
        <v>31</v>
      </c>
      <c r="BD368" s="90">
        <f t="shared" si="346"/>
        <v>0</v>
      </c>
      <c r="BE368" s="90">
        <f t="shared" si="346"/>
        <v>0</v>
      </c>
      <c r="BI368" s="100"/>
      <c r="BJ368" s="101"/>
      <c r="BK368" s="90"/>
      <c r="BL368" s="90"/>
      <c r="BM368" s="90">
        <f>AK368</f>
        <v>31</v>
      </c>
      <c r="BN368" s="90"/>
      <c r="BO368" s="90"/>
      <c r="BX368" s="90"/>
      <c r="BY368" s="90"/>
      <c r="BZ368" s="90"/>
      <c r="CA368" s="90">
        <f>AL368</f>
        <v>0</v>
      </c>
      <c r="CB368" s="90"/>
      <c r="CC368" s="90"/>
      <c r="CL368" s="90"/>
      <c r="CM368" s="90"/>
      <c r="CN368" s="90"/>
      <c r="CO368" s="90">
        <f>AM368</f>
        <v>0</v>
      </c>
      <c r="CP368" s="90"/>
      <c r="CQ368" s="90"/>
    </row>
    <row r="369" spans="2:103" ht="13.5" customHeight="1">
      <c r="B369" s="211"/>
      <c r="C369" s="208"/>
      <c r="D369" s="102" t="str">
        <f>IF($AH$17="","",$AH$17)</f>
        <v>★★</v>
      </c>
      <c r="E369" s="193"/>
      <c r="F369" s="103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5"/>
      <c r="AK369" s="96">
        <f t="shared" si="347"/>
        <v>31</v>
      </c>
      <c r="AL369" s="96">
        <f t="shared" si="348"/>
        <v>0</v>
      </c>
      <c r="AM369" s="106">
        <f t="shared" si="349"/>
        <v>0</v>
      </c>
      <c r="AN369" s="197">
        <f t="shared" si="345"/>
        <v>0</v>
      </c>
      <c r="AO369" s="198"/>
      <c r="AP369" s="215"/>
      <c r="AQ369" s="216"/>
      <c r="AR369" s="178"/>
      <c r="AT369" s="88">
        <f t="shared" si="350"/>
        <v>0</v>
      </c>
      <c r="AU369" s="88">
        <f t="shared" si="351"/>
        <v>0</v>
      </c>
      <c r="AV369" s="2"/>
      <c r="AX369" s="245"/>
      <c r="AY369" s="246"/>
      <c r="AZ369" s="247"/>
      <c r="BA369" s="35" t="str">
        <f>$BA$17</f>
        <v>A建設</v>
      </c>
      <c r="BB369" s="36" t="str">
        <f>$BB$17</f>
        <v>★★</v>
      </c>
      <c r="BC369" s="90">
        <f t="shared" si="352"/>
        <v>31</v>
      </c>
      <c r="BD369" s="90">
        <f t="shared" si="346"/>
        <v>0</v>
      </c>
      <c r="BE369" s="90">
        <f t="shared" si="346"/>
        <v>0</v>
      </c>
      <c r="BI369" s="100"/>
      <c r="BJ369" s="101"/>
      <c r="BK369" s="90"/>
      <c r="BL369" s="90"/>
      <c r="BM369" s="90"/>
      <c r="BN369" s="90">
        <f>AK369</f>
        <v>31</v>
      </c>
      <c r="BO369" s="90"/>
      <c r="BX369" s="90"/>
      <c r="BY369" s="90"/>
      <c r="BZ369" s="90"/>
      <c r="CA369" s="90"/>
      <c r="CB369" s="90">
        <f>AL369</f>
        <v>0</v>
      </c>
      <c r="CC369" s="90"/>
      <c r="CL369" s="90"/>
      <c r="CM369" s="90"/>
      <c r="CN369" s="90"/>
      <c r="CO369" s="90"/>
      <c r="CP369" s="90">
        <f>AM369</f>
        <v>0</v>
      </c>
      <c r="CQ369" s="90"/>
    </row>
    <row r="370" spans="2:103" ht="13.5" customHeight="1">
      <c r="B370" s="212"/>
      <c r="C370" s="209"/>
      <c r="D370" s="102" t="str">
        <f>IF($AH$18="","",$AH$18)</f>
        <v/>
      </c>
      <c r="E370" s="194"/>
      <c r="F370" s="107"/>
      <c r="G370" s="108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10"/>
      <c r="AK370" s="96" t="str">
        <f t="shared" si="347"/>
        <v/>
      </c>
      <c r="AL370" s="172" t="str">
        <f t="shared" si="348"/>
        <v/>
      </c>
      <c r="AM370" s="98" t="str">
        <f t="shared" si="349"/>
        <v/>
      </c>
      <c r="AN370" s="199" t="str">
        <f t="shared" si="345"/>
        <v/>
      </c>
      <c r="AO370" s="200"/>
      <c r="AP370" s="215"/>
      <c r="AQ370" s="216"/>
      <c r="AR370" s="178"/>
      <c r="AT370" s="88" t="str">
        <f t="shared" si="350"/>
        <v/>
      </c>
      <c r="AU370" s="88" t="str">
        <f t="shared" si="351"/>
        <v/>
      </c>
      <c r="AV370" s="2"/>
      <c r="AX370" s="245"/>
      <c r="AY370" s="246"/>
      <c r="AZ370" s="247"/>
      <c r="BA370" s="50" t="str">
        <f>$BA$18</f>
        <v>A建設</v>
      </c>
      <c r="BB370" s="51">
        <f>$BB$18</f>
        <v>0</v>
      </c>
      <c r="BC370" s="90">
        <f t="shared" si="352"/>
        <v>0</v>
      </c>
      <c r="BD370" s="90">
        <f t="shared" si="346"/>
        <v>0</v>
      </c>
      <c r="BE370" s="90">
        <f t="shared" si="346"/>
        <v>0</v>
      </c>
      <c r="BI370" s="100"/>
      <c r="BJ370" s="101"/>
      <c r="BK370" s="90"/>
      <c r="BL370" s="90"/>
      <c r="BM370" s="90"/>
      <c r="BN370" s="90"/>
      <c r="BO370" s="90" t="str">
        <f>AK370</f>
        <v/>
      </c>
      <c r="BX370" s="90"/>
      <c r="BY370" s="90"/>
      <c r="BZ370" s="90"/>
      <c r="CA370" s="90"/>
      <c r="CB370" s="90"/>
      <c r="CC370" s="90" t="str">
        <f>AL370</f>
        <v/>
      </c>
      <c r="CL370" s="90"/>
      <c r="CM370" s="90"/>
      <c r="CN370" s="90"/>
      <c r="CO370" s="90"/>
      <c r="CP370" s="90"/>
      <c r="CQ370" s="90" t="str">
        <f>AM370</f>
        <v/>
      </c>
    </row>
    <row r="371" spans="2:103" ht="26.25" customHeight="1">
      <c r="B371" s="210" t="str">
        <f>IF($AB$19="","",$AB$19)</f>
        <v>下請負人</v>
      </c>
      <c r="C371" s="207" t="str">
        <f>$AE$19</f>
        <v>B産業</v>
      </c>
      <c r="D371" s="88"/>
      <c r="E371" s="133" t="s">
        <v>59</v>
      </c>
      <c r="F371" s="158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9"/>
      <c r="AK371" s="88"/>
      <c r="AL371" s="88"/>
      <c r="AM371" s="170"/>
      <c r="AN371" s="112"/>
      <c r="AO371" s="113"/>
      <c r="AP371" s="215"/>
      <c r="AQ371" s="216"/>
      <c r="AR371" s="178"/>
      <c r="AX371" s="183" t="str">
        <f>$AX$19</f>
        <v>下請負人</v>
      </c>
      <c r="AY371" s="184"/>
      <c r="AZ371" s="185"/>
      <c r="BA371" s="150"/>
      <c r="BB371" s="151"/>
      <c r="BC371" s="114"/>
      <c r="BD371" s="114"/>
      <c r="BE371" s="114"/>
    </row>
    <row r="372" spans="2:103" ht="13.5" customHeight="1">
      <c r="B372" s="211"/>
      <c r="C372" s="208"/>
      <c r="D372" s="115" t="str">
        <f>IF($AH$19="","",$AH$19)</f>
        <v>〇〇</v>
      </c>
      <c r="E372" s="192"/>
      <c r="F372" s="92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4"/>
      <c r="AF372" s="94"/>
      <c r="AG372" s="94"/>
      <c r="AH372" s="94"/>
      <c r="AI372" s="94"/>
      <c r="AJ372" s="95"/>
      <c r="AK372" s="96">
        <f>IF(D372="","",COUNT($F$362:$AJ$362)-AL372)</f>
        <v>31</v>
      </c>
      <c r="AL372" s="172">
        <f>IF(D372="","",AT372+AU372)</f>
        <v>0</v>
      </c>
      <c r="AM372" s="98">
        <f>IF(D372="","",COUNTIF(F372:AJ372,"休"))</f>
        <v>0</v>
      </c>
      <c r="AN372" s="195">
        <f t="shared" ref="AN372:AN375" si="353">IF(D372="","",IF(AK372=0,"－",IFERROR(ROUNDDOWN(AM372/AK372,3),"")))</f>
        <v>0</v>
      </c>
      <c r="AO372" s="196"/>
      <c r="AP372" s="215"/>
      <c r="AQ372" s="216"/>
      <c r="AR372" s="178"/>
      <c r="AT372" s="88">
        <f t="shared" ref="AT372:AT375" si="354">IF(D372="","",COUNTIF(F372:AJ372,"－"))</f>
        <v>0</v>
      </c>
      <c r="AU372" s="88">
        <f t="shared" ref="AU372:AU375" si="355">IF(D372="","",COUNTIF(F372:AJ372,"外"))</f>
        <v>0</v>
      </c>
      <c r="AV372" s="2"/>
      <c r="AX372" s="186"/>
      <c r="AY372" s="187"/>
      <c r="AZ372" s="188"/>
      <c r="BA372" s="22" t="str">
        <f>$BA$19</f>
        <v>B産業</v>
      </c>
      <c r="BB372" s="23" t="str">
        <f>$BB$19</f>
        <v>〇〇</v>
      </c>
      <c r="BC372" s="90">
        <f t="shared" ref="BC372:BE375" si="356">IF(AK372="",0,AK372)</f>
        <v>31</v>
      </c>
      <c r="BD372" s="90">
        <f t="shared" si="356"/>
        <v>0</v>
      </c>
      <c r="BE372" s="90">
        <f t="shared" si="356"/>
        <v>0</v>
      </c>
      <c r="BP372" s="90">
        <f>AK372</f>
        <v>31</v>
      </c>
      <c r="BQ372" s="90"/>
      <c r="BR372" s="90"/>
      <c r="BS372" s="90"/>
      <c r="CD372" s="90">
        <f>AL372</f>
        <v>0</v>
      </c>
      <c r="CE372" s="90"/>
      <c r="CF372" s="90"/>
      <c r="CG372" s="90"/>
      <c r="CR372" s="90">
        <f>AM372</f>
        <v>0</v>
      </c>
      <c r="CS372" s="90"/>
      <c r="CT372" s="90"/>
      <c r="CU372" s="90"/>
    </row>
    <row r="373" spans="2:103" ht="13.5" customHeight="1">
      <c r="B373" s="211"/>
      <c r="C373" s="208"/>
      <c r="D373" s="102" t="str">
        <f>IF($AH$20="","",$AH$20)</f>
        <v>●●</v>
      </c>
      <c r="E373" s="193"/>
      <c r="F373" s="103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5"/>
      <c r="AK373" s="96">
        <f t="shared" ref="AK373:AK375" si="357">IF(D373="","",COUNT($F$362:$AJ$362)-AL373)</f>
        <v>31</v>
      </c>
      <c r="AL373" s="96">
        <f t="shared" ref="AL373:AL375" si="358">IF(D373="","",AT373+AU373)</f>
        <v>0</v>
      </c>
      <c r="AM373" s="106">
        <f t="shared" ref="AM373:AM375" si="359">IF(D373="","",COUNTIF(F373:AJ373,"休"))</f>
        <v>0</v>
      </c>
      <c r="AN373" s="197">
        <f t="shared" si="353"/>
        <v>0</v>
      </c>
      <c r="AO373" s="198"/>
      <c r="AP373" s="215"/>
      <c r="AQ373" s="216"/>
      <c r="AR373" s="178"/>
      <c r="AT373" s="88">
        <f t="shared" si="354"/>
        <v>0</v>
      </c>
      <c r="AU373" s="88">
        <f t="shared" si="355"/>
        <v>0</v>
      </c>
      <c r="AV373" s="2"/>
      <c r="AX373" s="186"/>
      <c r="AY373" s="187"/>
      <c r="AZ373" s="188"/>
      <c r="BA373" s="35" t="str">
        <f>$BA$20</f>
        <v>B産業</v>
      </c>
      <c r="BB373" s="152" t="str">
        <f>$BB$20</f>
        <v>●●</v>
      </c>
      <c r="BC373" s="90">
        <f t="shared" si="356"/>
        <v>31</v>
      </c>
      <c r="BD373" s="90">
        <f t="shared" si="356"/>
        <v>0</v>
      </c>
      <c r="BE373" s="90">
        <f t="shared" si="356"/>
        <v>0</v>
      </c>
      <c r="BP373" s="90"/>
      <c r="BQ373" s="90">
        <f>AK373</f>
        <v>31</v>
      </c>
      <c r="BR373" s="90"/>
      <c r="BS373" s="90"/>
      <c r="CD373" s="90"/>
      <c r="CE373" s="90">
        <f>AL373</f>
        <v>0</v>
      </c>
      <c r="CF373" s="90"/>
      <c r="CG373" s="90"/>
      <c r="CR373" s="90"/>
      <c r="CS373" s="90">
        <f>AM373</f>
        <v>0</v>
      </c>
      <c r="CT373" s="90"/>
      <c r="CU373" s="90"/>
    </row>
    <row r="374" spans="2:103" ht="13.5" customHeight="1">
      <c r="B374" s="211"/>
      <c r="C374" s="208"/>
      <c r="D374" s="102" t="str">
        <f>IF($AH$21="","",$AH$21)</f>
        <v/>
      </c>
      <c r="E374" s="193"/>
      <c r="F374" s="103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5"/>
      <c r="AK374" s="96" t="str">
        <f t="shared" si="357"/>
        <v/>
      </c>
      <c r="AL374" s="96" t="str">
        <f t="shared" si="358"/>
        <v/>
      </c>
      <c r="AM374" s="106" t="str">
        <f t="shared" si="359"/>
        <v/>
      </c>
      <c r="AN374" s="197" t="str">
        <f t="shared" si="353"/>
        <v/>
      </c>
      <c r="AO374" s="198"/>
      <c r="AP374" s="215"/>
      <c r="AQ374" s="216"/>
      <c r="AR374" s="178"/>
      <c r="AT374" s="88" t="str">
        <f t="shared" si="354"/>
        <v/>
      </c>
      <c r="AU374" s="88" t="str">
        <f t="shared" si="355"/>
        <v/>
      </c>
      <c r="AV374" s="2"/>
      <c r="AX374" s="186"/>
      <c r="AY374" s="187"/>
      <c r="AZ374" s="188"/>
      <c r="BA374" s="35" t="str">
        <f>$BA$21</f>
        <v>B産業</v>
      </c>
      <c r="BB374" s="152">
        <f>$BB$21</f>
        <v>0</v>
      </c>
      <c r="BC374" s="90">
        <f t="shared" si="356"/>
        <v>0</v>
      </c>
      <c r="BD374" s="90">
        <f t="shared" si="356"/>
        <v>0</v>
      </c>
      <c r="BE374" s="90">
        <f t="shared" si="356"/>
        <v>0</v>
      </c>
      <c r="BP374" s="90"/>
      <c r="BQ374" s="90"/>
      <c r="BR374" s="90" t="str">
        <f>AK374</f>
        <v/>
      </c>
      <c r="BS374" s="90"/>
      <c r="CD374" s="90"/>
      <c r="CE374" s="90"/>
      <c r="CF374" s="90" t="str">
        <f>AL374</f>
        <v/>
      </c>
      <c r="CG374" s="90"/>
      <c r="CR374" s="90"/>
      <c r="CS374" s="90"/>
      <c r="CT374" s="90" t="str">
        <f>AM374</f>
        <v/>
      </c>
      <c r="CU374" s="90"/>
    </row>
    <row r="375" spans="2:103" ht="13.5" customHeight="1">
      <c r="B375" s="211"/>
      <c r="C375" s="209"/>
      <c r="D375" s="115" t="str">
        <f>IF($AH$22="","",$AH$22)</f>
        <v/>
      </c>
      <c r="E375" s="194"/>
      <c r="F375" s="10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5"/>
      <c r="AK375" s="96" t="str">
        <f t="shared" si="357"/>
        <v/>
      </c>
      <c r="AL375" s="116" t="str">
        <f t="shared" si="358"/>
        <v/>
      </c>
      <c r="AM375" s="98" t="str">
        <f t="shared" si="359"/>
        <v/>
      </c>
      <c r="AN375" s="199" t="str">
        <f t="shared" si="353"/>
        <v/>
      </c>
      <c r="AO375" s="200"/>
      <c r="AP375" s="215"/>
      <c r="AQ375" s="216"/>
      <c r="AR375" s="178"/>
      <c r="AT375" s="88" t="str">
        <f t="shared" si="354"/>
        <v/>
      </c>
      <c r="AU375" s="88" t="str">
        <f t="shared" si="355"/>
        <v/>
      </c>
      <c r="AV375" s="2"/>
      <c r="AX375" s="186"/>
      <c r="AY375" s="187"/>
      <c r="AZ375" s="188"/>
      <c r="BA375" s="50" t="str">
        <f>$BA$22</f>
        <v>B産業</v>
      </c>
      <c r="BB375" s="153" t="str">
        <f t="shared" ref="BB375" si="360">BB355</f>
        <v>●●</v>
      </c>
      <c r="BC375" s="90">
        <f t="shared" si="356"/>
        <v>0</v>
      </c>
      <c r="BD375" s="90">
        <f t="shared" si="356"/>
        <v>0</v>
      </c>
      <c r="BE375" s="90">
        <f t="shared" si="356"/>
        <v>0</v>
      </c>
      <c r="BP375" s="90"/>
      <c r="BQ375" s="90"/>
      <c r="BR375" s="90"/>
      <c r="BS375" s="90" t="str">
        <f>AK375</f>
        <v/>
      </c>
      <c r="CD375" s="90"/>
      <c r="CE375" s="90"/>
      <c r="CF375" s="90"/>
      <c r="CG375" s="90" t="str">
        <f>AL375</f>
        <v/>
      </c>
      <c r="CR375" s="90"/>
      <c r="CS375" s="90"/>
      <c r="CT375" s="90"/>
      <c r="CU375" s="90" t="str">
        <f>AM375</f>
        <v/>
      </c>
    </row>
    <row r="376" spans="2:103" ht="26.25" customHeight="1">
      <c r="B376" s="211"/>
      <c r="C376" s="207" t="str">
        <f>$AE$23</f>
        <v>C土木</v>
      </c>
      <c r="D376" s="88"/>
      <c r="E376" s="133" t="s">
        <v>59</v>
      </c>
      <c r="F376" s="158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9"/>
      <c r="AK376" s="88"/>
      <c r="AL376" s="88"/>
      <c r="AM376" s="170"/>
      <c r="AN376" s="112"/>
      <c r="AO376" s="113"/>
      <c r="AP376" s="215"/>
      <c r="AQ376" s="216"/>
      <c r="AR376" s="178"/>
      <c r="AX376" s="186"/>
      <c r="AY376" s="187"/>
      <c r="AZ376" s="188"/>
      <c r="BA376" s="150"/>
      <c r="BB376" s="149"/>
      <c r="BC376" s="114"/>
      <c r="BD376" s="114"/>
      <c r="BE376" s="114"/>
    </row>
    <row r="377" spans="2:103">
      <c r="B377" s="211"/>
      <c r="C377" s="208"/>
      <c r="D377" s="91" t="str">
        <f>IF($AH$23="","",$AH$23)</f>
        <v>●●</v>
      </c>
      <c r="E377" s="192"/>
      <c r="F377" s="92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117"/>
      <c r="AK377" s="96">
        <f>IF(D377="","",COUNT($F$362:$AJ$362)-AL377)</f>
        <v>31</v>
      </c>
      <c r="AL377" s="171">
        <f>IF(D377="","",AT377+AU377)</f>
        <v>0</v>
      </c>
      <c r="AM377" s="119">
        <f>IF(D377="","",COUNTIF(F377:AJ377,"休"))</f>
        <v>0</v>
      </c>
      <c r="AN377" s="195">
        <f t="shared" ref="AN377:AN380" si="361">IF(D377="","",IF(AK377=0,"－",IFERROR(ROUNDDOWN(AM377/AK377,3),"")))</f>
        <v>0</v>
      </c>
      <c r="AO377" s="196"/>
      <c r="AP377" s="215"/>
      <c r="AQ377" s="216"/>
      <c r="AR377" s="178"/>
      <c r="AT377" s="88">
        <f t="shared" ref="AT377:AT380" si="362">IF(D377="","",COUNTIF(F377:AJ377,"－"))</f>
        <v>0</v>
      </c>
      <c r="AU377" s="88">
        <f t="shared" ref="AU377:AU380" si="363">IF(D377="","",COUNTIF(F377:AJ377,"外"))</f>
        <v>0</v>
      </c>
      <c r="AV377" s="2"/>
      <c r="AX377" s="186"/>
      <c r="AY377" s="187"/>
      <c r="AZ377" s="188"/>
      <c r="BA377" s="22" t="str">
        <f>$BA$23</f>
        <v>C土木</v>
      </c>
      <c r="BB377" s="154" t="str">
        <f>$BB$23</f>
        <v>●●</v>
      </c>
      <c r="BC377" s="90">
        <f t="shared" ref="BC377:BE380" si="364">IF(AK377="",0,AK377)</f>
        <v>31</v>
      </c>
      <c r="BD377" s="90">
        <f t="shared" si="364"/>
        <v>0</v>
      </c>
      <c r="BE377" s="90">
        <f t="shared" si="364"/>
        <v>0</v>
      </c>
      <c r="BT377" s="90">
        <f>AK377</f>
        <v>31</v>
      </c>
      <c r="BU377" s="90"/>
      <c r="BV377" s="90"/>
      <c r="BW377" s="90"/>
      <c r="CH377" s="90">
        <f>AL377</f>
        <v>0</v>
      </c>
      <c r="CI377" s="90"/>
      <c r="CJ377" s="90"/>
      <c r="CK377" s="90"/>
      <c r="CV377" s="90">
        <f>AM377</f>
        <v>0</v>
      </c>
      <c r="CW377" s="90"/>
      <c r="CX377" s="90"/>
      <c r="CY377" s="90"/>
    </row>
    <row r="378" spans="2:103" ht="13.5" customHeight="1">
      <c r="B378" s="211"/>
      <c r="C378" s="208"/>
      <c r="D378" s="102" t="str">
        <f>IF($AH$24="","",$AH$24)</f>
        <v/>
      </c>
      <c r="E378" s="193"/>
      <c r="F378" s="103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5"/>
      <c r="AK378" s="96" t="str">
        <f t="shared" ref="AK378:AK380" si="365">IF(D378="","",COUNT($F$362:$AJ$362)-AL378)</f>
        <v/>
      </c>
      <c r="AL378" s="96" t="str">
        <f t="shared" ref="AL378:AL380" si="366">IF(D378="","",AT378+AU378)</f>
        <v/>
      </c>
      <c r="AM378" s="106" t="str">
        <f t="shared" ref="AM378:AM380" si="367">IF(D378="","",COUNTIF(F378:AJ378,"休"))</f>
        <v/>
      </c>
      <c r="AN378" s="197" t="str">
        <f t="shared" si="361"/>
        <v/>
      </c>
      <c r="AO378" s="198"/>
      <c r="AP378" s="215"/>
      <c r="AQ378" s="216"/>
      <c r="AR378" s="178"/>
      <c r="AT378" s="88" t="str">
        <f t="shared" si="362"/>
        <v/>
      </c>
      <c r="AU378" s="88" t="str">
        <f t="shared" si="363"/>
        <v/>
      </c>
      <c r="AV378" s="2"/>
      <c r="AX378" s="186"/>
      <c r="AY378" s="187"/>
      <c r="AZ378" s="188"/>
      <c r="BA378" s="35" t="str">
        <f>$BA$24</f>
        <v>C土木</v>
      </c>
      <c r="BB378" s="152">
        <f>$BB$24</f>
        <v>0</v>
      </c>
      <c r="BC378" s="90">
        <f t="shared" si="364"/>
        <v>0</v>
      </c>
      <c r="BD378" s="90">
        <f t="shared" si="364"/>
        <v>0</v>
      </c>
      <c r="BE378" s="90">
        <f t="shared" si="364"/>
        <v>0</v>
      </c>
      <c r="BT378" s="90"/>
      <c r="BU378" s="90" t="str">
        <f>AK378</f>
        <v/>
      </c>
      <c r="BV378" s="90"/>
      <c r="BW378" s="90"/>
      <c r="CH378" s="90"/>
      <c r="CI378" s="90" t="str">
        <f>AL378</f>
        <v/>
      </c>
      <c r="CJ378" s="90"/>
      <c r="CK378" s="90"/>
      <c r="CV378" s="90"/>
      <c r="CW378" s="90" t="str">
        <f>AM378</f>
        <v/>
      </c>
      <c r="CX378" s="90"/>
      <c r="CY378" s="90"/>
    </row>
    <row r="379" spans="2:103" ht="13.5" customHeight="1">
      <c r="B379" s="211"/>
      <c r="C379" s="208"/>
      <c r="D379" s="102" t="str">
        <f>IF($AH$25="","",$AH$25)</f>
        <v/>
      </c>
      <c r="E379" s="193"/>
      <c r="F379" s="103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5"/>
      <c r="AK379" s="96" t="str">
        <f t="shared" si="365"/>
        <v/>
      </c>
      <c r="AL379" s="96" t="str">
        <f t="shared" si="366"/>
        <v/>
      </c>
      <c r="AM379" s="106" t="str">
        <f t="shared" si="367"/>
        <v/>
      </c>
      <c r="AN379" s="197" t="str">
        <f t="shared" si="361"/>
        <v/>
      </c>
      <c r="AO379" s="198"/>
      <c r="AP379" s="215"/>
      <c r="AQ379" s="216"/>
      <c r="AR379" s="178"/>
      <c r="AT379" s="88" t="str">
        <f t="shared" si="362"/>
        <v/>
      </c>
      <c r="AU379" s="88" t="str">
        <f t="shared" si="363"/>
        <v/>
      </c>
      <c r="AV379" s="2"/>
      <c r="AX379" s="186"/>
      <c r="AY379" s="187"/>
      <c r="AZ379" s="188"/>
      <c r="BA379" s="35" t="str">
        <f>$BA$25</f>
        <v>C土木</v>
      </c>
      <c r="BB379" s="152">
        <f>$BB$25</f>
        <v>0</v>
      </c>
      <c r="BC379" s="90">
        <f t="shared" si="364"/>
        <v>0</v>
      </c>
      <c r="BD379" s="90">
        <f t="shared" si="364"/>
        <v>0</v>
      </c>
      <c r="BE379" s="90">
        <f t="shared" si="364"/>
        <v>0</v>
      </c>
      <c r="BT379" s="90"/>
      <c r="BU379" s="90"/>
      <c r="BV379" s="90" t="str">
        <f>AK379</f>
        <v/>
      </c>
      <c r="BW379" s="90"/>
      <c r="CH379" s="90"/>
      <c r="CI379" s="90"/>
      <c r="CJ379" s="90" t="str">
        <f>AL379</f>
        <v/>
      </c>
      <c r="CK379" s="90"/>
      <c r="CV379" s="90"/>
      <c r="CW379" s="90"/>
      <c r="CX379" s="90" t="str">
        <f>AM379</f>
        <v/>
      </c>
      <c r="CY379" s="90"/>
    </row>
    <row r="380" spans="2:103" ht="13.5" customHeight="1">
      <c r="B380" s="212"/>
      <c r="C380" s="209"/>
      <c r="D380" s="120" t="str">
        <f>IF($AH$26="","",$AH$26)</f>
        <v/>
      </c>
      <c r="E380" s="194"/>
      <c r="F380" s="121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22"/>
      <c r="AK380" s="116" t="str">
        <f t="shared" si="365"/>
        <v/>
      </c>
      <c r="AL380" s="173" t="str">
        <f t="shared" si="366"/>
        <v/>
      </c>
      <c r="AM380" s="124" t="str">
        <f t="shared" si="367"/>
        <v/>
      </c>
      <c r="AN380" s="199" t="str">
        <f t="shared" si="361"/>
        <v/>
      </c>
      <c r="AO380" s="200"/>
      <c r="AP380" s="217"/>
      <c r="AQ380" s="218"/>
      <c r="AR380" s="178"/>
      <c r="AT380" s="88" t="str">
        <f t="shared" si="362"/>
        <v/>
      </c>
      <c r="AU380" s="88" t="str">
        <f t="shared" si="363"/>
        <v/>
      </c>
      <c r="AV380" s="2"/>
      <c r="AX380" s="189"/>
      <c r="AY380" s="190"/>
      <c r="AZ380" s="191"/>
      <c r="BA380" s="50" t="str">
        <f>$BA$26</f>
        <v>C土木</v>
      </c>
      <c r="BB380" s="153">
        <f>$BB$26</f>
        <v>0</v>
      </c>
      <c r="BC380" s="90">
        <f t="shared" si="364"/>
        <v>0</v>
      </c>
      <c r="BD380" s="90">
        <f t="shared" si="364"/>
        <v>0</v>
      </c>
      <c r="BE380" s="90">
        <f t="shared" si="364"/>
        <v>0</v>
      </c>
      <c r="BT380" s="90"/>
      <c r="BU380" s="90"/>
      <c r="BV380" s="90"/>
      <c r="BW380" s="90" t="str">
        <f>AK380</f>
        <v/>
      </c>
      <c r="CH380" s="90"/>
      <c r="CI380" s="90"/>
      <c r="CJ380" s="90"/>
      <c r="CK380" s="90" t="str">
        <f>AL380</f>
        <v/>
      </c>
      <c r="CV380" s="90"/>
      <c r="CW380" s="90"/>
      <c r="CX380" s="90"/>
      <c r="CY380" s="90" t="str">
        <f>AM380</f>
        <v/>
      </c>
    </row>
    <row r="381" spans="2:103"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M381" s="203" t="s">
        <v>60</v>
      </c>
      <c r="AN381" s="204"/>
      <c r="AO381" s="204"/>
      <c r="AP381" s="205" t="str">
        <f>IF(7&gt;COUNT(F362:AJ362),"対象外",IF(AP365&gt;=0.285,"達成","未達成"))</f>
        <v>未達成</v>
      </c>
      <c r="AQ381" s="206"/>
      <c r="AR381" s="165"/>
      <c r="BA381" s="150"/>
      <c r="BB381" s="150"/>
      <c r="BC381" s="127"/>
      <c r="BD381" s="127"/>
      <c r="BE381" s="127"/>
    </row>
    <row r="382" spans="2:103">
      <c r="B382" s="177"/>
      <c r="C382" s="175"/>
      <c r="D382" s="179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126"/>
      <c r="AL382" s="2"/>
      <c r="AM382" s="2"/>
      <c r="AR382" s="155"/>
      <c r="BA382" s="150"/>
      <c r="BB382" s="150"/>
    </row>
    <row r="383" spans="2:103">
      <c r="B383" s="177"/>
      <c r="C383" s="175"/>
      <c r="D383" s="179"/>
      <c r="F383" s="129" t="str">
        <f>IF(F384="","",IF(COUNT($F384:$AJ384)&lt;7,"外",""))</f>
        <v/>
      </c>
      <c r="G383" s="129" t="str">
        <f t="shared" ref="G383:K383" si="368">IF(G384="","",IF(COUNT($F384:$AJ384)&lt;7,"外",""))</f>
        <v/>
      </c>
      <c r="H383" s="129" t="str">
        <f t="shared" si="368"/>
        <v/>
      </c>
      <c r="I383" s="130" t="str">
        <f t="shared" si="368"/>
        <v/>
      </c>
      <c r="J383" s="130" t="str">
        <f t="shared" si="368"/>
        <v/>
      </c>
      <c r="K383" s="130" t="str">
        <f t="shared" si="368"/>
        <v/>
      </c>
      <c r="AK383" s="139"/>
      <c r="AL383" s="2"/>
      <c r="AM383" s="2"/>
      <c r="AR383" s="155"/>
      <c r="BA383" s="150"/>
      <c r="BB383" s="150"/>
    </row>
    <row r="384" spans="2:103" ht="13.5" customHeight="1">
      <c r="B384" s="219">
        <f>F384</f>
        <v>46113</v>
      </c>
      <c r="C384" s="220"/>
      <c r="D384" s="221"/>
      <c r="E384" s="131" t="s">
        <v>57</v>
      </c>
      <c r="F384" s="78">
        <f>IF(EDATE(B362,1)&gt;$E$10,"",EDATE(B362,1))</f>
        <v>46113</v>
      </c>
      <c r="G384" s="79">
        <f>IF(MONTH($F384)&lt;MONTH($F384+F$1),"",IF(($F384+F$1)&gt;$E$10,"",IF(F384=EOMONTH(($F384-DAY($F384)+G$1),0),"",IF(F384="","",F384+1))))</f>
        <v>46114</v>
      </c>
      <c r="H384" s="79">
        <f t="shared" ref="H384:AJ384" si="369">IF(MONTH($F384)&lt;MONTH($F384+G$1),"",IF(($F384+G$1)&gt;$E$10,"",IF(G384=EOMONTH(($F384-DAY($F384)+H$1),0),"",IF(G384="","",G384+1))))</f>
        <v>46115</v>
      </c>
      <c r="I384" s="79">
        <f t="shared" si="369"/>
        <v>46116</v>
      </c>
      <c r="J384" s="79">
        <f t="shared" si="369"/>
        <v>46117</v>
      </c>
      <c r="K384" s="79">
        <f t="shared" si="369"/>
        <v>46118</v>
      </c>
      <c r="L384" s="79">
        <f t="shared" si="369"/>
        <v>46119</v>
      </c>
      <c r="M384" s="79">
        <f t="shared" si="369"/>
        <v>46120</v>
      </c>
      <c r="N384" s="79">
        <f t="shared" si="369"/>
        <v>46121</v>
      </c>
      <c r="O384" s="79">
        <f t="shared" si="369"/>
        <v>46122</v>
      </c>
      <c r="P384" s="79">
        <f t="shared" si="369"/>
        <v>46123</v>
      </c>
      <c r="Q384" s="79">
        <f t="shared" si="369"/>
        <v>46124</v>
      </c>
      <c r="R384" s="79">
        <f t="shared" si="369"/>
        <v>46125</v>
      </c>
      <c r="S384" s="79">
        <f t="shared" si="369"/>
        <v>46126</v>
      </c>
      <c r="T384" s="79">
        <f t="shared" si="369"/>
        <v>46127</v>
      </c>
      <c r="U384" s="79">
        <f t="shared" si="369"/>
        <v>46128</v>
      </c>
      <c r="V384" s="79">
        <f t="shared" si="369"/>
        <v>46129</v>
      </c>
      <c r="W384" s="79">
        <f t="shared" si="369"/>
        <v>46130</v>
      </c>
      <c r="X384" s="79">
        <f t="shared" si="369"/>
        <v>46131</v>
      </c>
      <c r="Y384" s="79">
        <f t="shared" si="369"/>
        <v>46132</v>
      </c>
      <c r="Z384" s="79">
        <f t="shared" si="369"/>
        <v>46133</v>
      </c>
      <c r="AA384" s="79">
        <f t="shared" si="369"/>
        <v>46134</v>
      </c>
      <c r="AB384" s="79">
        <f t="shared" si="369"/>
        <v>46135</v>
      </c>
      <c r="AC384" s="79">
        <f t="shared" si="369"/>
        <v>46136</v>
      </c>
      <c r="AD384" s="79">
        <f t="shared" si="369"/>
        <v>46137</v>
      </c>
      <c r="AE384" s="79">
        <f t="shared" si="369"/>
        <v>46138</v>
      </c>
      <c r="AF384" s="79">
        <f t="shared" si="369"/>
        <v>46139</v>
      </c>
      <c r="AG384" s="79">
        <f t="shared" si="369"/>
        <v>46140</v>
      </c>
      <c r="AH384" s="79">
        <f t="shared" si="369"/>
        <v>46141</v>
      </c>
      <c r="AI384" s="79">
        <f t="shared" si="369"/>
        <v>46142</v>
      </c>
      <c r="AJ384" s="80" t="str">
        <f t="shared" si="369"/>
        <v/>
      </c>
      <c r="AK384" s="225" t="s">
        <v>25</v>
      </c>
      <c r="AL384" s="228" t="s">
        <v>71</v>
      </c>
      <c r="AM384" s="231" t="s">
        <v>27</v>
      </c>
      <c r="AN384" s="234" t="s">
        <v>51</v>
      </c>
      <c r="AO384" s="235"/>
      <c r="AP384" s="240" t="s">
        <v>52</v>
      </c>
      <c r="AQ384" s="241"/>
      <c r="AR384" s="182"/>
      <c r="AT384" s="201" t="s">
        <v>53</v>
      </c>
      <c r="AU384" s="201" t="s">
        <v>54</v>
      </c>
      <c r="AV384" s="202" t="s">
        <v>55</v>
      </c>
      <c r="BA384" s="150"/>
      <c r="BB384" s="150"/>
    </row>
    <row r="385" spans="2:103">
      <c r="B385" s="222"/>
      <c r="C385" s="223"/>
      <c r="D385" s="224"/>
      <c r="E385" s="132" t="s">
        <v>58</v>
      </c>
      <c r="F385" s="83" t="str">
        <f>TEXT(F384,"aaa")</f>
        <v>水</v>
      </c>
      <c r="G385" s="84" t="str">
        <f t="shared" ref="G385:AJ385" si="370">TEXT(G384,"aaa")</f>
        <v>木</v>
      </c>
      <c r="H385" s="84" t="str">
        <f t="shared" si="370"/>
        <v>金</v>
      </c>
      <c r="I385" s="84" t="str">
        <f t="shared" si="370"/>
        <v>土</v>
      </c>
      <c r="J385" s="84" t="str">
        <f t="shared" si="370"/>
        <v>日</v>
      </c>
      <c r="K385" s="84" t="str">
        <f t="shared" si="370"/>
        <v>月</v>
      </c>
      <c r="L385" s="84" t="str">
        <f t="shared" si="370"/>
        <v>火</v>
      </c>
      <c r="M385" s="84" t="str">
        <f t="shared" si="370"/>
        <v>水</v>
      </c>
      <c r="N385" s="84" t="str">
        <f t="shared" si="370"/>
        <v>木</v>
      </c>
      <c r="O385" s="84" t="str">
        <f t="shared" si="370"/>
        <v>金</v>
      </c>
      <c r="P385" s="84" t="str">
        <f t="shared" si="370"/>
        <v>土</v>
      </c>
      <c r="Q385" s="84" t="str">
        <f t="shared" si="370"/>
        <v>日</v>
      </c>
      <c r="R385" s="84" t="str">
        <f t="shared" si="370"/>
        <v>月</v>
      </c>
      <c r="S385" s="84" t="str">
        <f t="shared" si="370"/>
        <v>火</v>
      </c>
      <c r="T385" s="84" t="str">
        <f t="shared" si="370"/>
        <v>水</v>
      </c>
      <c r="U385" s="84" t="str">
        <f t="shared" si="370"/>
        <v>木</v>
      </c>
      <c r="V385" s="84" t="str">
        <f t="shared" si="370"/>
        <v>金</v>
      </c>
      <c r="W385" s="84" t="str">
        <f t="shared" si="370"/>
        <v>土</v>
      </c>
      <c r="X385" s="84" t="str">
        <f t="shared" si="370"/>
        <v>日</v>
      </c>
      <c r="Y385" s="84" t="str">
        <f t="shared" si="370"/>
        <v>月</v>
      </c>
      <c r="Z385" s="84" t="str">
        <f t="shared" si="370"/>
        <v>火</v>
      </c>
      <c r="AA385" s="84" t="str">
        <f t="shared" si="370"/>
        <v>水</v>
      </c>
      <c r="AB385" s="84" t="str">
        <f t="shared" si="370"/>
        <v>木</v>
      </c>
      <c r="AC385" s="84" t="str">
        <f t="shared" si="370"/>
        <v>金</v>
      </c>
      <c r="AD385" s="84" t="str">
        <f t="shared" si="370"/>
        <v>土</v>
      </c>
      <c r="AE385" s="84" t="str">
        <f t="shared" si="370"/>
        <v>日</v>
      </c>
      <c r="AF385" s="84" t="str">
        <f t="shared" si="370"/>
        <v>月</v>
      </c>
      <c r="AG385" s="84" t="str">
        <f t="shared" si="370"/>
        <v>火</v>
      </c>
      <c r="AH385" s="84" t="str">
        <f t="shared" si="370"/>
        <v>水</v>
      </c>
      <c r="AI385" s="84" t="str">
        <f t="shared" si="370"/>
        <v>木</v>
      </c>
      <c r="AJ385" s="85" t="str">
        <f t="shared" si="370"/>
        <v/>
      </c>
      <c r="AK385" s="226"/>
      <c r="AL385" s="229"/>
      <c r="AM385" s="232"/>
      <c r="AN385" s="236"/>
      <c r="AO385" s="237"/>
      <c r="AP385" s="182"/>
      <c r="AQ385" s="242"/>
      <c r="AR385" s="182"/>
      <c r="AT385" s="201"/>
      <c r="AU385" s="201"/>
      <c r="AV385" s="202"/>
      <c r="BA385" s="150"/>
      <c r="BB385" s="150"/>
    </row>
    <row r="386" spans="2:103" ht="26.25" customHeight="1">
      <c r="B386" s="86"/>
      <c r="C386" s="169" t="s">
        <v>21</v>
      </c>
      <c r="D386" s="88" t="s">
        <v>23</v>
      </c>
      <c r="E386" s="133" t="s">
        <v>59</v>
      </c>
      <c r="F386" s="158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9"/>
      <c r="AK386" s="227"/>
      <c r="AL386" s="230"/>
      <c r="AM386" s="233"/>
      <c r="AN386" s="238"/>
      <c r="AO386" s="239"/>
      <c r="AP386" s="243"/>
      <c r="AQ386" s="244"/>
      <c r="AR386" s="182"/>
      <c r="AV386" s="90">
        <f>COUNTIF(F383:AJ383,"外")</f>
        <v>0</v>
      </c>
      <c r="BA386" s="150"/>
      <c r="BB386" s="150"/>
    </row>
    <row r="387" spans="2:103" ht="13.5" customHeight="1">
      <c r="B387" s="210" t="str">
        <f>IF($AB$13="","",$AB$13)</f>
        <v>元請負人</v>
      </c>
      <c r="C387" s="207" t="str">
        <f>$AE$13</f>
        <v>A建設</v>
      </c>
      <c r="D387" s="91" t="str">
        <f>IF($AH$13="","",$AH$13)</f>
        <v>〇〇</v>
      </c>
      <c r="E387" s="192"/>
      <c r="F387" s="92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4"/>
      <c r="AF387" s="94"/>
      <c r="AG387" s="94"/>
      <c r="AH387" s="94"/>
      <c r="AI387" s="94"/>
      <c r="AJ387" s="95"/>
      <c r="AK387" s="96">
        <f>IF(D387="","",COUNT($F$384:$AJ$384)-AL387)</f>
        <v>30</v>
      </c>
      <c r="AL387" s="172">
        <f>IF(D387="","",AT387+AU387)</f>
        <v>0</v>
      </c>
      <c r="AM387" s="98">
        <f>IF(D387="","",COUNTIF(F387:AJ387,"休"))</f>
        <v>0</v>
      </c>
      <c r="AN387" s="195">
        <f t="shared" ref="AN387:AN392" si="371">IF(D387="","",IF(AK387=0,"－",IFERROR(ROUNDDOWN(AM387/AK387,3),"")))</f>
        <v>0</v>
      </c>
      <c r="AO387" s="196"/>
      <c r="AP387" s="213">
        <f>ROUNDDOWN(AVERAGE(AN387:AN402),3)</f>
        <v>0</v>
      </c>
      <c r="AQ387" s="214"/>
      <c r="AR387" s="178"/>
      <c r="AT387" s="88">
        <f>IF(D387="","",COUNTIF(F387:AJ387,"－"))</f>
        <v>0</v>
      </c>
      <c r="AU387" s="88">
        <f>IF(D387="","",COUNTIF(F387:AJ387,"外"))</f>
        <v>0</v>
      </c>
      <c r="AV387" s="2"/>
      <c r="AX387" s="245" t="str">
        <f>$AX$13</f>
        <v>元請負人</v>
      </c>
      <c r="AY387" s="246"/>
      <c r="AZ387" s="247"/>
      <c r="BA387" s="22" t="str">
        <f>$BA$13</f>
        <v>A建設</v>
      </c>
      <c r="BB387" s="23" t="str">
        <f>$BB$13</f>
        <v>〇〇</v>
      </c>
      <c r="BC387" s="90">
        <f>IF(AK387="",0,AK387)</f>
        <v>30</v>
      </c>
      <c r="BD387" s="90">
        <f t="shared" ref="BD387:BE392" si="372">IF(AL387="",0,AL387)</f>
        <v>0</v>
      </c>
      <c r="BE387" s="90">
        <f t="shared" si="372"/>
        <v>0</v>
      </c>
      <c r="BI387" s="100"/>
      <c r="BJ387" s="101">
        <f>AK387</f>
        <v>30</v>
      </c>
      <c r="BK387" s="90"/>
      <c r="BL387" s="90"/>
      <c r="BM387" s="90"/>
      <c r="BN387" s="90"/>
      <c r="BO387" s="90"/>
      <c r="BX387" s="90">
        <f>AL387</f>
        <v>0</v>
      </c>
      <c r="BY387" s="90"/>
      <c r="BZ387" s="90"/>
      <c r="CA387" s="90"/>
      <c r="CB387" s="90"/>
      <c r="CC387" s="90"/>
      <c r="CL387" s="90">
        <f>AM387</f>
        <v>0</v>
      </c>
      <c r="CM387" s="90"/>
      <c r="CN387" s="90"/>
      <c r="CO387" s="90"/>
      <c r="CP387" s="90"/>
      <c r="CQ387" s="90"/>
    </row>
    <row r="388" spans="2:103" ht="13.5" customHeight="1">
      <c r="B388" s="211"/>
      <c r="C388" s="208"/>
      <c r="D388" s="102" t="str">
        <f>IF($AH$14="","",$AH$14)</f>
        <v>●●</v>
      </c>
      <c r="E388" s="193"/>
      <c r="F388" s="103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5"/>
      <c r="AK388" s="96">
        <f t="shared" ref="AK388:AK392" si="373">IF(D388="","",COUNT($F$384:$AJ$384)-AL388)</f>
        <v>30</v>
      </c>
      <c r="AL388" s="96">
        <f t="shared" ref="AL388:AL392" si="374">IF(D388="","",AT388+AU388)</f>
        <v>0</v>
      </c>
      <c r="AM388" s="106">
        <f t="shared" ref="AM388:AM392" si="375">IF(D388="","",COUNTIF(F388:AJ388,"休"))</f>
        <v>0</v>
      </c>
      <c r="AN388" s="197">
        <f t="shared" si="371"/>
        <v>0</v>
      </c>
      <c r="AO388" s="198"/>
      <c r="AP388" s="215"/>
      <c r="AQ388" s="216"/>
      <c r="AR388" s="178"/>
      <c r="AT388" s="88">
        <f t="shared" ref="AT388:AT392" si="376">IF(D388="","",COUNTIF(F388:AJ388,"－"))</f>
        <v>0</v>
      </c>
      <c r="AU388" s="88">
        <f t="shared" ref="AU388:AU392" si="377">IF(D388="","",COUNTIF(F388:AJ388,"外"))</f>
        <v>0</v>
      </c>
      <c r="AV388" s="2"/>
      <c r="AX388" s="245"/>
      <c r="AY388" s="246"/>
      <c r="AZ388" s="247"/>
      <c r="BA388" s="35" t="str">
        <f>$BA$14</f>
        <v>A建設</v>
      </c>
      <c r="BB388" s="36" t="str">
        <f>$BB$14</f>
        <v>●●</v>
      </c>
      <c r="BC388" s="90">
        <f t="shared" ref="BC388:BC392" si="378">IF(AK388="",0,AK388)</f>
        <v>30</v>
      </c>
      <c r="BD388" s="90">
        <f t="shared" si="372"/>
        <v>0</v>
      </c>
      <c r="BE388" s="90">
        <f t="shared" si="372"/>
        <v>0</v>
      </c>
      <c r="BI388" s="100"/>
      <c r="BJ388" s="101"/>
      <c r="BK388" s="90">
        <f>AK388</f>
        <v>30</v>
      </c>
      <c r="BL388" s="90"/>
      <c r="BM388" s="90"/>
      <c r="BN388" s="90"/>
      <c r="BO388" s="90"/>
      <c r="BX388" s="90"/>
      <c r="BY388" s="90">
        <f>AL388</f>
        <v>0</v>
      </c>
      <c r="BZ388" s="90"/>
      <c r="CA388" s="90"/>
      <c r="CB388" s="90"/>
      <c r="CC388" s="90"/>
      <c r="CL388" s="90"/>
      <c r="CM388" s="90">
        <f>AM388</f>
        <v>0</v>
      </c>
      <c r="CN388" s="90"/>
      <c r="CO388" s="90"/>
      <c r="CP388" s="90"/>
      <c r="CQ388" s="90"/>
    </row>
    <row r="389" spans="2:103" ht="13.5" customHeight="1">
      <c r="B389" s="211"/>
      <c r="C389" s="208"/>
      <c r="D389" s="102" t="str">
        <f>IF($AH$15="","",$AH$15)</f>
        <v>△△</v>
      </c>
      <c r="E389" s="193"/>
      <c r="F389" s="103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5"/>
      <c r="AK389" s="96">
        <f t="shared" si="373"/>
        <v>30</v>
      </c>
      <c r="AL389" s="96">
        <f t="shared" si="374"/>
        <v>0</v>
      </c>
      <c r="AM389" s="106">
        <f t="shared" si="375"/>
        <v>0</v>
      </c>
      <c r="AN389" s="197">
        <f t="shared" si="371"/>
        <v>0</v>
      </c>
      <c r="AO389" s="198"/>
      <c r="AP389" s="215"/>
      <c r="AQ389" s="216"/>
      <c r="AR389" s="178"/>
      <c r="AT389" s="88">
        <f t="shared" si="376"/>
        <v>0</v>
      </c>
      <c r="AU389" s="88">
        <f t="shared" si="377"/>
        <v>0</v>
      </c>
      <c r="AV389" s="2"/>
      <c r="AX389" s="245"/>
      <c r="AY389" s="246"/>
      <c r="AZ389" s="247"/>
      <c r="BA389" s="35" t="str">
        <f>$BA$15</f>
        <v>A建設</v>
      </c>
      <c r="BB389" s="36" t="str">
        <f>$BB$15</f>
        <v>△△</v>
      </c>
      <c r="BC389" s="90">
        <f t="shared" si="378"/>
        <v>30</v>
      </c>
      <c r="BD389" s="90">
        <f t="shared" si="372"/>
        <v>0</v>
      </c>
      <c r="BE389" s="90">
        <f t="shared" si="372"/>
        <v>0</v>
      </c>
      <c r="BI389" s="100"/>
      <c r="BJ389" s="101"/>
      <c r="BK389" s="90"/>
      <c r="BL389" s="90">
        <f>AK389</f>
        <v>30</v>
      </c>
      <c r="BM389" s="90"/>
      <c r="BN389" s="90"/>
      <c r="BO389" s="90"/>
      <c r="BX389" s="90"/>
      <c r="BY389" s="90"/>
      <c r="BZ389" s="90">
        <f>AL389</f>
        <v>0</v>
      </c>
      <c r="CA389" s="90"/>
      <c r="CB389" s="90"/>
      <c r="CC389" s="90"/>
      <c r="CL389" s="90"/>
      <c r="CM389" s="90"/>
      <c r="CN389" s="90">
        <f>AM389</f>
        <v>0</v>
      </c>
      <c r="CO389" s="90"/>
      <c r="CP389" s="90"/>
      <c r="CQ389" s="90"/>
    </row>
    <row r="390" spans="2:103" ht="13.5" customHeight="1">
      <c r="B390" s="211"/>
      <c r="C390" s="208"/>
      <c r="D390" s="102" t="str">
        <f>IF($AH$16="","",$AH$16)</f>
        <v>■■</v>
      </c>
      <c r="E390" s="193"/>
      <c r="F390" s="103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5"/>
      <c r="AK390" s="96">
        <f t="shared" si="373"/>
        <v>30</v>
      </c>
      <c r="AL390" s="96">
        <f t="shared" si="374"/>
        <v>0</v>
      </c>
      <c r="AM390" s="106">
        <f t="shared" si="375"/>
        <v>0</v>
      </c>
      <c r="AN390" s="197">
        <f t="shared" si="371"/>
        <v>0</v>
      </c>
      <c r="AO390" s="198"/>
      <c r="AP390" s="215"/>
      <c r="AQ390" s="216"/>
      <c r="AR390" s="178"/>
      <c r="AT390" s="88">
        <f t="shared" si="376"/>
        <v>0</v>
      </c>
      <c r="AU390" s="88">
        <f t="shared" si="377"/>
        <v>0</v>
      </c>
      <c r="AV390" s="2"/>
      <c r="AX390" s="245"/>
      <c r="AY390" s="246"/>
      <c r="AZ390" s="247"/>
      <c r="BA390" s="35" t="str">
        <f>$BA$16</f>
        <v>A建設</v>
      </c>
      <c r="BB390" s="36" t="str">
        <f>$BB$16</f>
        <v>■■</v>
      </c>
      <c r="BC390" s="90">
        <f t="shared" si="378"/>
        <v>30</v>
      </c>
      <c r="BD390" s="90">
        <f t="shared" si="372"/>
        <v>0</v>
      </c>
      <c r="BE390" s="90">
        <f t="shared" si="372"/>
        <v>0</v>
      </c>
      <c r="BI390" s="100"/>
      <c r="BJ390" s="101"/>
      <c r="BK390" s="90"/>
      <c r="BL390" s="90"/>
      <c r="BM390" s="90">
        <f>AK390</f>
        <v>30</v>
      </c>
      <c r="BN390" s="90"/>
      <c r="BO390" s="90"/>
      <c r="BX390" s="90"/>
      <c r="BY390" s="90"/>
      <c r="BZ390" s="90"/>
      <c r="CA390" s="90">
        <f>AL390</f>
        <v>0</v>
      </c>
      <c r="CB390" s="90"/>
      <c r="CC390" s="90"/>
      <c r="CL390" s="90"/>
      <c r="CM390" s="90"/>
      <c r="CN390" s="90"/>
      <c r="CO390" s="90">
        <f>AM390</f>
        <v>0</v>
      </c>
      <c r="CP390" s="90"/>
      <c r="CQ390" s="90"/>
    </row>
    <row r="391" spans="2:103" ht="13.5" customHeight="1">
      <c r="B391" s="211"/>
      <c r="C391" s="208"/>
      <c r="D391" s="102" t="str">
        <f>IF($AH$17="","",$AH$17)</f>
        <v>★★</v>
      </c>
      <c r="E391" s="193"/>
      <c r="F391" s="103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5"/>
      <c r="AK391" s="96">
        <f t="shared" si="373"/>
        <v>30</v>
      </c>
      <c r="AL391" s="96">
        <f t="shared" si="374"/>
        <v>0</v>
      </c>
      <c r="AM391" s="106">
        <f t="shared" si="375"/>
        <v>0</v>
      </c>
      <c r="AN391" s="197">
        <f t="shared" si="371"/>
        <v>0</v>
      </c>
      <c r="AO391" s="198"/>
      <c r="AP391" s="215"/>
      <c r="AQ391" s="216"/>
      <c r="AR391" s="178"/>
      <c r="AT391" s="88">
        <f t="shared" si="376"/>
        <v>0</v>
      </c>
      <c r="AU391" s="88">
        <f t="shared" si="377"/>
        <v>0</v>
      </c>
      <c r="AV391" s="2"/>
      <c r="AX391" s="245"/>
      <c r="AY391" s="246"/>
      <c r="AZ391" s="247"/>
      <c r="BA391" s="35" t="str">
        <f>$BA$17</f>
        <v>A建設</v>
      </c>
      <c r="BB391" s="36" t="str">
        <f>$BB$17</f>
        <v>★★</v>
      </c>
      <c r="BC391" s="90">
        <f t="shared" si="378"/>
        <v>30</v>
      </c>
      <c r="BD391" s="90">
        <f t="shared" si="372"/>
        <v>0</v>
      </c>
      <c r="BE391" s="90">
        <f t="shared" si="372"/>
        <v>0</v>
      </c>
      <c r="BI391" s="100"/>
      <c r="BJ391" s="101"/>
      <c r="BK391" s="90"/>
      <c r="BL391" s="90"/>
      <c r="BM391" s="90"/>
      <c r="BN391" s="90">
        <f>AK391</f>
        <v>30</v>
      </c>
      <c r="BO391" s="90"/>
      <c r="BX391" s="90"/>
      <c r="BY391" s="90"/>
      <c r="BZ391" s="90"/>
      <c r="CA391" s="90"/>
      <c r="CB391" s="90">
        <f>AL391</f>
        <v>0</v>
      </c>
      <c r="CC391" s="90"/>
      <c r="CL391" s="90"/>
      <c r="CM391" s="90"/>
      <c r="CN391" s="90"/>
      <c r="CO391" s="90"/>
      <c r="CP391" s="90">
        <f>AM391</f>
        <v>0</v>
      </c>
      <c r="CQ391" s="90"/>
    </row>
    <row r="392" spans="2:103" ht="13.5" customHeight="1">
      <c r="B392" s="212"/>
      <c r="C392" s="209"/>
      <c r="D392" s="102" t="str">
        <f>IF($AH$18="","",$AH$18)</f>
        <v/>
      </c>
      <c r="E392" s="194"/>
      <c r="F392" s="107"/>
      <c r="G392" s="108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10"/>
      <c r="AK392" s="96" t="str">
        <f t="shared" si="373"/>
        <v/>
      </c>
      <c r="AL392" s="172" t="str">
        <f t="shared" si="374"/>
        <v/>
      </c>
      <c r="AM392" s="98" t="str">
        <f t="shared" si="375"/>
        <v/>
      </c>
      <c r="AN392" s="199" t="str">
        <f t="shared" si="371"/>
        <v/>
      </c>
      <c r="AO392" s="200"/>
      <c r="AP392" s="215"/>
      <c r="AQ392" s="216"/>
      <c r="AR392" s="178"/>
      <c r="AT392" s="88" t="str">
        <f t="shared" si="376"/>
        <v/>
      </c>
      <c r="AU392" s="88" t="str">
        <f t="shared" si="377"/>
        <v/>
      </c>
      <c r="AV392" s="2"/>
      <c r="AX392" s="245"/>
      <c r="AY392" s="246"/>
      <c r="AZ392" s="247"/>
      <c r="BA392" s="50" t="str">
        <f>$BA$18</f>
        <v>A建設</v>
      </c>
      <c r="BB392" s="51">
        <f>$BB$18</f>
        <v>0</v>
      </c>
      <c r="BC392" s="90">
        <f t="shared" si="378"/>
        <v>0</v>
      </c>
      <c r="BD392" s="90">
        <f t="shared" si="372"/>
        <v>0</v>
      </c>
      <c r="BE392" s="90">
        <f t="shared" si="372"/>
        <v>0</v>
      </c>
      <c r="BI392" s="100"/>
      <c r="BJ392" s="101"/>
      <c r="BK392" s="90"/>
      <c r="BL392" s="90"/>
      <c r="BM392" s="90"/>
      <c r="BN392" s="90"/>
      <c r="BO392" s="90" t="str">
        <f>AK392</f>
        <v/>
      </c>
      <c r="BX392" s="90"/>
      <c r="BY392" s="90"/>
      <c r="BZ392" s="90"/>
      <c r="CA392" s="90"/>
      <c r="CB392" s="90"/>
      <c r="CC392" s="90" t="str">
        <f>AL392</f>
        <v/>
      </c>
      <c r="CL392" s="90"/>
      <c r="CM392" s="90"/>
      <c r="CN392" s="90"/>
      <c r="CO392" s="90"/>
      <c r="CP392" s="90"/>
      <c r="CQ392" s="90" t="str">
        <f>AM392</f>
        <v/>
      </c>
    </row>
    <row r="393" spans="2:103" ht="26.25" customHeight="1">
      <c r="B393" s="210" t="str">
        <f>IF($AB$19="","",$AB$19)</f>
        <v>下請負人</v>
      </c>
      <c r="C393" s="207" t="str">
        <f>$AE$19</f>
        <v>B産業</v>
      </c>
      <c r="D393" s="88"/>
      <c r="E393" s="133" t="s">
        <v>59</v>
      </c>
      <c r="F393" s="158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9"/>
      <c r="AK393" s="88"/>
      <c r="AL393" s="88"/>
      <c r="AM393" s="170"/>
      <c r="AN393" s="112"/>
      <c r="AO393" s="113"/>
      <c r="AP393" s="215"/>
      <c r="AQ393" s="216"/>
      <c r="AR393" s="178"/>
      <c r="AX393" s="183" t="str">
        <f>$AX$19</f>
        <v>下請負人</v>
      </c>
      <c r="AY393" s="184"/>
      <c r="AZ393" s="185"/>
      <c r="BA393" s="150"/>
      <c r="BB393" s="151"/>
      <c r="BC393" s="114"/>
      <c r="BD393" s="114"/>
      <c r="BE393" s="114"/>
    </row>
    <row r="394" spans="2:103" ht="13.5" customHeight="1">
      <c r="B394" s="211"/>
      <c r="C394" s="208"/>
      <c r="D394" s="115" t="str">
        <f>IF($AH$19="","",$AH$19)</f>
        <v>〇〇</v>
      </c>
      <c r="E394" s="192"/>
      <c r="F394" s="92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4"/>
      <c r="AF394" s="94"/>
      <c r="AG394" s="94"/>
      <c r="AH394" s="94"/>
      <c r="AI394" s="94"/>
      <c r="AJ394" s="95"/>
      <c r="AK394" s="96">
        <f>IF(D394="","",COUNT($F$384:$AJ$384)-AL394)</f>
        <v>30</v>
      </c>
      <c r="AL394" s="172">
        <f>IF(D394="","",AT394+AU394)</f>
        <v>0</v>
      </c>
      <c r="AM394" s="98">
        <f>IF(D394="","",COUNTIF(F394:AJ394,"休"))</f>
        <v>0</v>
      </c>
      <c r="AN394" s="195">
        <f t="shared" ref="AN394:AN397" si="379">IF(D394="","",IF(AK394=0,"－",IFERROR(ROUNDDOWN(AM394/AK394,3),"")))</f>
        <v>0</v>
      </c>
      <c r="AO394" s="196"/>
      <c r="AP394" s="215"/>
      <c r="AQ394" s="216"/>
      <c r="AR394" s="178"/>
      <c r="AT394" s="88">
        <f t="shared" ref="AT394:AT397" si="380">IF(D394="","",COUNTIF(F394:AJ394,"－"))</f>
        <v>0</v>
      </c>
      <c r="AU394" s="88">
        <f t="shared" ref="AU394:AU397" si="381">IF(D394="","",COUNTIF(F394:AJ394,"外"))</f>
        <v>0</v>
      </c>
      <c r="AV394" s="2"/>
      <c r="AX394" s="186"/>
      <c r="AY394" s="187"/>
      <c r="AZ394" s="188"/>
      <c r="BA394" s="22" t="str">
        <f>$BA$19</f>
        <v>B産業</v>
      </c>
      <c r="BB394" s="23" t="str">
        <f>$BB$19</f>
        <v>〇〇</v>
      </c>
      <c r="BC394" s="90">
        <f t="shared" ref="BC394:BE397" si="382">IF(AK394="",0,AK394)</f>
        <v>30</v>
      </c>
      <c r="BD394" s="90">
        <f t="shared" si="382"/>
        <v>0</v>
      </c>
      <c r="BE394" s="90">
        <f t="shared" si="382"/>
        <v>0</v>
      </c>
      <c r="BP394" s="90">
        <f>AK394</f>
        <v>30</v>
      </c>
      <c r="BQ394" s="90"/>
      <c r="BR394" s="90"/>
      <c r="BS394" s="90"/>
      <c r="CD394" s="90">
        <f>AL394</f>
        <v>0</v>
      </c>
      <c r="CE394" s="90"/>
      <c r="CF394" s="90"/>
      <c r="CG394" s="90"/>
      <c r="CR394" s="90">
        <f>AM394</f>
        <v>0</v>
      </c>
      <c r="CS394" s="90"/>
      <c r="CT394" s="90"/>
      <c r="CU394" s="90"/>
    </row>
    <row r="395" spans="2:103" ht="13.5" customHeight="1">
      <c r="B395" s="211"/>
      <c r="C395" s="208"/>
      <c r="D395" s="102" t="str">
        <f>IF($AH$20="","",$AH$20)</f>
        <v>●●</v>
      </c>
      <c r="E395" s="193"/>
      <c r="F395" s="103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5"/>
      <c r="AK395" s="96">
        <f t="shared" ref="AK395:AK397" si="383">IF(D395="","",COUNT($F$384:$AJ$384)-AL395)</f>
        <v>30</v>
      </c>
      <c r="AL395" s="96">
        <f t="shared" ref="AL395:AL397" si="384">IF(D395="","",AT395+AU395)</f>
        <v>0</v>
      </c>
      <c r="AM395" s="106">
        <f t="shared" ref="AM395:AM397" si="385">IF(D395="","",COUNTIF(F395:AJ395,"休"))</f>
        <v>0</v>
      </c>
      <c r="AN395" s="197">
        <f t="shared" si="379"/>
        <v>0</v>
      </c>
      <c r="AO395" s="198"/>
      <c r="AP395" s="215"/>
      <c r="AQ395" s="216"/>
      <c r="AR395" s="178"/>
      <c r="AT395" s="88">
        <f t="shared" si="380"/>
        <v>0</v>
      </c>
      <c r="AU395" s="88">
        <f t="shared" si="381"/>
        <v>0</v>
      </c>
      <c r="AV395" s="2"/>
      <c r="AX395" s="186"/>
      <c r="AY395" s="187"/>
      <c r="AZ395" s="188"/>
      <c r="BA395" s="35" t="str">
        <f>$BA$20</f>
        <v>B産業</v>
      </c>
      <c r="BB395" s="152" t="str">
        <f>$BB$20</f>
        <v>●●</v>
      </c>
      <c r="BC395" s="90">
        <f t="shared" si="382"/>
        <v>30</v>
      </c>
      <c r="BD395" s="90">
        <f t="shared" si="382"/>
        <v>0</v>
      </c>
      <c r="BE395" s="90">
        <f t="shared" si="382"/>
        <v>0</v>
      </c>
      <c r="BP395" s="90"/>
      <c r="BQ395" s="90">
        <f>AK395</f>
        <v>30</v>
      </c>
      <c r="BR395" s="90"/>
      <c r="BS395" s="90"/>
      <c r="CD395" s="90"/>
      <c r="CE395" s="90">
        <f>AL395</f>
        <v>0</v>
      </c>
      <c r="CF395" s="90"/>
      <c r="CG395" s="90"/>
      <c r="CR395" s="90"/>
      <c r="CS395" s="90">
        <f>AM395</f>
        <v>0</v>
      </c>
      <c r="CT395" s="90"/>
      <c r="CU395" s="90"/>
    </row>
    <row r="396" spans="2:103" ht="13.5" customHeight="1">
      <c r="B396" s="211"/>
      <c r="C396" s="208"/>
      <c r="D396" s="102" t="str">
        <f>IF($AH$21="","",$AH$21)</f>
        <v/>
      </c>
      <c r="E396" s="193"/>
      <c r="F396" s="103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5"/>
      <c r="AK396" s="96" t="str">
        <f t="shared" si="383"/>
        <v/>
      </c>
      <c r="AL396" s="96" t="str">
        <f t="shared" si="384"/>
        <v/>
      </c>
      <c r="AM396" s="106" t="str">
        <f t="shared" si="385"/>
        <v/>
      </c>
      <c r="AN396" s="197" t="str">
        <f t="shared" si="379"/>
        <v/>
      </c>
      <c r="AO396" s="198"/>
      <c r="AP396" s="215"/>
      <c r="AQ396" s="216"/>
      <c r="AR396" s="178"/>
      <c r="AT396" s="88" t="str">
        <f t="shared" si="380"/>
        <v/>
      </c>
      <c r="AU396" s="88" t="str">
        <f t="shared" si="381"/>
        <v/>
      </c>
      <c r="AV396" s="2"/>
      <c r="AX396" s="186"/>
      <c r="AY396" s="187"/>
      <c r="AZ396" s="188"/>
      <c r="BA396" s="35" t="str">
        <f>$BA$21</f>
        <v>B産業</v>
      </c>
      <c r="BB396" s="152">
        <f>$BB$21</f>
        <v>0</v>
      </c>
      <c r="BC396" s="90">
        <f t="shared" si="382"/>
        <v>0</v>
      </c>
      <c r="BD396" s="90">
        <f t="shared" si="382"/>
        <v>0</v>
      </c>
      <c r="BE396" s="90">
        <f t="shared" si="382"/>
        <v>0</v>
      </c>
      <c r="BP396" s="90"/>
      <c r="BQ396" s="90"/>
      <c r="BR396" s="90" t="str">
        <f>AK396</f>
        <v/>
      </c>
      <c r="BS396" s="90"/>
      <c r="CD396" s="90"/>
      <c r="CE396" s="90"/>
      <c r="CF396" s="90" t="str">
        <f>AL396</f>
        <v/>
      </c>
      <c r="CG396" s="90"/>
      <c r="CR396" s="90"/>
      <c r="CS396" s="90"/>
      <c r="CT396" s="90" t="str">
        <f>AM396</f>
        <v/>
      </c>
      <c r="CU396" s="90"/>
    </row>
    <row r="397" spans="2:103" ht="13.5" customHeight="1">
      <c r="B397" s="211"/>
      <c r="C397" s="209"/>
      <c r="D397" s="115" t="str">
        <f>IF($AH$22="","",$AH$22)</f>
        <v/>
      </c>
      <c r="E397" s="194"/>
      <c r="F397" s="10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5"/>
      <c r="AK397" s="96" t="str">
        <f t="shared" si="383"/>
        <v/>
      </c>
      <c r="AL397" s="116" t="str">
        <f t="shared" si="384"/>
        <v/>
      </c>
      <c r="AM397" s="98" t="str">
        <f t="shared" si="385"/>
        <v/>
      </c>
      <c r="AN397" s="199" t="str">
        <f t="shared" si="379"/>
        <v/>
      </c>
      <c r="AO397" s="200"/>
      <c r="AP397" s="215"/>
      <c r="AQ397" s="216"/>
      <c r="AR397" s="178"/>
      <c r="AT397" s="88" t="str">
        <f t="shared" si="380"/>
        <v/>
      </c>
      <c r="AU397" s="88" t="str">
        <f t="shared" si="381"/>
        <v/>
      </c>
      <c r="AV397" s="2"/>
      <c r="AX397" s="186"/>
      <c r="AY397" s="187"/>
      <c r="AZ397" s="188"/>
      <c r="BA397" s="50" t="str">
        <f>$BA$22</f>
        <v>B産業</v>
      </c>
      <c r="BB397" s="153" t="str">
        <f t="shared" ref="BB397" si="386">BB377</f>
        <v>●●</v>
      </c>
      <c r="BC397" s="90">
        <f t="shared" si="382"/>
        <v>0</v>
      </c>
      <c r="BD397" s="90">
        <f t="shared" si="382"/>
        <v>0</v>
      </c>
      <c r="BE397" s="90">
        <f t="shared" si="382"/>
        <v>0</v>
      </c>
      <c r="BP397" s="90"/>
      <c r="BQ397" s="90"/>
      <c r="BR397" s="90"/>
      <c r="BS397" s="90" t="str">
        <f>AK397</f>
        <v/>
      </c>
      <c r="CD397" s="90"/>
      <c r="CE397" s="90"/>
      <c r="CF397" s="90"/>
      <c r="CG397" s="90" t="str">
        <f>AL397</f>
        <v/>
      </c>
      <c r="CR397" s="90"/>
      <c r="CS397" s="90"/>
      <c r="CT397" s="90"/>
      <c r="CU397" s="90" t="str">
        <f>AM397</f>
        <v/>
      </c>
    </row>
    <row r="398" spans="2:103" ht="26.25" customHeight="1">
      <c r="B398" s="211"/>
      <c r="C398" s="207" t="str">
        <f>$AE$23</f>
        <v>C土木</v>
      </c>
      <c r="D398" s="88"/>
      <c r="E398" s="133" t="s">
        <v>59</v>
      </c>
      <c r="F398" s="158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9"/>
      <c r="AK398" s="88"/>
      <c r="AL398" s="88"/>
      <c r="AM398" s="170"/>
      <c r="AN398" s="112"/>
      <c r="AO398" s="113"/>
      <c r="AP398" s="215"/>
      <c r="AQ398" s="216"/>
      <c r="AR398" s="178"/>
      <c r="AX398" s="186"/>
      <c r="AY398" s="187"/>
      <c r="AZ398" s="188"/>
      <c r="BA398" s="150"/>
      <c r="BB398" s="149"/>
      <c r="BC398" s="114"/>
      <c r="BD398" s="114"/>
      <c r="BE398" s="114"/>
    </row>
    <row r="399" spans="2:103">
      <c r="B399" s="211"/>
      <c r="C399" s="208"/>
      <c r="D399" s="91" t="str">
        <f>IF($AH$23="","",$AH$23)</f>
        <v>●●</v>
      </c>
      <c r="E399" s="192"/>
      <c r="F399" s="92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117"/>
      <c r="AK399" s="96">
        <f>IF(D399="","",COUNT($F$384:$AJ$384)-AL399)</f>
        <v>30</v>
      </c>
      <c r="AL399" s="171">
        <f>IF(D399="","",AT399+AU399)</f>
        <v>0</v>
      </c>
      <c r="AM399" s="119">
        <f>IF(D399="","",COUNTIF(F399:AJ399,"休"))</f>
        <v>0</v>
      </c>
      <c r="AN399" s="195">
        <f t="shared" ref="AN399:AN402" si="387">IF(D399="","",IF(AK399=0,"－",IFERROR(ROUNDDOWN(AM399/AK399,3),"")))</f>
        <v>0</v>
      </c>
      <c r="AO399" s="196"/>
      <c r="AP399" s="215"/>
      <c r="AQ399" s="216"/>
      <c r="AR399" s="178"/>
      <c r="AT399" s="88">
        <f t="shared" ref="AT399:AT402" si="388">IF(D399="","",COUNTIF(F399:AJ399,"－"))</f>
        <v>0</v>
      </c>
      <c r="AU399" s="88">
        <f t="shared" ref="AU399:AU402" si="389">IF(D399="","",COUNTIF(F399:AJ399,"外"))</f>
        <v>0</v>
      </c>
      <c r="AV399" s="2"/>
      <c r="AX399" s="186"/>
      <c r="AY399" s="187"/>
      <c r="AZ399" s="188"/>
      <c r="BA399" s="22" t="str">
        <f>$BA$23</f>
        <v>C土木</v>
      </c>
      <c r="BB399" s="154" t="str">
        <f>$BB$23</f>
        <v>●●</v>
      </c>
      <c r="BC399" s="90">
        <f t="shared" ref="BC399:BE402" si="390">IF(AK399="",0,AK399)</f>
        <v>30</v>
      </c>
      <c r="BD399" s="90">
        <f t="shared" si="390"/>
        <v>0</v>
      </c>
      <c r="BE399" s="90">
        <f t="shared" si="390"/>
        <v>0</v>
      </c>
      <c r="BT399" s="90">
        <f>AK399</f>
        <v>30</v>
      </c>
      <c r="BU399" s="90"/>
      <c r="BV399" s="90"/>
      <c r="BW399" s="90"/>
      <c r="CH399" s="90">
        <f>AL399</f>
        <v>0</v>
      </c>
      <c r="CI399" s="90"/>
      <c r="CJ399" s="90"/>
      <c r="CK399" s="90"/>
      <c r="CV399" s="90">
        <f>AM399</f>
        <v>0</v>
      </c>
      <c r="CW399" s="90"/>
      <c r="CX399" s="90"/>
      <c r="CY399" s="90"/>
    </row>
    <row r="400" spans="2:103" ht="13.5" customHeight="1">
      <c r="B400" s="211"/>
      <c r="C400" s="208"/>
      <c r="D400" s="102" t="str">
        <f>IF($AH$24="","",$AH$24)</f>
        <v/>
      </c>
      <c r="E400" s="193"/>
      <c r="F400" s="103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5"/>
      <c r="AK400" s="96" t="str">
        <f t="shared" ref="AK400:AK402" si="391">IF(D400="","",COUNT($F$384:$AJ$384)-AL400)</f>
        <v/>
      </c>
      <c r="AL400" s="96" t="str">
        <f t="shared" ref="AL400:AL402" si="392">IF(D400="","",AT400+AU400)</f>
        <v/>
      </c>
      <c r="AM400" s="106" t="str">
        <f t="shared" ref="AM400:AM402" si="393">IF(D400="","",COUNTIF(F400:AJ400,"休"))</f>
        <v/>
      </c>
      <c r="AN400" s="197" t="str">
        <f t="shared" si="387"/>
        <v/>
      </c>
      <c r="AO400" s="198"/>
      <c r="AP400" s="215"/>
      <c r="AQ400" s="216"/>
      <c r="AR400" s="178"/>
      <c r="AT400" s="88" t="str">
        <f t="shared" si="388"/>
        <v/>
      </c>
      <c r="AU400" s="88" t="str">
        <f t="shared" si="389"/>
        <v/>
      </c>
      <c r="AV400" s="2"/>
      <c r="AX400" s="186"/>
      <c r="AY400" s="187"/>
      <c r="AZ400" s="188"/>
      <c r="BA400" s="35" t="str">
        <f>$BA$24</f>
        <v>C土木</v>
      </c>
      <c r="BB400" s="152">
        <f>$BB$24</f>
        <v>0</v>
      </c>
      <c r="BC400" s="90">
        <f t="shared" si="390"/>
        <v>0</v>
      </c>
      <c r="BD400" s="90">
        <f t="shared" si="390"/>
        <v>0</v>
      </c>
      <c r="BE400" s="90">
        <f t="shared" si="390"/>
        <v>0</v>
      </c>
      <c r="BT400" s="90"/>
      <c r="BU400" s="90" t="str">
        <f>AK400</f>
        <v/>
      </c>
      <c r="BV400" s="90"/>
      <c r="BW400" s="90"/>
      <c r="CH400" s="90"/>
      <c r="CI400" s="90" t="str">
        <f>AL400</f>
        <v/>
      </c>
      <c r="CJ400" s="90"/>
      <c r="CK400" s="90"/>
      <c r="CV400" s="90"/>
      <c r="CW400" s="90" t="str">
        <f>AM400</f>
        <v/>
      </c>
      <c r="CX400" s="90"/>
      <c r="CY400" s="90"/>
    </row>
    <row r="401" spans="1:103" ht="13.5" customHeight="1">
      <c r="B401" s="211"/>
      <c r="C401" s="208"/>
      <c r="D401" s="102" t="str">
        <f>IF($AH$25="","",$AH$25)</f>
        <v/>
      </c>
      <c r="E401" s="193"/>
      <c r="F401" s="103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5"/>
      <c r="AK401" s="96" t="str">
        <f t="shared" si="391"/>
        <v/>
      </c>
      <c r="AL401" s="96" t="str">
        <f t="shared" si="392"/>
        <v/>
      </c>
      <c r="AM401" s="106" t="str">
        <f t="shared" si="393"/>
        <v/>
      </c>
      <c r="AN401" s="197" t="str">
        <f t="shared" si="387"/>
        <v/>
      </c>
      <c r="AO401" s="198"/>
      <c r="AP401" s="215"/>
      <c r="AQ401" s="216"/>
      <c r="AR401" s="178"/>
      <c r="AT401" s="88" t="str">
        <f t="shared" si="388"/>
        <v/>
      </c>
      <c r="AU401" s="88" t="str">
        <f t="shared" si="389"/>
        <v/>
      </c>
      <c r="AV401" s="2"/>
      <c r="AX401" s="186"/>
      <c r="AY401" s="187"/>
      <c r="AZ401" s="188"/>
      <c r="BA401" s="35" t="str">
        <f>$BA$25</f>
        <v>C土木</v>
      </c>
      <c r="BB401" s="152">
        <f>$BB$25</f>
        <v>0</v>
      </c>
      <c r="BC401" s="90">
        <f t="shared" si="390"/>
        <v>0</v>
      </c>
      <c r="BD401" s="90">
        <f t="shared" si="390"/>
        <v>0</v>
      </c>
      <c r="BE401" s="90">
        <f t="shared" si="390"/>
        <v>0</v>
      </c>
      <c r="BT401" s="90"/>
      <c r="BU401" s="90"/>
      <c r="BV401" s="90" t="str">
        <f>AK401</f>
        <v/>
      </c>
      <c r="BW401" s="90"/>
      <c r="CH401" s="90"/>
      <c r="CI401" s="90"/>
      <c r="CJ401" s="90" t="str">
        <f>AL401</f>
        <v/>
      </c>
      <c r="CK401" s="90"/>
      <c r="CV401" s="90"/>
      <c r="CW401" s="90"/>
      <c r="CX401" s="90" t="str">
        <f>AM401</f>
        <v/>
      </c>
      <c r="CY401" s="90"/>
    </row>
    <row r="402" spans="1:103" ht="13.5" customHeight="1">
      <c r="B402" s="212"/>
      <c r="C402" s="209"/>
      <c r="D402" s="120" t="str">
        <f>IF($AH$26="","",$AH$26)</f>
        <v/>
      </c>
      <c r="E402" s="194"/>
      <c r="F402" s="121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22"/>
      <c r="AK402" s="116" t="str">
        <f t="shared" si="391"/>
        <v/>
      </c>
      <c r="AL402" s="173" t="str">
        <f t="shared" si="392"/>
        <v/>
      </c>
      <c r="AM402" s="124" t="str">
        <f t="shared" si="393"/>
        <v/>
      </c>
      <c r="AN402" s="199" t="str">
        <f t="shared" si="387"/>
        <v/>
      </c>
      <c r="AO402" s="200"/>
      <c r="AP402" s="217"/>
      <c r="AQ402" s="218"/>
      <c r="AR402" s="178"/>
      <c r="AT402" s="88" t="str">
        <f t="shared" si="388"/>
        <v/>
      </c>
      <c r="AU402" s="88" t="str">
        <f t="shared" si="389"/>
        <v/>
      </c>
      <c r="AV402" s="2"/>
      <c r="AX402" s="189"/>
      <c r="AY402" s="190"/>
      <c r="AZ402" s="191"/>
      <c r="BA402" s="50" t="str">
        <f>$BA$26</f>
        <v>C土木</v>
      </c>
      <c r="BB402" s="153">
        <f>$BB$26</f>
        <v>0</v>
      </c>
      <c r="BC402" s="90">
        <f t="shared" si="390"/>
        <v>0</v>
      </c>
      <c r="BD402" s="90">
        <f t="shared" si="390"/>
        <v>0</v>
      </c>
      <c r="BE402" s="90">
        <f t="shared" si="390"/>
        <v>0</v>
      </c>
      <c r="BT402" s="90"/>
      <c r="BU402" s="90"/>
      <c r="BV402" s="90"/>
      <c r="BW402" s="90" t="str">
        <f>AK402</f>
        <v/>
      </c>
      <c r="CH402" s="90"/>
      <c r="CI402" s="90"/>
      <c r="CJ402" s="90"/>
      <c r="CK402" s="90" t="str">
        <f>AL402</f>
        <v/>
      </c>
      <c r="CV402" s="90"/>
      <c r="CW402" s="90"/>
      <c r="CX402" s="90"/>
      <c r="CY402" s="90" t="str">
        <f>AM402</f>
        <v/>
      </c>
    </row>
    <row r="403" spans="1:103"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M403" s="203" t="s">
        <v>60</v>
      </c>
      <c r="AN403" s="204"/>
      <c r="AO403" s="204"/>
      <c r="AP403" s="205" t="str">
        <f>IF(7&gt;COUNT(F384:AJ384),"対象外",IF(AP387&gt;=0.285,"達成","未達成"))</f>
        <v>未達成</v>
      </c>
      <c r="AQ403" s="206"/>
      <c r="AR403" s="165"/>
      <c r="BA403" s="150"/>
      <c r="BB403" s="150"/>
      <c r="BC403" s="127"/>
      <c r="BD403" s="127"/>
      <c r="BE403" s="127"/>
    </row>
    <row r="404" spans="1:103">
      <c r="AR404" s="155"/>
      <c r="BA404" s="150"/>
      <c r="BB404" s="150"/>
    </row>
    <row r="405" spans="1:103">
      <c r="AR405" s="155"/>
      <c r="BA405" s="150"/>
      <c r="BB405" s="150"/>
    </row>
    <row r="406" spans="1:103">
      <c r="AR406" s="155"/>
      <c r="BA406" s="150"/>
      <c r="BB406" s="150"/>
    </row>
    <row r="407" spans="1:103">
      <c r="AR407" s="155"/>
      <c r="BA407" s="150"/>
      <c r="BB407" s="150"/>
    </row>
    <row r="408" spans="1:103">
      <c r="AR408" s="155"/>
      <c r="BA408" s="150"/>
      <c r="BB408" s="150"/>
    </row>
    <row r="409" spans="1:103">
      <c r="AR409" s="155"/>
      <c r="BA409" s="150"/>
      <c r="BB409" s="150"/>
    </row>
    <row r="410" spans="1:103">
      <c r="AR410" s="155"/>
      <c r="BA410" s="150"/>
      <c r="BB410" s="150"/>
    </row>
    <row r="411" spans="1:103">
      <c r="AR411" s="155"/>
      <c r="BA411" s="150"/>
      <c r="BB411" s="150"/>
    </row>
    <row r="412" spans="1:103">
      <c r="AR412" s="155"/>
      <c r="BA412" s="150"/>
      <c r="BB412" s="150"/>
    </row>
    <row r="413" spans="1:103" ht="18.75">
      <c r="A413" s="4"/>
      <c r="B413" s="4"/>
      <c r="C413" s="160" t="str">
        <f>$C$5</f>
        <v>休日取得</v>
      </c>
      <c r="D413" s="161" t="str">
        <f>$D$5</f>
        <v>計画表</v>
      </c>
      <c r="E413" s="4" t="str">
        <f>$E$5</f>
        <v>（週休２日交替制工事）</v>
      </c>
      <c r="O413" s="5"/>
      <c r="T413" s="5"/>
      <c r="AR413" s="155"/>
      <c r="BA413" s="150"/>
      <c r="BB413" s="150"/>
    </row>
    <row r="414" spans="1:103">
      <c r="AR414" s="155"/>
      <c r="BA414" s="150"/>
      <c r="BB414" s="150"/>
    </row>
    <row r="415" spans="1:103" ht="14.25">
      <c r="A415" s="9"/>
      <c r="B415" s="248" t="str">
        <f>$B$7</f>
        <v>工事名</v>
      </c>
      <c r="C415" s="248"/>
      <c r="D415" s="10" t="s">
        <v>7</v>
      </c>
      <c r="E415" s="11" t="str">
        <f>$E$7</f>
        <v>〇〇〇工事（〇〇工区）</v>
      </c>
      <c r="F415" s="11"/>
      <c r="G415" s="11"/>
      <c r="H415" s="11"/>
      <c r="I415" s="11"/>
      <c r="J415" s="11"/>
      <c r="K415" s="11"/>
      <c r="L415" s="11"/>
      <c r="M415" s="11"/>
      <c r="N415" s="11"/>
      <c r="O415" s="10"/>
      <c r="AR415" s="155"/>
      <c r="BA415" s="150"/>
      <c r="BB415" s="150"/>
    </row>
    <row r="416" spans="1:103" ht="14.25">
      <c r="A416" s="9"/>
      <c r="B416" s="248" t="str">
        <f>$B$8</f>
        <v>工事期間</v>
      </c>
      <c r="C416" s="248"/>
      <c r="D416" s="10" t="s">
        <v>7</v>
      </c>
      <c r="E416" s="249">
        <f>$E$8</f>
        <v>527</v>
      </c>
      <c r="F416" s="249"/>
      <c r="G416" s="249"/>
      <c r="H416" s="10"/>
      <c r="I416" s="10"/>
      <c r="J416" s="10"/>
      <c r="K416" s="10"/>
      <c r="L416" s="10"/>
      <c r="M416" s="10"/>
      <c r="N416" s="10"/>
      <c r="O416" s="10"/>
      <c r="AR416" s="155"/>
      <c r="BA416" s="150"/>
      <c r="BB416" s="150"/>
    </row>
    <row r="417" spans="2:99" ht="14.25">
      <c r="B417" s="9" t="str">
        <f>$B$9</f>
        <v>対象期間開始日：</v>
      </c>
      <c r="C417" s="9"/>
      <c r="D417" s="9"/>
      <c r="E417" s="250">
        <f>$E$9</f>
        <v>45712</v>
      </c>
      <c r="F417" s="250"/>
      <c r="G417" s="250"/>
      <c r="H417" s="250"/>
      <c r="I417" s="250"/>
      <c r="J417" s="1"/>
      <c r="K417" s="1"/>
      <c r="L417" s="1"/>
      <c r="M417" s="1"/>
      <c r="N417" s="1"/>
      <c r="O417" s="1"/>
      <c r="AR417" s="155"/>
      <c r="BA417" s="150"/>
      <c r="BB417" s="150"/>
    </row>
    <row r="418" spans="2:99" ht="14.25">
      <c r="B418" s="9" t="str">
        <f>$B$10</f>
        <v>工事完成日※(予定)：</v>
      </c>
      <c r="C418" s="13"/>
      <c r="D418" s="10" t="s">
        <v>7</v>
      </c>
      <c r="E418" s="250">
        <f>$E$10</f>
        <v>46238</v>
      </c>
      <c r="F418" s="250"/>
      <c r="G418" s="250"/>
      <c r="H418" s="250"/>
      <c r="I418" s="250"/>
      <c r="J418" s="1"/>
      <c r="K418" s="1"/>
      <c r="L418" s="1"/>
      <c r="M418" s="1"/>
      <c r="N418" s="1"/>
      <c r="O418" s="1"/>
      <c r="AR418" s="155"/>
      <c r="BA418" s="150"/>
      <c r="BB418" s="150"/>
    </row>
    <row r="419" spans="2:99"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R419" s="155"/>
      <c r="BA419" s="150"/>
      <c r="BB419" s="150"/>
    </row>
    <row r="420" spans="2:99">
      <c r="F420" s="129" t="str">
        <f>IF(F421="","",IF(COUNT($F421:$AJ421)&lt;7,"外",""))</f>
        <v/>
      </c>
      <c r="G420" s="129"/>
      <c r="H420" s="129"/>
      <c r="I420" s="130"/>
      <c r="J420" s="130"/>
      <c r="K420" s="130"/>
      <c r="AR420" s="155"/>
      <c r="BA420" s="150"/>
      <c r="BB420" s="150"/>
    </row>
    <row r="421" spans="2:99" ht="13.5" customHeight="1">
      <c r="B421" s="219">
        <f>F421</f>
        <v>46143</v>
      </c>
      <c r="C421" s="220"/>
      <c r="D421" s="221"/>
      <c r="E421" s="131" t="s">
        <v>48</v>
      </c>
      <c r="F421" s="78">
        <f>IF(EDATE(B384,1)&gt;$E$10,"",EDATE(B384,1))</f>
        <v>46143</v>
      </c>
      <c r="G421" s="79">
        <f>IF(MONTH($F421)&lt;MONTH($F421+F$1),"",IF(($F421+F$1)&gt;$E$10,"",IF(F421=EOMONTH(($F421-DAY($F421)+G$1),0),"",IF(F421="","",F421+1))))</f>
        <v>46144</v>
      </c>
      <c r="H421" s="79">
        <f t="shared" ref="H421:AJ421" si="394">IF(MONTH($F421)&lt;MONTH($F421+G$1),"",IF(($F421+G$1)&gt;$E$10,"",IF(G421=EOMONTH(($F421-DAY($F421)+H$1),0),"",IF(G421="","",G421+1))))</f>
        <v>46145</v>
      </c>
      <c r="I421" s="79">
        <f t="shared" si="394"/>
        <v>46146</v>
      </c>
      <c r="J421" s="79">
        <f t="shared" si="394"/>
        <v>46147</v>
      </c>
      <c r="K421" s="79">
        <f t="shared" si="394"/>
        <v>46148</v>
      </c>
      <c r="L421" s="79">
        <f t="shared" si="394"/>
        <v>46149</v>
      </c>
      <c r="M421" s="79">
        <f t="shared" si="394"/>
        <v>46150</v>
      </c>
      <c r="N421" s="79">
        <f t="shared" si="394"/>
        <v>46151</v>
      </c>
      <c r="O421" s="79">
        <f t="shared" si="394"/>
        <v>46152</v>
      </c>
      <c r="P421" s="79">
        <f t="shared" si="394"/>
        <v>46153</v>
      </c>
      <c r="Q421" s="79">
        <f t="shared" si="394"/>
        <v>46154</v>
      </c>
      <c r="R421" s="79">
        <f t="shared" si="394"/>
        <v>46155</v>
      </c>
      <c r="S421" s="79">
        <f t="shared" si="394"/>
        <v>46156</v>
      </c>
      <c r="T421" s="79">
        <f t="shared" si="394"/>
        <v>46157</v>
      </c>
      <c r="U421" s="79">
        <f t="shared" si="394"/>
        <v>46158</v>
      </c>
      <c r="V421" s="79">
        <f t="shared" si="394"/>
        <v>46159</v>
      </c>
      <c r="W421" s="79">
        <f t="shared" si="394"/>
        <v>46160</v>
      </c>
      <c r="X421" s="79">
        <f t="shared" si="394"/>
        <v>46161</v>
      </c>
      <c r="Y421" s="79">
        <f t="shared" si="394"/>
        <v>46162</v>
      </c>
      <c r="Z421" s="79">
        <f t="shared" si="394"/>
        <v>46163</v>
      </c>
      <c r="AA421" s="79">
        <f t="shared" si="394"/>
        <v>46164</v>
      </c>
      <c r="AB421" s="79">
        <f t="shared" si="394"/>
        <v>46165</v>
      </c>
      <c r="AC421" s="79">
        <f t="shared" si="394"/>
        <v>46166</v>
      </c>
      <c r="AD421" s="79">
        <f t="shared" si="394"/>
        <v>46167</v>
      </c>
      <c r="AE421" s="79">
        <f t="shared" si="394"/>
        <v>46168</v>
      </c>
      <c r="AF421" s="79">
        <f t="shared" si="394"/>
        <v>46169</v>
      </c>
      <c r="AG421" s="79">
        <f t="shared" si="394"/>
        <v>46170</v>
      </c>
      <c r="AH421" s="79">
        <f t="shared" si="394"/>
        <v>46171</v>
      </c>
      <c r="AI421" s="79">
        <f t="shared" si="394"/>
        <v>46172</v>
      </c>
      <c r="AJ421" s="80">
        <f t="shared" si="394"/>
        <v>46173</v>
      </c>
      <c r="AK421" s="225" t="s">
        <v>25</v>
      </c>
      <c r="AL421" s="228" t="s">
        <v>71</v>
      </c>
      <c r="AM421" s="231" t="s">
        <v>27</v>
      </c>
      <c r="AN421" s="234" t="s">
        <v>51</v>
      </c>
      <c r="AO421" s="235"/>
      <c r="AP421" s="240" t="s">
        <v>52</v>
      </c>
      <c r="AQ421" s="241"/>
      <c r="AR421" s="182"/>
      <c r="AT421" s="201" t="s">
        <v>53</v>
      </c>
      <c r="AU421" s="201" t="s">
        <v>54</v>
      </c>
      <c r="AV421" s="202" t="s">
        <v>55</v>
      </c>
      <c r="BA421" s="150"/>
      <c r="BB421" s="150"/>
    </row>
    <row r="422" spans="2:99">
      <c r="B422" s="222"/>
      <c r="C422" s="223"/>
      <c r="D422" s="224"/>
      <c r="E422" s="132" t="s">
        <v>49</v>
      </c>
      <c r="F422" s="83" t="str">
        <f>TEXT(F421,"aaa")</f>
        <v>金</v>
      </c>
      <c r="G422" s="84" t="str">
        <f t="shared" ref="G422:AJ422" si="395">TEXT(G421,"aaa")</f>
        <v>土</v>
      </c>
      <c r="H422" s="84" t="str">
        <f t="shared" si="395"/>
        <v>日</v>
      </c>
      <c r="I422" s="84" t="str">
        <f t="shared" si="395"/>
        <v>月</v>
      </c>
      <c r="J422" s="84" t="str">
        <f t="shared" si="395"/>
        <v>火</v>
      </c>
      <c r="K422" s="84" t="str">
        <f t="shared" si="395"/>
        <v>水</v>
      </c>
      <c r="L422" s="84" t="str">
        <f t="shared" si="395"/>
        <v>木</v>
      </c>
      <c r="M422" s="84" t="str">
        <f t="shared" si="395"/>
        <v>金</v>
      </c>
      <c r="N422" s="84" t="str">
        <f t="shared" si="395"/>
        <v>土</v>
      </c>
      <c r="O422" s="84" t="str">
        <f t="shared" si="395"/>
        <v>日</v>
      </c>
      <c r="P422" s="84" t="str">
        <f t="shared" si="395"/>
        <v>月</v>
      </c>
      <c r="Q422" s="84" t="str">
        <f t="shared" si="395"/>
        <v>火</v>
      </c>
      <c r="R422" s="84" t="str">
        <f t="shared" si="395"/>
        <v>水</v>
      </c>
      <c r="S422" s="84" t="str">
        <f t="shared" si="395"/>
        <v>木</v>
      </c>
      <c r="T422" s="84" t="str">
        <f t="shared" si="395"/>
        <v>金</v>
      </c>
      <c r="U422" s="84" t="str">
        <f t="shared" si="395"/>
        <v>土</v>
      </c>
      <c r="V422" s="84" t="str">
        <f t="shared" si="395"/>
        <v>日</v>
      </c>
      <c r="W422" s="84" t="str">
        <f t="shared" si="395"/>
        <v>月</v>
      </c>
      <c r="X422" s="84" t="str">
        <f t="shared" si="395"/>
        <v>火</v>
      </c>
      <c r="Y422" s="84" t="str">
        <f t="shared" si="395"/>
        <v>水</v>
      </c>
      <c r="Z422" s="84" t="str">
        <f t="shared" si="395"/>
        <v>木</v>
      </c>
      <c r="AA422" s="84" t="str">
        <f t="shared" si="395"/>
        <v>金</v>
      </c>
      <c r="AB422" s="84" t="str">
        <f t="shared" si="395"/>
        <v>土</v>
      </c>
      <c r="AC422" s="84" t="str">
        <f t="shared" si="395"/>
        <v>日</v>
      </c>
      <c r="AD422" s="84" t="str">
        <f t="shared" si="395"/>
        <v>月</v>
      </c>
      <c r="AE422" s="84" t="str">
        <f t="shared" si="395"/>
        <v>火</v>
      </c>
      <c r="AF422" s="84" t="str">
        <f t="shared" si="395"/>
        <v>水</v>
      </c>
      <c r="AG422" s="84" t="str">
        <f t="shared" si="395"/>
        <v>木</v>
      </c>
      <c r="AH422" s="84" t="str">
        <f t="shared" si="395"/>
        <v>金</v>
      </c>
      <c r="AI422" s="84" t="str">
        <f t="shared" si="395"/>
        <v>土</v>
      </c>
      <c r="AJ422" s="85" t="str">
        <f t="shared" si="395"/>
        <v>日</v>
      </c>
      <c r="AK422" s="226"/>
      <c r="AL422" s="229"/>
      <c r="AM422" s="232"/>
      <c r="AN422" s="236"/>
      <c r="AO422" s="237"/>
      <c r="AP422" s="182"/>
      <c r="AQ422" s="242"/>
      <c r="AR422" s="182"/>
      <c r="AT422" s="201"/>
      <c r="AU422" s="201"/>
      <c r="AV422" s="202"/>
      <c r="BA422" s="150"/>
      <c r="BB422" s="150"/>
    </row>
    <row r="423" spans="2:99" ht="26.25" customHeight="1">
      <c r="B423" s="86"/>
      <c r="C423" s="169" t="s">
        <v>21</v>
      </c>
      <c r="D423" s="88" t="s">
        <v>23</v>
      </c>
      <c r="E423" s="133" t="s">
        <v>61</v>
      </c>
      <c r="F423" s="158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9"/>
      <c r="AK423" s="227"/>
      <c r="AL423" s="230"/>
      <c r="AM423" s="233"/>
      <c r="AN423" s="238"/>
      <c r="AO423" s="239"/>
      <c r="AP423" s="243"/>
      <c r="AQ423" s="244"/>
      <c r="AR423" s="182"/>
      <c r="AV423" s="90">
        <f>COUNTIF(F420:AJ420,"外")</f>
        <v>0</v>
      </c>
      <c r="BA423" s="150"/>
      <c r="BB423" s="150"/>
      <c r="BC423" s="113"/>
      <c r="BD423" s="113"/>
      <c r="BE423" s="113"/>
    </row>
    <row r="424" spans="2:99" ht="13.5" customHeight="1">
      <c r="B424" s="210" t="str">
        <f>IF($AB$13="","",$AB$13)</f>
        <v>元請負人</v>
      </c>
      <c r="C424" s="207" t="str">
        <f>$AE$13</f>
        <v>A建設</v>
      </c>
      <c r="D424" s="91" t="str">
        <f>IF($AH$13="","",$AH$13)</f>
        <v>〇〇</v>
      </c>
      <c r="E424" s="192"/>
      <c r="F424" s="92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4"/>
      <c r="AF424" s="94"/>
      <c r="AG424" s="94"/>
      <c r="AH424" s="94"/>
      <c r="AI424" s="94"/>
      <c r="AJ424" s="95"/>
      <c r="AK424" s="96">
        <f>IF(D424="","",COUNT($F$421:$AJ$421)-AL424)</f>
        <v>31</v>
      </c>
      <c r="AL424" s="172">
        <f>IF(D424="","",AT424+AU424)</f>
        <v>0</v>
      </c>
      <c r="AM424" s="98">
        <f>IF(D424="","",COUNTIF(F424:AJ424,"休"))</f>
        <v>0</v>
      </c>
      <c r="AN424" s="195">
        <f t="shared" ref="AN424:AN429" si="396">IF(D424="","",IF(AK424=0,"－",IFERROR(ROUNDDOWN(AM424/AK424,3),"")))</f>
        <v>0</v>
      </c>
      <c r="AO424" s="196"/>
      <c r="AP424" s="213">
        <f>ROUNDDOWN(AVERAGE(AN424:AN439),3)</f>
        <v>0</v>
      </c>
      <c r="AQ424" s="214"/>
      <c r="AR424" s="178"/>
      <c r="AT424" s="88">
        <f>IF(D424="","",COUNTIF(F424:AJ424,"－"))</f>
        <v>0</v>
      </c>
      <c r="AU424" s="88">
        <f>IF(D424="","",COUNTIF(F424:AJ424,"外"))</f>
        <v>0</v>
      </c>
      <c r="AV424" s="2"/>
      <c r="AX424" s="245" t="str">
        <f>$AX$13</f>
        <v>元請負人</v>
      </c>
      <c r="AY424" s="246"/>
      <c r="AZ424" s="247"/>
      <c r="BA424" s="22" t="str">
        <f>$BA$13</f>
        <v>A建設</v>
      </c>
      <c r="BB424" s="23" t="str">
        <f>$BB$13</f>
        <v>〇〇</v>
      </c>
      <c r="BC424" s="90">
        <f>IF(AK424="",0,AK424)</f>
        <v>31</v>
      </c>
      <c r="BD424" s="90">
        <f t="shared" ref="BD424:BE429" si="397">IF(AL424="",0,AL424)</f>
        <v>0</v>
      </c>
      <c r="BE424" s="90">
        <f t="shared" si="397"/>
        <v>0</v>
      </c>
      <c r="BI424" s="100"/>
      <c r="BJ424" s="101">
        <f>AK424</f>
        <v>31</v>
      </c>
      <c r="BK424" s="90"/>
      <c r="BL424" s="90"/>
      <c r="BM424" s="90"/>
      <c r="BN424" s="90"/>
      <c r="BO424" s="90"/>
      <c r="BX424" s="90">
        <f>AL424</f>
        <v>0</v>
      </c>
      <c r="BY424" s="90"/>
      <c r="BZ424" s="90"/>
      <c r="CA424" s="90"/>
      <c r="CB424" s="90"/>
      <c r="CC424" s="90"/>
      <c r="CL424" s="90">
        <f>AM424</f>
        <v>0</v>
      </c>
      <c r="CM424" s="90"/>
      <c r="CN424" s="90"/>
      <c r="CO424" s="90"/>
      <c r="CP424" s="90"/>
      <c r="CQ424" s="90"/>
    </row>
    <row r="425" spans="2:99" ht="13.5" customHeight="1">
      <c r="B425" s="211"/>
      <c r="C425" s="208"/>
      <c r="D425" s="102" t="str">
        <f>IF($AH$14="","",$AH$14)</f>
        <v>●●</v>
      </c>
      <c r="E425" s="193"/>
      <c r="F425" s="103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5"/>
      <c r="AK425" s="96">
        <f t="shared" ref="AK425:AK429" si="398">IF(D425="","",COUNT($F$421:$AJ$421)-AL425)</f>
        <v>31</v>
      </c>
      <c r="AL425" s="96">
        <f t="shared" ref="AL425:AL429" si="399">IF(D425="","",AT425+AU425)</f>
        <v>0</v>
      </c>
      <c r="AM425" s="106">
        <f t="shared" ref="AM425:AM429" si="400">IF(D425="","",COUNTIF(F425:AJ425,"休"))</f>
        <v>0</v>
      </c>
      <c r="AN425" s="197">
        <f t="shared" si="396"/>
        <v>0</v>
      </c>
      <c r="AO425" s="198"/>
      <c r="AP425" s="215"/>
      <c r="AQ425" s="216"/>
      <c r="AR425" s="178"/>
      <c r="AT425" s="88">
        <f t="shared" ref="AT425:AT429" si="401">IF(D425="","",COUNTIF(F425:AJ425,"－"))</f>
        <v>0</v>
      </c>
      <c r="AU425" s="88">
        <f t="shared" ref="AU425:AU429" si="402">IF(D425="","",COUNTIF(F425:AJ425,"外"))</f>
        <v>0</v>
      </c>
      <c r="AV425" s="2"/>
      <c r="AX425" s="245"/>
      <c r="AY425" s="246"/>
      <c r="AZ425" s="247"/>
      <c r="BA425" s="35" t="str">
        <f>$BA$14</f>
        <v>A建設</v>
      </c>
      <c r="BB425" s="36" t="str">
        <f>$BB$14</f>
        <v>●●</v>
      </c>
      <c r="BC425" s="90">
        <f t="shared" ref="BC425:BC429" si="403">IF(AK425="",0,AK425)</f>
        <v>31</v>
      </c>
      <c r="BD425" s="90">
        <f t="shared" si="397"/>
        <v>0</v>
      </c>
      <c r="BE425" s="90">
        <f t="shared" si="397"/>
        <v>0</v>
      </c>
      <c r="BI425" s="100"/>
      <c r="BJ425" s="101"/>
      <c r="BK425" s="90">
        <f>AK425</f>
        <v>31</v>
      </c>
      <c r="BL425" s="90"/>
      <c r="BM425" s="90"/>
      <c r="BN425" s="90"/>
      <c r="BO425" s="90"/>
      <c r="BX425" s="90"/>
      <c r="BY425" s="90">
        <f>AL425</f>
        <v>0</v>
      </c>
      <c r="BZ425" s="90"/>
      <c r="CA425" s="90"/>
      <c r="CB425" s="90"/>
      <c r="CC425" s="90"/>
      <c r="CL425" s="90"/>
      <c r="CM425" s="90">
        <f>AM425</f>
        <v>0</v>
      </c>
      <c r="CN425" s="90"/>
      <c r="CO425" s="90"/>
      <c r="CP425" s="90"/>
      <c r="CQ425" s="90"/>
    </row>
    <row r="426" spans="2:99" ht="13.5" customHeight="1">
      <c r="B426" s="211"/>
      <c r="C426" s="208"/>
      <c r="D426" s="102" t="str">
        <f>IF($AH$15="","",$AH$15)</f>
        <v>△△</v>
      </c>
      <c r="E426" s="193"/>
      <c r="F426" s="103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5"/>
      <c r="AK426" s="96">
        <f t="shared" si="398"/>
        <v>31</v>
      </c>
      <c r="AL426" s="96">
        <f t="shared" si="399"/>
        <v>0</v>
      </c>
      <c r="AM426" s="106">
        <f t="shared" si="400"/>
        <v>0</v>
      </c>
      <c r="AN426" s="197">
        <f t="shared" si="396"/>
        <v>0</v>
      </c>
      <c r="AO426" s="198"/>
      <c r="AP426" s="215"/>
      <c r="AQ426" s="216"/>
      <c r="AR426" s="178"/>
      <c r="AT426" s="88">
        <f t="shared" si="401"/>
        <v>0</v>
      </c>
      <c r="AU426" s="88">
        <f t="shared" si="402"/>
        <v>0</v>
      </c>
      <c r="AV426" s="2"/>
      <c r="AX426" s="245"/>
      <c r="AY426" s="246"/>
      <c r="AZ426" s="247"/>
      <c r="BA426" s="35" t="str">
        <f>$BA$15</f>
        <v>A建設</v>
      </c>
      <c r="BB426" s="36" t="str">
        <f>$BB$15</f>
        <v>△△</v>
      </c>
      <c r="BC426" s="90">
        <f t="shared" si="403"/>
        <v>31</v>
      </c>
      <c r="BD426" s="90">
        <f t="shared" si="397"/>
        <v>0</v>
      </c>
      <c r="BE426" s="90">
        <f t="shared" si="397"/>
        <v>0</v>
      </c>
      <c r="BI426" s="100"/>
      <c r="BJ426" s="101"/>
      <c r="BK426" s="90"/>
      <c r="BL426" s="90">
        <f>AK426</f>
        <v>31</v>
      </c>
      <c r="BM426" s="90"/>
      <c r="BN426" s="90"/>
      <c r="BO426" s="90"/>
      <c r="BX426" s="90"/>
      <c r="BY426" s="90"/>
      <c r="BZ426" s="90">
        <f>AL426</f>
        <v>0</v>
      </c>
      <c r="CA426" s="90"/>
      <c r="CB426" s="90"/>
      <c r="CC426" s="90"/>
      <c r="CL426" s="90"/>
      <c r="CM426" s="90"/>
      <c r="CN426" s="90">
        <f>AM426</f>
        <v>0</v>
      </c>
      <c r="CO426" s="90"/>
      <c r="CP426" s="90"/>
      <c r="CQ426" s="90"/>
    </row>
    <row r="427" spans="2:99" ht="13.5" customHeight="1">
      <c r="B427" s="211"/>
      <c r="C427" s="208"/>
      <c r="D427" s="102" t="str">
        <f>IF($AH$16="","",$AH$16)</f>
        <v>■■</v>
      </c>
      <c r="E427" s="193"/>
      <c r="F427" s="103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5"/>
      <c r="AK427" s="96">
        <f t="shared" si="398"/>
        <v>31</v>
      </c>
      <c r="AL427" s="96">
        <f t="shared" si="399"/>
        <v>0</v>
      </c>
      <c r="AM427" s="106">
        <f t="shared" si="400"/>
        <v>0</v>
      </c>
      <c r="AN427" s="197">
        <f t="shared" si="396"/>
        <v>0</v>
      </c>
      <c r="AO427" s="198"/>
      <c r="AP427" s="215"/>
      <c r="AQ427" s="216"/>
      <c r="AR427" s="178"/>
      <c r="AT427" s="88">
        <f t="shared" si="401"/>
        <v>0</v>
      </c>
      <c r="AU427" s="88">
        <f t="shared" si="402"/>
        <v>0</v>
      </c>
      <c r="AV427" s="2"/>
      <c r="AX427" s="245"/>
      <c r="AY427" s="246"/>
      <c r="AZ427" s="247"/>
      <c r="BA427" s="35" t="str">
        <f>$BA$16</f>
        <v>A建設</v>
      </c>
      <c r="BB427" s="36" t="str">
        <f>$BB$16</f>
        <v>■■</v>
      </c>
      <c r="BC427" s="90">
        <f t="shared" si="403"/>
        <v>31</v>
      </c>
      <c r="BD427" s="90">
        <f t="shared" si="397"/>
        <v>0</v>
      </c>
      <c r="BE427" s="90">
        <f t="shared" si="397"/>
        <v>0</v>
      </c>
      <c r="BI427" s="100"/>
      <c r="BJ427" s="101"/>
      <c r="BK427" s="90"/>
      <c r="BL427" s="90"/>
      <c r="BM427" s="90">
        <f>AK427</f>
        <v>31</v>
      </c>
      <c r="BN427" s="90"/>
      <c r="BO427" s="90"/>
      <c r="BX427" s="90"/>
      <c r="BY427" s="90"/>
      <c r="BZ427" s="90"/>
      <c r="CA427" s="90">
        <f>AL427</f>
        <v>0</v>
      </c>
      <c r="CB427" s="90"/>
      <c r="CC427" s="90"/>
      <c r="CL427" s="90"/>
      <c r="CM427" s="90"/>
      <c r="CN427" s="90"/>
      <c r="CO427" s="90">
        <f>AM427</f>
        <v>0</v>
      </c>
      <c r="CP427" s="90"/>
      <c r="CQ427" s="90"/>
    </row>
    <row r="428" spans="2:99" ht="13.5" customHeight="1">
      <c r="B428" s="211"/>
      <c r="C428" s="208"/>
      <c r="D428" s="102" t="str">
        <f>IF($AH$17="","",$AH$17)</f>
        <v>★★</v>
      </c>
      <c r="E428" s="193"/>
      <c r="F428" s="103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5"/>
      <c r="AK428" s="96">
        <f t="shared" si="398"/>
        <v>31</v>
      </c>
      <c r="AL428" s="96">
        <f t="shared" si="399"/>
        <v>0</v>
      </c>
      <c r="AM428" s="106">
        <f t="shared" si="400"/>
        <v>0</v>
      </c>
      <c r="AN428" s="197">
        <f t="shared" si="396"/>
        <v>0</v>
      </c>
      <c r="AO428" s="198"/>
      <c r="AP428" s="215"/>
      <c r="AQ428" s="216"/>
      <c r="AR428" s="178"/>
      <c r="AT428" s="88">
        <f t="shared" si="401"/>
        <v>0</v>
      </c>
      <c r="AU428" s="88">
        <f t="shared" si="402"/>
        <v>0</v>
      </c>
      <c r="AV428" s="2"/>
      <c r="AX428" s="245"/>
      <c r="AY428" s="246"/>
      <c r="AZ428" s="247"/>
      <c r="BA428" s="35" t="str">
        <f>$BA$17</f>
        <v>A建設</v>
      </c>
      <c r="BB428" s="36" t="str">
        <f>$BB$17</f>
        <v>★★</v>
      </c>
      <c r="BC428" s="90">
        <f t="shared" si="403"/>
        <v>31</v>
      </c>
      <c r="BD428" s="90">
        <f t="shared" si="397"/>
        <v>0</v>
      </c>
      <c r="BE428" s="90">
        <f t="shared" si="397"/>
        <v>0</v>
      </c>
      <c r="BI428" s="100"/>
      <c r="BJ428" s="101"/>
      <c r="BK428" s="90"/>
      <c r="BL428" s="90"/>
      <c r="BM428" s="90"/>
      <c r="BN428" s="90">
        <f>AK428</f>
        <v>31</v>
      </c>
      <c r="BO428" s="90"/>
      <c r="BX428" s="90"/>
      <c r="BY428" s="90"/>
      <c r="BZ428" s="90"/>
      <c r="CA428" s="90"/>
      <c r="CB428" s="90">
        <f>AL428</f>
        <v>0</v>
      </c>
      <c r="CC428" s="90"/>
      <c r="CL428" s="90"/>
      <c r="CM428" s="90"/>
      <c r="CN428" s="90"/>
      <c r="CO428" s="90"/>
      <c r="CP428" s="90">
        <f>AM428</f>
        <v>0</v>
      </c>
      <c r="CQ428" s="90"/>
    </row>
    <row r="429" spans="2:99" ht="13.5" customHeight="1">
      <c r="B429" s="212"/>
      <c r="C429" s="209"/>
      <c r="D429" s="102" t="str">
        <f>IF($AH$18="","",$AH$18)</f>
        <v/>
      </c>
      <c r="E429" s="194"/>
      <c r="F429" s="107"/>
      <c r="G429" s="108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10"/>
      <c r="AK429" s="96" t="str">
        <f t="shared" si="398"/>
        <v/>
      </c>
      <c r="AL429" s="172" t="str">
        <f t="shared" si="399"/>
        <v/>
      </c>
      <c r="AM429" s="98" t="str">
        <f t="shared" si="400"/>
        <v/>
      </c>
      <c r="AN429" s="199" t="str">
        <f t="shared" si="396"/>
        <v/>
      </c>
      <c r="AO429" s="200"/>
      <c r="AP429" s="215"/>
      <c r="AQ429" s="216"/>
      <c r="AR429" s="178"/>
      <c r="AT429" s="88" t="str">
        <f t="shared" si="401"/>
        <v/>
      </c>
      <c r="AU429" s="88" t="str">
        <f t="shared" si="402"/>
        <v/>
      </c>
      <c r="AV429" s="2"/>
      <c r="AX429" s="245"/>
      <c r="AY429" s="246"/>
      <c r="AZ429" s="247"/>
      <c r="BA429" s="50" t="str">
        <f>$BA$18</f>
        <v>A建設</v>
      </c>
      <c r="BB429" s="51">
        <f>$BB$18</f>
        <v>0</v>
      </c>
      <c r="BC429" s="90">
        <f t="shared" si="403"/>
        <v>0</v>
      </c>
      <c r="BD429" s="90">
        <f t="shared" si="397"/>
        <v>0</v>
      </c>
      <c r="BE429" s="90">
        <f t="shared" si="397"/>
        <v>0</v>
      </c>
      <c r="BI429" s="100"/>
      <c r="BJ429" s="101"/>
      <c r="BK429" s="90"/>
      <c r="BL429" s="90"/>
      <c r="BM429" s="90"/>
      <c r="BN429" s="90"/>
      <c r="BO429" s="90" t="str">
        <f>AK429</f>
        <v/>
      </c>
      <c r="BX429" s="90"/>
      <c r="BY429" s="90"/>
      <c r="BZ429" s="90"/>
      <c r="CA429" s="90"/>
      <c r="CB429" s="90"/>
      <c r="CC429" s="90" t="str">
        <f>AL429</f>
        <v/>
      </c>
      <c r="CL429" s="90"/>
      <c r="CM429" s="90"/>
      <c r="CN429" s="90"/>
      <c r="CO429" s="90"/>
      <c r="CP429" s="90"/>
      <c r="CQ429" s="90" t="str">
        <f>AM429</f>
        <v/>
      </c>
    </row>
    <row r="430" spans="2:99" ht="26.25" customHeight="1">
      <c r="B430" s="210" t="str">
        <f>IF($AB$19="","",$AB$19)</f>
        <v>下請負人</v>
      </c>
      <c r="C430" s="207" t="str">
        <f>$AE$19</f>
        <v>B産業</v>
      </c>
      <c r="D430" s="88"/>
      <c r="E430" s="133" t="s">
        <v>61</v>
      </c>
      <c r="F430" s="158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9"/>
      <c r="AK430" s="88"/>
      <c r="AL430" s="88"/>
      <c r="AM430" s="170"/>
      <c r="AN430" s="112"/>
      <c r="AO430" s="113"/>
      <c r="AP430" s="215"/>
      <c r="AQ430" s="216"/>
      <c r="AR430" s="178"/>
      <c r="AX430" s="183" t="str">
        <f>$AX$19</f>
        <v>下請負人</v>
      </c>
      <c r="AY430" s="184"/>
      <c r="AZ430" s="185"/>
      <c r="BA430" s="150"/>
      <c r="BB430" s="151"/>
      <c r="BC430" s="114"/>
      <c r="BD430" s="114"/>
      <c r="BE430" s="114"/>
    </row>
    <row r="431" spans="2:99" ht="13.5" customHeight="1">
      <c r="B431" s="211"/>
      <c r="C431" s="208"/>
      <c r="D431" s="115" t="str">
        <f>IF($AH$19="","",$AH$19)</f>
        <v>〇〇</v>
      </c>
      <c r="E431" s="192"/>
      <c r="F431" s="92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4"/>
      <c r="AF431" s="94"/>
      <c r="AG431" s="94"/>
      <c r="AH431" s="94"/>
      <c r="AI431" s="94"/>
      <c r="AJ431" s="95"/>
      <c r="AK431" s="96">
        <f>IF(D431="","",COUNT($F$421:$AJ$421)-AL431)</f>
        <v>31</v>
      </c>
      <c r="AL431" s="172">
        <f>IF(D431="","",AT431+AU431)</f>
        <v>0</v>
      </c>
      <c r="AM431" s="98">
        <f>IF(D431="","",COUNTIF(F431:AJ431,"休"))</f>
        <v>0</v>
      </c>
      <c r="AN431" s="195">
        <f t="shared" ref="AN431:AN434" si="404">IF(D431="","",IF(AK431=0,"－",IFERROR(ROUNDDOWN(AM431/AK431,3),"")))</f>
        <v>0</v>
      </c>
      <c r="AO431" s="196"/>
      <c r="AP431" s="215"/>
      <c r="AQ431" s="216"/>
      <c r="AR431" s="178"/>
      <c r="AT431" s="88">
        <f t="shared" ref="AT431:AT434" si="405">IF(D431="","",COUNTIF(F431:AJ431,"－"))</f>
        <v>0</v>
      </c>
      <c r="AU431" s="88">
        <f t="shared" ref="AU431:AU434" si="406">IF(D431="","",COUNTIF(F431:AJ431,"外"))</f>
        <v>0</v>
      </c>
      <c r="AV431" s="2"/>
      <c r="AX431" s="186"/>
      <c r="AY431" s="187"/>
      <c r="AZ431" s="188"/>
      <c r="BA431" s="22" t="str">
        <f>$BA$19</f>
        <v>B産業</v>
      </c>
      <c r="BB431" s="23" t="str">
        <f>$BB$19</f>
        <v>〇〇</v>
      </c>
      <c r="BC431" s="90">
        <f t="shared" ref="BC431:BE434" si="407">IF(AK431="",0,AK431)</f>
        <v>31</v>
      </c>
      <c r="BD431" s="90">
        <f t="shared" si="407"/>
        <v>0</v>
      </c>
      <c r="BE431" s="90">
        <f t="shared" si="407"/>
        <v>0</v>
      </c>
      <c r="BP431" s="90">
        <f>AK431</f>
        <v>31</v>
      </c>
      <c r="BQ431" s="90"/>
      <c r="BR431" s="90"/>
      <c r="BS431" s="90"/>
      <c r="CD431" s="90">
        <f>AL431</f>
        <v>0</v>
      </c>
      <c r="CE431" s="90"/>
      <c r="CF431" s="90"/>
      <c r="CG431" s="90"/>
      <c r="CR431" s="90">
        <f>AM431</f>
        <v>0</v>
      </c>
      <c r="CS431" s="90"/>
      <c r="CT431" s="90"/>
      <c r="CU431" s="90"/>
    </row>
    <row r="432" spans="2:99" ht="13.5" customHeight="1">
      <c r="B432" s="211"/>
      <c r="C432" s="208"/>
      <c r="D432" s="102" t="str">
        <f>IF($AH$20="","",$AH$20)</f>
        <v>●●</v>
      </c>
      <c r="E432" s="193"/>
      <c r="F432" s="103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5"/>
      <c r="AK432" s="96">
        <f t="shared" ref="AK432:AK434" si="408">IF(D432="","",COUNT($F$421:$AJ$421)-AL432)</f>
        <v>31</v>
      </c>
      <c r="AL432" s="96">
        <f t="shared" ref="AL432:AL434" si="409">IF(D432="","",AT432+AU432)</f>
        <v>0</v>
      </c>
      <c r="AM432" s="106">
        <f t="shared" ref="AM432:AM434" si="410">IF(D432="","",COUNTIF(F432:AJ432,"休"))</f>
        <v>0</v>
      </c>
      <c r="AN432" s="197">
        <f t="shared" si="404"/>
        <v>0</v>
      </c>
      <c r="AO432" s="198"/>
      <c r="AP432" s="215"/>
      <c r="AQ432" s="216"/>
      <c r="AR432" s="178"/>
      <c r="AT432" s="88">
        <f t="shared" si="405"/>
        <v>0</v>
      </c>
      <c r="AU432" s="88">
        <f t="shared" si="406"/>
        <v>0</v>
      </c>
      <c r="AV432" s="2"/>
      <c r="AX432" s="186"/>
      <c r="AY432" s="187"/>
      <c r="AZ432" s="188"/>
      <c r="BA432" s="35" t="str">
        <f>$BA$20</f>
        <v>B産業</v>
      </c>
      <c r="BB432" s="152" t="str">
        <f>$BB$20</f>
        <v>●●</v>
      </c>
      <c r="BC432" s="90">
        <f t="shared" si="407"/>
        <v>31</v>
      </c>
      <c r="BD432" s="90">
        <f t="shared" si="407"/>
        <v>0</v>
      </c>
      <c r="BE432" s="90">
        <f t="shared" si="407"/>
        <v>0</v>
      </c>
      <c r="BP432" s="90"/>
      <c r="BQ432" s="90">
        <f>AK432</f>
        <v>31</v>
      </c>
      <c r="BR432" s="90"/>
      <c r="BS432" s="90"/>
      <c r="CD432" s="90"/>
      <c r="CE432" s="90">
        <f>AL432</f>
        <v>0</v>
      </c>
      <c r="CF432" s="90"/>
      <c r="CG432" s="90"/>
      <c r="CR432" s="90"/>
      <c r="CS432" s="90">
        <f>AM432</f>
        <v>0</v>
      </c>
      <c r="CT432" s="90"/>
      <c r="CU432" s="90"/>
    </row>
    <row r="433" spans="2:103" ht="13.5" customHeight="1">
      <c r="B433" s="211"/>
      <c r="C433" s="208"/>
      <c r="D433" s="102" t="str">
        <f>IF($AH$21="","",$AH$21)</f>
        <v/>
      </c>
      <c r="E433" s="193"/>
      <c r="F433" s="103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5"/>
      <c r="AK433" s="96" t="str">
        <f t="shared" si="408"/>
        <v/>
      </c>
      <c r="AL433" s="96" t="str">
        <f t="shared" si="409"/>
        <v/>
      </c>
      <c r="AM433" s="106" t="str">
        <f t="shared" si="410"/>
        <v/>
      </c>
      <c r="AN433" s="197" t="str">
        <f t="shared" si="404"/>
        <v/>
      </c>
      <c r="AO433" s="198"/>
      <c r="AP433" s="215"/>
      <c r="AQ433" s="216"/>
      <c r="AR433" s="178"/>
      <c r="AT433" s="88" t="str">
        <f t="shared" si="405"/>
        <v/>
      </c>
      <c r="AU433" s="88" t="str">
        <f t="shared" si="406"/>
        <v/>
      </c>
      <c r="AV433" s="2"/>
      <c r="AX433" s="186"/>
      <c r="AY433" s="187"/>
      <c r="AZ433" s="188"/>
      <c r="BA433" s="35" t="str">
        <f>$BA$21</f>
        <v>B産業</v>
      </c>
      <c r="BB433" s="152">
        <f>$BB$21</f>
        <v>0</v>
      </c>
      <c r="BC433" s="90">
        <f t="shared" si="407"/>
        <v>0</v>
      </c>
      <c r="BD433" s="90">
        <f t="shared" si="407"/>
        <v>0</v>
      </c>
      <c r="BE433" s="90">
        <f t="shared" si="407"/>
        <v>0</v>
      </c>
      <c r="BP433" s="90"/>
      <c r="BQ433" s="90"/>
      <c r="BR433" s="90" t="str">
        <f>AK433</f>
        <v/>
      </c>
      <c r="BS433" s="90"/>
      <c r="CD433" s="90"/>
      <c r="CE433" s="90"/>
      <c r="CF433" s="90" t="str">
        <f>AL433</f>
        <v/>
      </c>
      <c r="CG433" s="90"/>
      <c r="CR433" s="90"/>
      <c r="CS433" s="90"/>
      <c r="CT433" s="90" t="str">
        <f>AM433</f>
        <v/>
      </c>
      <c r="CU433" s="90"/>
    </row>
    <row r="434" spans="2:103" ht="13.5" customHeight="1">
      <c r="B434" s="211"/>
      <c r="C434" s="209"/>
      <c r="D434" s="115" t="str">
        <f>IF($AH$22="","",$AH$22)</f>
        <v/>
      </c>
      <c r="E434" s="194"/>
      <c r="F434" s="103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5"/>
      <c r="AK434" s="96" t="str">
        <f t="shared" si="408"/>
        <v/>
      </c>
      <c r="AL434" s="116" t="str">
        <f t="shared" si="409"/>
        <v/>
      </c>
      <c r="AM434" s="98" t="str">
        <f t="shared" si="410"/>
        <v/>
      </c>
      <c r="AN434" s="199" t="str">
        <f t="shared" si="404"/>
        <v/>
      </c>
      <c r="AO434" s="200"/>
      <c r="AP434" s="215"/>
      <c r="AQ434" s="216"/>
      <c r="AR434" s="178"/>
      <c r="AT434" s="88" t="str">
        <f t="shared" si="405"/>
        <v/>
      </c>
      <c r="AU434" s="88" t="str">
        <f t="shared" si="406"/>
        <v/>
      </c>
      <c r="AV434" s="2"/>
      <c r="AX434" s="186"/>
      <c r="AY434" s="187"/>
      <c r="AZ434" s="188"/>
      <c r="BA434" s="50" t="str">
        <f>$BA$22</f>
        <v>B産業</v>
      </c>
      <c r="BB434" s="153">
        <f t="shared" ref="BB434" si="411">BB414</f>
        <v>0</v>
      </c>
      <c r="BC434" s="90">
        <f t="shared" si="407"/>
        <v>0</v>
      </c>
      <c r="BD434" s="90">
        <f t="shared" si="407"/>
        <v>0</v>
      </c>
      <c r="BE434" s="90">
        <f t="shared" si="407"/>
        <v>0</v>
      </c>
      <c r="BP434" s="90"/>
      <c r="BQ434" s="90"/>
      <c r="BR434" s="90"/>
      <c r="BS434" s="90" t="str">
        <f>AK434</f>
        <v/>
      </c>
      <c r="CD434" s="90"/>
      <c r="CE434" s="90"/>
      <c r="CF434" s="90"/>
      <c r="CG434" s="90" t="str">
        <f>AL434</f>
        <v/>
      </c>
      <c r="CR434" s="90"/>
      <c r="CS434" s="90"/>
      <c r="CT434" s="90"/>
      <c r="CU434" s="90" t="str">
        <f>AM434</f>
        <v/>
      </c>
    </row>
    <row r="435" spans="2:103" ht="26.25" customHeight="1">
      <c r="B435" s="211"/>
      <c r="C435" s="207" t="str">
        <f>$AE$23</f>
        <v>C土木</v>
      </c>
      <c r="D435" s="88"/>
      <c r="E435" s="133" t="s">
        <v>61</v>
      </c>
      <c r="F435" s="158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9"/>
      <c r="AK435" s="88"/>
      <c r="AL435" s="88"/>
      <c r="AM435" s="170"/>
      <c r="AN435" s="112"/>
      <c r="AO435" s="113"/>
      <c r="AP435" s="215"/>
      <c r="AQ435" s="216"/>
      <c r="AR435" s="178"/>
      <c r="AX435" s="186"/>
      <c r="AY435" s="187"/>
      <c r="AZ435" s="188"/>
      <c r="BA435" s="150"/>
      <c r="BB435" s="149"/>
      <c r="BC435" s="114"/>
      <c r="BD435" s="114"/>
      <c r="BE435" s="114"/>
    </row>
    <row r="436" spans="2:103">
      <c r="B436" s="211"/>
      <c r="C436" s="208"/>
      <c r="D436" s="91" t="str">
        <f>IF($AH$23="","",$AH$23)</f>
        <v>●●</v>
      </c>
      <c r="E436" s="192"/>
      <c r="F436" s="92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117"/>
      <c r="AK436" s="96">
        <f>IF(D436="","",COUNT($F$421:$AJ$421)-AL436)</f>
        <v>31</v>
      </c>
      <c r="AL436" s="171">
        <f>IF(D436="","",AT436+AU436)</f>
        <v>0</v>
      </c>
      <c r="AM436" s="119">
        <f>IF(D436="","",COUNTIF(F436:AJ436,"休"))</f>
        <v>0</v>
      </c>
      <c r="AN436" s="195">
        <f t="shared" ref="AN436:AN439" si="412">IF(D436="","",IF(AK436=0,"－",IFERROR(ROUNDDOWN(AM436/AK436,3),"")))</f>
        <v>0</v>
      </c>
      <c r="AO436" s="196"/>
      <c r="AP436" s="215"/>
      <c r="AQ436" s="216"/>
      <c r="AR436" s="178"/>
      <c r="AT436" s="88">
        <f t="shared" ref="AT436:AT439" si="413">IF(D436="","",COUNTIF(F436:AJ436,"－"))</f>
        <v>0</v>
      </c>
      <c r="AU436" s="88">
        <f t="shared" ref="AU436:AU439" si="414">IF(D436="","",COUNTIF(F436:AJ436,"外"))</f>
        <v>0</v>
      </c>
      <c r="AV436" s="2"/>
      <c r="AX436" s="186"/>
      <c r="AY436" s="187"/>
      <c r="AZ436" s="188"/>
      <c r="BA436" s="22" t="str">
        <f>$BA$23</f>
        <v>C土木</v>
      </c>
      <c r="BB436" s="154" t="str">
        <f>$BB$23</f>
        <v>●●</v>
      </c>
      <c r="BC436" s="90">
        <f t="shared" ref="BC436:BE439" si="415">IF(AK436="",0,AK436)</f>
        <v>31</v>
      </c>
      <c r="BD436" s="90">
        <f t="shared" si="415"/>
        <v>0</v>
      </c>
      <c r="BE436" s="90">
        <f t="shared" si="415"/>
        <v>0</v>
      </c>
      <c r="BT436" s="90">
        <f>AK436</f>
        <v>31</v>
      </c>
      <c r="BU436" s="90"/>
      <c r="BV436" s="90"/>
      <c r="BW436" s="90"/>
      <c r="CH436" s="90">
        <f>AL436</f>
        <v>0</v>
      </c>
      <c r="CI436" s="90"/>
      <c r="CJ436" s="90"/>
      <c r="CK436" s="90"/>
      <c r="CV436" s="90">
        <f>AM436</f>
        <v>0</v>
      </c>
      <c r="CW436" s="90"/>
      <c r="CX436" s="90"/>
      <c r="CY436" s="90"/>
    </row>
    <row r="437" spans="2:103" ht="13.5" customHeight="1">
      <c r="B437" s="211"/>
      <c r="C437" s="208"/>
      <c r="D437" s="102" t="str">
        <f>IF($AH$24="","",$AH$24)</f>
        <v/>
      </c>
      <c r="E437" s="193"/>
      <c r="F437" s="103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5"/>
      <c r="AK437" s="96" t="str">
        <f t="shared" ref="AK437:AK439" si="416">IF(D437="","",COUNT($F$421:$AJ$421)-AL437)</f>
        <v/>
      </c>
      <c r="AL437" s="96" t="str">
        <f t="shared" ref="AL437:AL439" si="417">IF(D437="","",AT437+AU437)</f>
        <v/>
      </c>
      <c r="AM437" s="106" t="str">
        <f t="shared" ref="AM437:AM439" si="418">IF(D437="","",COUNTIF(F437:AJ437,"休"))</f>
        <v/>
      </c>
      <c r="AN437" s="197" t="str">
        <f t="shared" si="412"/>
        <v/>
      </c>
      <c r="AO437" s="198"/>
      <c r="AP437" s="215"/>
      <c r="AQ437" s="216"/>
      <c r="AR437" s="178"/>
      <c r="AT437" s="88" t="str">
        <f t="shared" si="413"/>
        <v/>
      </c>
      <c r="AU437" s="88" t="str">
        <f t="shared" si="414"/>
        <v/>
      </c>
      <c r="AV437" s="2"/>
      <c r="AX437" s="186"/>
      <c r="AY437" s="187"/>
      <c r="AZ437" s="188"/>
      <c r="BA437" s="35" t="str">
        <f>$BA$24</f>
        <v>C土木</v>
      </c>
      <c r="BB437" s="152">
        <f>$BB$24</f>
        <v>0</v>
      </c>
      <c r="BC437" s="90">
        <f t="shared" si="415"/>
        <v>0</v>
      </c>
      <c r="BD437" s="90">
        <f t="shared" si="415"/>
        <v>0</v>
      </c>
      <c r="BE437" s="90">
        <f t="shared" si="415"/>
        <v>0</v>
      </c>
      <c r="BT437" s="90"/>
      <c r="BU437" s="90" t="str">
        <f>AK437</f>
        <v/>
      </c>
      <c r="BV437" s="90"/>
      <c r="BW437" s="90"/>
      <c r="CH437" s="90"/>
      <c r="CI437" s="90" t="str">
        <f>AL437</f>
        <v/>
      </c>
      <c r="CJ437" s="90"/>
      <c r="CK437" s="90"/>
      <c r="CV437" s="90"/>
      <c r="CW437" s="90" t="str">
        <f>AM437</f>
        <v/>
      </c>
      <c r="CX437" s="90"/>
      <c r="CY437" s="90"/>
    </row>
    <row r="438" spans="2:103" ht="13.5" customHeight="1">
      <c r="B438" s="211"/>
      <c r="C438" s="208"/>
      <c r="D438" s="102" t="str">
        <f>IF($AH$25="","",$AH$25)</f>
        <v/>
      </c>
      <c r="E438" s="193"/>
      <c r="F438" s="103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5"/>
      <c r="AK438" s="96" t="str">
        <f t="shared" si="416"/>
        <v/>
      </c>
      <c r="AL438" s="96" t="str">
        <f t="shared" si="417"/>
        <v/>
      </c>
      <c r="AM438" s="106" t="str">
        <f t="shared" si="418"/>
        <v/>
      </c>
      <c r="AN438" s="197" t="str">
        <f t="shared" si="412"/>
        <v/>
      </c>
      <c r="AO438" s="198"/>
      <c r="AP438" s="215"/>
      <c r="AQ438" s="216"/>
      <c r="AR438" s="178"/>
      <c r="AT438" s="88" t="str">
        <f t="shared" si="413"/>
        <v/>
      </c>
      <c r="AU438" s="88" t="str">
        <f t="shared" si="414"/>
        <v/>
      </c>
      <c r="AV438" s="2"/>
      <c r="AX438" s="186"/>
      <c r="AY438" s="187"/>
      <c r="AZ438" s="188"/>
      <c r="BA438" s="35" t="str">
        <f>$BA$25</f>
        <v>C土木</v>
      </c>
      <c r="BB438" s="152">
        <f>$BB$25</f>
        <v>0</v>
      </c>
      <c r="BC438" s="90">
        <f t="shared" si="415"/>
        <v>0</v>
      </c>
      <c r="BD438" s="90">
        <f t="shared" si="415"/>
        <v>0</v>
      </c>
      <c r="BE438" s="90">
        <f t="shared" si="415"/>
        <v>0</v>
      </c>
      <c r="BT438" s="90"/>
      <c r="BU438" s="90"/>
      <c r="BV438" s="90" t="str">
        <f>AK438</f>
        <v/>
      </c>
      <c r="BW438" s="90"/>
      <c r="CH438" s="90"/>
      <c r="CI438" s="90"/>
      <c r="CJ438" s="90" t="str">
        <f>AL438</f>
        <v/>
      </c>
      <c r="CK438" s="90"/>
      <c r="CV438" s="90"/>
      <c r="CW438" s="90"/>
      <c r="CX438" s="90" t="str">
        <f>AM438</f>
        <v/>
      </c>
      <c r="CY438" s="90"/>
    </row>
    <row r="439" spans="2:103" ht="13.5" customHeight="1">
      <c r="B439" s="212"/>
      <c r="C439" s="209"/>
      <c r="D439" s="120" t="str">
        <f>IF($AH$26="","",$AH$26)</f>
        <v/>
      </c>
      <c r="E439" s="194"/>
      <c r="F439" s="121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22"/>
      <c r="AK439" s="173" t="str">
        <f t="shared" si="416"/>
        <v/>
      </c>
      <c r="AL439" s="173" t="str">
        <f t="shared" si="417"/>
        <v/>
      </c>
      <c r="AM439" s="124" t="str">
        <f t="shared" si="418"/>
        <v/>
      </c>
      <c r="AN439" s="199" t="str">
        <f t="shared" si="412"/>
        <v/>
      </c>
      <c r="AO439" s="200"/>
      <c r="AP439" s="217"/>
      <c r="AQ439" s="218"/>
      <c r="AR439" s="178"/>
      <c r="AT439" s="88" t="str">
        <f t="shared" si="413"/>
        <v/>
      </c>
      <c r="AU439" s="88" t="str">
        <f t="shared" si="414"/>
        <v/>
      </c>
      <c r="AV439" s="2"/>
      <c r="AX439" s="189"/>
      <c r="AY439" s="190"/>
      <c r="AZ439" s="191"/>
      <c r="BA439" s="50" t="str">
        <f>$BA$26</f>
        <v>C土木</v>
      </c>
      <c r="BB439" s="153">
        <f>$BB$26</f>
        <v>0</v>
      </c>
      <c r="BC439" s="90">
        <f t="shared" si="415"/>
        <v>0</v>
      </c>
      <c r="BD439" s="90">
        <f t="shared" si="415"/>
        <v>0</v>
      </c>
      <c r="BE439" s="90">
        <f t="shared" si="415"/>
        <v>0</v>
      </c>
      <c r="BT439" s="90"/>
      <c r="BU439" s="90"/>
      <c r="BV439" s="90"/>
      <c r="BW439" s="90" t="str">
        <f>AK439</f>
        <v/>
      </c>
      <c r="CH439" s="90"/>
      <c r="CI439" s="90"/>
      <c r="CJ439" s="90"/>
      <c r="CK439" s="90" t="str">
        <f>AL439</f>
        <v/>
      </c>
      <c r="CV439" s="90"/>
      <c r="CW439" s="90"/>
      <c r="CX439" s="90"/>
      <c r="CY439" s="90" t="str">
        <f>AM439</f>
        <v/>
      </c>
    </row>
    <row r="440" spans="2:103">
      <c r="B440" s="176"/>
      <c r="C440" s="174"/>
      <c r="D440" s="137"/>
      <c r="E440" s="138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8"/>
      <c r="AL440" s="138"/>
      <c r="AM440" s="203" t="s">
        <v>60</v>
      </c>
      <c r="AN440" s="204"/>
      <c r="AO440" s="204"/>
      <c r="AP440" s="205" t="str">
        <f>IF(7&gt;COUNT(F421:AJ421),"対象外",IF(AP424&gt;=0.285,"達成","未達成"))</f>
        <v>未達成</v>
      </c>
      <c r="AQ440" s="206"/>
      <c r="AR440" s="165"/>
      <c r="AT440" s="2"/>
      <c r="AU440" s="2"/>
      <c r="AV440" s="2"/>
      <c r="BA440" s="150"/>
      <c r="BB440" s="150"/>
      <c r="BC440" s="127"/>
      <c r="BD440" s="127"/>
      <c r="BE440" s="127"/>
    </row>
    <row r="441" spans="2:103">
      <c r="B441" s="177"/>
      <c r="C441" s="175"/>
      <c r="D441" s="179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126"/>
      <c r="AL441" s="2"/>
      <c r="AM441" s="2"/>
      <c r="AR441" s="155"/>
      <c r="BA441" s="150"/>
      <c r="BB441" s="150"/>
    </row>
    <row r="442" spans="2:103">
      <c r="B442" s="177"/>
      <c r="C442" s="175"/>
      <c r="D442" s="179"/>
      <c r="F442" s="129" t="str">
        <f>IF(F443="","",IF(COUNT($F443:$AJ443)&lt;7,"外",""))</f>
        <v/>
      </c>
      <c r="G442" s="129" t="str">
        <f t="shared" ref="G442:K442" si="419">IF(G443="","",IF(COUNT($F443:$AJ443)&lt;7,"外",""))</f>
        <v/>
      </c>
      <c r="H442" s="129" t="str">
        <f t="shared" si="419"/>
        <v/>
      </c>
      <c r="I442" s="130" t="str">
        <f t="shared" si="419"/>
        <v/>
      </c>
      <c r="J442" s="130" t="str">
        <f t="shared" si="419"/>
        <v/>
      </c>
      <c r="K442" s="130" t="str">
        <f t="shared" si="419"/>
        <v/>
      </c>
      <c r="AK442" s="139"/>
      <c r="AL442" s="2"/>
      <c r="AM442" s="2"/>
      <c r="AR442" s="155"/>
      <c r="BA442" s="150"/>
      <c r="BB442" s="150"/>
    </row>
    <row r="443" spans="2:103" ht="13.5" customHeight="1">
      <c r="B443" s="219">
        <f>F443</f>
        <v>46174</v>
      </c>
      <c r="C443" s="220"/>
      <c r="D443" s="221"/>
      <c r="E443" s="131" t="s">
        <v>48</v>
      </c>
      <c r="F443" s="78">
        <f>IF(EDATE(B421,1)&gt;$E$10,"",EDATE(B421,1))</f>
        <v>46174</v>
      </c>
      <c r="G443" s="79">
        <f>IF(MONTH($F443)&lt;MONTH($F443+F$1),"",IF(($F443+F$1)&gt;$E$10,"",IF(F443=EOMONTH(($F443-DAY($F443)+G$1),0),"",IF(F443="","",F443+1))))</f>
        <v>46175</v>
      </c>
      <c r="H443" s="79">
        <f t="shared" ref="H443:AJ443" si="420">IF(MONTH($F443)&lt;MONTH($F443+G$1),"",IF(($F443+G$1)&gt;$E$10,"",IF(G443=EOMONTH(($F443-DAY($F443)+H$1),0),"",IF(G443="","",G443+1))))</f>
        <v>46176</v>
      </c>
      <c r="I443" s="79">
        <f t="shared" si="420"/>
        <v>46177</v>
      </c>
      <c r="J443" s="79">
        <f t="shared" si="420"/>
        <v>46178</v>
      </c>
      <c r="K443" s="79">
        <f t="shared" si="420"/>
        <v>46179</v>
      </c>
      <c r="L443" s="79">
        <f t="shared" si="420"/>
        <v>46180</v>
      </c>
      <c r="M443" s="79">
        <f t="shared" si="420"/>
        <v>46181</v>
      </c>
      <c r="N443" s="79">
        <f t="shared" si="420"/>
        <v>46182</v>
      </c>
      <c r="O443" s="79">
        <f t="shared" si="420"/>
        <v>46183</v>
      </c>
      <c r="P443" s="79">
        <f t="shared" si="420"/>
        <v>46184</v>
      </c>
      <c r="Q443" s="79">
        <f t="shared" si="420"/>
        <v>46185</v>
      </c>
      <c r="R443" s="79">
        <f t="shared" si="420"/>
        <v>46186</v>
      </c>
      <c r="S443" s="79">
        <f t="shared" si="420"/>
        <v>46187</v>
      </c>
      <c r="T443" s="79">
        <f t="shared" si="420"/>
        <v>46188</v>
      </c>
      <c r="U443" s="79">
        <f t="shared" si="420"/>
        <v>46189</v>
      </c>
      <c r="V443" s="79">
        <f t="shared" si="420"/>
        <v>46190</v>
      </c>
      <c r="W443" s="79">
        <f t="shared" si="420"/>
        <v>46191</v>
      </c>
      <c r="X443" s="79">
        <f t="shared" si="420"/>
        <v>46192</v>
      </c>
      <c r="Y443" s="79">
        <f t="shared" si="420"/>
        <v>46193</v>
      </c>
      <c r="Z443" s="79">
        <f t="shared" si="420"/>
        <v>46194</v>
      </c>
      <c r="AA443" s="79">
        <f t="shared" si="420"/>
        <v>46195</v>
      </c>
      <c r="AB443" s="79">
        <f t="shared" si="420"/>
        <v>46196</v>
      </c>
      <c r="AC443" s="79">
        <f t="shared" si="420"/>
        <v>46197</v>
      </c>
      <c r="AD443" s="79">
        <f t="shared" si="420"/>
        <v>46198</v>
      </c>
      <c r="AE443" s="79">
        <f t="shared" si="420"/>
        <v>46199</v>
      </c>
      <c r="AF443" s="79">
        <f t="shared" si="420"/>
        <v>46200</v>
      </c>
      <c r="AG443" s="79">
        <f t="shared" si="420"/>
        <v>46201</v>
      </c>
      <c r="AH443" s="79">
        <f t="shared" si="420"/>
        <v>46202</v>
      </c>
      <c r="AI443" s="79">
        <f t="shared" si="420"/>
        <v>46203</v>
      </c>
      <c r="AJ443" s="80" t="str">
        <f t="shared" si="420"/>
        <v/>
      </c>
      <c r="AK443" s="225" t="s">
        <v>25</v>
      </c>
      <c r="AL443" s="228" t="s">
        <v>71</v>
      </c>
      <c r="AM443" s="231" t="s">
        <v>27</v>
      </c>
      <c r="AN443" s="234" t="s">
        <v>51</v>
      </c>
      <c r="AO443" s="235"/>
      <c r="AP443" s="240" t="s">
        <v>52</v>
      </c>
      <c r="AQ443" s="241"/>
      <c r="AR443" s="182"/>
      <c r="AT443" s="201" t="s">
        <v>53</v>
      </c>
      <c r="AU443" s="201" t="s">
        <v>54</v>
      </c>
      <c r="AV443" s="202" t="s">
        <v>55</v>
      </c>
      <c r="BA443" s="150"/>
      <c r="BB443" s="150"/>
    </row>
    <row r="444" spans="2:103">
      <c r="B444" s="222"/>
      <c r="C444" s="223"/>
      <c r="D444" s="224"/>
      <c r="E444" s="132" t="s">
        <v>49</v>
      </c>
      <c r="F444" s="83" t="str">
        <f t="shared" ref="F444:AJ444" si="421">TEXT(F443,"aaa")</f>
        <v>月</v>
      </c>
      <c r="G444" s="84" t="str">
        <f t="shared" si="421"/>
        <v>火</v>
      </c>
      <c r="H444" s="84" t="str">
        <f t="shared" si="421"/>
        <v>水</v>
      </c>
      <c r="I444" s="84" t="str">
        <f t="shared" si="421"/>
        <v>木</v>
      </c>
      <c r="J444" s="84" t="str">
        <f t="shared" si="421"/>
        <v>金</v>
      </c>
      <c r="K444" s="84" t="str">
        <f t="shared" si="421"/>
        <v>土</v>
      </c>
      <c r="L444" s="84" t="str">
        <f t="shared" si="421"/>
        <v>日</v>
      </c>
      <c r="M444" s="84" t="str">
        <f t="shared" si="421"/>
        <v>月</v>
      </c>
      <c r="N444" s="84" t="str">
        <f t="shared" si="421"/>
        <v>火</v>
      </c>
      <c r="O444" s="84" t="str">
        <f t="shared" si="421"/>
        <v>水</v>
      </c>
      <c r="P444" s="84" t="str">
        <f t="shared" si="421"/>
        <v>木</v>
      </c>
      <c r="Q444" s="84" t="str">
        <f t="shared" si="421"/>
        <v>金</v>
      </c>
      <c r="R444" s="84" t="str">
        <f t="shared" si="421"/>
        <v>土</v>
      </c>
      <c r="S444" s="84" t="str">
        <f t="shared" si="421"/>
        <v>日</v>
      </c>
      <c r="T444" s="84" t="str">
        <f t="shared" si="421"/>
        <v>月</v>
      </c>
      <c r="U444" s="84" t="str">
        <f t="shared" si="421"/>
        <v>火</v>
      </c>
      <c r="V444" s="84" t="str">
        <f t="shared" si="421"/>
        <v>水</v>
      </c>
      <c r="W444" s="84" t="str">
        <f t="shared" si="421"/>
        <v>木</v>
      </c>
      <c r="X444" s="84" t="str">
        <f t="shared" si="421"/>
        <v>金</v>
      </c>
      <c r="Y444" s="84" t="str">
        <f t="shared" si="421"/>
        <v>土</v>
      </c>
      <c r="Z444" s="84" t="str">
        <f t="shared" si="421"/>
        <v>日</v>
      </c>
      <c r="AA444" s="84" t="str">
        <f t="shared" si="421"/>
        <v>月</v>
      </c>
      <c r="AB444" s="84" t="str">
        <f t="shared" si="421"/>
        <v>火</v>
      </c>
      <c r="AC444" s="84" t="str">
        <f t="shared" si="421"/>
        <v>水</v>
      </c>
      <c r="AD444" s="84" t="str">
        <f t="shared" si="421"/>
        <v>木</v>
      </c>
      <c r="AE444" s="84" t="str">
        <f t="shared" si="421"/>
        <v>金</v>
      </c>
      <c r="AF444" s="84" t="str">
        <f t="shared" si="421"/>
        <v>土</v>
      </c>
      <c r="AG444" s="84" t="str">
        <f t="shared" si="421"/>
        <v>日</v>
      </c>
      <c r="AH444" s="84" t="str">
        <f t="shared" si="421"/>
        <v>月</v>
      </c>
      <c r="AI444" s="84" t="str">
        <f t="shared" si="421"/>
        <v>火</v>
      </c>
      <c r="AJ444" s="85" t="str">
        <f t="shared" si="421"/>
        <v/>
      </c>
      <c r="AK444" s="226"/>
      <c r="AL444" s="229"/>
      <c r="AM444" s="232"/>
      <c r="AN444" s="236"/>
      <c r="AO444" s="237"/>
      <c r="AP444" s="182"/>
      <c r="AQ444" s="242"/>
      <c r="AR444" s="182"/>
      <c r="AT444" s="201"/>
      <c r="AU444" s="201"/>
      <c r="AV444" s="202"/>
      <c r="BA444" s="150"/>
      <c r="BB444" s="150"/>
    </row>
    <row r="445" spans="2:103" ht="26.25" customHeight="1">
      <c r="B445" s="86"/>
      <c r="C445" s="169" t="s">
        <v>21</v>
      </c>
      <c r="D445" s="88" t="s">
        <v>23</v>
      </c>
      <c r="E445" s="133" t="s">
        <v>61</v>
      </c>
      <c r="F445" s="158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9"/>
      <c r="AK445" s="227"/>
      <c r="AL445" s="230"/>
      <c r="AM445" s="233"/>
      <c r="AN445" s="238"/>
      <c r="AO445" s="239"/>
      <c r="AP445" s="243"/>
      <c r="AQ445" s="244"/>
      <c r="AR445" s="182"/>
      <c r="AV445" s="90">
        <f>COUNTIF(F442:AJ442,"外")</f>
        <v>0</v>
      </c>
      <c r="BA445" s="150"/>
      <c r="BB445" s="150"/>
      <c r="BC445" s="113"/>
      <c r="BD445" s="113"/>
      <c r="BE445" s="113"/>
    </row>
    <row r="446" spans="2:103" ht="13.5" customHeight="1">
      <c r="B446" s="210" t="str">
        <f>IF($AB$13="","",$AB$13)</f>
        <v>元請負人</v>
      </c>
      <c r="C446" s="207" t="str">
        <f>$AE$13</f>
        <v>A建設</v>
      </c>
      <c r="D446" s="91" t="str">
        <f>IF($AH$13="","",$AH$13)</f>
        <v>〇〇</v>
      </c>
      <c r="E446" s="192"/>
      <c r="F446" s="92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4"/>
      <c r="AF446" s="94"/>
      <c r="AG446" s="94"/>
      <c r="AH446" s="94"/>
      <c r="AI446" s="94"/>
      <c r="AJ446" s="95"/>
      <c r="AK446" s="96">
        <f>IF(D446="","",COUNT($F$443:$AJ$443)-AL446)</f>
        <v>30</v>
      </c>
      <c r="AL446" s="172">
        <f>IF(D446="","",AT446+AU446)</f>
        <v>0</v>
      </c>
      <c r="AM446" s="98">
        <f>IF(D446="","",COUNTIF(F446:AJ446,"休"))</f>
        <v>0</v>
      </c>
      <c r="AN446" s="195">
        <f t="shared" ref="AN446:AN451" si="422">IF(D446="","",IF(AK446=0,"－",IFERROR(ROUNDDOWN(AM446/AK446,3),"")))</f>
        <v>0</v>
      </c>
      <c r="AO446" s="196"/>
      <c r="AP446" s="213">
        <f>ROUNDDOWN(AVERAGE(AN446:AN461),3)</f>
        <v>0</v>
      </c>
      <c r="AQ446" s="214"/>
      <c r="AR446" s="178"/>
      <c r="AT446" s="88">
        <f>IF(D446="","",COUNTIF(F446:AJ446,"－"))</f>
        <v>0</v>
      </c>
      <c r="AU446" s="88">
        <f>IF(D446="","",COUNTIF(F446:AJ446,"外"))</f>
        <v>0</v>
      </c>
      <c r="AV446" s="2"/>
      <c r="AX446" s="245" t="str">
        <f>$AX$13</f>
        <v>元請負人</v>
      </c>
      <c r="AY446" s="246"/>
      <c r="AZ446" s="247"/>
      <c r="BA446" s="22" t="str">
        <f>$BA$13</f>
        <v>A建設</v>
      </c>
      <c r="BB446" s="23" t="str">
        <f>$BB$13</f>
        <v>〇〇</v>
      </c>
      <c r="BC446" s="90">
        <f>IF(AK446="",0,AK446)</f>
        <v>30</v>
      </c>
      <c r="BD446" s="90">
        <f t="shared" ref="BD446:BE451" si="423">IF(AL446="",0,AL446)</f>
        <v>0</v>
      </c>
      <c r="BE446" s="90">
        <f t="shared" si="423"/>
        <v>0</v>
      </c>
      <c r="BI446" s="100"/>
      <c r="BJ446" s="101">
        <f>AK446</f>
        <v>30</v>
      </c>
      <c r="BK446" s="90"/>
      <c r="BL446" s="90"/>
      <c r="BM446" s="90"/>
      <c r="BN446" s="90"/>
      <c r="BO446" s="90"/>
      <c r="BX446" s="90">
        <f>AL446</f>
        <v>0</v>
      </c>
      <c r="BY446" s="90"/>
      <c r="BZ446" s="90"/>
      <c r="CA446" s="90"/>
      <c r="CB446" s="90"/>
      <c r="CC446" s="90"/>
      <c r="CL446" s="90">
        <f>AM446</f>
        <v>0</v>
      </c>
      <c r="CM446" s="90"/>
      <c r="CN446" s="90"/>
      <c r="CO446" s="90"/>
      <c r="CP446" s="90"/>
      <c r="CQ446" s="90"/>
    </row>
    <row r="447" spans="2:103" ht="13.5" customHeight="1">
      <c r="B447" s="211"/>
      <c r="C447" s="208"/>
      <c r="D447" s="102" t="str">
        <f>IF($AH$14="","",$AH$14)</f>
        <v>●●</v>
      </c>
      <c r="E447" s="193"/>
      <c r="F447" s="103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5"/>
      <c r="AK447" s="96">
        <f t="shared" ref="AK447:AK451" si="424">IF(D447="","",COUNT($F$443:$AJ$443)-AL447)</f>
        <v>30</v>
      </c>
      <c r="AL447" s="96">
        <f t="shared" ref="AL447:AL451" si="425">IF(D447="","",AT447+AU447)</f>
        <v>0</v>
      </c>
      <c r="AM447" s="106">
        <f t="shared" ref="AM447:AM451" si="426">IF(D447="","",COUNTIF(F447:AJ447,"休"))</f>
        <v>0</v>
      </c>
      <c r="AN447" s="197">
        <f t="shared" si="422"/>
        <v>0</v>
      </c>
      <c r="AO447" s="198"/>
      <c r="AP447" s="215"/>
      <c r="AQ447" s="216"/>
      <c r="AR447" s="178"/>
      <c r="AT447" s="88">
        <f t="shared" ref="AT447:AT451" si="427">IF(D447="","",COUNTIF(F447:AJ447,"－"))</f>
        <v>0</v>
      </c>
      <c r="AU447" s="88">
        <f t="shared" ref="AU447:AU451" si="428">IF(D447="","",COUNTIF(F447:AJ447,"外"))</f>
        <v>0</v>
      </c>
      <c r="AV447" s="2"/>
      <c r="AX447" s="245"/>
      <c r="AY447" s="246"/>
      <c r="AZ447" s="247"/>
      <c r="BA447" s="35" t="str">
        <f>$BA$14</f>
        <v>A建設</v>
      </c>
      <c r="BB447" s="36" t="str">
        <f>$BB$14</f>
        <v>●●</v>
      </c>
      <c r="BC447" s="90">
        <f t="shared" ref="BC447:BC451" si="429">IF(AK447="",0,AK447)</f>
        <v>30</v>
      </c>
      <c r="BD447" s="90">
        <f t="shared" si="423"/>
        <v>0</v>
      </c>
      <c r="BE447" s="90">
        <f t="shared" si="423"/>
        <v>0</v>
      </c>
      <c r="BI447" s="100"/>
      <c r="BJ447" s="101"/>
      <c r="BK447" s="90">
        <f>AK447</f>
        <v>30</v>
      </c>
      <c r="BL447" s="90"/>
      <c r="BM447" s="90"/>
      <c r="BN447" s="90"/>
      <c r="BO447" s="90"/>
      <c r="BX447" s="90"/>
      <c r="BY447" s="90">
        <f>AL447</f>
        <v>0</v>
      </c>
      <c r="BZ447" s="90"/>
      <c r="CA447" s="90"/>
      <c r="CB447" s="90"/>
      <c r="CC447" s="90"/>
      <c r="CL447" s="90"/>
      <c r="CM447" s="90">
        <f>AM447</f>
        <v>0</v>
      </c>
      <c r="CN447" s="90"/>
      <c r="CO447" s="90"/>
      <c r="CP447" s="90"/>
      <c r="CQ447" s="90"/>
    </row>
    <row r="448" spans="2:103" ht="13.5" customHeight="1">
      <c r="B448" s="211"/>
      <c r="C448" s="208"/>
      <c r="D448" s="102" t="str">
        <f>IF($AH$15="","",$AH$15)</f>
        <v>△△</v>
      </c>
      <c r="E448" s="193"/>
      <c r="F448" s="103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5"/>
      <c r="AK448" s="96">
        <f t="shared" si="424"/>
        <v>30</v>
      </c>
      <c r="AL448" s="96">
        <f t="shared" si="425"/>
        <v>0</v>
      </c>
      <c r="AM448" s="106">
        <f t="shared" si="426"/>
        <v>0</v>
      </c>
      <c r="AN448" s="197">
        <f t="shared" si="422"/>
        <v>0</v>
      </c>
      <c r="AO448" s="198"/>
      <c r="AP448" s="215"/>
      <c r="AQ448" s="216"/>
      <c r="AR448" s="178"/>
      <c r="AT448" s="88">
        <f t="shared" si="427"/>
        <v>0</v>
      </c>
      <c r="AU448" s="88">
        <f t="shared" si="428"/>
        <v>0</v>
      </c>
      <c r="AV448" s="2"/>
      <c r="AX448" s="245"/>
      <c r="AY448" s="246"/>
      <c r="AZ448" s="247"/>
      <c r="BA448" s="35" t="str">
        <f>$BA$15</f>
        <v>A建設</v>
      </c>
      <c r="BB448" s="36" t="str">
        <f>$BB$15</f>
        <v>△△</v>
      </c>
      <c r="BC448" s="90">
        <f t="shared" si="429"/>
        <v>30</v>
      </c>
      <c r="BD448" s="90">
        <f t="shared" si="423"/>
        <v>0</v>
      </c>
      <c r="BE448" s="90">
        <f t="shared" si="423"/>
        <v>0</v>
      </c>
      <c r="BI448" s="100"/>
      <c r="BJ448" s="101"/>
      <c r="BK448" s="90"/>
      <c r="BL448" s="90">
        <f>AK448</f>
        <v>30</v>
      </c>
      <c r="BM448" s="90"/>
      <c r="BN448" s="90"/>
      <c r="BO448" s="90"/>
      <c r="BX448" s="90"/>
      <c r="BY448" s="90"/>
      <c r="BZ448" s="90">
        <f>AL448</f>
        <v>0</v>
      </c>
      <c r="CA448" s="90"/>
      <c r="CB448" s="90"/>
      <c r="CC448" s="90"/>
      <c r="CL448" s="90"/>
      <c r="CM448" s="90"/>
      <c r="CN448" s="90">
        <f>AM448</f>
        <v>0</v>
      </c>
      <c r="CO448" s="90"/>
      <c r="CP448" s="90"/>
      <c r="CQ448" s="90"/>
    </row>
    <row r="449" spans="2:103" ht="13.5" customHeight="1">
      <c r="B449" s="211"/>
      <c r="C449" s="208"/>
      <c r="D449" s="102" t="str">
        <f>IF($AH$16="","",$AH$16)</f>
        <v>■■</v>
      </c>
      <c r="E449" s="193"/>
      <c r="F449" s="103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5"/>
      <c r="AK449" s="96">
        <f t="shared" si="424"/>
        <v>30</v>
      </c>
      <c r="AL449" s="96">
        <f t="shared" si="425"/>
        <v>0</v>
      </c>
      <c r="AM449" s="106">
        <f t="shared" si="426"/>
        <v>0</v>
      </c>
      <c r="AN449" s="197">
        <f t="shared" si="422"/>
        <v>0</v>
      </c>
      <c r="AO449" s="198"/>
      <c r="AP449" s="215"/>
      <c r="AQ449" s="216"/>
      <c r="AR449" s="178"/>
      <c r="AT449" s="88">
        <f t="shared" si="427"/>
        <v>0</v>
      </c>
      <c r="AU449" s="88">
        <f t="shared" si="428"/>
        <v>0</v>
      </c>
      <c r="AV449" s="2"/>
      <c r="AX449" s="245"/>
      <c r="AY449" s="246"/>
      <c r="AZ449" s="247"/>
      <c r="BA449" s="35" t="str">
        <f>$BA$16</f>
        <v>A建設</v>
      </c>
      <c r="BB449" s="36" t="str">
        <f>$BB$16</f>
        <v>■■</v>
      </c>
      <c r="BC449" s="90">
        <f t="shared" si="429"/>
        <v>30</v>
      </c>
      <c r="BD449" s="90">
        <f t="shared" si="423"/>
        <v>0</v>
      </c>
      <c r="BE449" s="90">
        <f t="shared" si="423"/>
        <v>0</v>
      </c>
      <c r="BI449" s="100"/>
      <c r="BJ449" s="101"/>
      <c r="BK449" s="90"/>
      <c r="BL449" s="90"/>
      <c r="BM449" s="90">
        <f>AK449</f>
        <v>30</v>
      </c>
      <c r="BN449" s="90"/>
      <c r="BO449" s="90"/>
      <c r="BX449" s="90"/>
      <c r="BY449" s="90"/>
      <c r="BZ449" s="90"/>
      <c r="CA449" s="90">
        <f>AL449</f>
        <v>0</v>
      </c>
      <c r="CB449" s="90"/>
      <c r="CC449" s="90"/>
      <c r="CL449" s="90"/>
      <c r="CM449" s="90"/>
      <c r="CN449" s="90"/>
      <c r="CO449" s="90">
        <f>AM449</f>
        <v>0</v>
      </c>
      <c r="CP449" s="90"/>
      <c r="CQ449" s="90"/>
    </row>
    <row r="450" spans="2:103" ht="13.5" customHeight="1">
      <c r="B450" s="211"/>
      <c r="C450" s="208"/>
      <c r="D450" s="102" t="str">
        <f>IF($AH$17="","",$AH$17)</f>
        <v>★★</v>
      </c>
      <c r="E450" s="193"/>
      <c r="F450" s="103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5"/>
      <c r="AK450" s="96">
        <f t="shared" si="424"/>
        <v>30</v>
      </c>
      <c r="AL450" s="96">
        <f t="shared" si="425"/>
        <v>0</v>
      </c>
      <c r="AM450" s="106">
        <f t="shared" si="426"/>
        <v>0</v>
      </c>
      <c r="AN450" s="197">
        <f t="shared" si="422"/>
        <v>0</v>
      </c>
      <c r="AO450" s="198"/>
      <c r="AP450" s="215"/>
      <c r="AQ450" s="216"/>
      <c r="AR450" s="178"/>
      <c r="AT450" s="88">
        <f t="shared" si="427"/>
        <v>0</v>
      </c>
      <c r="AU450" s="88">
        <f t="shared" si="428"/>
        <v>0</v>
      </c>
      <c r="AV450" s="2"/>
      <c r="AX450" s="245"/>
      <c r="AY450" s="246"/>
      <c r="AZ450" s="247"/>
      <c r="BA450" s="35" t="str">
        <f>$BA$17</f>
        <v>A建設</v>
      </c>
      <c r="BB450" s="36" t="str">
        <f>$BB$17</f>
        <v>★★</v>
      </c>
      <c r="BC450" s="90">
        <f t="shared" si="429"/>
        <v>30</v>
      </c>
      <c r="BD450" s="90">
        <f t="shared" si="423"/>
        <v>0</v>
      </c>
      <c r="BE450" s="90">
        <f t="shared" si="423"/>
        <v>0</v>
      </c>
      <c r="BI450" s="100"/>
      <c r="BJ450" s="101"/>
      <c r="BK450" s="90"/>
      <c r="BL450" s="90"/>
      <c r="BM450" s="90"/>
      <c r="BN450" s="90">
        <f>AK450</f>
        <v>30</v>
      </c>
      <c r="BO450" s="90"/>
      <c r="BX450" s="90"/>
      <c r="BY450" s="90"/>
      <c r="BZ450" s="90"/>
      <c r="CA450" s="90"/>
      <c r="CB450" s="90">
        <f>AL450</f>
        <v>0</v>
      </c>
      <c r="CC450" s="90"/>
      <c r="CL450" s="90"/>
      <c r="CM450" s="90"/>
      <c r="CN450" s="90"/>
      <c r="CO450" s="90"/>
      <c r="CP450" s="90">
        <f>AM450</f>
        <v>0</v>
      </c>
      <c r="CQ450" s="90"/>
    </row>
    <row r="451" spans="2:103" ht="13.5" customHeight="1">
      <c r="B451" s="212"/>
      <c r="C451" s="209"/>
      <c r="D451" s="102" t="str">
        <f>IF($AH$18="","",$AH$18)</f>
        <v/>
      </c>
      <c r="E451" s="194"/>
      <c r="F451" s="107"/>
      <c r="G451" s="108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10"/>
      <c r="AK451" s="96" t="str">
        <f t="shared" si="424"/>
        <v/>
      </c>
      <c r="AL451" s="172" t="str">
        <f t="shared" si="425"/>
        <v/>
      </c>
      <c r="AM451" s="98" t="str">
        <f t="shared" si="426"/>
        <v/>
      </c>
      <c r="AN451" s="199" t="str">
        <f t="shared" si="422"/>
        <v/>
      </c>
      <c r="AO451" s="200"/>
      <c r="AP451" s="215"/>
      <c r="AQ451" s="216"/>
      <c r="AR451" s="178"/>
      <c r="AT451" s="88" t="str">
        <f t="shared" si="427"/>
        <v/>
      </c>
      <c r="AU451" s="88" t="str">
        <f t="shared" si="428"/>
        <v/>
      </c>
      <c r="AV451" s="2"/>
      <c r="AX451" s="245"/>
      <c r="AY451" s="246"/>
      <c r="AZ451" s="247"/>
      <c r="BA451" s="50" t="str">
        <f>$BA$18</f>
        <v>A建設</v>
      </c>
      <c r="BB451" s="51">
        <f>$BB$18</f>
        <v>0</v>
      </c>
      <c r="BC451" s="90">
        <f t="shared" si="429"/>
        <v>0</v>
      </c>
      <c r="BD451" s="90">
        <f t="shared" si="423"/>
        <v>0</v>
      </c>
      <c r="BE451" s="90">
        <f t="shared" si="423"/>
        <v>0</v>
      </c>
      <c r="BI451" s="100"/>
      <c r="BJ451" s="101"/>
      <c r="BK451" s="90"/>
      <c r="BL451" s="90"/>
      <c r="BM451" s="90"/>
      <c r="BN451" s="90"/>
      <c r="BO451" s="90" t="str">
        <f>AK451</f>
        <v/>
      </c>
      <c r="BX451" s="90"/>
      <c r="BY451" s="90"/>
      <c r="BZ451" s="90"/>
      <c r="CA451" s="90"/>
      <c r="CB451" s="90"/>
      <c r="CC451" s="90" t="str">
        <f>AL451</f>
        <v/>
      </c>
      <c r="CL451" s="90"/>
      <c r="CM451" s="90"/>
      <c r="CN451" s="90"/>
      <c r="CO451" s="90"/>
      <c r="CP451" s="90"/>
      <c r="CQ451" s="90" t="str">
        <f>AM451</f>
        <v/>
      </c>
    </row>
    <row r="452" spans="2:103" ht="26.25" customHeight="1">
      <c r="B452" s="210" t="str">
        <f>IF($AB$19="","",$AB$19)</f>
        <v>下請負人</v>
      </c>
      <c r="C452" s="207" t="str">
        <f>$AE$19</f>
        <v>B産業</v>
      </c>
      <c r="D452" s="88"/>
      <c r="E452" s="133" t="s">
        <v>61</v>
      </c>
      <c r="F452" s="158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9"/>
      <c r="AK452" s="88"/>
      <c r="AL452" s="88"/>
      <c r="AM452" s="170"/>
      <c r="AN452" s="112"/>
      <c r="AO452" s="113"/>
      <c r="AP452" s="215"/>
      <c r="AQ452" s="216"/>
      <c r="AR452" s="178"/>
      <c r="AX452" s="183" t="str">
        <f>$AX$19</f>
        <v>下請負人</v>
      </c>
      <c r="AY452" s="184"/>
      <c r="AZ452" s="185"/>
      <c r="BA452" s="150"/>
      <c r="BB452" s="151"/>
      <c r="BC452" s="114"/>
      <c r="BD452" s="114"/>
      <c r="BE452" s="114"/>
    </row>
    <row r="453" spans="2:103" ht="13.5" customHeight="1">
      <c r="B453" s="211"/>
      <c r="C453" s="208"/>
      <c r="D453" s="115" t="str">
        <f>IF($AH$19="","",$AH$19)</f>
        <v>〇〇</v>
      </c>
      <c r="E453" s="192"/>
      <c r="F453" s="92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4"/>
      <c r="AF453" s="94"/>
      <c r="AG453" s="94"/>
      <c r="AH453" s="94"/>
      <c r="AI453" s="94"/>
      <c r="AJ453" s="95"/>
      <c r="AK453" s="96">
        <f>IF(D453="","",COUNT($F$443:$AJ$443)-AL453)</f>
        <v>30</v>
      </c>
      <c r="AL453" s="172">
        <f>IF(D453="","",AT453+AU453)</f>
        <v>0</v>
      </c>
      <c r="AM453" s="98">
        <f>IF(D453="","",COUNTIF(F453:AJ453,"休"))</f>
        <v>0</v>
      </c>
      <c r="AN453" s="195">
        <f t="shared" ref="AN453:AN456" si="430">IF(D453="","",IF(AK453=0,"－",IFERROR(ROUNDDOWN(AM453/AK453,3),"")))</f>
        <v>0</v>
      </c>
      <c r="AO453" s="196"/>
      <c r="AP453" s="215"/>
      <c r="AQ453" s="216"/>
      <c r="AR453" s="178"/>
      <c r="AT453" s="88">
        <f t="shared" ref="AT453:AT456" si="431">IF(D453="","",COUNTIF(F453:AJ453,"－"))</f>
        <v>0</v>
      </c>
      <c r="AU453" s="88">
        <f t="shared" ref="AU453:AU456" si="432">IF(D453="","",COUNTIF(F453:AJ453,"外"))</f>
        <v>0</v>
      </c>
      <c r="AV453" s="2"/>
      <c r="AX453" s="186"/>
      <c r="AY453" s="187"/>
      <c r="AZ453" s="188"/>
      <c r="BA453" s="22" t="str">
        <f>$BA$19</f>
        <v>B産業</v>
      </c>
      <c r="BB453" s="23" t="str">
        <f>$BB$19</f>
        <v>〇〇</v>
      </c>
      <c r="BC453" s="90">
        <f t="shared" ref="BC453:BE456" si="433">IF(AK453="",0,AK453)</f>
        <v>30</v>
      </c>
      <c r="BD453" s="90">
        <f t="shared" si="433"/>
        <v>0</v>
      </c>
      <c r="BE453" s="90">
        <f t="shared" si="433"/>
        <v>0</v>
      </c>
      <c r="BP453" s="90">
        <f>AK453</f>
        <v>30</v>
      </c>
      <c r="BQ453" s="90"/>
      <c r="BR453" s="90"/>
      <c r="BS453" s="90"/>
      <c r="CD453" s="90">
        <f>AL453</f>
        <v>0</v>
      </c>
      <c r="CE453" s="90"/>
      <c r="CF453" s="90"/>
      <c r="CG453" s="90"/>
      <c r="CR453" s="90">
        <f>AM453</f>
        <v>0</v>
      </c>
      <c r="CS453" s="90"/>
      <c r="CT453" s="90"/>
      <c r="CU453" s="90"/>
    </row>
    <row r="454" spans="2:103" ht="13.5" customHeight="1">
      <c r="B454" s="211"/>
      <c r="C454" s="208"/>
      <c r="D454" s="102" t="str">
        <f>IF($AH$20="","",$AH$20)</f>
        <v>●●</v>
      </c>
      <c r="E454" s="193"/>
      <c r="F454" s="103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5"/>
      <c r="AK454" s="96">
        <f t="shared" ref="AK454:AK456" si="434">IF(D454="","",COUNT($F$443:$AJ$443)-AL454)</f>
        <v>30</v>
      </c>
      <c r="AL454" s="96">
        <f t="shared" ref="AL454:AL456" si="435">IF(D454="","",AT454+AU454)</f>
        <v>0</v>
      </c>
      <c r="AM454" s="106">
        <f t="shared" ref="AM454:AM456" si="436">IF(D454="","",COUNTIF(F454:AJ454,"休"))</f>
        <v>0</v>
      </c>
      <c r="AN454" s="197">
        <f t="shared" si="430"/>
        <v>0</v>
      </c>
      <c r="AO454" s="198"/>
      <c r="AP454" s="215"/>
      <c r="AQ454" s="216"/>
      <c r="AR454" s="178"/>
      <c r="AT454" s="88">
        <f t="shared" si="431"/>
        <v>0</v>
      </c>
      <c r="AU454" s="88">
        <f t="shared" si="432"/>
        <v>0</v>
      </c>
      <c r="AV454" s="2"/>
      <c r="AX454" s="186"/>
      <c r="AY454" s="187"/>
      <c r="AZ454" s="188"/>
      <c r="BA454" s="35" t="str">
        <f>$BA$20</f>
        <v>B産業</v>
      </c>
      <c r="BB454" s="152" t="str">
        <f>$BB$20</f>
        <v>●●</v>
      </c>
      <c r="BC454" s="90">
        <f t="shared" si="433"/>
        <v>30</v>
      </c>
      <c r="BD454" s="90">
        <f t="shared" si="433"/>
        <v>0</v>
      </c>
      <c r="BE454" s="90">
        <f t="shared" si="433"/>
        <v>0</v>
      </c>
      <c r="BP454" s="90"/>
      <c r="BQ454" s="90">
        <f>AK454</f>
        <v>30</v>
      </c>
      <c r="BR454" s="90"/>
      <c r="BS454" s="90"/>
      <c r="CD454" s="90"/>
      <c r="CE454" s="90">
        <f>AL454</f>
        <v>0</v>
      </c>
      <c r="CF454" s="90"/>
      <c r="CG454" s="90"/>
      <c r="CR454" s="90"/>
      <c r="CS454" s="90">
        <f>AM454</f>
        <v>0</v>
      </c>
      <c r="CT454" s="90"/>
      <c r="CU454" s="90"/>
    </row>
    <row r="455" spans="2:103" ht="13.5" customHeight="1">
      <c r="B455" s="211"/>
      <c r="C455" s="208"/>
      <c r="D455" s="102" t="str">
        <f>IF($AH$21="","",$AH$21)</f>
        <v/>
      </c>
      <c r="E455" s="193"/>
      <c r="F455" s="103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5"/>
      <c r="AK455" s="96" t="str">
        <f t="shared" si="434"/>
        <v/>
      </c>
      <c r="AL455" s="96" t="str">
        <f t="shared" si="435"/>
        <v/>
      </c>
      <c r="AM455" s="106" t="str">
        <f t="shared" si="436"/>
        <v/>
      </c>
      <c r="AN455" s="197" t="str">
        <f t="shared" si="430"/>
        <v/>
      </c>
      <c r="AO455" s="198"/>
      <c r="AP455" s="215"/>
      <c r="AQ455" s="216"/>
      <c r="AR455" s="178"/>
      <c r="AT455" s="88" t="str">
        <f t="shared" si="431"/>
        <v/>
      </c>
      <c r="AU455" s="88" t="str">
        <f t="shared" si="432"/>
        <v/>
      </c>
      <c r="AV455" s="2"/>
      <c r="AX455" s="186"/>
      <c r="AY455" s="187"/>
      <c r="AZ455" s="188"/>
      <c r="BA455" s="35" t="str">
        <f>$BA$21</f>
        <v>B産業</v>
      </c>
      <c r="BB455" s="152">
        <f>$BB$21</f>
        <v>0</v>
      </c>
      <c r="BC455" s="90">
        <f t="shared" si="433"/>
        <v>0</v>
      </c>
      <c r="BD455" s="90">
        <f t="shared" si="433"/>
        <v>0</v>
      </c>
      <c r="BE455" s="90">
        <f t="shared" si="433"/>
        <v>0</v>
      </c>
      <c r="BP455" s="90"/>
      <c r="BQ455" s="90"/>
      <c r="BR455" s="90" t="str">
        <f>AK455</f>
        <v/>
      </c>
      <c r="BS455" s="90"/>
      <c r="CD455" s="90"/>
      <c r="CE455" s="90"/>
      <c r="CF455" s="90" t="str">
        <f>AL455</f>
        <v/>
      </c>
      <c r="CG455" s="90"/>
      <c r="CR455" s="90"/>
      <c r="CS455" s="90"/>
      <c r="CT455" s="90" t="str">
        <f>AM455</f>
        <v/>
      </c>
      <c r="CU455" s="90"/>
    </row>
    <row r="456" spans="2:103" ht="13.5" customHeight="1">
      <c r="B456" s="211"/>
      <c r="C456" s="209"/>
      <c r="D456" s="115" t="str">
        <f>IF($AH$22="","",$AH$22)</f>
        <v/>
      </c>
      <c r="E456" s="194"/>
      <c r="F456" s="103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5"/>
      <c r="AK456" s="96" t="str">
        <f t="shared" si="434"/>
        <v/>
      </c>
      <c r="AL456" s="116" t="str">
        <f t="shared" si="435"/>
        <v/>
      </c>
      <c r="AM456" s="98" t="str">
        <f t="shared" si="436"/>
        <v/>
      </c>
      <c r="AN456" s="199" t="str">
        <f t="shared" si="430"/>
        <v/>
      </c>
      <c r="AO456" s="200"/>
      <c r="AP456" s="215"/>
      <c r="AQ456" s="216"/>
      <c r="AR456" s="178"/>
      <c r="AT456" s="88" t="str">
        <f t="shared" si="431"/>
        <v/>
      </c>
      <c r="AU456" s="88" t="str">
        <f t="shared" si="432"/>
        <v/>
      </c>
      <c r="AV456" s="2"/>
      <c r="AX456" s="186"/>
      <c r="AY456" s="187"/>
      <c r="AZ456" s="188"/>
      <c r="BA456" s="50" t="str">
        <f>$BA$22</f>
        <v>B産業</v>
      </c>
      <c r="BB456" s="153" t="str">
        <f t="shared" ref="BB456" si="437">BB436</f>
        <v>●●</v>
      </c>
      <c r="BC456" s="90">
        <f t="shared" si="433"/>
        <v>0</v>
      </c>
      <c r="BD456" s="90">
        <f t="shared" si="433"/>
        <v>0</v>
      </c>
      <c r="BE456" s="90">
        <f t="shared" si="433"/>
        <v>0</v>
      </c>
      <c r="BP456" s="90"/>
      <c r="BQ456" s="90"/>
      <c r="BR456" s="90"/>
      <c r="BS456" s="90" t="str">
        <f>AK456</f>
        <v/>
      </c>
      <c r="CD456" s="90"/>
      <c r="CE456" s="90"/>
      <c r="CF456" s="90"/>
      <c r="CG456" s="90" t="str">
        <f>AL456</f>
        <v/>
      </c>
      <c r="CR456" s="90"/>
      <c r="CS456" s="90"/>
      <c r="CT456" s="90"/>
      <c r="CU456" s="90" t="str">
        <f>AM456</f>
        <v/>
      </c>
    </row>
    <row r="457" spans="2:103" ht="26.25" customHeight="1">
      <c r="B457" s="211"/>
      <c r="C457" s="207" t="str">
        <f>$AE$23</f>
        <v>C土木</v>
      </c>
      <c r="D457" s="88"/>
      <c r="E457" s="133" t="s">
        <v>61</v>
      </c>
      <c r="F457" s="158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9"/>
      <c r="AK457" s="88"/>
      <c r="AL457" s="88"/>
      <c r="AM457" s="170"/>
      <c r="AN457" s="112"/>
      <c r="AO457" s="113"/>
      <c r="AP457" s="215"/>
      <c r="AQ457" s="216"/>
      <c r="AR457" s="178"/>
      <c r="AX457" s="186"/>
      <c r="AY457" s="187"/>
      <c r="AZ457" s="188"/>
      <c r="BA457" s="150"/>
      <c r="BB457" s="149"/>
      <c r="BC457" s="114"/>
      <c r="BD457" s="114"/>
      <c r="BE457" s="114"/>
    </row>
    <row r="458" spans="2:103">
      <c r="B458" s="211"/>
      <c r="C458" s="208"/>
      <c r="D458" s="91" t="str">
        <f>IF($AH$23="","",$AH$23)</f>
        <v>●●</v>
      </c>
      <c r="E458" s="192"/>
      <c r="F458" s="92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117"/>
      <c r="AK458" s="96">
        <f>IF(D458="","",COUNT($F$443:$AJ$443)-AL458)</f>
        <v>30</v>
      </c>
      <c r="AL458" s="171">
        <f>IF(D458="","",AT458+AU458)</f>
        <v>0</v>
      </c>
      <c r="AM458" s="119">
        <f>IF(D458="","",COUNTIF(F458:AJ458,"休"))</f>
        <v>0</v>
      </c>
      <c r="AN458" s="195">
        <f t="shared" ref="AN458:AN461" si="438">IF(D458="","",IF(AK458=0,"－",IFERROR(ROUNDDOWN(AM458/AK458,3),"")))</f>
        <v>0</v>
      </c>
      <c r="AO458" s="196"/>
      <c r="AP458" s="215"/>
      <c r="AQ458" s="216"/>
      <c r="AR458" s="178"/>
      <c r="AT458" s="88">
        <f t="shared" ref="AT458:AT461" si="439">IF(D458="","",COUNTIF(F458:AJ458,"－"))</f>
        <v>0</v>
      </c>
      <c r="AU458" s="88">
        <f t="shared" ref="AU458:AU461" si="440">IF(D458="","",COUNTIF(F458:AJ458,"外"))</f>
        <v>0</v>
      </c>
      <c r="AV458" s="2"/>
      <c r="AX458" s="186"/>
      <c r="AY458" s="187"/>
      <c r="AZ458" s="188"/>
      <c r="BA458" s="22" t="str">
        <f>$BA$23</f>
        <v>C土木</v>
      </c>
      <c r="BB458" s="154" t="str">
        <f>$BB$23</f>
        <v>●●</v>
      </c>
      <c r="BC458" s="90">
        <f t="shared" ref="BC458:BE461" si="441">IF(AK458="",0,AK458)</f>
        <v>30</v>
      </c>
      <c r="BD458" s="90">
        <f t="shared" si="441"/>
        <v>0</v>
      </c>
      <c r="BE458" s="90">
        <f t="shared" si="441"/>
        <v>0</v>
      </c>
      <c r="BT458" s="90">
        <f>AK458</f>
        <v>30</v>
      </c>
      <c r="BU458" s="90"/>
      <c r="BV458" s="90"/>
      <c r="BW458" s="90"/>
      <c r="CH458" s="90">
        <f>AL458</f>
        <v>0</v>
      </c>
      <c r="CI458" s="90"/>
      <c r="CJ458" s="90"/>
      <c r="CK458" s="90"/>
      <c r="CV458" s="90">
        <f>AM458</f>
        <v>0</v>
      </c>
      <c r="CW458" s="90"/>
      <c r="CX458" s="90"/>
      <c r="CY458" s="90"/>
    </row>
    <row r="459" spans="2:103" ht="13.5" customHeight="1">
      <c r="B459" s="211"/>
      <c r="C459" s="208"/>
      <c r="D459" s="102" t="str">
        <f>IF($AH$24="","",$AH$24)</f>
        <v/>
      </c>
      <c r="E459" s="193"/>
      <c r="F459" s="103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5"/>
      <c r="AK459" s="96" t="str">
        <f t="shared" ref="AK459:AK461" si="442">IF(D459="","",COUNT($F$443:$AJ$443)-AL459)</f>
        <v/>
      </c>
      <c r="AL459" s="96" t="str">
        <f t="shared" ref="AL459:AL461" si="443">IF(D459="","",AT459+AU459)</f>
        <v/>
      </c>
      <c r="AM459" s="106" t="str">
        <f t="shared" ref="AM459:AM461" si="444">IF(D459="","",COUNTIF(F459:AJ459,"休"))</f>
        <v/>
      </c>
      <c r="AN459" s="197" t="str">
        <f t="shared" si="438"/>
        <v/>
      </c>
      <c r="AO459" s="198"/>
      <c r="AP459" s="215"/>
      <c r="AQ459" s="216"/>
      <c r="AR459" s="178"/>
      <c r="AT459" s="88" t="str">
        <f t="shared" si="439"/>
        <v/>
      </c>
      <c r="AU459" s="88" t="str">
        <f t="shared" si="440"/>
        <v/>
      </c>
      <c r="AV459" s="2"/>
      <c r="AX459" s="186"/>
      <c r="AY459" s="187"/>
      <c r="AZ459" s="188"/>
      <c r="BA459" s="35" t="str">
        <f>$BA$24</f>
        <v>C土木</v>
      </c>
      <c r="BB459" s="152">
        <f>$BB$24</f>
        <v>0</v>
      </c>
      <c r="BC459" s="90">
        <f t="shared" si="441"/>
        <v>0</v>
      </c>
      <c r="BD459" s="90">
        <f t="shared" si="441"/>
        <v>0</v>
      </c>
      <c r="BE459" s="90">
        <f t="shared" si="441"/>
        <v>0</v>
      </c>
      <c r="BT459" s="90"/>
      <c r="BU459" s="90" t="str">
        <f>AK459</f>
        <v/>
      </c>
      <c r="BV459" s="90"/>
      <c r="BW459" s="90"/>
      <c r="CH459" s="90"/>
      <c r="CI459" s="90" t="str">
        <f>AL459</f>
        <v/>
      </c>
      <c r="CJ459" s="90"/>
      <c r="CK459" s="90"/>
      <c r="CV459" s="90"/>
      <c r="CW459" s="90" t="str">
        <f>AM459</f>
        <v/>
      </c>
      <c r="CX459" s="90"/>
      <c r="CY459" s="90"/>
    </row>
    <row r="460" spans="2:103" ht="13.5" customHeight="1">
      <c r="B460" s="211"/>
      <c r="C460" s="208"/>
      <c r="D460" s="102" t="str">
        <f>IF($AH$25="","",$AH$25)</f>
        <v/>
      </c>
      <c r="E460" s="193"/>
      <c r="F460" s="103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5"/>
      <c r="AK460" s="96" t="str">
        <f t="shared" si="442"/>
        <v/>
      </c>
      <c r="AL460" s="96" t="str">
        <f t="shared" si="443"/>
        <v/>
      </c>
      <c r="AM460" s="106" t="str">
        <f t="shared" si="444"/>
        <v/>
      </c>
      <c r="AN460" s="197" t="str">
        <f t="shared" si="438"/>
        <v/>
      </c>
      <c r="AO460" s="198"/>
      <c r="AP460" s="215"/>
      <c r="AQ460" s="216"/>
      <c r="AR460" s="178"/>
      <c r="AT460" s="88" t="str">
        <f t="shared" si="439"/>
        <v/>
      </c>
      <c r="AU460" s="88" t="str">
        <f t="shared" si="440"/>
        <v/>
      </c>
      <c r="AV460" s="2"/>
      <c r="AX460" s="186"/>
      <c r="AY460" s="187"/>
      <c r="AZ460" s="188"/>
      <c r="BA460" s="35" t="str">
        <f>$BA$25</f>
        <v>C土木</v>
      </c>
      <c r="BB460" s="152">
        <f>$BB$25</f>
        <v>0</v>
      </c>
      <c r="BC460" s="90">
        <f t="shared" si="441"/>
        <v>0</v>
      </c>
      <c r="BD460" s="90">
        <f t="shared" si="441"/>
        <v>0</v>
      </c>
      <c r="BE460" s="90">
        <f t="shared" si="441"/>
        <v>0</v>
      </c>
      <c r="BT460" s="90"/>
      <c r="BU460" s="90"/>
      <c r="BV460" s="90" t="str">
        <f>AK460</f>
        <v/>
      </c>
      <c r="BW460" s="90"/>
      <c r="CH460" s="90"/>
      <c r="CI460" s="90"/>
      <c r="CJ460" s="90" t="str">
        <f>AL460</f>
        <v/>
      </c>
      <c r="CK460" s="90"/>
      <c r="CV460" s="90"/>
      <c r="CW460" s="90"/>
      <c r="CX460" s="90" t="str">
        <f>AM460</f>
        <v/>
      </c>
      <c r="CY460" s="90"/>
    </row>
    <row r="461" spans="2:103" ht="13.5" customHeight="1">
      <c r="B461" s="212"/>
      <c r="C461" s="209"/>
      <c r="D461" s="120" t="str">
        <f>IF($AH$26="","",$AH$26)</f>
        <v/>
      </c>
      <c r="E461" s="194"/>
      <c r="F461" s="121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22"/>
      <c r="AK461" s="116" t="str">
        <f t="shared" si="442"/>
        <v/>
      </c>
      <c r="AL461" s="173" t="str">
        <f t="shared" si="443"/>
        <v/>
      </c>
      <c r="AM461" s="124" t="str">
        <f t="shared" si="444"/>
        <v/>
      </c>
      <c r="AN461" s="199" t="str">
        <f t="shared" si="438"/>
        <v/>
      </c>
      <c r="AO461" s="200"/>
      <c r="AP461" s="217"/>
      <c r="AQ461" s="218"/>
      <c r="AR461" s="178"/>
      <c r="AT461" s="88" t="str">
        <f t="shared" si="439"/>
        <v/>
      </c>
      <c r="AU461" s="88" t="str">
        <f t="shared" si="440"/>
        <v/>
      </c>
      <c r="AV461" s="2"/>
      <c r="AX461" s="189"/>
      <c r="AY461" s="190"/>
      <c r="AZ461" s="191"/>
      <c r="BA461" s="50" t="str">
        <f>$BA$26</f>
        <v>C土木</v>
      </c>
      <c r="BB461" s="153">
        <f>$BB$26</f>
        <v>0</v>
      </c>
      <c r="BC461" s="90">
        <f t="shared" si="441"/>
        <v>0</v>
      </c>
      <c r="BD461" s="90">
        <f t="shared" si="441"/>
        <v>0</v>
      </c>
      <c r="BE461" s="90">
        <f t="shared" si="441"/>
        <v>0</v>
      </c>
      <c r="BT461" s="90"/>
      <c r="BU461" s="90"/>
      <c r="BV461" s="90"/>
      <c r="BW461" s="90" t="str">
        <f>AK461</f>
        <v/>
      </c>
      <c r="CH461" s="90"/>
      <c r="CI461" s="90"/>
      <c r="CJ461" s="90"/>
      <c r="CK461" s="90" t="str">
        <f>AL461</f>
        <v/>
      </c>
      <c r="CV461" s="90"/>
      <c r="CW461" s="90"/>
      <c r="CX461" s="90"/>
      <c r="CY461" s="90" t="str">
        <f>AM461</f>
        <v/>
      </c>
    </row>
    <row r="462" spans="2:103"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M462" s="203" t="s">
        <v>60</v>
      </c>
      <c r="AN462" s="204"/>
      <c r="AO462" s="204"/>
      <c r="AP462" s="205" t="str">
        <f>IF(7&gt;COUNT(F443:AJ443),"対象外",IF(AP446&gt;=0.285,"達成","未達成"))</f>
        <v>未達成</v>
      </c>
      <c r="AQ462" s="206"/>
      <c r="AR462" s="165"/>
      <c r="BA462" s="150"/>
      <c r="BB462" s="150"/>
      <c r="BC462" s="127"/>
      <c r="BD462" s="127"/>
      <c r="BE462" s="127"/>
    </row>
    <row r="463" spans="2:103">
      <c r="B463" s="177"/>
      <c r="C463" s="175"/>
      <c r="D463" s="179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126"/>
      <c r="AL463" s="2"/>
      <c r="AM463" s="2"/>
      <c r="AR463" s="155"/>
      <c r="BA463" s="150"/>
      <c r="BB463" s="150"/>
    </row>
    <row r="464" spans="2:103">
      <c r="B464" s="177"/>
      <c r="C464" s="175"/>
      <c r="D464" s="179"/>
      <c r="F464" s="129" t="str">
        <f>IF(F465="","",IF(COUNT($F465:$AJ465)&lt;7,"外",""))</f>
        <v/>
      </c>
      <c r="G464" s="129" t="str">
        <f t="shared" ref="G464:K464" si="445">IF(G465="","",IF(COUNT($F465:$AJ465)&lt;7,"外",""))</f>
        <v/>
      </c>
      <c r="H464" s="129" t="str">
        <f t="shared" si="445"/>
        <v/>
      </c>
      <c r="I464" s="130" t="str">
        <f t="shared" si="445"/>
        <v/>
      </c>
      <c r="J464" s="130" t="str">
        <f t="shared" si="445"/>
        <v/>
      </c>
      <c r="K464" s="130" t="str">
        <f t="shared" si="445"/>
        <v/>
      </c>
      <c r="AK464" s="139"/>
      <c r="AL464" s="2"/>
      <c r="AM464" s="2"/>
      <c r="AR464" s="155"/>
      <c r="BA464" s="150"/>
      <c r="BB464" s="150"/>
    </row>
    <row r="465" spans="2:103" ht="13.5" customHeight="1">
      <c r="B465" s="219">
        <f>F465</f>
        <v>46204</v>
      </c>
      <c r="C465" s="220"/>
      <c r="D465" s="221"/>
      <c r="E465" s="131" t="s">
        <v>48</v>
      </c>
      <c r="F465" s="78">
        <f>IF(EDATE(B443,1)&gt;$E$10,"",EDATE(B443,1))</f>
        <v>46204</v>
      </c>
      <c r="G465" s="79">
        <f>IF(MONTH($F465)&lt;MONTH($F465+F$1),"",IF(($F465+F$1)&gt;$E$10,"",IF(F465=EOMONTH(($F465-DAY($F465)+G$1),0),"",IF(F465="","",F465+1))))</f>
        <v>46205</v>
      </c>
      <c r="H465" s="79">
        <f t="shared" ref="H465:AJ465" si="446">IF(MONTH($F465)&lt;MONTH($F465+G$1),"",IF(($F465+G$1)&gt;$E$10,"",IF(G465=EOMONTH(($F465-DAY($F465)+H$1),0),"",IF(G465="","",G465+1))))</f>
        <v>46206</v>
      </c>
      <c r="I465" s="79">
        <f t="shared" si="446"/>
        <v>46207</v>
      </c>
      <c r="J465" s="79">
        <f t="shared" si="446"/>
        <v>46208</v>
      </c>
      <c r="K465" s="79">
        <f t="shared" si="446"/>
        <v>46209</v>
      </c>
      <c r="L465" s="79">
        <f t="shared" si="446"/>
        <v>46210</v>
      </c>
      <c r="M465" s="79">
        <f t="shared" si="446"/>
        <v>46211</v>
      </c>
      <c r="N465" s="79">
        <f t="shared" si="446"/>
        <v>46212</v>
      </c>
      <c r="O465" s="79">
        <f t="shared" si="446"/>
        <v>46213</v>
      </c>
      <c r="P465" s="79">
        <f t="shared" si="446"/>
        <v>46214</v>
      </c>
      <c r="Q465" s="79">
        <f t="shared" si="446"/>
        <v>46215</v>
      </c>
      <c r="R465" s="79">
        <f t="shared" si="446"/>
        <v>46216</v>
      </c>
      <c r="S465" s="79">
        <f t="shared" si="446"/>
        <v>46217</v>
      </c>
      <c r="T465" s="79">
        <f t="shared" si="446"/>
        <v>46218</v>
      </c>
      <c r="U465" s="79">
        <f t="shared" si="446"/>
        <v>46219</v>
      </c>
      <c r="V465" s="79">
        <f t="shared" si="446"/>
        <v>46220</v>
      </c>
      <c r="W465" s="79">
        <f t="shared" si="446"/>
        <v>46221</v>
      </c>
      <c r="X465" s="79">
        <f t="shared" si="446"/>
        <v>46222</v>
      </c>
      <c r="Y465" s="79">
        <f t="shared" si="446"/>
        <v>46223</v>
      </c>
      <c r="Z465" s="79">
        <f t="shared" si="446"/>
        <v>46224</v>
      </c>
      <c r="AA465" s="79">
        <f t="shared" si="446"/>
        <v>46225</v>
      </c>
      <c r="AB465" s="79">
        <f t="shared" si="446"/>
        <v>46226</v>
      </c>
      <c r="AC465" s="79">
        <f t="shared" si="446"/>
        <v>46227</v>
      </c>
      <c r="AD465" s="79">
        <f t="shared" si="446"/>
        <v>46228</v>
      </c>
      <c r="AE465" s="79">
        <f t="shared" si="446"/>
        <v>46229</v>
      </c>
      <c r="AF465" s="79">
        <f t="shared" si="446"/>
        <v>46230</v>
      </c>
      <c r="AG465" s="79">
        <f t="shared" si="446"/>
        <v>46231</v>
      </c>
      <c r="AH465" s="79">
        <f t="shared" si="446"/>
        <v>46232</v>
      </c>
      <c r="AI465" s="79">
        <f t="shared" si="446"/>
        <v>46233</v>
      </c>
      <c r="AJ465" s="80">
        <f t="shared" si="446"/>
        <v>46234</v>
      </c>
      <c r="AK465" s="225" t="s">
        <v>25</v>
      </c>
      <c r="AL465" s="228" t="s">
        <v>71</v>
      </c>
      <c r="AM465" s="231" t="s">
        <v>27</v>
      </c>
      <c r="AN465" s="234" t="s">
        <v>51</v>
      </c>
      <c r="AO465" s="235"/>
      <c r="AP465" s="240" t="s">
        <v>52</v>
      </c>
      <c r="AQ465" s="241"/>
      <c r="AR465" s="182"/>
      <c r="AT465" s="201" t="s">
        <v>53</v>
      </c>
      <c r="AU465" s="201" t="s">
        <v>54</v>
      </c>
      <c r="AV465" s="202" t="s">
        <v>55</v>
      </c>
      <c r="BA465" s="150"/>
      <c r="BB465" s="150"/>
    </row>
    <row r="466" spans="2:103">
      <c r="B466" s="222"/>
      <c r="C466" s="223"/>
      <c r="D466" s="224"/>
      <c r="E466" s="132" t="s">
        <v>49</v>
      </c>
      <c r="F466" s="83" t="str">
        <f>TEXT(F465,"aaa")</f>
        <v>水</v>
      </c>
      <c r="G466" s="84" t="str">
        <f t="shared" ref="G466:AJ466" si="447">TEXT(G465,"aaa")</f>
        <v>木</v>
      </c>
      <c r="H466" s="84" t="str">
        <f t="shared" si="447"/>
        <v>金</v>
      </c>
      <c r="I466" s="84" t="str">
        <f t="shared" si="447"/>
        <v>土</v>
      </c>
      <c r="J466" s="84" t="str">
        <f t="shared" si="447"/>
        <v>日</v>
      </c>
      <c r="K466" s="84" t="str">
        <f t="shared" si="447"/>
        <v>月</v>
      </c>
      <c r="L466" s="84" t="str">
        <f t="shared" si="447"/>
        <v>火</v>
      </c>
      <c r="M466" s="84" t="str">
        <f t="shared" si="447"/>
        <v>水</v>
      </c>
      <c r="N466" s="84" t="str">
        <f t="shared" si="447"/>
        <v>木</v>
      </c>
      <c r="O466" s="84" t="str">
        <f t="shared" si="447"/>
        <v>金</v>
      </c>
      <c r="P466" s="84" t="str">
        <f t="shared" si="447"/>
        <v>土</v>
      </c>
      <c r="Q466" s="84" t="str">
        <f t="shared" si="447"/>
        <v>日</v>
      </c>
      <c r="R466" s="84" t="str">
        <f t="shared" si="447"/>
        <v>月</v>
      </c>
      <c r="S466" s="84" t="str">
        <f t="shared" si="447"/>
        <v>火</v>
      </c>
      <c r="T466" s="84" t="str">
        <f t="shared" si="447"/>
        <v>水</v>
      </c>
      <c r="U466" s="84" t="str">
        <f t="shared" si="447"/>
        <v>木</v>
      </c>
      <c r="V466" s="84" t="str">
        <f t="shared" si="447"/>
        <v>金</v>
      </c>
      <c r="W466" s="84" t="str">
        <f t="shared" si="447"/>
        <v>土</v>
      </c>
      <c r="X466" s="84" t="str">
        <f t="shared" si="447"/>
        <v>日</v>
      </c>
      <c r="Y466" s="84" t="str">
        <f t="shared" si="447"/>
        <v>月</v>
      </c>
      <c r="Z466" s="84" t="str">
        <f t="shared" si="447"/>
        <v>火</v>
      </c>
      <c r="AA466" s="84" t="str">
        <f t="shared" si="447"/>
        <v>水</v>
      </c>
      <c r="AB466" s="84" t="str">
        <f t="shared" si="447"/>
        <v>木</v>
      </c>
      <c r="AC466" s="84" t="str">
        <f t="shared" si="447"/>
        <v>金</v>
      </c>
      <c r="AD466" s="84" t="str">
        <f t="shared" si="447"/>
        <v>土</v>
      </c>
      <c r="AE466" s="84" t="str">
        <f t="shared" si="447"/>
        <v>日</v>
      </c>
      <c r="AF466" s="84" t="str">
        <f t="shared" si="447"/>
        <v>月</v>
      </c>
      <c r="AG466" s="84" t="str">
        <f t="shared" si="447"/>
        <v>火</v>
      </c>
      <c r="AH466" s="84" t="str">
        <f t="shared" si="447"/>
        <v>水</v>
      </c>
      <c r="AI466" s="84" t="str">
        <f t="shared" si="447"/>
        <v>木</v>
      </c>
      <c r="AJ466" s="85" t="str">
        <f t="shared" si="447"/>
        <v>金</v>
      </c>
      <c r="AK466" s="226"/>
      <c r="AL466" s="229"/>
      <c r="AM466" s="232"/>
      <c r="AN466" s="236"/>
      <c r="AO466" s="237"/>
      <c r="AP466" s="182"/>
      <c r="AQ466" s="242"/>
      <c r="AR466" s="182"/>
      <c r="AT466" s="201"/>
      <c r="AU466" s="201"/>
      <c r="AV466" s="202"/>
      <c r="BA466" s="150"/>
      <c r="BB466" s="150"/>
    </row>
    <row r="467" spans="2:103" ht="26.25" customHeight="1">
      <c r="B467" s="86"/>
      <c r="C467" s="169" t="s">
        <v>21</v>
      </c>
      <c r="D467" s="88" t="s">
        <v>23</v>
      </c>
      <c r="E467" s="133" t="s">
        <v>61</v>
      </c>
      <c r="F467" s="158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9"/>
      <c r="AK467" s="227"/>
      <c r="AL467" s="230"/>
      <c r="AM467" s="233"/>
      <c r="AN467" s="238"/>
      <c r="AO467" s="239"/>
      <c r="AP467" s="243"/>
      <c r="AQ467" s="244"/>
      <c r="AR467" s="182"/>
      <c r="AV467" s="90">
        <f>COUNTIF(F464:AJ464,"外")</f>
        <v>0</v>
      </c>
      <c r="BA467" s="150"/>
      <c r="BB467" s="150"/>
      <c r="BC467" s="113"/>
      <c r="BD467" s="113"/>
      <c r="BE467" s="113"/>
    </row>
    <row r="468" spans="2:103" ht="13.5" customHeight="1">
      <c r="B468" s="210" t="str">
        <f>IF($AB$13="","",$AB$13)</f>
        <v>元請負人</v>
      </c>
      <c r="C468" s="207" t="str">
        <f>$AE$13</f>
        <v>A建設</v>
      </c>
      <c r="D468" s="91" t="str">
        <f>IF($AH$13="","",$AH$13)</f>
        <v>〇〇</v>
      </c>
      <c r="E468" s="192"/>
      <c r="F468" s="92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4"/>
      <c r="AF468" s="94"/>
      <c r="AG468" s="94"/>
      <c r="AH468" s="94"/>
      <c r="AI468" s="94"/>
      <c r="AJ468" s="95"/>
      <c r="AK468" s="96">
        <f>IF(D468="","",COUNT($F$465:$AJ$465)-AL468)</f>
        <v>31</v>
      </c>
      <c r="AL468" s="172">
        <f>IF(D468="","",AT468+AU468)</f>
        <v>0</v>
      </c>
      <c r="AM468" s="98">
        <f>IF(D468="","",COUNTIF(F468:AJ468,"休"))</f>
        <v>0</v>
      </c>
      <c r="AN468" s="195">
        <f t="shared" ref="AN468:AN473" si="448">IF(D468="","",IF(AK468=0,"－",IFERROR(ROUNDDOWN(AM468/AK468,3),"")))</f>
        <v>0</v>
      </c>
      <c r="AO468" s="196"/>
      <c r="AP468" s="213">
        <f>ROUNDDOWN(AVERAGE(AN468:AN483),3)</f>
        <v>0</v>
      </c>
      <c r="AQ468" s="214"/>
      <c r="AR468" s="178"/>
      <c r="AT468" s="88">
        <f>IF(D468="","",COUNTIF(F468:AJ468,"－"))</f>
        <v>0</v>
      </c>
      <c r="AU468" s="88">
        <f>IF(D468="","",COUNTIF(F468:AJ468,"外"))</f>
        <v>0</v>
      </c>
      <c r="AV468" s="2"/>
      <c r="AX468" s="245" t="str">
        <f>$AX$13</f>
        <v>元請負人</v>
      </c>
      <c r="AY468" s="246"/>
      <c r="AZ468" s="247"/>
      <c r="BA468" s="22" t="str">
        <f>$BA$13</f>
        <v>A建設</v>
      </c>
      <c r="BB468" s="23" t="str">
        <f>$BB$13</f>
        <v>〇〇</v>
      </c>
      <c r="BC468" s="90">
        <f>IF(AK468="",0,AK468)</f>
        <v>31</v>
      </c>
      <c r="BD468" s="90">
        <f t="shared" ref="BD468:BE473" si="449">IF(AL468="",0,AL468)</f>
        <v>0</v>
      </c>
      <c r="BE468" s="90">
        <f t="shared" si="449"/>
        <v>0</v>
      </c>
      <c r="BI468" s="100"/>
      <c r="BJ468" s="101">
        <f>AK468</f>
        <v>31</v>
      </c>
      <c r="BK468" s="90"/>
      <c r="BL468" s="90"/>
      <c r="BM468" s="90"/>
      <c r="BN468" s="90"/>
      <c r="BO468" s="90"/>
      <c r="BX468" s="90">
        <f>AL468</f>
        <v>0</v>
      </c>
      <c r="BY468" s="90"/>
      <c r="BZ468" s="90"/>
      <c r="CA468" s="90"/>
      <c r="CB468" s="90"/>
      <c r="CC468" s="90"/>
      <c r="CL468" s="90">
        <f>AM468</f>
        <v>0</v>
      </c>
      <c r="CM468" s="90"/>
      <c r="CN468" s="90"/>
      <c r="CO468" s="90"/>
      <c r="CP468" s="90"/>
      <c r="CQ468" s="90"/>
    </row>
    <row r="469" spans="2:103" ht="13.5" customHeight="1">
      <c r="B469" s="211"/>
      <c r="C469" s="208"/>
      <c r="D469" s="102" t="str">
        <f>IF($AH$14="","",$AH$14)</f>
        <v>●●</v>
      </c>
      <c r="E469" s="193"/>
      <c r="F469" s="103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5"/>
      <c r="AK469" s="96">
        <f t="shared" ref="AK469:AK473" si="450">IF(D469="","",COUNT($F$465:$AJ$465)-AL469)</f>
        <v>31</v>
      </c>
      <c r="AL469" s="96">
        <f t="shared" ref="AL469:AL473" si="451">IF(D469="","",AT469+AU469)</f>
        <v>0</v>
      </c>
      <c r="AM469" s="106">
        <f t="shared" ref="AM469:AM473" si="452">IF(D469="","",COUNTIF(F469:AJ469,"休"))</f>
        <v>0</v>
      </c>
      <c r="AN469" s="197">
        <f t="shared" si="448"/>
        <v>0</v>
      </c>
      <c r="AO469" s="198"/>
      <c r="AP469" s="215"/>
      <c r="AQ469" s="216"/>
      <c r="AR469" s="178"/>
      <c r="AT469" s="88">
        <f t="shared" ref="AT469:AT473" si="453">IF(D469="","",COUNTIF(F469:AJ469,"－"))</f>
        <v>0</v>
      </c>
      <c r="AU469" s="88">
        <f t="shared" ref="AU469:AU473" si="454">IF(D469="","",COUNTIF(F469:AJ469,"外"))</f>
        <v>0</v>
      </c>
      <c r="AV469" s="2"/>
      <c r="AX469" s="245"/>
      <c r="AY469" s="246"/>
      <c r="AZ469" s="247"/>
      <c r="BA469" s="35" t="str">
        <f>$BA$14</f>
        <v>A建設</v>
      </c>
      <c r="BB469" s="36" t="str">
        <f>$BB$14</f>
        <v>●●</v>
      </c>
      <c r="BC469" s="90">
        <f t="shared" ref="BC469:BC473" si="455">IF(AK469="",0,AK469)</f>
        <v>31</v>
      </c>
      <c r="BD469" s="90">
        <f t="shared" si="449"/>
        <v>0</v>
      </c>
      <c r="BE469" s="90">
        <f t="shared" si="449"/>
        <v>0</v>
      </c>
      <c r="BI469" s="100"/>
      <c r="BJ469" s="101"/>
      <c r="BK469" s="90">
        <f>AK469</f>
        <v>31</v>
      </c>
      <c r="BL469" s="90"/>
      <c r="BM469" s="90"/>
      <c r="BN469" s="90"/>
      <c r="BO469" s="90"/>
      <c r="BX469" s="90"/>
      <c r="BY469" s="90">
        <f>AL469</f>
        <v>0</v>
      </c>
      <c r="BZ469" s="90"/>
      <c r="CA469" s="90"/>
      <c r="CB469" s="90"/>
      <c r="CC469" s="90"/>
      <c r="CL469" s="90"/>
      <c r="CM469" s="90">
        <f>AM469</f>
        <v>0</v>
      </c>
      <c r="CN469" s="90"/>
      <c r="CO469" s="90"/>
      <c r="CP469" s="90"/>
      <c r="CQ469" s="90"/>
    </row>
    <row r="470" spans="2:103" ht="13.5" customHeight="1">
      <c r="B470" s="211"/>
      <c r="C470" s="208"/>
      <c r="D470" s="102" t="str">
        <f>IF($AH$15="","",$AH$15)</f>
        <v>△△</v>
      </c>
      <c r="E470" s="193"/>
      <c r="F470" s="103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5"/>
      <c r="AK470" s="96">
        <f t="shared" si="450"/>
        <v>31</v>
      </c>
      <c r="AL470" s="96">
        <f t="shared" si="451"/>
        <v>0</v>
      </c>
      <c r="AM470" s="106">
        <f t="shared" si="452"/>
        <v>0</v>
      </c>
      <c r="AN470" s="197">
        <f t="shared" si="448"/>
        <v>0</v>
      </c>
      <c r="AO470" s="198"/>
      <c r="AP470" s="215"/>
      <c r="AQ470" s="216"/>
      <c r="AR470" s="178"/>
      <c r="AT470" s="88">
        <f t="shared" si="453"/>
        <v>0</v>
      </c>
      <c r="AU470" s="88">
        <f t="shared" si="454"/>
        <v>0</v>
      </c>
      <c r="AV470" s="2"/>
      <c r="AX470" s="245"/>
      <c r="AY470" s="246"/>
      <c r="AZ470" s="247"/>
      <c r="BA470" s="35" t="str">
        <f>$BA$15</f>
        <v>A建設</v>
      </c>
      <c r="BB470" s="36" t="str">
        <f>$BB$15</f>
        <v>△△</v>
      </c>
      <c r="BC470" s="90">
        <f t="shared" si="455"/>
        <v>31</v>
      </c>
      <c r="BD470" s="90">
        <f t="shared" si="449"/>
        <v>0</v>
      </c>
      <c r="BE470" s="90">
        <f t="shared" si="449"/>
        <v>0</v>
      </c>
      <c r="BI470" s="100"/>
      <c r="BJ470" s="101"/>
      <c r="BK470" s="90"/>
      <c r="BL470" s="90">
        <f>AK470</f>
        <v>31</v>
      </c>
      <c r="BM470" s="90"/>
      <c r="BN470" s="90"/>
      <c r="BO470" s="90"/>
      <c r="BX470" s="90"/>
      <c r="BY470" s="90"/>
      <c r="BZ470" s="90">
        <f>AL470</f>
        <v>0</v>
      </c>
      <c r="CA470" s="90"/>
      <c r="CB470" s="90"/>
      <c r="CC470" s="90"/>
      <c r="CL470" s="90"/>
      <c r="CM470" s="90"/>
      <c r="CN470" s="90">
        <f>AM470</f>
        <v>0</v>
      </c>
      <c r="CO470" s="90"/>
      <c r="CP470" s="90"/>
      <c r="CQ470" s="90"/>
    </row>
    <row r="471" spans="2:103" ht="13.5" customHeight="1">
      <c r="B471" s="211"/>
      <c r="C471" s="208"/>
      <c r="D471" s="102" t="str">
        <f>IF($AH$16="","",$AH$16)</f>
        <v>■■</v>
      </c>
      <c r="E471" s="193"/>
      <c r="F471" s="103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5"/>
      <c r="AK471" s="96">
        <f t="shared" si="450"/>
        <v>31</v>
      </c>
      <c r="AL471" s="96">
        <f t="shared" si="451"/>
        <v>0</v>
      </c>
      <c r="AM471" s="106">
        <f t="shared" si="452"/>
        <v>0</v>
      </c>
      <c r="AN471" s="197">
        <f t="shared" si="448"/>
        <v>0</v>
      </c>
      <c r="AO471" s="198"/>
      <c r="AP471" s="215"/>
      <c r="AQ471" s="216"/>
      <c r="AR471" s="178"/>
      <c r="AT471" s="88">
        <f t="shared" si="453"/>
        <v>0</v>
      </c>
      <c r="AU471" s="88">
        <f t="shared" si="454"/>
        <v>0</v>
      </c>
      <c r="AV471" s="2"/>
      <c r="AX471" s="245"/>
      <c r="AY471" s="246"/>
      <c r="AZ471" s="247"/>
      <c r="BA471" s="35" t="str">
        <f>$BA$16</f>
        <v>A建設</v>
      </c>
      <c r="BB471" s="36" t="str">
        <f>$BB$16</f>
        <v>■■</v>
      </c>
      <c r="BC471" s="90">
        <f t="shared" si="455"/>
        <v>31</v>
      </c>
      <c r="BD471" s="90">
        <f t="shared" si="449"/>
        <v>0</v>
      </c>
      <c r="BE471" s="90">
        <f t="shared" si="449"/>
        <v>0</v>
      </c>
      <c r="BI471" s="100"/>
      <c r="BJ471" s="101"/>
      <c r="BK471" s="90"/>
      <c r="BL471" s="90"/>
      <c r="BM471" s="90">
        <f>AK471</f>
        <v>31</v>
      </c>
      <c r="BN471" s="90"/>
      <c r="BO471" s="90"/>
      <c r="BX471" s="90"/>
      <c r="BY471" s="90"/>
      <c r="BZ471" s="90"/>
      <c r="CA471" s="90">
        <f>AL471</f>
        <v>0</v>
      </c>
      <c r="CB471" s="90"/>
      <c r="CC471" s="90"/>
      <c r="CL471" s="90"/>
      <c r="CM471" s="90"/>
      <c r="CN471" s="90"/>
      <c r="CO471" s="90">
        <f>AM471</f>
        <v>0</v>
      </c>
      <c r="CP471" s="90"/>
      <c r="CQ471" s="90"/>
    </row>
    <row r="472" spans="2:103" ht="13.5" customHeight="1">
      <c r="B472" s="211"/>
      <c r="C472" s="208"/>
      <c r="D472" s="102" t="str">
        <f>IF($AH$17="","",$AH$17)</f>
        <v>★★</v>
      </c>
      <c r="E472" s="193"/>
      <c r="F472" s="103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5"/>
      <c r="AK472" s="96">
        <f t="shared" si="450"/>
        <v>31</v>
      </c>
      <c r="AL472" s="96">
        <f t="shared" si="451"/>
        <v>0</v>
      </c>
      <c r="AM472" s="106">
        <f t="shared" si="452"/>
        <v>0</v>
      </c>
      <c r="AN472" s="197">
        <f t="shared" si="448"/>
        <v>0</v>
      </c>
      <c r="AO472" s="198"/>
      <c r="AP472" s="215"/>
      <c r="AQ472" s="216"/>
      <c r="AR472" s="178"/>
      <c r="AT472" s="88">
        <f t="shared" si="453"/>
        <v>0</v>
      </c>
      <c r="AU472" s="88">
        <f t="shared" si="454"/>
        <v>0</v>
      </c>
      <c r="AV472" s="2"/>
      <c r="AX472" s="245"/>
      <c r="AY472" s="246"/>
      <c r="AZ472" s="247"/>
      <c r="BA472" s="35" t="str">
        <f>$BA$17</f>
        <v>A建設</v>
      </c>
      <c r="BB472" s="36" t="str">
        <f>$BB$17</f>
        <v>★★</v>
      </c>
      <c r="BC472" s="90">
        <f t="shared" si="455"/>
        <v>31</v>
      </c>
      <c r="BD472" s="90">
        <f t="shared" si="449"/>
        <v>0</v>
      </c>
      <c r="BE472" s="90">
        <f t="shared" si="449"/>
        <v>0</v>
      </c>
      <c r="BI472" s="100"/>
      <c r="BJ472" s="101"/>
      <c r="BK472" s="90"/>
      <c r="BL472" s="90"/>
      <c r="BM472" s="90"/>
      <c r="BN472" s="90">
        <f>AK472</f>
        <v>31</v>
      </c>
      <c r="BO472" s="90"/>
      <c r="BX472" s="90"/>
      <c r="BY472" s="90"/>
      <c r="BZ472" s="90"/>
      <c r="CA472" s="90"/>
      <c r="CB472" s="90">
        <f>AL472</f>
        <v>0</v>
      </c>
      <c r="CC472" s="90"/>
      <c r="CL472" s="90"/>
      <c r="CM472" s="90"/>
      <c r="CN472" s="90"/>
      <c r="CO472" s="90"/>
      <c r="CP472" s="90">
        <f>AM472</f>
        <v>0</v>
      </c>
      <c r="CQ472" s="90"/>
    </row>
    <row r="473" spans="2:103" ht="13.5" customHeight="1">
      <c r="B473" s="212"/>
      <c r="C473" s="209"/>
      <c r="D473" s="102" t="str">
        <f>IF($AH$18="","",$AH$18)</f>
        <v/>
      </c>
      <c r="E473" s="194"/>
      <c r="F473" s="107"/>
      <c r="G473" s="108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10"/>
      <c r="AK473" s="96" t="str">
        <f t="shared" si="450"/>
        <v/>
      </c>
      <c r="AL473" s="172" t="str">
        <f t="shared" si="451"/>
        <v/>
      </c>
      <c r="AM473" s="98" t="str">
        <f t="shared" si="452"/>
        <v/>
      </c>
      <c r="AN473" s="199" t="str">
        <f t="shared" si="448"/>
        <v/>
      </c>
      <c r="AO473" s="200"/>
      <c r="AP473" s="215"/>
      <c r="AQ473" s="216"/>
      <c r="AR473" s="178"/>
      <c r="AT473" s="88" t="str">
        <f t="shared" si="453"/>
        <v/>
      </c>
      <c r="AU473" s="88" t="str">
        <f t="shared" si="454"/>
        <v/>
      </c>
      <c r="AV473" s="2"/>
      <c r="AX473" s="245"/>
      <c r="AY473" s="246"/>
      <c r="AZ473" s="247"/>
      <c r="BA473" s="50" t="str">
        <f>$BA$18</f>
        <v>A建設</v>
      </c>
      <c r="BB473" s="51">
        <f>$BB$18</f>
        <v>0</v>
      </c>
      <c r="BC473" s="90">
        <f t="shared" si="455"/>
        <v>0</v>
      </c>
      <c r="BD473" s="90">
        <f t="shared" si="449"/>
        <v>0</v>
      </c>
      <c r="BE473" s="90">
        <f t="shared" si="449"/>
        <v>0</v>
      </c>
      <c r="BI473" s="100"/>
      <c r="BJ473" s="101"/>
      <c r="BK473" s="90"/>
      <c r="BL473" s="90"/>
      <c r="BM473" s="90"/>
      <c r="BN473" s="90"/>
      <c r="BO473" s="90" t="str">
        <f>AK473</f>
        <v/>
      </c>
      <c r="BX473" s="90"/>
      <c r="BY473" s="90"/>
      <c r="BZ473" s="90"/>
      <c r="CA473" s="90"/>
      <c r="CB473" s="90"/>
      <c r="CC473" s="90" t="str">
        <f>AL473</f>
        <v/>
      </c>
      <c r="CL473" s="90"/>
      <c r="CM473" s="90"/>
      <c r="CN473" s="90"/>
      <c r="CO473" s="90"/>
      <c r="CP473" s="90"/>
      <c r="CQ473" s="90" t="str">
        <f>AM473</f>
        <v/>
      </c>
    </row>
    <row r="474" spans="2:103" ht="26.25" customHeight="1">
      <c r="B474" s="210" t="str">
        <f>IF($AB$19="","",$AB$19)</f>
        <v>下請負人</v>
      </c>
      <c r="C474" s="207" t="str">
        <f>$AE$19</f>
        <v>B産業</v>
      </c>
      <c r="D474" s="88"/>
      <c r="E474" s="133" t="s">
        <v>61</v>
      </c>
      <c r="F474" s="158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9"/>
      <c r="AK474" s="88"/>
      <c r="AL474" s="88"/>
      <c r="AM474" s="170"/>
      <c r="AN474" s="112"/>
      <c r="AO474" s="113"/>
      <c r="AP474" s="215"/>
      <c r="AQ474" s="216"/>
      <c r="AR474" s="178"/>
      <c r="AX474" s="183" t="str">
        <f>$AX$19</f>
        <v>下請負人</v>
      </c>
      <c r="AY474" s="184"/>
      <c r="AZ474" s="185"/>
      <c r="BA474" s="150"/>
      <c r="BB474" s="151"/>
      <c r="BC474" s="114"/>
      <c r="BD474" s="114"/>
      <c r="BE474" s="114"/>
    </row>
    <row r="475" spans="2:103" ht="13.5" customHeight="1">
      <c r="B475" s="211"/>
      <c r="C475" s="208"/>
      <c r="D475" s="115" t="str">
        <f>IF($AH$19="","",$AH$19)</f>
        <v>〇〇</v>
      </c>
      <c r="E475" s="192"/>
      <c r="F475" s="92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4"/>
      <c r="AF475" s="94"/>
      <c r="AG475" s="94"/>
      <c r="AH475" s="94"/>
      <c r="AI475" s="94"/>
      <c r="AJ475" s="95"/>
      <c r="AK475" s="96">
        <f>IF(D475="","",COUNT($F$465:$AJ$465)-AL475)</f>
        <v>31</v>
      </c>
      <c r="AL475" s="172">
        <f>IF(D475="","",AT475+AU475)</f>
        <v>0</v>
      </c>
      <c r="AM475" s="98">
        <f>IF(D475="","",COUNTIF(F475:AJ475,"休"))</f>
        <v>0</v>
      </c>
      <c r="AN475" s="195">
        <f t="shared" ref="AN475:AN478" si="456">IF(D475="","",IF(AK475=0,"－",IFERROR(ROUNDDOWN(AM475/AK475,3),"")))</f>
        <v>0</v>
      </c>
      <c r="AO475" s="196"/>
      <c r="AP475" s="215"/>
      <c r="AQ475" s="216"/>
      <c r="AR475" s="178"/>
      <c r="AT475" s="88">
        <f t="shared" ref="AT475:AT478" si="457">IF(D475="","",COUNTIF(F475:AJ475,"－"))</f>
        <v>0</v>
      </c>
      <c r="AU475" s="88">
        <f t="shared" ref="AU475:AU478" si="458">IF(D475="","",COUNTIF(F475:AJ475,"外"))</f>
        <v>0</v>
      </c>
      <c r="AV475" s="2"/>
      <c r="AX475" s="186"/>
      <c r="AY475" s="187"/>
      <c r="AZ475" s="188"/>
      <c r="BA475" s="22" t="str">
        <f>$BA$19</f>
        <v>B産業</v>
      </c>
      <c r="BB475" s="23" t="str">
        <f>$BB$19</f>
        <v>〇〇</v>
      </c>
      <c r="BC475" s="90">
        <f t="shared" ref="BC475:BE478" si="459">IF(AK475="",0,AK475)</f>
        <v>31</v>
      </c>
      <c r="BD475" s="90">
        <f t="shared" si="459"/>
        <v>0</v>
      </c>
      <c r="BE475" s="90">
        <f t="shared" si="459"/>
        <v>0</v>
      </c>
      <c r="BP475" s="90">
        <f>AK475</f>
        <v>31</v>
      </c>
      <c r="BQ475" s="90"/>
      <c r="BR475" s="90"/>
      <c r="BS475" s="90"/>
      <c r="CD475" s="90">
        <f>AL475</f>
        <v>0</v>
      </c>
      <c r="CE475" s="90"/>
      <c r="CF475" s="90"/>
      <c r="CG475" s="90"/>
      <c r="CR475" s="90">
        <f>AM475</f>
        <v>0</v>
      </c>
      <c r="CS475" s="90"/>
      <c r="CT475" s="90"/>
      <c r="CU475" s="90"/>
    </row>
    <row r="476" spans="2:103" ht="13.5" customHeight="1">
      <c r="B476" s="211"/>
      <c r="C476" s="208"/>
      <c r="D476" s="102" t="str">
        <f>IF($AH$20="","",$AH$20)</f>
        <v>●●</v>
      </c>
      <c r="E476" s="193"/>
      <c r="F476" s="103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5"/>
      <c r="AK476" s="96">
        <f t="shared" ref="AK476:AK478" si="460">IF(D476="","",COUNT($F$465:$AJ$465)-AL476)</f>
        <v>31</v>
      </c>
      <c r="AL476" s="96">
        <f t="shared" ref="AL476:AL478" si="461">IF(D476="","",AT476+AU476)</f>
        <v>0</v>
      </c>
      <c r="AM476" s="106">
        <f t="shared" ref="AM476:AM478" si="462">IF(D476="","",COUNTIF(F476:AJ476,"休"))</f>
        <v>0</v>
      </c>
      <c r="AN476" s="197">
        <f t="shared" si="456"/>
        <v>0</v>
      </c>
      <c r="AO476" s="198"/>
      <c r="AP476" s="215"/>
      <c r="AQ476" s="216"/>
      <c r="AR476" s="178"/>
      <c r="AT476" s="88">
        <f t="shared" si="457"/>
        <v>0</v>
      </c>
      <c r="AU476" s="88">
        <f t="shared" si="458"/>
        <v>0</v>
      </c>
      <c r="AV476" s="2"/>
      <c r="AX476" s="186"/>
      <c r="AY476" s="187"/>
      <c r="AZ476" s="188"/>
      <c r="BA476" s="35" t="str">
        <f>$BA$20</f>
        <v>B産業</v>
      </c>
      <c r="BB476" s="152" t="str">
        <f>$BB$20</f>
        <v>●●</v>
      </c>
      <c r="BC476" s="90">
        <f t="shared" si="459"/>
        <v>31</v>
      </c>
      <c r="BD476" s="90">
        <f t="shared" si="459"/>
        <v>0</v>
      </c>
      <c r="BE476" s="90">
        <f t="shared" si="459"/>
        <v>0</v>
      </c>
      <c r="BP476" s="90"/>
      <c r="BQ476" s="90">
        <f>AK476</f>
        <v>31</v>
      </c>
      <c r="BR476" s="90"/>
      <c r="BS476" s="90"/>
      <c r="CD476" s="90"/>
      <c r="CE476" s="90">
        <f>AL476</f>
        <v>0</v>
      </c>
      <c r="CF476" s="90"/>
      <c r="CG476" s="90"/>
      <c r="CR476" s="90"/>
      <c r="CS476" s="90">
        <f>AM476</f>
        <v>0</v>
      </c>
      <c r="CT476" s="90"/>
      <c r="CU476" s="90"/>
    </row>
    <row r="477" spans="2:103" ht="13.5" customHeight="1">
      <c r="B477" s="211"/>
      <c r="C477" s="208"/>
      <c r="D477" s="102" t="str">
        <f>IF($AH$21="","",$AH$21)</f>
        <v/>
      </c>
      <c r="E477" s="193"/>
      <c r="F477" s="103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5"/>
      <c r="AK477" s="96" t="str">
        <f t="shared" si="460"/>
        <v/>
      </c>
      <c r="AL477" s="96" t="str">
        <f t="shared" si="461"/>
        <v/>
      </c>
      <c r="AM477" s="106" t="str">
        <f t="shared" si="462"/>
        <v/>
      </c>
      <c r="AN477" s="197" t="str">
        <f t="shared" si="456"/>
        <v/>
      </c>
      <c r="AO477" s="198"/>
      <c r="AP477" s="215"/>
      <c r="AQ477" s="216"/>
      <c r="AR477" s="178"/>
      <c r="AT477" s="88" t="str">
        <f t="shared" si="457"/>
        <v/>
      </c>
      <c r="AU477" s="88" t="str">
        <f t="shared" si="458"/>
        <v/>
      </c>
      <c r="AV477" s="2"/>
      <c r="AX477" s="186"/>
      <c r="AY477" s="187"/>
      <c r="AZ477" s="188"/>
      <c r="BA477" s="35" t="str">
        <f>$BA$21</f>
        <v>B産業</v>
      </c>
      <c r="BB477" s="152">
        <f>$BB$21</f>
        <v>0</v>
      </c>
      <c r="BC477" s="90">
        <f t="shared" si="459"/>
        <v>0</v>
      </c>
      <c r="BD477" s="90">
        <f t="shared" si="459"/>
        <v>0</v>
      </c>
      <c r="BE477" s="90">
        <f t="shared" si="459"/>
        <v>0</v>
      </c>
      <c r="BP477" s="90"/>
      <c r="BQ477" s="90"/>
      <c r="BR477" s="90" t="str">
        <f>AK477</f>
        <v/>
      </c>
      <c r="BS477" s="90"/>
      <c r="CD477" s="90"/>
      <c r="CE477" s="90"/>
      <c r="CF477" s="90" t="str">
        <f>AL477</f>
        <v/>
      </c>
      <c r="CG477" s="90"/>
      <c r="CR477" s="90"/>
      <c r="CS477" s="90"/>
      <c r="CT477" s="90" t="str">
        <f>AM477</f>
        <v/>
      </c>
      <c r="CU477" s="90"/>
    </row>
    <row r="478" spans="2:103" ht="13.5" customHeight="1">
      <c r="B478" s="211"/>
      <c r="C478" s="209"/>
      <c r="D478" s="115" t="str">
        <f>IF($AH$22="","",$AH$22)</f>
        <v/>
      </c>
      <c r="E478" s="194"/>
      <c r="F478" s="103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5"/>
      <c r="AK478" s="96" t="str">
        <f t="shared" si="460"/>
        <v/>
      </c>
      <c r="AL478" s="116" t="str">
        <f t="shared" si="461"/>
        <v/>
      </c>
      <c r="AM478" s="98" t="str">
        <f t="shared" si="462"/>
        <v/>
      </c>
      <c r="AN478" s="199" t="str">
        <f t="shared" si="456"/>
        <v/>
      </c>
      <c r="AO478" s="200"/>
      <c r="AP478" s="215"/>
      <c r="AQ478" s="216"/>
      <c r="AR478" s="178"/>
      <c r="AT478" s="88" t="str">
        <f t="shared" si="457"/>
        <v/>
      </c>
      <c r="AU478" s="88" t="str">
        <f t="shared" si="458"/>
        <v/>
      </c>
      <c r="AV478" s="2"/>
      <c r="AX478" s="186"/>
      <c r="AY478" s="187"/>
      <c r="AZ478" s="188"/>
      <c r="BA478" s="50" t="str">
        <f>$BA$22</f>
        <v>B産業</v>
      </c>
      <c r="BB478" s="153" t="str">
        <f t="shared" ref="BB478" si="463">BB458</f>
        <v>●●</v>
      </c>
      <c r="BC478" s="90">
        <f t="shared" si="459"/>
        <v>0</v>
      </c>
      <c r="BD478" s="90">
        <f t="shared" si="459"/>
        <v>0</v>
      </c>
      <c r="BE478" s="90">
        <f t="shared" si="459"/>
        <v>0</v>
      </c>
      <c r="BP478" s="90"/>
      <c r="BQ478" s="90"/>
      <c r="BR478" s="90"/>
      <c r="BS478" s="90" t="str">
        <f>AK478</f>
        <v/>
      </c>
      <c r="CD478" s="90"/>
      <c r="CE478" s="90"/>
      <c r="CF478" s="90"/>
      <c r="CG478" s="90" t="str">
        <f>AL478</f>
        <v/>
      </c>
      <c r="CR478" s="90"/>
      <c r="CS478" s="90"/>
      <c r="CT478" s="90"/>
      <c r="CU478" s="90" t="str">
        <f>AM478</f>
        <v/>
      </c>
    </row>
    <row r="479" spans="2:103" ht="26.25" customHeight="1">
      <c r="B479" s="211"/>
      <c r="C479" s="207" t="str">
        <f>$AE$23</f>
        <v>C土木</v>
      </c>
      <c r="D479" s="88"/>
      <c r="E479" s="133" t="s">
        <v>61</v>
      </c>
      <c r="F479" s="158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9"/>
      <c r="AK479" s="88"/>
      <c r="AL479" s="88"/>
      <c r="AM479" s="170"/>
      <c r="AN479" s="112"/>
      <c r="AO479" s="113"/>
      <c r="AP479" s="215"/>
      <c r="AQ479" s="216"/>
      <c r="AR479" s="178"/>
      <c r="AX479" s="186"/>
      <c r="AY479" s="187"/>
      <c r="AZ479" s="188"/>
      <c r="BA479" s="150"/>
      <c r="BB479" s="149"/>
      <c r="BC479" s="114"/>
      <c r="BD479" s="114"/>
      <c r="BE479" s="114"/>
    </row>
    <row r="480" spans="2:103">
      <c r="B480" s="211"/>
      <c r="C480" s="208"/>
      <c r="D480" s="91" t="str">
        <f>IF($AH$23="","",$AH$23)</f>
        <v>●●</v>
      </c>
      <c r="E480" s="192"/>
      <c r="F480" s="92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117"/>
      <c r="AK480" s="96">
        <f>IF(D480="","",COUNT($F$465:$AJ$465)-AL480)</f>
        <v>31</v>
      </c>
      <c r="AL480" s="171">
        <f>IF(D480="","",AT480+AU480)</f>
        <v>0</v>
      </c>
      <c r="AM480" s="119">
        <f>IF(D480="","",COUNTIF(F480:AJ480,"休"))</f>
        <v>0</v>
      </c>
      <c r="AN480" s="195">
        <f t="shared" ref="AN480:AN483" si="464">IF(D480="","",IF(AK480=0,"－",IFERROR(ROUNDDOWN(AM480/AK480,3),"")))</f>
        <v>0</v>
      </c>
      <c r="AO480" s="196"/>
      <c r="AP480" s="215"/>
      <c r="AQ480" s="216"/>
      <c r="AR480" s="178"/>
      <c r="AT480" s="88">
        <f t="shared" ref="AT480:AT483" si="465">IF(D480="","",COUNTIF(F480:AJ480,"－"))</f>
        <v>0</v>
      </c>
      <c r="AU480" s="88">
        <f t="shared" ref="AU480:AU483" si="466">IF(D480="","",COUNTIF(F480:AJ480,"外"))</f>
        <v>0</v>
      </c>
      <c r="AV480" s="2"/>
      <c r="AX480" s="186"/>
      <c r="AY480" s="187"/>
      <c r="AZ480" s="188"/>
      <c r="BA480" s="22" t="str">
        <f>$BA$23</f>
        <v>C土木</v>
      </c>
      <c r="BB480" s="154" t="str">
        <f>$BB$23</f>
        <v>●●</v>
      </c>
      <c r="BC480" s="90">
        <f t="shared" ref="BC480:BE483" si="467">IF(AK480="",0,AK480)</f>
        <v>31</v>
      </c>
      <c r="BD480" s="90">
        <f t="shared" si="467"/>
        <v>0</v>
      </c>
      <c r="BE480" s="90">
        <f t="shared" si="467"/>
        <v>0</v>
      </c>
      <c r="BT480" s="90">
        <f>AK480</f>
        <v>31</v>
      </c>
      <c r="BU480" s="90"/>
      <c r="BV480" s="90"/>
      <c r="BW480" s="90"/>
      <c r="CH480" s="90">
        <f>AL480</f>
        <v>0</v>
      </c>
      <c r="CI480" s="90"/>
      <c r="CJ480" s="90"/>
      <c r="CK480" s="90"/>
      <c r="CV480" s="90">
        <f>AM480</f>
        <v>0</v>
      </c>
      <c r="CW480" s="90"/>
      <c r="CX480" s="90"/>
      <c r="CY480" s="90"/>
    </row>
    <row r="481" spans="2:103" ht="13.5" customHeight="1">
      <c r="B481" s="211"/>
      <c r="C481" s="208"/>
      <c r="D481" s="102" t="str">
        <f>IF($AH$24="","",$AH$24)</f>
        <v/>
      </c>
      <c r="E481" s="193"/>
      <c r="F481" s="103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5"/>
      <c r="AK481" s="96" t="str">
        <f t="shared" ref="AK481:AK483" si="468">IF(D481="","",COUNT($F$465:$AJ$465)-AL481)</f>
        <v/>
      </c>
      <c r="AL481" s="96" t="str">
        <f t="shared" ref="AL481:AL483" si="469">IF(D481="","",AT481+AU481)</f>
        <v/>
      </c>
      <c r="AM481" s="106" t="str">
        <f t="shared" ref="AM481:AM483" si="470">IF(D481="","",COUNTIF(F481:AJ481,"休"))</f>
        <v/>
      </c>
      <c r="AN481" s="197" t="str">
        <f t="shared" si="464"/>
        <v/>
      </c>
      <c r="AO481" s="198"/>
      <c r="AP481" s="215"/>
      <c r="AQ481" s="216"/>
      <c r="AR481" s="178"/>
      <c r="AT481" s="88" t="str">
        <f t="shared" si="465"/>
        <v/>
      </c>
      <c r="AU481" s="88" t="str">
        <f t="shared" si="466"/>
        <v/>
      </c>
      <c r="AV481" s="2"/>
      <c r="AX481" s="186"/>
      <c r="AY481" s="187"/>
      <c r="AZ481" s="188"/>
      <c r="BA481" s="35" t="str">
        <f>$BA$24</f>
        <v>C土木</v>
      </c>
      <c r="BB481" s="152">
        <f>$BB$24</f>
        <v>0</v>
      </c>
      <c r="BC481" s="90">
        <f t="shared" si="467"/>
        <v>0</v>
      </c>
      <c r="BD481" s="90">
        <f t="shared" si="467"/>
        <v>0</v>
      </c>
      <c r="BE481" s="90">
        <f t="shared" si="467"/>
        <v>0</v>
      </c>
      <c r="BT481" s="90"/>
      <c r="BU481" s="90" t="str">
        <f>AK481</f>
        <v/>
      </c>
      <c r="BV481" s="90"/>
      <c r="BW481" s="90"/>
      <c r="CH481" s="90"/>
      <c r="CI481" s="90" t="str">
        <f>AL481</f>
        <v/>
      </c>
      <c r="CJ481" s="90"/>
      <c r="CK481" s="90"/>
      <c r="CV481" s="90"/>
      <c r="CW481" s="90" t="str">
        <f>AM481</f>
        <v/>
      </c>
      <c r="CX481" s="90"/>
      <c r="CY481" s="90"/>
    </row>
    <row r="482" spans="2:103" ht="13.5" customHeight="1">
      <c r="B482" s="211"/>
      <c r="C482" s="208"/>
      <c r="D482" s="102" t="str">
        <f>IF($AH$25="","",$AH$25)</f>
        <v/>
      </c>
      <c r="E482" s="193"/>
      <c r="F482" s="103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5"/>
      <c r="AK482" s="96" t="str">
        <f t="shared" si="468"/>
        <v/>
      </c>
      <c r="AL482" s="96" t="str">
        <f t="shared" si="469"/>
        <v/>
      </c>
      <c r="AM482" s="106" t="str">
        <f t="shared" si="470"/>
        <v/>
      </c>
      <c r="AN482" s="197" t="str">
        <f t="shared" si="464"/>
        <v/>
      </c>
      <c r="AO482" s="198"/>
      <c r="AP482" s="215"/>
      <c r="AQ482" s="216"/>
      <c r="AR482" s="178"/>
      <c r="AT482" s="88" t="str">
        <f t="shared" si="465"/>
        <v/>
      </c>
      <c r="AU482" s="88" t="str">
        <f t="shared" si="466"/>
        <v/>
      </c>
      <c r="AV482" s="2"/>
      <c r="AX482" s="186"/>
      <c r="AY482" s="187"/>
      <c r="AZ482" s="188"/>
      <c r="BA482" s="35" t="str">
        <f>$BA$25</f>
        <v>C土木</v>
      </c>
      <c r="BB482" s="152">
        <f>$BB$25</f>
        <v>0</v>
      </c>
      <c r="BC482" s="90">
        <f t="shared" si="467"/>
        <v>0</v>
      </c>
      <c r="BD482" s="90">
        <f t="shared" si="467"/>
        <v>0</v>
      </c>
      <c r="BE482" s="90">
        <f t="shared" si="467"/>
        <v>0</v>
      </c>
      <c r="BT482" s="90"/>
      <c r="BU482" s="90"/>
      <c r="BV482" s="90" t="str">
        <f>AK482</f>
        <v/>
      </c>
      <c r="BW482" s="90"/>
      <c r="CH482" s="90"/>
      <c r="CI482" s="90"/>
      <c r="CJ482" s="90" t="str">
        <f>AL482</f>
        <v/>
      </c>
      <c r="CK482" s="90"/>
      <c r="CV482" s="90"/>
      <c r="CW482" s="90"/>
      <c r="CX482" s="90" t="str">
        <f>AM482</f>
        <v/>
      </c>
      <c r="CY482" s="90"/>
    </row>
    <row r="483" spans="2:103" ht="13.5" customHeight="1">
      <c r="B483" s="212"/>
      <c r="C483" s="209"/>
      <c r="D483" s="120" t="str">
        <f>IF($AH$26="","",$AH$26)</f>
        <v/>
      </c>
      <c r="E483" s="194"/>
      <c r="F483" s="121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22"/>
      <c r="AK483" s="116" t="str">
        <f t="shared" si="468"/>
        <v/>
      </c>
      <c r="AL483" s="173" t="str">
        <f t="shared" si="469"/>
        <v/>
      </c>
      <c r="AM483" s="124" t="str">
        <f t="shared" si="470"/>
        <v/>
      </c>
      <c r="AN483" s="199" t="str">
        <f t="shared" si="464"/>
        <v/>
      </c>
      <c r="AO483" s="200"/>
      <c r="AP483" s="217"/>
      <c r="AQ483" s="218"/>
      <c r="AR483" s="178"/>
      <c r="AT483" s="88" t="str">
        <f t="shared" si="465"/>
        <v/>
      </c>
      <c r="AU483" s="88" t="str">
        <f t="shared" si="466"/>
        <v/>
      </c>
      <c r="AV483" s="2"/>
      <c r="AX483" s="189"/>
      <c r="AY483" s="190"/>
      <c r="AZ483" s="191"/>
      <c r="BA483" s="50" t="str">
        <f>$BA$26</f>
        <v>C土木</v>
      </c>
      <c r="BB483" s="153">
        <f>$BB$26</f>
        <v>0</v>
      </c>
      <c r="BC483" s="90">
        <f t="shared" si="467"/>
        <v>0</v>
      </c>
      <c r="BD483" s="90">
        <f t="shared" si="467"/>
        <v>0</v>
      </c>
      <c r="BE483" s="90">
        <f t="shared" si="467"/>
        <v>0</v>
      </c>
      <c r="BT483" s="90"/>
      <c r="BU483" s="90"/>
      <c r="BV483" s="90"/>
      <c r="BW483" s="90" t="str">
        <f>AK483</f>
        <v/>
      </c>
      <c r="CH483" s="90"/>
      <c r="CI483" s="90"/>
      <c r="CJ483" s="90"/>
      <c r="CK483" s="90" t="str">
        <f>AL483</f>
        <v/>
      </c>
      <c r="CV483" s="90"/>
      <c r="CW483" s="90"/>
      <c r="CX483" s="90"/>
      <c r="CY483" s="90" t="str">
        <f>AM483</f>
        <v/>
      </c>
    </row>
    <row r="484" spans="2:103"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M484" s="203" t="s">
        <v>60</v>
      </c>
      <c r="AN484" s="204"/>
      <c r="AO484" s="204"/>
      <c r="AP484" s="205" t="str">
        <f>IF(7&gt;COUNT(F465:AJ465),"対象外",IF(AP468&gt;=0.285,"達成","未達成"))</f>
        <v>未達成</v>
      </c>
      <c r="AQ484" s="206"/>
      <c r="AR484" s="165"/>
      <c r="BA484" s="150"/>
      <c r="BB484" s="150"/>
      <c r="BC484" s="127"/>
      <c r="BD484" s="127"/>
      <c r="BE484" s="127"/>
    </row>
    <row r="485" spans="2:103">
      <c r="B485" s="177"/>
      <c r="C485" s="175"/>
      <c r="D485" s="179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126"/>
      <c r="AL485" s="2"/>
      <c r="AM485" s="2"/>
      <c r="AR485" s="155"/>
      <c r="BA485" s="150"/>
      <c r="BB485" s="150"/>
    </row>
    <row r="486" spans="2:103">
      <c r="B486" s="177"/>
      <c r="C486" s="175"/>
      <c r="D486" s="179"/>
      <c r="F486" s="129" t="str">
        <f>IF(F487="","",IF(COUNT($F487:$AJ487)&lt;7,"外",""))</f>
        <v>外</v>
      </c>
      <c r="G486" s="129" t="str">
        <f t="shared" ref="G486:K486" si="471">IF(G487="","",IF(COUNT($F487:$AJ487)&lt;7,"外",""))</f>
        <v>外</v>
      </c>
      <c r="H486" s="129" t="str">
        <f t="shared" si="471"/>
        <v>外</v>
      </c>
      <c r="I486" s="130" t="str">
        <f t="shared" si="471"/>
        <v>外</v>
      </c>
      <c r="J486" s="130" t="str">
        <f t="shared" si="471"/>
        <v/>
      </c>
      <c r="K486" s="130" t="str">
        <f t="shared" si="471"/>
        <v/>
      </c>
      <c r="AK486" s="139"/>
      <c r="AL486" s="2"/>
      <c r="AM486" s="2"/>
      <c r="AR486" s="155"/>
      <c r="BA486" s="150"/>
      <c r="BB486" s="150"/>
    </row>
    <row r="487" spans="2:103" ht="13.5" customHeight="1">
      <c r="B487" s="219">
        <f>F487</f>
        <v>46235</v>
      </c>
      <c r="C487" s="220"/>
      <c r="D487" s="221"/>
      <c r="E487" s="131" t="s">
        <v>48</v>
      </c>
      <c r="F487" s="78">
        <f>IF(EDATE(B465,1)&gt;$E$10,"",EDATE(B465,1))</f>
        <v>46235</v>
      </c>
      <c r="G487" s="79">
        <f>IF(MONTH($F487)&lt;MONTH($F487+F$1),"",IF(($F487+F$1)&gt;$E$10,"",IF(F487=EOMONTH(($F487-DAY($F487)+G$1),0),"",IF(F487="","",F487+1))))</f>
        <v>46236</v>
      </c>
      <c r="H487" s="79">
        <f t="shared" ref="H487:AJ487" si="472">IF(MONTH($F487)&lt;MONTH($F487+G$1),"",IF(($F487+G$1)&gt;$E$10,"",IF(G487=EOMONTH(($F487-DAY($F487)+H$1),0),"",IF(G487="","",G487+1))))</f>
        <v>46237</v>
      </c>
      <c r="I487" s="79">
        <f t="shared" si="472"/>
        <v>46238</v>
      </c>
      <c r="J487" s="79" t="str">
        <f t="shared" si="472"/>
        <v/>
      </c>
      <c r="K487" s="79" t="str">
        <f t="shared" si="472"/>
        <v/>
      </c>
      <c r="L487" s="79" t="str">
        <f t="shared" si="472"/>
        <v/>
      </c>
      <c r="M487" s="79" t="str">
        <f t="shared" si="472"/>
        <v/>
      </c>
      <c r="N487" s="79" t="str">
        <f t="shared" si="472"/>
        <v/>
      </c>
      <c r="O487" s="79" t="str">
        <f t="shared" si="472"/>
        <v/>
      </c>
      <c r="P487" s="79" t="str">
        <f t="shared" si="472"/>
        <v/>
      </c>
      <c r="Q487" s="79" t="str">
        <f t="shared" si="472"/>
        <v/>
      </c>
      <c r="R487" s="79" t="str">
        <f t="shared" si="472"/>
        <v/>
      </c>
      <c r="S487" s="79" t="str">
        <f t="shared" si="472"/>
        <v/>
      </c>
      <c r="T487" s="79" t="str">
        <f t="shared" si="472"/>
        <v/>
      </c>
      <c r="U487" s="79" t="str">
        <f t="shared" si="472"/>
        <v/>
      </c>
      <c r="V487" s="79" t="str">
        <f t="shared" si="472"/>
        <v/>
      </c>
      <c r="W487" s="79" t="str">
        <f t="shared" si="472"/>
        <v/>
      </c>
      <c r="X487" s="79" t="str">
        <f t="shared" si="472"/>
        <v/>
      </c>
      <c r="Y487" s="79" t="str">
        <f t="shared" si="472"/>
        <v/>
      </c>
      <c r="Z487" s="79" t="str">
        <f t="shared" si="472"/>
        <v/>
      </c>
      <c r="AA487" s="79" t="str">
        <f t="shared" si="472"/>
        <v/>
      </c>
      <c r="AB487" s="79" t="str">
        <f t="shared" si="472"/>
        <v/>
      </c>
      <c r="AC487" s="79" t="str">
        <f t="shared" si="472"/>
        <v/>
      </c>
      <c r="AD487" s="79" t="str">
        <f t="shared" si="472"/>
        <v/>
      </c>
      <c r="AE487" s="79" t="str">
        <f t="shared" si="472"/>
        <v/>
      </c>
      <c r="AF487" s="79" t="str">
        <f t="shared" si="472"/>
        <v/>
      </c>
      <c r="AG487" s="79" t="str">
        <f t="shared" si="472"/>
        <v/>
      </c>
      <c r="AH487" s="79" t="str">
        <f t="shared" si="472"/>
        <v/>
      </c>
      <c r="AI487" s="79" t="str">
        <f t="shared" si="472"/>
        <v/>
      </c>
      <c r="AJ487" s="80" t="str">
        <f t="shared" si="472"/>
        <v/>
      </c>
      <c r="AK487" s="225" t="s">
        <v>25</v>
      </c>
      <c r="AL487" s="228" t="s">
        <v>71</v>
      </c>
      <c r="AM487" s="231" t="s">
        <v>27</v>
      </c>
      <c r="AN487" s="234" t="s">
        <v>51</v>
      </c>
      <c r="AO487" s="235"/>
      <c r="AP487" s="240" t="s">
        <v>52</v>
      </c>
      <c r="AQ487" s="241"/>
      <c r="AR487" s="182"/>
      <c r="AT487" s="201"/>
      <c r="AU487" s="201"/>
      <c r="AV487" s="202"/>
      <c r="BA487" s="150"/>
      <c r="BB487" s="150"/>
    </row>
    <row r="488" spans="2:103">
      <c r="B488" s="222"/>
      <c r="C488" s="223"/>
      <c r="D488" s="224"/>
      <c r="E488" s="132" t="s">
        <v>49</v>
      </c>
      <c r="F488" s="83" t="str">
        <f t="shared" ref="F488:AJ488" si="473">TEXT(F487,"aaa")</f>
        <v>土</v>
      </c>
      <c r="G488" s="84" t="str">
        <f t="shared" si="473"/>
        <v>日</v>
      </c>
      <c r="H488" s="84" t="str">
        <f t="shared" si="473"/>
        <v>月</v>
      </c>
      <c r="I488" s="84" t="str">
        <f t="shared" si="473"/>
        <v>火</v>
      </c>
      <c r="J488" s="84" t="str">
        <f t="shared" si="473"/>
        <v/>
      </c>
      <c r="K488" s="84" t="str">
        <f t="shared" si="473"/>
        <v/>
      </c>
      <c r="L488" s="84" t="str">
        <f t="shared" si="473"/>
        <v/>
      </c>
      <c r="M488" s="84" t="str">
        <f t="shared" si="473"/>
        <v/>
      </c>
      <c r="N488" s="84" t="str">
        <f t="shared" si="473"/>
        <v/>
      </c>
      <c r="O488" s="84" t="str">
        <f t="shared" si="473"/>
        <v/>
      </c>
      <c r="P488" s="84" t="str">
        <f t="shared" si="473"/>
        <v/>
      </c>
      <c r="Q488" s="84" t="str">
        <f t="shared" si="473"/>
        <v/>
      </c>
      <c r="R488" s="84" t="str">
        <f t="shared" si="473"/>
        <v/>
      </c>
      <c r="S488" s="84" t="str">
        <f t="shared" si="473"/>
        <v/>
      </c>
      <c r="T488" s="84" t="str">
        <f t="shared" si="473"/>
        <v/>
      </c>
      <c r="U488" s="84" t="str">
        <f t="shared" si="473"/>
        <v/>
      </c>
      <c r="V488" s="84" t="str">
        <f t="shared" si="473"/>
        <v/>
      </c>
      <c r="W488" s="84" t="str">
        <f t="shared" si="473"/>
        <v/>
      </c>
      <c r="X488" s="84" t="str">
        <f t="shared" si="473"/>
        <v/>
      </c>
      <c r="Y488" s="84" t="str">
        <f t="shared" si="473"/>
        <v/>
      </c>
      <c r="Z488" s="84" t="str">
        <f t="shared" si="473"/>
        <v/>
      </c>
      <c r="AA488" s="84" t="str">
        <f t="shared" si="473"/>
        <v/>
      </c>
      <c r="AB488" s="84" t="str">
        <f t="shared" si="473"/>
        <v/>
      </c>
      <c r="AC488" s="84" t="str">
        <f t="shared" si="473"/>
        <v/>
      </c>
      <c r="AD488" s="84" t="str">
        <f t="shared" si="473"/>
        <v/>
      </c>
      <c r="AE488" s="84" t="str">
        <f t="shared" si="473"/>
        <v/>
      </c>
      <c r="AF488" s="84" t="str">
        <f t="shared" si="473"/>
        <v/>
      </c>
      <c r="AG488" s="84" t="str">
        <f t="shared" si="473"/>
        <v/>
      </c>
      <c r="AH488" s="84" t="str">
        <f t="shared" si="473"/>
        <v/>
      </c>
      <c r="AI488" s="84" t="str">
        <f t="shared" si="473"/>
        <v/>
      </c>
      <c r="AJ488" s="85" t="str">
        <f t="shared" si="473"/>
        <v/>
      </c>
      <c r="AK488" s="226"/>
      <c r="AL488" s="229"/>
      <c r="AM488" s="232"/>
      <c r="AN488" s="236"/>
      <c r="AO488" s="237"/>
      <c r="AP488" s="182"/>
      <c r="AQ488" s="242"/>
      <c r="AR488" s="182"/>
      <c r="AT488" s="201"/>
      <c r="AU488" s="201"/>
      <c r="AV488" s="202"/>
      <c r="BA488" s="150"/>
      <c r="BB488" s="150"/>
    </row>
    <row r="489" spans="2:103" ht="26.25" customHeight="1">
      <c r="B489" s="86"/>
      <c r="C489" s="169" t="s">
        <v>21</v>
      </c>
      <c r="D489" s="88" t="s">
        <v>23</v>
      </c>
      <c r="E489" s="133" t="s">
        <v>61</v>
      </c>
      <c r="F489" s="158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9"/>
      <c r="AK489" s="227"/>
      <c r="AL489" s="230"/>
      <c r="AM489" s="233"/>
      <c r="AN489" s="238"/>
      <c r="AO489" s="239"/>
      <c r="AP489" s="243"/>
      <c r="AQ489" s="244"/>
      <c r="AR489" s="182"/>
      <c r="AT489" s="201" t="s">
        <v>53</v>
      </c>
      <c r="AU489" s="201" t="s">
        <v>54</v>
      </c>
      <c r="AV489" s="202" t="s">
        <v>55</v>
      </c>
      <c r="BA489" s="150"/>
      <c r="BB489" s="150"/>
    </row>
    <row r="490" spans="2:103" ht="13.5" customHeight="1">
      <c r="B490" s="210" t="str">
        <f>IF($AB$13="","",$AB$13)</f>
        <v>元請負人</v>
      </c>
      <c r="C490" s="207" t="str">
        <f>$AE$13</f>
        <v>A建設</v>
      </c>
      <c r="D490" s="91" t="str">
        <f>IF($AH$13="","",$AH$13)</f>
        <v>〇〇</v>
      </c>
      <c r="E490" s="192"/>
      <c r="F490" s="92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4"/>
      <c r="AF490" s="94"/>
      <c r="AG490" s="94"/>
      <c r="AH490" s="94"/>
      <c r="AI490" s="94"/>
      <c r="AJ490" s="95"/>
      <c r="AK490" s="96">
        <f>IF(D490="","",COUNT($F$487:$AJ$487)-AL490)</f>
        <v>4</v>
      </c>
      <c r="AL490" s="172">
        <f>IF(D490="","",AT490+AU490)</f>
        <v>0</v>
      </c>
      <c r="AM490" s="98">
        <f>IF(D490="","",COUNTIF(F490:AJ490,"休"))</f>
        <v>0</v>
      </c>
      <c r="AN490" s="195">
        <f t="shared" ref="AN490:AN495" si="474">IF(D490="","",IF(AK490=0,"－",IFERROR(ROUNDDOWN(AM490/AK490,3),"")))</f>
        <v>0</v>
      </c>
      <c r="AO490" s="196"/>
      <c r="AP490" s="213">
        <f>ROUNDDOWN(AVERAGE(AN490:AN505),3)</f>
        <v>0</v>
      </c>
      <c r="AQ490" s="214"/>
      <c r="AR490" s="178"/>
      <c r="AT490" s="201"/>
      <c r="AU490" s="201"/>
      <c r="AV490" s="202"/>
      <c r="AX490" s="245" t="str">
        <f>$AX$13</f>
        <v>元請負人</v>
      </c>
      <c r="AY490" s="246"/>
      <c r="AZ490" s="247"/>
      <c r="BA490" s="22" t="str">
        <f>$BA$13</f>
        <v>A建設</v>
      </c>
      <c r="BB490" s="23" t="str">
        <f>$BB$13</f>
        <v>〇〇</v>
      </c>
      <c r="BC490" s="90">
        <f>IF(AK490="",0,AK490)</f>
        <v>4</v>
      </c>
      <c r="BD490" s="90">
        <f t="shared" ref="BD490:BE495" si="475">IF(AL490="",0,AL490)</f>
        <v>0</v>
      </c>
      <c r="BE490" s="90">
        <f t="shared" si="475"/>
        <v>0</v>
      </c>
      <c r="BI490" s="100"/>
      <c r="BJ490" s="101">
        <f>AK490</f>
        <v>4</v>
      </c>
      <c r="BK490" s="90"/>
      <c r="BL490" s="90"/>
      <c r="BM490" s="90"/>
      <c r="BN490" s="90"/>
      <c r="BO490" s="90"/>
      <c r="BX490" s="90">
        <f>AL490</f>
        <v>0</v>
      </c>
      <c r="BY490" s="90"/>
      <c r="BZ490" s="90"/>
      <c r="CA490" s="90"/>
      <c r="CB490" s="90"/>
      <c r="CC490" s="90"/>
      <c r="CL490" s="90">
        <f>AM490</f>
        <v>0</v>
      </c>
      <c r="CM490" s="90"/>
      <c r="CN490" s="90"/>
      <c r="CO490" s="90"/>
      <c r="CP490" s="90"/>
      <c r="CQ490" s="90"/>
    </row>
    <row r="491" spans="2:103" ht="13.5" customHeight="1">
      <c r="B491" s="211"/>
      <c r="C491" s="208"/>
      <c r="D491" s="102" t="str">
        <f>IF($AH$14="","",$AH$14)</f>
        <v>●●</v>
      </c>
      <c r="E491" s="193"/>
      <c r="F491" s="103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5"/>
      <c r="AK491" s="96">
        <f t="shared" ref="AK491:AK495" si="476">IF(D491="","",COUNT($F$487:$AJ$487)-AL491)</f>
        <v>4</v>
      </c>
      <c r="AL491" s="96">
        <f t="shared" ref="AL491:AL495" si="477">IF(D491="","",AT491+AU491)</f>
        <v>0</v>
      </c>
      <c r="AM491" s="106">
        <f t="shared" ref="AM491:AM495" si="478">IF(D491="","",COUNTIF(F491:AJ491,"休"))</f>
        <v>0</v>
      </c>
      <c r="AN491" s="197">
        <f t="shared" si="474"/>
        <v>0</v>
      </c>
      <c r="AO491" s="198"/>
      <c r="AP491" s="215"/>
      <c r="AQ491" s="216"/>
      <c r="AR491" s="178"/>
      <c r="AV491" s="90">
        <f>COUNTIF(F488:AJ488,"外")</f>
        <v>0</v>
      </c>
      <c r="AX491" s="245"/>
      <c r="AY491" s="246"/>
      <c r="AZ491" s="247"/>
      <c r="BA491" s="35" t="str">
        <f>$BA$14</f>
        <v>A建設</v>
      </c>
      <c r="BB491" s="36" t="str">
        <f>$BB$14</f>
        <v>●●</v>
      </c>
      <c r="BC491" s="90">
        <f t="shared" ref="BC491:BC495" si="479">IF(AK491="",0,AK491)</f>
        <v>4</v>
      </c>
      <c r="BD491" s="90">
        <f t="shared" si="475"/>
        <v>0</v>
      </c>
      <c r="BE491" s="90">
        <f t="shared" si="475"/>
        <v>0</v>
      </c>
      <c r="BI491" s="100"/>
      <c r="BJ491" s="101"/>
      <c r="BK491" s="90">
        <f>AK491</f>
        <v>4</v>
      </c>
      <c r="BL491" s="90"/>
      <c r="BM491" s="90"/>
      <c r="BN491" s="90"/>
      <c r="BO491" s="90"/>
      <c r="BX491" s="90"/>
      <c r="BY491" s="90">
        <f>AL491</f>
        <v>0</v>
      </c>
      <c r="BZ491" s="90"/>
      <c r="CA491" s="90"/>
      <c r="CB491" s="90"/>
      <c r="CC491" s="90"/>
      <c r="CL491" s="90"/>
      <c r="CM491" s="90">
        <f>AM491</f>
        <v>0</v>
      </c>
      <c r="CN491" s="90"/>
      <c r="CO491" s="90"/>
      <c r="CP491" s="90"/>
      <c r="CQ491" s="90"/>
    </row>
    <row r="492" spans="2:103" ht="13.5" customHeight="1">
      <c r="B492" s="211"/>
      <c r="C492" s="208"/>
      <c r="D492" s="102" t="str">
        <f>IF($AH$15="","",$AH$15)</f>
        <v>△△</v>
      </c>
      <c r="E492" s="193"/>
      <c r="F492" s="103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5"/>
      <c r="AK492" s="96">
        <f t="shared" si="476"/>
        <v>4</v>
      </c>
      <c r="AL492" s="96">
        <f t="shared" si="477"/>
        <v>0</v>
      </c>
      <c r="AM492" s="106">
        <f t="shared" si="478"/>
        <v>0</v>
      </c>
      <c r="AN492" s="197">
        <f t="shared" si="474"/>
        <v>0</v>
      </c>
      <c r="AO492" s="198"/>
      <c r="AP492" s="215"/>
      <c r="AQ492" s="216"/>
      <c r="AR492" s="178"/>
      <c r="AT492" s="88">
        <f>IF(D492="","",COUNTIF(F492:AJ492,"－"))</f>
        <v>0</v>
      </c>
      <c r="AU492" s="88">
        <f>IF(D492="","",COUNTIF(F492:AJ492,"外"))</f>
        <v>0</v>
      </c>
      <c r="AV492" s="2"/>
      <c r="AX492" s="245"/>
      <c r="AY492" s="246"/>
      <c r="AZ492" s="247"/>
      <c r="BA492" s="35" t="str">
        <f>$BA$15</f>
        <v>A建設</v>
      </c>
      <c r="BB492" s="36" t="str">
        <f>$BB$15</f>
        <v>△△</v>
      </c>
      <c r="BC492" s="90">
        <f t="shared" si="479"/>
        <v>4</v>
      </c>
      <c r="BD492" s="90">
        <f t="shared" si="475"/>
        <v>0</v>
      </c>
      <c r="BE492" s="90">
        <f t="shared" si="475"/>
        <v>0</v>
      </c>
      <c r="BI492" s="100"/>
      <c r="BJ492" s="101"/>
      <c r="BK492" s="90"/>
      <c r="BL492" s="90">
        <f>AK492</f>
        <v>4</v>
      </c>
      <c r="BM492" s="90"/>
      <c r="BN492" s="90"/>
      <c r="BO492" s="90"/>
      <c r="BX492" s="90"/>
      <c r="BY492" s="90"/>
      <c r="BZ492" s="90">
        <f>AL492</f>
        <v>0</v>
      </c>
      <c r="CA492" s="90"/>
      <c r="CB492" s="90"/>
      <c r="CC492" s="90"/>
      <c r="CL492" s="90"/>
      <c r="CM492" s="90"/>
      <c r="CN492" s="90">
        <f>AM492</f>
        <v>0</v>
      </c>
      <c r="CO492" s="90"/>
      <c r="CP492" s="90"/>
      <c r="CQ492" s="90"/>
    </row>
    <row r="493" spans="2:103" ht="13.5" customHeight="1">
      <c r="B493" s="211"/>
      <c r="C493" s="208"/>
      <c r="D493" s="102" t="str">
        <f>IF($AH$16="","",$AH$16)</f>
        <v>■■</v>
      </c>
      <c r="E493" s="193"/>
      <c r="F493" s="103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5"/>
      <c r="AK493" s="96">
        <f t="shared" si="476"/>
        <v>4</v>
      </c>
      <c r="AL493" s="96">
        <f t="shared" si="477"/>
        <v>0</v>
      </c>
      <c r="AM493" s="106">
        <f t="shared" si="478"/>
        <v>0</v>
      </c>
      <c r="AN493" s="197">
        <f t="shared" si="474"/>
        <v>0</v>
      </c>
      <c r="AO493" s="198"/>
      <c r="AP493" s="215"/>
      <c r="AQ493" s="216"/>
      <c r="AR493" s="178"/>
      <c r="AT493" s="88">
        <f t="shared" ref="AT493:AT497" si="480">IF(D493="","",COUNTIF(F493:AJ493,"－"))</f>
        <v>0</v>
      </c>
      <c r="AU493" s="88">
        <f t="shared" ref="AU493:AU497" si="481">IF(D493="","",COUNTIF(F493:AJ493,"外"))</f>
        <v>0</v>
      </c>
      <c r="AV493" s="2"/>
      <c r="AX493" s="245"/>
      <c r="AY493" s="246"/>
      <c r="AZ493" s="247"/>
      <c r="BA493" s="35" t="str">
        <f>$BA$16</f>
        <v>A建設</v>
      </c>
      <c r="BB493" s="36" t="str">
        <f>$BB$16</f>
        <v>■■</v>
      </c>
      <c r="BC493" s="90">
        <f t="shared" si="479"/>
        <v>4</v>
      </c>
      <c r="BD493" s="90">
        <f t="shared" si="475"/>
        <v>0</v>
      </c>
      <c r="BE493" s="90">
        <f t="shared" si="475"/>
        <v>0</v>
      </c>
      <c r="BI493" s="100"/>
      <c r="BJ493" s="101"/>
      <c r="BK493" s="90"/>
      <c r="BL493" s="90"/>
      <c r="BM493" s="90">
        <f>AK493</f>
        <v>4</v>
      </c>
      <c r="BN493" s="90"/>
      <c r="BO493" s="90"/>
      <c r="BX493" s="90"/>
      <c r="BY493" s="90"/>
      <c r="BZ493" s="90"/>
      <c r="CA493" s="90">
        <f>AL493</f>
        <v>0</v>
      </c>
      <c r="CB493" s="90"/>
      <c r="CC493" s="90"/>
      <c r="CL493" s="90"/>
      <c r="CM493" s="90"/>
      <c r="CN493" s="90"/>
      <c r="CO493" s="90">
        <f>AM493</f>
        <v>0</v>
      </c>
      <c r="CP493" s="90"/>
      <c r="CQ493" s="90"/>
    </row>
    <row r="494" spans="2:103" ht="13.5" customHeight="1">
      <c r="B494" s="211"/>
      <c r="C494" s="208"/>
      <c r="D494" s="102" t="str">
        <f>IF($AH$17="","",$AH$17)</f>
        <v>★★</v>
      </c>
      <c r="E494" s="193"/>
      <c r="F494" s="103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5"/>
      <c r="AK494" s="96">
        <f t="shared" si="476"/>
        <v>4</v>
      </c>
      <c r="AL494" s="96">
        <f t="shared" si="477"/>
        <v>0</v>
      </c>
      <c r="AM494" s="106">
        <f t="shared" si="478"/>
        <v>0</v>
      </c>
      <c r="AN494" s="197">
        <f t="shared" si="474"/>
        <v>0</v>
      </c>
      <c r="AO494" s="198"/>
      <c r="AP494" s="215"/>
      <c r="AQ494" s="216"/>
      <c r="AR494" s="178"/>
      <c r="AT494" s="88">
        <f t="shared" si="480"/>
        <v>0</v>
      </c>
      <c r="AU494" s="88">
        <f t="shared" si="481"/>
        <v>0</v>
      </c>
      <c r="AV494" s="2"/>
      <c r="AX494" s="245"/>
      <c r="AY494" s="246"/>
      <c r="AZ494" s="247"/>
      <c r="BA494" s="35" t="str">
        <f>$BA$17</f>
        <v>A建設</v>
      </c>
      <c r="BB494" s="36" t="str">
        <f>$BB$17</f>
        <v>★★</v>
      </c>
      <c r="BC494" s="90">
        <f t="shared" si="479"/>
        <v>4</v>
      </c>
      <c r="BD494" s="90">
        <f t="shared" si="475"/>
        <v>0</v>
      </c>
      <c r="BE494" s="90">
        <f t="shared" si="475"/>
        <v>0</v>
      </c>
      <c r="BI494" s="100"/>
      <c r="BJ494" s="101"/>
      <c r="BK494" s="90"/>
      <c r="BL494" s="90"/>
      <c r="BM494" s="90"/>
      <c r="BN494" s="90">
        <f>AK494</f>
        <v>4</v>
      </c>
      <c r="BO494" s="90"/>
      <c r="BX494" s="90"/>
      <c r="BY494" s="90"/>
      <c r="BZ494" s="90"/>
      <c r="CA494" s="90"/>
      <c r="CB494" s="90">
        <f>AL494</f>
        <v>0</v>
      </c>
      <c r="CC494" s="90"/>
      <c r="CL494" s="90"/>
      <c r="CM494" s="90"/>
      <c r="CN494" s="90"/>
      <c r="CO494" s="90"/>
      <c r="CP494" s="90">
        <f>AM494</f>
        <v>0</v>
      </c>
      <c r="CQ494" s="90"/>
    </row>
    <row r="495" spans="2:103" ht="13.5" customHeight="1">
      <c r="B495" s="212"/>
      <c r="C495" s="209"/>
      <c r="D495" s="102" t="str">
        <f>IF($AH$18="","",$AH$18)</f>
        <v/>
      </c>
      <c r="E495" s="194"/>
      <c r="F495" s="107"/>
      <c r="G495" s="108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10"/>
      <c r="AK495" s="96" t="str">
        <f t="shared" si="476"/>
        <v/>
      </c>
      <c r="AL495" s="172" t="str">
        <f t="shared" si="477"/>
        <v/>
      </c>
      <c r="AM495" s="98" t="str">
        <f t="shared" si="478"/>
        <v/>
      </c>
      <c r="AN495" s="199" t="str">
        <f t="shared" si="474"/>
        <v/>
      </c>
      <c r="AO495" s="200"/>
      <c r="AP495" s="215"/>
      <c r="AQ495" s="216"/>
      <c r="AR495" s="178"/>
      <c r="AT495" s="88" t="str">
        <f t="shared" si="480"/>
        <v/>
      </c>
      <c r="AU495" s="88" t="str">
        <f t="shared" si="481"/>
        <v/>
      </c>
      <c r="AV495" s="2"/>
      <c r="AX495" s="245"/>
      <c r="AY495" s="246"/>
      <c r="AZ495" s="247"/>
      <c r="BA495" s="50" t="str">
        <f>$BA$18</f>
        <v>A建設</v>
      </c>
      <c r="BB495" s="51">
        <f>$BB$18</f>
        <v>0</v>
      </c>
      <c r="BC495" s="90">
        <f t="shared" si="479"/>
        <v>0</v>
      </c>
      <c r="BD495" s="90">
        <f t="shared" si="475"/>
        <v>0</v>
      </c>
      <c r="BE495" s="90">
        <f t="shared" si="475"/>
        <v>0</v>
      </c>
      <c r="BI495" s="100"/>
      <c r="BJ495" s="101"/>
      <c r="BK495" s="90"/>
      <c r="BL495" s="90"/>
      <c r="BM495" s="90"/>
      <c r="BN495" s="90"/>
      <c r="BO495" s="90" t="str">
        <f>AK495</f>
        <v/>
      </c>
      <c r="BX495" s="90"/>
      <c r="BY495" s="90"/>
      <c r="BZ495" s="90"/>
      <c r="CA495" s="90"/>
      <c r="CB495" s="90"/>
      <c r="CC495" s="90" t="str">
        <f>AL495</f>
        <v/>
      </c>
      <c r="CL495" s="90"/>
      <c r="CM495" s="90"/>
      <c r="CN495" s="90"/>
      <c r="CO495" s="90"/>
      <c r="CP495" s="90"/>
      <c r="CQ495" s="90" t="str">
        <f>AM495</f>
        <v/>
      </c>
    </row>
    <row r="496" spans="2:103" ht="26.25" customHeight="1">
      <c r="B496" s="210" t="str">
        <f>IF($AB$19="","",$AB$19)</f>
        <v>下請負人</v>
      </c>
      <c r="C496" s="207" t="str">
        <f>$AE$19</f>
        <v>B産業</v>
      </c>
      <c r="D496" s="88"/>
      <c r="E496" s="133" t="s">
        <v>61</v>
      </c>
      <c r="F496" s="158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9"/>
      <c r="AK496" s="88"/>
      <c r="AL496" s="88"/>
      <c r="AM496" s="170"/>
      <c r="AN496" s="112"/>
      <c r="AO496" s="113"/>
      <c r="AP496" s="215"/>
      <c r="AQ496" s="216"/>
      <c r="AR496" s="178"/>
      <c r="AT496" s="88" t="str">
        <f t="shared" si="480"/>
        <v/>
      </c>
      <c r="AU496" s="88" t="str">
        <f t="shared" si="481"/>
        <v/>
      </c>
      <c r="AX496" s="183" t="str">
        <f>$AX$19</f>
        <v>下請負人</v>
      </c>
      <c r="AY496" s="184"/>
      <c r="AZ496" s="185"/>
      <c r="BA496" s="150"/>
      <c r="BB496" s="151"/>
      <c r="BC496" s="114"/>
      <c r="BD496" s="114"/>
      <c r="BE496" s="114"/>
    </row>
    <row r="497" spans="2:103" ht="13.5" customHeight="1">
      <c r="B497" s="211"/>
      <c r="C497" s="208"/>
      <c r="D497" s="115" t="str">
        <f>IF($AH$19="","",$AH$19)</f>
        <v>〇〇</v>
      </c>
      <c r="E497" s="192"/>
      <c r="F497" s="92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4"/>
      <c r="AF497" s="94"/>
      <c r="AG497" s="94"/>
      <c r="AH497" s="94"/>
      <c r="AI497" s="94"/>
      <c r="AJ497" s="95"/>
      <c r="AK497" s="96">
        <f>IF(D497="","",COUNT($F$487:$AJ$487)-AL497)</f>
        <v>4</v>
      </c>
      <c r="AL497" s="172">
        <f>IF(D497="","",AT497+AU497)</f>
        <v>0</v>
      </c>
      <c r="AM497" s="98">
        <f>IF(D497="","",COUNTIF(F497:AJ497,"休"))</f>
        <v>0</v>
      </c>
      <c r="AN497" s="195">
        <f t="shared" ref="AN497:AN500" si="482">IF(D497="","",IF(AK497=0,"－",IFERROR(ROUNDDOWN(AM497/AK497,3),"")))</f>
        <v>0</v>
      </c>
      <c r="AO497" s="196"/>
      <c r="AP497" s="215"/>
      <c r="AQ497" s="216"/>
      <c r="AR497" s="178"/>
      <c r="AT497" s="88">
        <f t="shared" si="480"/>
        <v>0</v>
      </c>
      <c r="AU497" s="88">
        <f t="shared" si="481"/>
        <v>0</v>
      </c>
      <c r="AV497" s="2"/>
      <c r="AX497" s="186"/>
      <c r="AY497" s="187"/>
      <c r="AZ497" s="188"/>
      <c r="BA497" s="22" t="str">
        <f>$BA$19</f>
        <v>B産業</v>
      </c>
      <c r="BB497" s="23" t="str">
        <f>$BB$19</f>
        <v>〇〇</v>
      </c>
      <c r="BC497" s="90">
        <f t="shared" ref="BC497:BE500" si="483">IF(AK497="",0,AK497)</f>
        <v>4</v>
      </c>
      <c r="BD497" s="90">
        <f t="shared" si="483"/>
        <v>0</v>
      </c>
      <c r="BE497" s="90">
        <f t="shared" si="483"/>
        <v>0</v>
      </c>
      <c r="BP497" s="90">
        <f>AK497</f>
        <v>4</v>
      </c>
      <c r="BQ497" s="90"/>
      <c r="BR497" s="90"/>
      <c r="BS497" s="90"/>
      <c r="CD497" s="90">
        <f>AL497</f>
        <v>0</v>
      </c>
      <c r="CE497" s="90"/>
      <c r="CF497" s="90"/>
      <c r="CG497" s="90"/>
      <c r="CR497" s="90">
        <f>AM497</f>
        <v>0</v>
      </c>
      <c r="CS497" s="90"/>
      <c r="CT497" s="90"/>
      <c r="CU497" s="90"/>
    </row>
    <row r="498" spans="2:103" ht="13.5" customHeight="1">
      <c r="B498" s="211"/>
      <c r="C498" s="208"/>
      <c r="D498" s="102" t="str">
        <f>IF($AH$20="","",$AH$20)</f>
        <v>●●</v>
      </c>
      <c r="E498" s="193"/>
      <c r="F498" s="103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5"/>
      <c r="AK498" s="96">
        <f t="shared" ref="AK498:AK500" si="484">IF(D498="","",COUNT($F$487:$AJ$487)-AL498)</f>
        <v>4</v>
      </c>
      <c r="AL498" s="96">
        <f t="shared" ref="AL498:AL500" si="485">IF(D498="","",AT498+AU498)</f>
        <v>0</v>
      </c>
      <c r="AM498" s="106">
        <f t="shared" ref="AM498:AM500" si="486">IF(D498="","",COUNTIF(F498:AJ498,"休"))</f>
        <v>0</v>
      </c>
      <c r="AN498" s="197">
        <f t="shared" si="482"/>
        <v>0</v>
      </c>
      <c r="AO498" s="198"/>
      <c r="AP498" s="215"/>
      <c r="AQ498" s="216"/>
      <c r="AR498" s="178"/>
      <c r="AV498" s="2"/>
      <c r="AX498" s="186"/>
      <c r="AY498" s="187"/>
      <c r="AZ498" s="188"/>
      <c r="BA498" s="35" t="str">
        <f>$BA$20</f>
        <v>B産業</v>
      </c>
      <c r="BB498" s="152" t="str">
        <f>$BB$20</f>
        <v>●●</v>
      </c>
      <c r="BC498" s="90">
        <f t="shared" si="483"/>
        <v>4</v>
      </c>
      <c r="BD498" s="90">
        <f t="shared" si="483"/>
        <v>0</v>
      </c>
      <c r="BE498" s="90">
        <f t="shared" si="483"/>
        <v>0</v>
      </c>
      <c r="BP498" s="90"/>
      <c r="BQ498" s="90">
        <f>AK498</f>
        <v>4</v>
      </c>
      <c r="BR498" s="90"/>
      <c r="BS498" s="90"/>
      <c r="CD498" s="90"/>
      <c r="CE498" s="90">
        <f>AL498</f>
        <v>0</v>
      </c>
      <c r="CF498" s="90"/>
      <c r="CG498" s="90"/>
      <c r="CR498" s="90"/>
      <c r="CS498" s="90">
        <f>AM498</f>
        <v>0</v>
      </c>
      <c r="CT498" s="90"/>
      <c r="CU498" s="90"/>
    </row>
    <row r="499" spans="2:103" ht="13.5" customHeight="1">
      <c r="B499" s="211"/>
      <c r="C499" s="208"/>
      <c r="D499" s="102" t="str">
        <f>IF($AH$21="","",$AH$21)</f>
        <v/>
      </c>
      <c r="E499" s="193"/>
      <c r="F499" s="103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5"/>
      <c r="AK499" s="96" t="str">
        <f t="shared" si="484"/>
        <v/>
      </c>
      <c r="AL499" s="96" t="str">
        <f t="shared" si="485"/>
        <v/>
      </c>
      <c r="AM499" s="106" t="str">
        <f t="shared" si="486"/>
        <v/>
      </c>
      <c r="AN499" s="197" t="str">
        <f t="shared" si="482"/>
        <v/>
      </c>
      <c r="AO499" s="198"/>
      <c r="AP499" s="215"/>
      <c r="AQ499" s="216"/>
      <c r="AR499" s="178"/>
      <c r="AT499" s="88" t="str">
        <f t="shared" ref="AT499:AT502" si="487">IF(D499="","",COUNTIF(F499:AJ499,"－"))</f>
        <v/>
      </c>
      <c r="AU499" s="88" t="str">
        <f t="shared" ref="AU499:AU502" si="488">IF(D499="","",COUNTIF(F499:AJ499,"外"))</f>
        <v/>
      </c>
      <c r="AV499" s="2"/>
      <c r="AX499" s="186"/>
      <c r="AY499" s="187"/>
      <c r="AZ499" s="188"/>
      <c r="BA499" s="35" t="str">
        <f>$BA$21</f>
        <v>B産業</v>
      </c>
      <c r="BB499" s="152">
        <f>$BB$21</f>
        <v>0</v>
      </c>
      <c r="BC499" s="90">
        <f t="shared" si="483"/>
        <v>0</v>
      </c>
      <c r="BD499" s="90">
        <f t="shared" si="483"/>
        <v>0</v>
      </c>
      <c r="BE499" s="90">
        <f t="shared" si="483"/>
        <v>0</v>
      </c>
      <c r="BP499" s="90"/>
      <c r="BQ499" s="90"/>
      <c r="BR499" s="90" t="str">
        <f>AK499</f>
        <v/>
      </c>
      <c r="BS499" s="90"/>
      <c r="CD499" s="90"/>
      <c r="CE499" s="90"/>
      <c r="CF499" s="90" t="str">
        <f>AL499</f>
        <v/>
      </c>
      <c r="CG499" s="90"/>
      <c r="CR499" s="90"/>
      <c r="CS499" s="90"/>
      <c r="CT499" s="90" t="str">
        <f>AM499</f>
        <v/>
      </c>
      <c r="CU499" s="90"/>
    </row>
    <row r="500" spans="2:103" ht="13.5" customHeight="1">
      <c r="B500" s="211"/>
      <c r="C500" s="209"/>
      <c r="D500" s="115" t="str">
        <f>IF($AH$22="","",$AH$22)</f>
        <v/>
      </c>
      <c r="E500" s="194"/>
      <c r="F500" s="103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5"/>
      <c r="AK500" s="96" t="str">
        <f t="shared" si="484"/>
        <v/>
      </c>
      <c r="AL500" s="116" t="str">
        <f t="shared" si="485"/>
        <v/>
      </c>
      <c r="AM500" s="98" t="str">
        <f t="shared" si="486"/>
        <v/>
      </c>
      <c r="AN500" s="199" t="str">
        <f t="shared" si="482"/>
        <v/>
      </c>
      <c r="AO500" s="200"/>
      <c r="AP500" s="215"/>
      <c r="AQ500" s="216"/>
      <c r="AR500" s="178"/>
      <c r="AT500" s="88" t="str">
        <f t="shared" si="487"/>
        <v/>
      </c>
      <c r="AU500" s="88" t="str">
        <f t="shared" si="488"/>
        <v/>
      </c>
      <c r="AV500" s="2"/>
      <c r="AX500" s="186"/>
      <c r="AY500" s="187"/>
      <c r="AZ500" s="188"/>
      <c r="BA500" s="50" t="str">
        <f>$BA$22</f>
        <v>B産業</v>
      </c>
      <c r="BB500" s="153" t="str">
        <f t="shared" ref="BB500" si="489">BB480</f>
        <v>●●</v>
      </c>
      <c r="BC500" s="90">
        <f t="shared" si="483"/>
        <v>0</v>
      </c>
      <c r="BD500" s="90">
        <f t="shared" si="483"/>
        <v>0</v>
      </c>
      <c r="BE500" s="90">
        <f t="shared" si="483"/>
        <v>0</v>
      </c>
      <c r="BP500" s="90"/>
      <c r="BQ500" s="90"/>
      <c r="BR500" s="90"/>
      <c r="BS500" s="90" t="str">
        <f>AK500</f>
        <v/>
      </c>
      <c r="CD500" s="90"/>
      <c r="CE500" s="90"/>
      <c r="CF500" s="90"/>
      <c r="CG500" s="90" t="str">
        <f>AL500</f>
        <v/>
      </c>
      <c r="CR500" s="90"/>
      <c r="CS500" s="90"/>
      <c r="CT500" s="90"/>
      <c r="CU500" s="90" t="str">
        <f>AM500</f>
        <v/>
      </c>
    </row>
    <row r="501" spans="2:103" ht="26.25" customHeight="1">
      <c r="B501" s="211"/>
      <c r="C501" s="207" t="str">
        <f>$AE$23</f>
        <v>C土木</v>
      </c>
      <c r="D501" s="88"/>
      <c r="E501" s="133" t="s">
        <v>61</v>
      </c>
      <c r="F501" s="158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9"/>
      <c r="AK501" s="88"/>
      <c r="AL501" s="88"/>
      <c r="AM501" s="170"/>
      <c r="AN501" s="112"/>
      <c r="AO501" s="113"/>
      <c r="AP501" s="215"/>
      <c r="AQ501" s="216"/>
      <c r="AR501" s="178"/>
      <c r="AT501" s="88" t="str">
        <f t="shared" si="487"/>
        <v/>
      </c>
      <c r="AU501" s="88" t="str">
        <f t="shared" si="488"/>
        <v/>
      </c>
      <c r="AX501" s="186"/>
      <c r="AY501" s="187"/>
      <c r="AZ501" s="188"/>
      <c r="BA501" s="150"/>
      <c r="BB501" s="149"/>
      <c r="BC501" s="114"/>
      <c r="BD501" s="114"/>
      <c r="BE501" s="114"/>
    </row>
    <row r="502" spans="2:103">
      <c r="B502" s="211"/>
      <c r="C502" s="208"/>
      <c r="D502" s="91" t="str">
        <f>IF($AH$23="","",$AH$23)</f>
        <v>●●</v>
      </c>
      <c r="E502" s="192"/>
      <c r="F502" s="92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117"/>
      <c r="AK502" s="96">
        <f>IF(D502="","",COUNT($F$487:$AJ$487)-AL502)</f>
        <v>4</v>
      </c>
      <c r="AL502" s="171">
        <f>IF(D502="","",AT502+AU502)</f>
        <v>0</v>
      </c>
      <c r="AM502" s="119">
        <f>IF(D502="","",COUNTIF(F502:AJ502,"休"))</f>
        <v>0</v>
      </c>
      <c r="AN502" s="195">
        <f t="shared" ref="AN502:AN505" si="490">IF(D502="","",IF(AK502=0,"－",IFERROR(ROUNDDOWN(AM502/AK502,3),"")))</f>
        <v>0</v>
      </c>
      <c r="AO502" s="196"/>
      <c r="AP502" s="215"/>
      <c r="AQ502" s="216"/>
      <c r="AR502" s="178"/>
      <c r="AT502" s="88">
        <f t="shared" si="487"/>
        <v>0</v>
      </c>
      <c r="AU502" s="88">
        <f t="shared" si="488"/>
        <v>0</v>
      </c>
      <c r="AV502" s="2"/>
      <c r="AX502" s="186"/>
      <c r="AY502" s="187"/>
      <c r="AZ502" s="188"/>
      <c r="BA502" s="22" t="str">
        <f>$BA$23</f>
        <v>C土木</v>
      </c>
      <c r="BB502" s="154" t="str">
        <f>$BB$23</f>
        <v>●●</v>
      </c>
      <c r="BC502" s="90">
        <f t="shared" ref="BC502:BE505" si="491">IF(AK502="",0,AK502)</f>
        <v>4</v>
      </c>
      <c r="BD502" s="90">
        <f t="shared" si="491"/>
        <v>0</v>
      </c>
      <c r="BE502" s="90">
        <f t="shared" si="491"/>
        <v>0</v>
      </c>
      <c r="BT502" s="90">
        <f>AK502</f>
        <v>4</v>
      </c>
      <c r="BU502" s="90"/>
      <c r="BV502" s="90"/>
      <c r="BW502" s="90"/>
      <c r="CH502" s="90">
        <f>AL502</f>
        <v>0</v>
      </c>
      <c r="CI502" s="90"/>
      <c r="CJ502" s="90"/>
      <c r="CK502" s="90"/>
      <c r="CV502" s="90">
        <f>AM502</f>
        <v>0</v>
      </c>
      <c r="CW502" s="90"/>
      <c r="CX502" s="90"/>
      <c r="CY502" s="90"/>
    </row>
    <row r="503" spans="2:103" ht="13.5" customHeight="1">
      <c r="B503" s="211"/>
      <c r="C503" s="208"/>
      <c r="D503" s="102" t="str">
        <f>IF($AH$24="","",$AH$24)</f>
        <v/>
      </c>
      <c r="E503" s="193"/>
      <c r="F503" s="103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5"/>
      <c r="AK503" s="96" t="str">
        <f t="shared" ref="AK503:AK505" si="492">IF(D503="","",COUNT($F$487:$AJ$487)-AL503)</f>
        <v/>
      </c>
      <c r="AL503" s="96" t="str">
        <f t="shared" ref="AL503:AL505" si="493">IF(D503="","",AT503+AU503)</f>
        <v/>
      </c>
      <c r="AM503" s="106" t="str">
        <f t="shared" ref="AM503:AM505" si="494">IF(D503="","",COUNTIF(F503:AJ503,"休"))</f>
        <v/>
      </c>
      <c r="AN503" s="197" t="str">
        <f t="shared" si="490"/>
        <v/>
      </c>
      <c r="AO503" s="198"/>
      <c r="AP503" s="215"/>
      <c r="AQ503" s="216"/>
      <c r="AR503" s="178"/>
      <c r="AV503" s="2"/>
      <c r="AX503" s="186"/>
      <c r="AY503" s="187"/>
      <c r="AZ503" s="188"/>
      <c r="BA503" s="35" t="str">
        <f>$BA$24</f>
        <v>C土木</v>
      </c>
      <c r="BB503" s="152">
        <f>$BB$24</f>
        <v>0</v>
      </c>
      <c r="BC503" s="90">
        <f t="shared" si="491"/>
        <v>0</v>
      </c>
      <c r="BD503" s="90">
        <f t="shared" si="491"/>
        <v>0</v>
      </c>
      <c r="BE503" s="90">
        <f t="shared" si="491"/>
        <v>0</v>
      </c>
      <c r="BT503" s="90"/>
      <c r="BU503" s="90" t="str">
        <f>AK503</f>
        <v/>
      </c>
      <c r="BV503" s="90"/>
      <c r="BW503" s="90"/>
      <c r="CH503" s="90"/>
      <c r="CI503" s="90" t="str">
        <f>AL503</f>
        <v/>
      </c>
      <c r="CJ503" s="90"/>
      <c r="CK503" s="90"/>
      <c r="CV503" s="90"/>
      <c r="CW503" s="90" t="str">
        <f>AM503</f>
        <v/>
      </c>
      <c r="CX503" s="90"/>
      <c r="CY503" s="90"/>
    </row>
    <row r="504" spans="2:103" ht="13.5" customHeight="1">
      <c r="B504" s="211"/>
      <c r="C504" s="208"/>
      <c r="D504" s="102" t="str">
        <f>IF($AH$25="","",$AH$25)</f>
        <v/>
      </c>
      <c r="E504" s="193"/>
      <c r="F504" s="103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5"/>
      <c r="AK504" s="96" t="str">
        <f t="shared" si="492"/>
        <v/>
      </c>
      <c r="AL504" s="96" t="str">
        <f t="shared" si="493"/>
        <v/>
      </c>
      <c r="AM504" s="106" t="str">
        <f t="shared" si="494"/>
        <v/>
      </c>
      <c r="AN504" s="197" t="str">
        <f t="shared" si="490"/>
        <v/>
      </c>
      <c r="AO504" s="198"/>
      <c r="AP504" s="215"/>
      <c r="AQ504" s="216"/>
      <c r="AR504" s="178"/>
      <c r="AT504" s="88" t="str">
        <f t="shared" ref="AT504:AT507" si="495">IF(D504="","",COUNTIF(F504:AJ504,"－"))</f>
        <v/>
      </c>
      <c r="AU504" s="88" t="str">
        <f t="shared" ref="AU504:AU507" si="496">IF(D504="","",COUNTIF(F504:AJ504,"外"))</f>
        <v/>
      </c>
      <c r="AV504" s="2"/>
      <c r="AX504" s="186"/>
      <c r="AY504" s="187"/>
      <c r="AZ504" s="188"/>
      <c r="BA504" s="35" t="str">
        <f>$BA$25</f>
        <v>C土木</v>
      </c>
      <c r="BB504" s="152">
        <f>$BB$25</f>
        <v>0</v>
      </c>
      <c r="BC504" s="90">
        <f t="shared" si="491"/>
        <v>0</v>
      </c>
      <c r="BD504" s="90">
        <f t="shared" si="491"/>
        <v>0</v>
      </c>
      <c r="BE504" s="90">
        <f t="shared" si="491"/>
        <v>0</v>
      </c>
      <c r="BT504" s="90"/>
      <c r="BU504" s="90"/>
      <c r="BV504" s="90" t="str">
        <f>AK504</f>
        <v/>
      </c>
      <c r="BW504" s="90"/>
      <c r="CH504" s="90"/>
      <c r="CI504" s="90"/>
      <c r="CJ504" s="90" t="str">
        <f>AL504</f>
        <v/>
      </c>
      <c r="CK504" s="90"/>
      <c r="CV504" s="90"/>
      <c r="CW504" s="90"/>
      <c r="CX504" s="90" t="str">
        <f>AM504</f>
        <v/>
      </c>
      <c r="CY504" s="90"/>
    </row>
    <row r="505" spans="2:103" ht="13.5" customHeight="1">
      <c r="B505" s="212"/>
      <c r="C505" s="209"/>
      <c r="D505" s="120" t="str">
        <f>IF($AH$26="","",$AH$26)</f>
        <v/>
      </c>
      <c r="E505" s="194"/>
      <c r="F505" s="121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22"/>
      <c r="AK505" s="116" t="str">
        <f t="shared" si="492"/>
        <v/>
      </c>
      <c r="AL505" s="173" t="str">
        <f t="shared" si="493"/>
        <v/>
      </c>
      <c r="AM505" s="124" t="str">
        <f t="shared" si="494"/>
        <v/>
      </c>
      <c r="AN505" s="199" t="str">
        <f t="shared" si="490"/>
        <v/>
      </c>
      <c r="AO505" s="200"/>
      <c r="AP505" s="217"/>
      <c r="AQ505" s="218"/>
      <c r="AR505" s="178"/>
      <c r="AT505" s="88" t="str">
        <f t="shared" si="495"/>
        <v/>
      </c>
      <c r="AU505" s="88" t="str">
        <f t="shared" si="496"/>
        <v/>
      </c>
      <c r="AV505" s="2"/>
      <c r="AX505" s="189"/>
      <c r="AY505" s="190"/>
      <c r="AZ505" s="191"/>
      <c r="BA505" s="50" t="str">
        <f>$BA$26</f>
        <v>C土木</v>
      </c>
      <c r="BB505" s="153">
        <f>$BB$26</f>
        <v>0</v>
      </c>
      <c r="BC505" s="90">
        <f t="shared" si="491"/>
        <v>0</v>
      </c>
      <c r="BD505" s="90">
        <f t="shared" si="491"/>
        <v>0</v>
      </c>
      <c r="BE505" s="90">
        <f t="shared" si="491"/>
        <v>0</v>
      </c>
      <c r="BT505" s="90"/>
      <c r="BU505" s="90"/>
      <c r="BV505" s="90"/>
      <c r="BW505" s="90" t="str">
        <f>AK505</f>
        <v/>
      </c>
      <c r="CH505" s="90"/>
      <c r="CI505" s="90"/>
      <c r="CJ505" s="90"/>
      <c r="CK505" s="90" t="str">
        <f>AL505</f>
        <v/>
      </c>
      <c r="CV505" s="90"/>
      <c r="CW505" s="90"/>
      <c r="CX505" s="90"/>
      <c r="CY505" s="90" t="str">
        <f>AM505</f>
        <v/>
      </c>
    </row>
    <row r="506" spans="2:103"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M506" s="203" t="s">
        <v>60</v>
      </c>
      <c r="AN506" s="204"/>
      <c r="AO506" s="204"/>
      <c r="AP506" s="205" t="str">
        <f>IF(7&gt;COUNT(F487:AJ487),"対象外",IF(AP490&gt;=0.285,"達成","未達成"))</f>
        <v>対象外</v>
      </c>
      <c r="AQ506" s="206"/>
      <c r="AR506" s="165"/>
      <c r="AT506" s="88" t="str">
        <f t="shared" si="495"/>
        <v/>
      </c>
      <c r="AU506" s="88" t="str">
        <f t="shared" si="496"/>
        <v/>
      </c>
      <c r="BC506" s="127"/>
      <c r="BD506" s="127"/>
      <c r="BE506" s="127"/>
    </row>
    <row r="507" spans="2:103">
      <c r="AT507" s="88" t="str">
        <f t="shared" si="495"/>
        <v/>
      </c>
      <c r="AU507" s="88" t="str">
        <f t="shared" si="496"/>
        <v/>
      </c>
    </row>
  </sheetData>
  <mergeCells count="799">
    <mergeCell ref="AP506:AQ506"/>
    <mergeCell ref="E502:E505"/>
    <mergeCell ref="AN502:AO502"/>
    <mergeCell ref="AN503:AO503"/>
    <mergeCell ref="AN504:AO504"/>
    <mergeCell ref="AN505:AO505"/>
    <mergeCell ref="AM506:AO506"/>
    <mergeCell ref="AN495:AO495"/>
    <mergeCell ref="B496:B505"/>
    <mergeCell ref="C496:C500"/>
    <mergeCell ref="AX496:AZ505"/>
    <mergeCell ref="E497:E500"/>
    <mergeCell ref="AN497:AO497"/>
    <mergeCell ref="AN498:AO498"/>
    <mergeCell ref="AN499:AO499"/>
    <mergeCell ref="AN500:AO500"/>
    <mergeCell ref="C501:C505"/>
    <mergeCell ref="B490:B495"/>
    <mergeCell ref="C490:C495"/>
    <mergeCell ref="E490:E495"/>
    <mergeCell ref="AN490:AO490"/>
    <mergeCell ref="AP490:AQ505"/>
    <mergeCell ref="AX490:AZ495"/>
    <mergeCell ref="AN491:AO491"/>
    <mergeCell ref="AN492:AO492"/>
    <mergeCell ref="AN493:AO493"/>
    <mergeCell ref="AN494:AO494"/>
    <mergeCell ref="AR487:AR489"/>
    <mergeCell ref="AT487:AT488"/>
    <mergeCell ref="AU487:AU488"/>
    <mergeCell ref="AV487:AV488"/>
    <mergeCell ref="AT489:AT490"/>
    <mergeCell ref="AU489:AU490"/>
    <mergeCell ref="AV489:AV490"/>
    <mergeCell ref="B487:D488"/>
    <mergeCell ref="AK487:AK489"/>
    <mergeCell ref="AL487:AL489"/>
    <mergeCell ref="AM487:AM489"/>
    <mergeCell ref="AN487:AO489"/>
    <mergeCell ref="AP487:AQ489"/>
    <mergeCell ref="AN480:AO480"/>
    <mergeCell ref="AN481:AO481"/>
    <mergeCell ref="AN482:AO482"/>
    <mergeCell ref="AN483:AO483"/>
    <mergeCell ref="AM484:AO484"/>
    <mergeCell ref="AP484:AQ484"/>
    <mergeCell ref="B474:B483"/>
    <mergeCell ref="C474:C478"/>
    <mergeCell ref="AX474:AZ483"/>
    <mergeCell ref="E475:E478"/>
    <mergeCell ref="AN475:AO475"/>
    <mergeCell ref="AN476:AO476"/>
    <mergeCell ref="AN477:AO477"/>
    <mergeCell ref="AN478:AO478"/>
    <mergeCell ref="C479:C483"/>
    <mergeCell ref="E480:E483"/>
    <mergeCell ref="AX468:AZ473"/>
    <mergeCell ref="AN469:AO469"/>
    <mergeCell ref="AN470:AO470"/>
    <mergeCell ref="AN471:AO471"/>
    <mergeCell ref="AN472:AO472"/>
    <mergeCell ref="AN473:AO473"/>
    <mergeCell ref="AP465:AQ467"/>
    <mergeCell ref="AR465:AR467"/>
    <mergeCell ref="AT465:AT466"/>
    <mergeCell ref="AU465:AU466"/>
    <mergeCell ref="AV465:AV466"/>
    <mergeCell ref="B468:B473"/>
    <mergeCell ref="C468:C473"/>
    <mergeCell ref="E468:E473"/>
    <mergeCell ref="AN468:AO468"/>
    <mergeCell ref="AP468:AQ483"/>
    <mergeCell ref="AN459:AO459"/>
    <mergeCell ref="AN460:AO460"/>
    <mergeCell ref="AN461:AO461"/>
    <mergeCell ref="AM462:AO462"/>
    <mergeCell ref="AP462:AQ462"/>
    <mergeCell ref="B465:D466"/>
    <mergeCell ref="AK465:AK467"/>
    <mergeCell ref="AL465:AL467"/>
    <mergeCell ref="AM465:AM467"/>
    <mergeCell ref="AN465:AO467"/>
    <mergeCell ref="C452:C456"/>
    <mergeCell ref="AX452:AZ461"/>
    <mergeCell ref="E453:E456"/>
    <mergeCell ref="AN453:AO453"/>
    <mergeCell ref="AN454:AO454"/>
    <mergeCell ref="AN455:AO455"/>
    <mergeCell ref="AN456:AO456"/>
    <mergeCell ref="C457:C461"/>
    <mergeCell ref="E458:E461"/>
    <mergeCell ref="AN458:AO458"/>
    <mergeCell ref="AX446:AZ451"/>
    <mergeCell ref="AN447:AO447"/>
    <mergeCell ref="AN448:AO448"/>
    <mergeCell ref="AN449:AO449"/>
    <mergeCell ref="AN450:AO450"/>
    <mergeCell ref="AN451:AO451"/>
    <mergeCell ref="AR443:AR445"/>
    <mergeCell ref="AT443:AT444"/>
    <mergeCell ref="AU443:AU444"/>
    <mergeCell ref="AV443:AV444"/>
    <mergeCell ref="B446:B451"/>
    <mergeCell ref="C446:C451"/>
    <mergeCell ref="E446:E451"/>
    <mergeCell ref="AN446:AO446"/>
    <mergeCell ref="AP446:AQ461"/>
    <mergeCell ref="B452:B461"/>
    <mergeCell ref="AN439:AO439"/>
    <mergeCell ref="AM440:AO440"/>
    <mergeCell ref="AP440:AQ440"/>
    <mergeCell ref="B443:D444"/>
    <mergeCell ref="AK443:AK445"/>
    <mergeCell ref="AL443:AL445"/>
    <mergeCell ref="AM443:AM445"/>
    <mergeCell ref="AN443:AO445"/>
    <mergeCell ref="AP443:AQ445"/>
    <mergeCell ref="AX430:AZ439"/>
    <mergeCell ref="E431:E434"/>
    <mergeCell ref="AN431:AO431"/>
    <mergeCell ref="AN432:AO432"/>
    <mergeCell ref="AN433:AO433"/>
    <mergeCell ref="AN434:AO434"/>
    <mergeCell ref="E436:E439"/>
    <mergeCell ref="AN436:AO436"/>
    <mergeCell ref="AN437:AO437"/>
    <mergeCell ref="AN438:AO438"/>
    <mergeCell ref="AX424:AZ429"/>
    <mergeCell ref="AN425:AO425"/>
    <mergeCell ref="AN426:AO426"/>
    <mergeCell ref="AN427:AO427"/>
    <mergeCell ref="AN428:AO428"/>
    <mergeCell ref="AN429:AO429"/>
    <mergeCell ref="AU421:AU422"/>
    <mergeCell ref="AV421:AV422"/>
    <mergeCell ref="B424:B429"/>
    <mergeCell ref="C424:C429"/>
    <mergeCell ref="E424:E429"/>
    <mergeCell ref="AN424:AO424"/>
    <mergeCell ref="AP424:AQ439"/>
    <mergeCell ref="B430:B439"/>
    <mergeCell ref="C430:C434"/>
    <mergeCell ref="C435:C439"/>
    <mergeCell ref="AL421:AL423"/>
    <mergeCell ref="AM421:AM423"/>
    <mergeCell ref="AN421:AO423"/>
    <mergeCell ref="AP421:AQ423"/>
    <mergeCell ref="AR421:AR423"/>
    <mergeCell ref="AT421:AT422"/>
    <mergeCell ref="B416:C416"/>
    <mergeCell ref="E416:G416"/>
    <mergeCell ref="E417:I417"/>
    <mergeCell ref="E418:I418"/>
    <mergeCell ref="B421:D422"/>
    <mergeCell ref="AK421:AK423"/>
    <mergeCell ref="AN400:AO400"/>
    <mergeCell ref="AN401:AO401"/>
    <mergeCell ref="AN402:AO402"/>
    <mergeCell ref="AM403:AO403"/>
    <mergeCell ref="AP403:AQ403"/>
    <mergeCell ref="B415:C415"/>
    <mergeCell ref="C393:C397"/>
    <mergeCell ref="AX393:AZ402"/>
    <mergeCell ref="E394:E397"/>
    <mergeCell ref="AN394:AO394"/>
    <mergeCell ref="AN395:AO395"/>
    <mergeCell ref="AN396:AO396"/>
    <mergeCell ref="AN397:AO397"/>
    <mergeCell ref="C398:C402"/>
    <mergeCell ref="E399:E402"/>
    <mergeCell ref="AN399:AO399"/>
    <mergeCell ref="AX387:AZ392"/>
    <mergeCell ref="AN388:AO388"/>
    <mergeCell ref="AN389:AO389"/>
    <mergeCell ref="AN390:AO390"/>
    <mergeCell ref="AN391:AO391"/>
    <mergeCell ref="AN392:AO392"/>
    <mergeCell ref="AR384:AR386"/>
    <mergeCell ref="AT384:AT385"/>
    <mergeCell ref="AU384:AU385"/>
    <mergeCell ref="AV384:AV385"/>
    <mergeCell ref="B387:B392"/>
    <mergeCell ref="C387:C392"/>
    <mergeCell ref="E387:E392"/>
    <mergeCell ref="AN387:AO387"/>
    <mergeCell ref="AP387:AQ402"/>
    <mergeCell ref="B393:B402"/>
    <mergeCell ref="B384:D385"/>
    <mergeCell ref="AK384:AK386"/>
    <mergeCell ref="AL384:AL386"/>
    <mergeCell ref="AM384:AM386"/>
    <mergeCell ref="AN384:AO386"/>
    <mergeCell ref="AP384:AQ386"/>
    <mergeCell ref="AN377:AO377"/>
    <mergeCell ref="AN378:AO378"/>
    <mergeCell ref="AN379:AO379"/>
    <mergeCell ref="AN380:AO380"/>
    <mergeCell ref="AM381:AO381"/>
    <mergeCell ref="AP381:AQ381"/>
    <mergeCell ref="B371:B380"/>
    <mergeCell ref="C371:C375"/>
    <mergeCell ref="AX371:AZ380"/>
    <mergeCell ref="E372:E375"/>
    <mergeCell ref="AN372:AO372"/>
    <mergeCell ref="AN373:AO373"/>
    <mergeCell ref="AN374:AO374"/>
    <mergeCell ref="AN375:AO375"/>
    <mergeCell ref="C376:C380"/>
    <mergeCell ref="E377:E380"/>
    <mergeCell ref="AX365:AZ370"/>
    <mergeCell ref="AN366:AO366"/>
    <mergeCell ref="AN367:AO367"/>
    <mergeCell ref="AN368:AO368"/>
    <mergeCell ref="AN369:AO369"/>
    <mergeCell ref="AN370:AO370"/>
    <mergeCell ref="AP362:AQ364"/>
    <mergeCell ref="AR362:AR364"/>
    <mergeCell ref="AT362:AT363"/>
    <mergeCell ref="AU362:AU363"/>
    <mergeCell ref="AV362:AV363"/>
    <mergeCell ref="B365:B370"/>
    <mergeCell ref="C365:C370"/>
    <mergeCell ref="E365:E370"/>
    <mergeCell ref="AN365:AO365"/>
    <mergeCell ref="AP365:AQ380"/>
    <mergeCell ref="AN356:AO356"/>
    <mergeCell ref="AN357:AO357"/>
    <mergeCell ref="AN358:AO358"/>
    <mergeCell ref="AM359:AO359"/>
    <mergeCell ref="AP359:AQ359"/>
    <mergeCell ref="B362:D363"/>
    <mergeCell ref="AK362:AK364"/>
    <mergeCell ref="AL362:AL364"/>
    <mergeCell ref="AM362:AM364"/>
    <mergeCell ref="AN362:AO364"/>
    <mergeCell ref="C349:C353"/>
    <mergeCell ref="AX349:AZ358"/>
    <mergeCell ref="E350:E353"/>
    <mergeCell ref="AN350:AO350"/>
    <mergeCell ref="AN351:AO351"/>
    <mergeCell ref="AN352:AO352"/>
    <mergeCell ref="AN353:AO353"/>
    <mergeCell ref="C354:C358"/>
    <mergeCell ref="E355:E358"/>
    <mergeCell ref="AN355:AO355"/>
    <mergeCell ref="AX343:AZ348"/>
    <mergeCell ref="AN344:AO344"/>
    <mergeCell ref="AN345:AO345"/>
    <mergeCell ref="AN346:AO346"/>
    <mergeCell ref="AN347:AO347"/>
    <mergeCell ref="AN348:AO348"/>
    <mergeCell ref="AR340:AR342"/>
    <mergeCell ref="AT340:AT341"/>
    <mergeCell ref="AU340:AU341"/>
    <mergeCell ref="AV340:AV341"/>
    <mergeCell ref="B343:B348"/>
    <mergeCell ref="C343:C348"/>
    <mergeCell ref="E343:E348"/>
    <mergeCell ref="AN343:AO343"/>
    <mergeCell ref="AP343:AQ358"/>
    <mergeCell ref="B349:B358"/>
    <mergeCell ref="AN336:AO336"/>
    <mergeCell ref="AM337:AO337"/>
    <mergeCell ref="AP337:AQ337"/>
    <mergeCell ref="B340:D341"/>
    <mergeCell ref="AK340:AK342"/>
    <mergeCell ref="AL340:AL342"/>
    <mergeCell ref="AM340:AM342"/>
    <mergeCell ref="AN340:AO342"/>
    <mergeCell ref="AP340:AQ342"/>
    <mergeCell ref="AX327:AZ336"/>
    <mergeCell ref="E328:E331"/>
    <mergeCell ref="AN328:AO328"/>
    <mergeCell ref="AN329:AO329"/>
    <mergeCell ref="AN330:AO330"/>
    <mergeCell ref="AN331:AO331"/>
    <mergeCell ref="E333:E336"/>
    <mergeCell ref="AN333:AO333"/>
    <mergeCell ref="AN334:AO334"/>
    <mergeCell ref="AN335:AO335"/>
    <mergeCell ref="AX321:AZ326"/>
    <mergeCell ref="AN322:AO322"/>
    <mergeCell ref="AN323:AO323"/>
    <mergeCell ref="AN324:AO324"/>
    <mergeCell ref="AN325:AO325"/>
    <mergeCell ref="AN326:AO326"/>
    <mergeCell ref="AU318:AU319"/>
    <mergeCell ref="AV318:AV319"/>
    <mergeCell ref="B321:B326"/>
    <mergeCell ref="C321:C326"/>
    <mergeCell ref="E321:E326"/>
    <mergeCell ref="AN321:AO321"/>
    <mergeCell ref="AP321:AQ336"/>
    <mergeCell ref="B327:B336"/>
    <mergeCell ref="C327:C331"/>
    <mergeCell ref="C332:C336"/>
    <mergeCell ref="AL318:AL320"/>
    <mergeCell ref="AM318:AM320"/>
    <mergeCell ref="AN318:AO320"/>
    <mergeCell ref="AP318:AQ320"/>
    <mergeCell ref="AR318:AR320"/>
    <mergeCell ref="AT318:AT319"/>
    <mergeCell ref="B313:C313"/>
    <mergeCell ref="E313:G313"/>
    <mergeCell ref="E314:I314"/>
    <mergeCell ref="E315:I315"/>
    <mergeCell ref="B318:D319"/>
    <mergeCell ref="AK318:AK320"/>
    <mergeCell ref="AN297:AO297"/>
    <mergeCell ref="AN298:AO298"/>
    <mergeCell ref="AN299:AO299"/>
    <mergeCell ref="AM300:AO300"/>
    <mergeCell ref="AP300:AQ300"/>
    <mergeCell ref="B312:C312"/>
    <mergeCell ref="C290:C294"/>
    <mergeCell ref="AX290:AZ299"/>
    <mergeCell ref="E291:E294"/>
    <mergeCell ref="AN291:AO291"/>
    <mergeCell ref="AN292:AO292"/>
    <mergeCell ref="AN293:AO293"/>
    <mergeCell ref="AN294:AO294"/>
    <mergeCell ref="C295:C299"/>
    <mergeCell ref="E296:E299"/>
    <mergeCell ref="AN296:AO296"/>
    <mergeCell ref="AX284:AZ289"/>
    <mergeCell ref="AN285:AO285"/>
    <mergeCell ref="AN286:AO286"/>
    <mergeCell ref="AN287:AO287"/>
    <mergeCell ref="AN288:AO288"/>
    <mergeCell ref="AN289:AO289"/>
    <mergeCell ref="AR281:AR283"/>
    <mergeCell ref="AT281:AT282"/>
    <mergeCell ref="AU281:AU282"/>
    <mergeCell ref="AV281:AV282"/>
    <mergeCell ref="B284:B289"/>
    <mergeCell ref="C284:C289"/>
    <mergeCell ref="E284:E289"/>
    <mergeCell ref="AN284:AO284"/>
    <mergeCell ref="AP284:AQ299"/>
    <mergeCell ref="B290:B299"/>
    <mergeCell ref="B281:D282"/>
    <mergeCell ref="AK281:AK283"/>
    <mergeCell ref="AL281:AL283"/>
    <mergeCell ref="AM281:AM283"/>
    <mergeCell ref="AN281:AO283"/>
    <mergeCell ref="AP281:AQ283"/>
    <mergeCell ref="AN274:AO274"/>
    <mergeCell ref="AN275:AO275"/>
    <mergeCell ref="AN276:AO276"/>
    <mergeCell ref="AN277:AO277"/>
    <mergeCell ref="AM278:AO278"/>
    <mergeCell ref="AP278:AQ278"/>
    <mergeCell ref="B268:B277"/>
    <mergeCell ref="C268:C272"/>
    <mergeCell ref="AX268:AZ277"/>
    <mergeCell ref="E269:E272"/>
    <mergeCell ref="AN269:AO269"/>
    <mergeCell ref="AN270:AO270"/>
    <mergeCell ref="AN271:AO271"/>
    <mergeCell ref="AN272:AO272"/>
    <mergeCell ref="C273:C277"/>
    <mergeCell ref="E274:E277"/>
    <mergeCell ref="AX262:AZ267"/>
    <mergeCell ref="AN263:AO263"/>
    <mergeCell ref="AN264:AO264"/>
    <mergeCell ref="AN265:AO265"/>
    <mergeCell ref="AN266:AO266"/>
    <mergeCell ref="AN267:AO267"/>
    <mergeCell ref="AP259:AQ261"/>
    <mergeCell ref="AR259:AR261"/>
    <mergeCell ref="AT259:AT260"/>
    <mergeCell ref="AU259:AU260"/>
    <mergeCell ref="AV259:AV260"/>
    <mergeCell ref="B262:B267"/>
    <mergeCell ref="C262:C267"/>
    <mergeCell ref="E262:E267"/>
    <mergeCell ref="AN262:AO262"/>
    <mergeCell ref="AP262:AQ277"/>
    <mergeCell ref="AN253:AO253"/>
    <mergeCell ref="AN254:AO254"/>
    <mergeCell ref="AN255:AO255"/>
    <mergeCell ref="AM256:AO256"/>
    <mergeCell ref="AP256:AQ256"/>
    <mergeCell ref="B259:D260"/>
    <mergeCell ref="AK259:AK261"/>
    <mergeCell ref="AL259:AL261"/>
    <mergeCell ref="AM259:AM261"/>
    <mergeCell ref="AN259:AO261"/>
    <mergeCell ref="C246:C250"/>
    <mergeCell ref="AX246:AZ255"/>
    <mergeCell ref="E247:E250"/>
    <mergeCell ref="AN247:AO247"/>
    <mergeCell ref="AN248:AO248"/>
    <mergeCell ref="AN249:AO249"/>
    <mergeCell ref="AN250:AO250"/>
    <mergeCell ref="C251:C255"/>
    <mergeCell ref="E252:E255"/>
    <mergeCell ref="AN252:AO252"/>
    <mergeCell ref="AX240:AZ245"/>
    <mergeCell ref="AN241:AO241"/>
    <mergeCell ref="AN242:AO242"/>
    <mergeCell ref="AN243:AO243"/>
    <mergeCell ref="AN244:AO244"/>
    <mergeCell ref="AN245:AO245"/>
    <mergeCell ref="AR237:AR239"/>
    <mergeCell ref="AT237:AT238"/>
    <mergeCell ref="AU237:AU238"/>
    <mergeCell ref="AV237:AV238"/>
    <mergeCell ref="B240:B245"/>
    <mergeCell ref="C240:C245"/>
    <mergeCell ref="E240:E245"/>
    <mergeCell ref="AN240:AO240"/>
    <mergeCell ref="AP240:AQ255"/>
    <mergeCell ref="B246:B255"/>
    <mergeCell ref="AN233:AO233"/>
    <mergeCell ref="AM234:AO234"/>
    <mergeCell ref="AP234:AQ234"/>
    <mergeCell ref="B237:D238"/>
    <mergeCell ref="AK237:AK239"/>
    <mergeCell ref="AL237:AL239"/>
    <mergeCell ref="AM237:AM239"/>
    <mergeCell ref="AN237:AO239"/>
    <mergeCell ref="AP237:AQ239"/>
    <mergeCell ref="AX224:AZ233"/>
    <mergeCell ref="E225:E228"/>
    <mergeCell ref="AN225:AO225"/>
    <mergeCell ref="AN226:AO226"/>
    <mergeCell ref="AN227:AO227"/>
    <mergeCell ref="AN228:AO228"/>
    <mergeCell ref="E230:E233"/>
    <mergeCell ref="AN230:AO230"/>
    <mergeCell ref="AN231:AO231"/>
    <mergeCell ref="AN232:AO232"/>
    <mergeCell ref="AX218:AZ223"/>
    <mergeCell ref="AN219:AO219"/>
    <mergeCell ref="AN220:AO220"/>
    <mergeCell ref="AN221:AO221"/>
    <mergeCell ref="AN222:AO222"/>
    <mergeCell ref="AN223:AO223"/>
    <mergeCell ref="AU215:AU216"/>
    <mergeCell ref="AV215:AV216"/>
    <mergeCell ref="B218:B223"/>
    <mergeCell ref="C218:C223"/>
    <mergeCell ref="E218:E223"/>
    <mergeCell ref="AN218:AO218"/>
    <mergeCell ref="AP218:AQ233"/>
    <mergeCell ref="B224:B233"/>
    <mergeCell ref="C224:C228"/>
    <mergeCell ref="C229:C233"/>
    <mergeCell ref="AL215:AL217"/>
    <mergeCell ref="AM215:AM217"/>
    <mergeCell ref="AN215:AO217"/>
    <mergeCell ref="AP215:AQ217"/>
    <mergeCell ref="AR215:AR217"/>
    <mergeCell ref="AT215:AT216"/>
    <mergeCell ref="B210:C210"/>
    <mergeCell ref="E210:G210"/>
    <mergeCell ref="E211:I211"/>
    <mergeCell ref="E212:I212"/>
    <mergeCell ref="B215:D216"/>
    <mergeCell ref="AK215:AK217"/>
    <mergeCell ref="AN194:AO194"/>
    <mergeCell ref="AN195:AO195"/>
    <mergeCell ref="AN196:AO196"/>
    <mergeCell ref="AM197:AO197"/>
    <mergeCell ref="AP197:AQ197"/>
    <mergeCell ref="B209:C209"/>
    <mergeCell ref="C187:C191"/>
    <mergeCell ref="AX187:AZ196"/>
    <mergeCell ref="E188:E191"/>
    <mergeCell ref="AN188:AO188"/>
    <mergeCell ref="AN189:AO189"/>
    <mergeCell ref="AN190:AO190"/>
    <mergeCell ref="AN191:AO191"/>
    <mergeCell ref="C192:C196"/>
    <mergeCell ref="E193:E196"/>
    <mergeCell ref="AN193:AO193"/>
    <mergeCell ref="AX181:AZ186"/>
    <mergeCell ref="AN182:AO182"/>
    <mergeCell ref="AN183:AO183"/>
    <mergeCell ref="AN184:AO184"/>
    <mergeCell ref="AN185:AO185"/>
    <mergeCell ref="AN186:AO186"/>
    <mergeCell ref="AR178:AR180"/>
    <mergeCell ref="AT178:AT179"/>
    <mergeCell ref="AU178:AU179"/>
    <mergeCell ref="AV178:AV179"/>
    <mergeCell ref="B181:B186"/>
    <mergeCell ref="C181:C186"/>
    <mergeCell ref="E181:E186"/>
    <mergeCell ref="AN181:AO181"/>
    <mergeCell ref="AP181:AQ196"/>
    <mergeCell ref="B187:B196"/>
    <mergeCell ref="B178:D179"/>
    <mergeCell ref="AK178:AK180"/>
    <mergeCell ref="AL178:AL180"/>
    <mergeCell ref="AM178:AM180"/>
    <mergeCell ref="AN178:AO180"/>
    <mergeCell ref="AP178:AQ180"/>
    <mergeCell ref="AN171:AO171"/>
    <mergeCell ref="AN172:AO172"/>
    <mergeCell ref="AN173:AO173"/>
    <mergeCell ref="AN174:AO174"/>
    <mergeCell ref="AM175:AO175"/>
    <mergeCell ref="AP175:AQ175"/>
    <mergeCell ref="B165:B174"/>
    <mergeCell ref="C165:C169"/>
    <mergeCell ref="AX165:AZ174"/>
    <mergeCell ref="E166:E169"/>
    <mergeCell ref="AN166:AO166"/>
    <mergeCell ref="AN167:AO167"/>
    <mergeCell ref="AN168:AO168"/>
    <mergeCell ref="AN169:AO169"/>
    <mergeCell ref="C170:C174"/>
    <mergeCell ref="E171:E174"/>
    <mergeCell ref="AX159:AZ164"/>
    <mergeCell ref="AN160:AO160"/>
    <mergeCell ref="AN161:AO161"/>
    <mergeCell ref="AN162:AO162"/>
    <mergeCell ref="AN163:AO163"/>
    <mergeCell ref="AN164:AO164"/>
    <mergeCell ref="AP156:AQ158"/>
    <mergeCell ref="AR156:AR158"/>
    <mergeCell ref="AT156:AT157"/>
    <mergeCell ref="AU156:AU157"/>
    <mergeCell ref="AV156:AV157"/>
    <mergeCell ref="B159:B164"/>
    <mergeCell ref="C159:C164"/>
    <mergeCell ref="E159:E164"/>
    <mergeCell ref="AN159:AO159"/>
    <mergeCell ref="AP159:AQ174"/>
    <mergeCell ref="AN150:AO150"/>
    <mergeCell ref="AN151:AO151"/>
    <mergeCell ref="AN152:AO152"/>
    <mergeCell ref="AM153:AO153"/>
    <mergeCell ref="AP153:AQ153"/>
    <mergeCell ref="B156:D157"/>
    <mergeCell ref="AK156:AK158"/>
    <mergeCell ref="AL156:AL158"/>
    <mergeCell ref="AM156:AM158"/>
    <mergeCell ref="AN156:AO158"/>
    <mergeCell ref="C143:C147"/>
    <mergeCell ref="AX143:AZ152"/>
    <mergeCell ref="E144:E147"/>
    <mergeCell ref="AN144:AO144"/>
    <mergeCell ref="AN145:AO145"/>
    <mergeCell ref="AN146:AO146"/>
    <mergeCell ref="AN147:AO147"/>
    <mergeCell ref="C148:C152"/>
    <mergeCell ref="E149:E152"/>
    <mergeCell ref="AN149:AO149"/>
    <mergeCell ref="AX137:AZ142"/>
    <mergeCell ref="AN138:AO138"/>
    <mergeCell ref="AN139:AO139"/>
    <mergeCell ref="AN140:AO140"/>
    <mergeCell ref="AN141:AO141"/>
    <mergeCell ref="AN142:AO142"/>
    <mergeCell ref="AR134:AR136"/>
    <mergeCell ref="AT134:AT135"/>
    <mergeCell ref="AU134:AU135"/>
    <mergeCell ref="AV134:AV135"/>
    <mergeCell ref="B137:B142"/>
    <mergeCell ref="C137:C142"/>
    <mergeCell ref="E137:E142"/>
    <mergeCell ref="AN137:AO137"/>
    <mergeCell ref="AP137:AQ152"/>
    <mergeCell ref="B143:B152"/>
    <mergeCell ref="AM131:AO131"/>
    <mergeCell ref="AP131:AQ131"/>
    <mergeCell ref="B134:D135"/>
    <mergeCell ref="AK134:AK136"/>
    <mergeCell ref="AL134:AL136"/>
    <mergeCell ref="AM134:AM136"/>
    <mergeCell ref="AN134:AO136"/>
    <mergeCell ref="AP134:AQ136"/>
    <mergeCell ref="C126:C130"/>
    <mergeCell ref="E127:E130"/>
    <mergeCell ref="AN127:AO127"/>
    <mergeCell ref="AN128:AO128"/>
    <mergeCell ref="AN129:AO129"/>
    <mergeCell ref="AN130:AO130"/>
    <mergeCell ref="AX121:AZ130"/>
    <mergeCell ref="E122:E125"/>
    <mergeCell ref="AN122:AO122"/>
    <mergeCell ref="AN123:AO123"/>
    <mergeCell ref="AN124:AO124"/>
    <mergeCell ref="AN125:AO125"/>
    <mergeCell ref="AX115:AZ120"/>
    <mergeCell ref="AN116:AO116"/>
    <mergeCell ref="AN117:AO117"/>
    <mergeCell ref="AN118:AO118"/>
    <mergeCell ref="AN119:AO119"/>
    <mergeCell ref="AN120:AO120"/>
    <mergeCell ref="AT112:AT113"/>
    <mergeCell ref="AU112:AU113"/>
    <mergeCell ref="AV112:AV113"/>
    <mergeCell ref="B115:B120"/>
    <mergeCell ref="C115:C120"/>
    <mergeCell ref="E115:E120"/>
    <mergeCell ref="AN115:AO115"/>
    <mergeCell ref="AP115:AQ130"/>
    <mergeCell ref="B121:B130"/>
    <mergeCell ref="C121:C125"/>
    <mergeCell ref="AK112:AK114"/>
    <mergeCell ref="AL112:AL114"/>
    <mergeCell ref="AM112:AM114"/>
    <mergeCell ref="AN112:AO114"/>
    <mergeCell ref="AP112:AQ114"/>
    <mergeCell ref="AR112:AR114"/>
    <mergeCell ref="B106:C106"/>
    <mergeCell ref="B107:C107"/>
    <mergeCell ref="E107:G107"/>
    <mergeCell ref="E108:I108"/>
    <mergeCell ref="E109:I109"/>
    <mergeCell ref="B112:D113"/>
    <mergeCell ref="AN88:AO88"/>
    <mergeCell ref="AN89:AO89"/>
    <mergeCell ref="AN90:AO90"/>
    <mergeCell ref="AN91:AO91"/>
    <mergeCell ref="AM92:AO92"/>
    <mergeCell ref="AP92:AQ92"/>
    <mergeCell ref="B82:B91"/>
    <mergeCell ref="C82:C86"/>
    <mergeCell ref="AX82:AZ91"/>
    <mergeCell ref="E83:E86"/>
    <mergeCell ref="AN83:AO83"/>
    <mergeCell ref="AN84:AO84"/>
    <mergeCell ref="AN85:AO85"/>
    <mergeCell ref="AN86:AO86"/>
    <mergeCell ref="C87:C91"/>
    <mergeCell ref="E88:E91"/>
    <mergeCell ref="AX76:AZ81"/>
    <mergeCell ref="AN77:AO77"/>
    <mergeCell ref="AN78:AO78"/>
    <mergeCell ref="AN79:AO79"/>
    <mergeCell ref="AN80:AO80"/>
    <mergeCell ref="AN81:AO81"/>
    <mergeCell ref="AP73:AQ75"/>
    <mergeCell ref="AR73:AR75"/>
    <mergeCell ref="AT73:AT74"/>
    <mergeCell ref="AU73:AU74"/>
    <mergeCell ref="AV73:AV74"/>
    <mergeCell ref="B76:B81"/>
    <mergeCell ref="C76:C81"/>
    <mergeCell ref="E76:E81"/>
    <mergeCell ref="AN76:AO76"/>
    <mergeCell ref="AP76:AQ91"/>
    <mergeCell ref="AN67:AO67"/>
    <mergeCell ref="AN68:AO68"/>
    <mergeCell ref="AN69:AO69"/>
    <mergeCell ref="AM70:AO70"/>
    <mergeCell ref="AP70:AQ70"/>
    <mergeCell ref="B73:D74"/>
    <mergeCell ref="AK73:AK75"/>
    <mergeCell ref="AL73:AL75"/>
    <mergeCell ref="AM73:AM75"/>
    <mergeCell ref="AN73:AO75"/>
    <mergeCell ref="C60:C64"/>
    <mergeCell ref="AX60:AZ69"/>
    <mergeCell ref="E61:E64"/>
    <mergeCell ref="AN61:AO61"/>
    <mergeCell ref="AN62:AO62"/>
    <mergeCell ref="AN63:AO63"/>
    <mergeCell ref="AN64:AO64"/>
    <mergeCell ref="C65:C69"/>
    <mergeCell ref="E66:E69"/>
    <mergeCell ref="AN66:AO66"/>
    <mergeCell ref="AX54:AZ59"/>
    <mergeCell ref="AN55:AO55"/>
    <mergeCell ref="AN56:AO56"/>
    <mergeCell ref="AN57:AO57"/>
    <mergeCell ref="AN58:AO58"/>
    <mergeCell ref="AN59:AO59"/>
    <mergeCell ref="AR51:AR53"/>
    <mergeCell ref="AT51:AT52"/>
    <mergeCell ref="AU51:AU52"/>
    <mergeCell ref="AV51:AV52"/>
    <mergeCell ref="B54:B59"/>
    <mergeCell ref="C54:C59"/>
    <mergeCell ref="E54:E59"/>
    <mergeCell ref="AN54:AO54"/>
    <mergeCell ref="AP54:AQ69"/>
    <mergeCell ref="B60:B69"/>
    <mergeCell ref="AM48:AO48"/>
    <mergeCell ref="AP48:AQ48"/>
    <mergeCell ref="B51:D52"/>
    <mergeCell ref="AK51:AK53"/>
    <mergeCell ref="AL51:AL53"/>
    <mergeCell ref="AM51:AM53"/>
    <mergeCell ref="AN51:AO53"/>
    <mergeCell ref="AP51:AQ53"/>
    <mergeCell ref="C43:C47"/>
    <mergeCell ref="E44:E47"/>
    <mergeCell ref="AN44:AO44"/>
    <mergeCell ref="AN45:AO45"/>
    <mergeCell ref="AN46:AO46"/>
    <mergeCell ref="AN47:AO47"/>
    <mergeCell ref="AN36:AO36"/>
    <mergeCell ref="AN37:AO37"/>
    <mergeCell ref="B38:B47"/>
    <mergeCell ref="C38:C42"/>
    <mergeCell ref="AX38:AZ47"/>
    <mergeCell ref="E39:E42"/>
    <mergeCell ref="AN39:AO39"/>
    <mergeCell ref="AN40:AO40"/>
    <mergeCell ref="AN41:AO41"/>
    <mergeCell ref="AN42:AO42"/>
    <mergeCell ref="BE29:BE31"/>
    <mergeCell ref="B32:B37"/>
    <mergeCell ref="C32:C37"/>
    <mergeCell ref="E32:E37"/>
    <mergeCell ref="AN32:AO32"/>
    <mergeCell ref="AP32:AQ47"/>
    <mergeCell ref="AX32:AZ37"/>
    <mergeCell ref="AN33:AO33"/>
    <mergeCell ref="AN34:AO34"/>
    <mergeCell ref="AN35:AO35"/>
    <mergeCell ref="AR29:AR31"/>
    <mergeCell ref="AT29:AT30"/>
    <mergeCell ref="AU29:AU30"/>
    <mergeCell ref="AV29:AV30"/>
    <mergeCell ref="BC29:BC31"/>
    <mergeCell ref="BD29:BD31"/>
    <mergeCell ref="B29:D30"/>
    <mergeCell ref="AK29:AK31"/>
    <mergeCell ref="AL29:AL31"/>
    <mergeCell ref="AM29:AM31"/>
    <mergeCell ref="AN29:AO31"/>
    <mergeCell ref="AP29:AQ31"/>
    <mergeCell ref="AN22:AO22"/>
    <mergeCell ref="AE23:AG26"/>
    <mergeCell ref="AH23:AJ23"/>
    <mergeCell ref="AN23:AO23"/>
    <mergeCell ref="AH24:AJ24"/>
    <mergeCell ref="AN24:AO24"/>
    <mergeCell ref="AH25:AJ25"/>
    <mergeCell ref="AN25:AO25"/>
    <mergeCell ref="AH26:AJ26"/>
    <mergeCell ref="AN26:AO26"/>
    <mergeCell ref="AB19:AD26"/>
    <mergeCell ref="AE19:AG22"/>
    <mergeCell ref="AH19:AJ19"/>
    <mergeCell ref="AN19:AO19"/>
    <mergeCell ref="AX19:AZ26"/>
    <mergeCell ref="AH20:AJ20"/>
    <mergeCell ref="AN20:AO20"/>
    <mergeCell ref="AH21:AJ21"/>
    <mergeCell ref="AN21:AO21"/>
    <mergeCell ref="AH22:AJ22"/>
    <mergeCell ref="AH16:AJ16"/>
    <mergeCell ref="AN16:AO16"/>
    <mergeCell ref="AH17:AJ17"/>
    <mergeCell ref="AN17:AO17"/>
    <mergeCell ref="AH18:AJ18"/>
    <mergeCell ref="AN18:AO18"/>
    <mergeCell ref="AB13:AD18"/>
    <mergeCell ref="AE13:AG18"/>
    <mergeCell ref="AH13:AJ13"/>
    <mergeCell ref="AN13:AO13"/>
    <mergeCell ref="AP13:AQ26"/>
    <mergeCell ref="AX13:AZ18"/>
    <mergeCell ref="AH14:AJ14"/>
    <mergeCell ref="AN14:AO14"/>
    <mergeCell ref="AH15:AJ15"/>
    <mergeCell ref="AN15:AO15"/>
    <mergeCell ref="W9:X10"/>
    <mergeCell ref="E10:I10"/>
    <mergeCell ref="AB10:AD12"/>
    <mergeCell ref="AX10:AZ12"/>
    <mergeCell ref="AN12:AO12"/>
    <mergeCell ref="AP12:AQ12"/>
    <mergeCell ref="BC7:BC11"/>
    <mergeCell ref="BD7:BD11"/>
    <mergeCell ref="BE7:BE11"/>
    <mergeCell ref="BF7:BF11"/>
    <mergeCell ref="BG7:BG11"/>
    <mergeCell ref="BH7:BH11"/>
    <mergeCell ref="AL7:AL11"/>
    <mergeCell ref="AM7:AM11"/>
    <mergeCell ref="AN7:AO11"/>
    <mergeCell ref="AP7:AQ11"/>
    <mergeCell ref="BA7:BA12"/>
    <mergeCell ref="BB7:BB12"/>
    <mergeCell ref="B7:C7"/>
    <mergeCell ref="S7:V8"/>
    <mergeCell ref="W7:X8"/>
    <mergeCell ref="AE7:AG12"/>
    <mergeCell ref="AH7:AJ12"/>
    <mergeCell ref="AK7:AK11"/>
    <mergeCell ref="B8:C8"/>
    <mergeCell ref="E8:G8"/>
    <mergeCell ref="E9:I9"/>
    <mergeCell ref="S9:V10"/>
    <mergeCell ref="AB3:AE3"/>
    <mergeCell ref="AF3:AI3"/>
    <mergeCell ref="AJ3:AM3"/>
    <mergeCell ref="AB4:AE4"/>
    <mergeCell ref="AF4:AI4"/>
    <mergeCell ref="AJ4:AM4"/>
  </mergeCells>
  <phoneticPr fontId="3"/>
  <conditionalFormatting sqref="F30:AJ30 F74:AJ74 F113:AJ113 F135:AJ135 F157:AJ157 F179:AJ179 F216:AJ216 F238:AJ238 F260:AJ260 F282:AJ282 F319:AJ319 F341:AJ341 F363:AJ363 F385:AJ385 F422:AJ422 F444:AJ444 F466:AJ466 F488:AJ488 F52:AJ52">
    <cfRule type="expression" dxfId="9" priority="10">
      <formula>OR(F30="土",F30="日")</formula>
    </cfRule>
  </conditionalFormatting>
  <conditionalFormatting sqref="W7:X10">
    <cfRule type="containsText" dxfId="8" priority="9" operator="containsText" text="未達成">
      <formula>NOT(ISERROR(SEARCH("未達成",W7)))</formula>
    </cfRule>
  </conditionalFormatting>
  <conditionalFormatting sqref="AP48:AR48 AP70:AR70 AP92:AR92 AP131:AR131 AP153:AR153 AP175:AR175 AP197:AR197 AP234:AR234 AP256:AR256 AP278:AR278 AP300:AR300 AP337:AR337 AP359:AR359 AP381:AR381 AP403:AR403 AP440:AR440 AP462:AR462 AP484:AR484 AP506:AR506">
    <cfRule type="cellIs" dxfId="7" priority="7" operator="equal">
      <formula>"対象外"</formula>
    </cfRule>
    <cfRule type="cellIs" dxfId="6" priority="8" operator="equal">
      <formula>"未達成"</formula>
    </cfRule>
  </conditionalFormatting>
  <conditionalFormatting sqref="F31:AJ31 F38:AJ38 F43:AJ43 F53:AJ53 F60:AJ60 F65:AJ65 F75:AJ75 F82:AJ82 F87:AJ87 F114:AJ114 F121:AJ121 F126:AJ126 F136:AJ136 F143:AJ143 F148:AJ148 F158:AJ158 F165:AJ165 F170:AJ170 F180:AJ180 F187:AJ187 F192:AJ192 F217:AJ217 F224:AJ224 F229:AJ229 F239:AJ239 F246:AJ246 F251:AJ251 F261:AJ261 F268:AJ268 F273:AJ273 F283:AJ283 F290:AJ290 F295:AJ295 F320:AJ320 F327:AJ327 F332:AJ332 F342:AJ342 F349:AJ349 F354:AJ354 F364:AJ364 F371:AJ371 F376:AJ376 F386:AJ386 F393:AJ393 F398:AJ398 F423:AJ423 F430:AJ430 F435:AJ435 F445:AJ445 F452:AJ452 F457:AJ457 F467:AJ467 F474:AJ474 F479:AJ479 F489:AJ489 F496:AJ496 F501:AJ501">
    <cfRule type="notContainsBlanks" dxfId="5" priority="6">
      <formula>LEN(TRIM(F31))&gt;0</formula>
    </cfRule>
  </conditionalFormatting>
  <conditionalFormatting sqref="F32:AJ37 F39:AJ42 F44:AJ47 F54:AJ59 F61:AJ64 F66:AJ69 F76:AJ81 F83:AJ86 F88:AJ91 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">
    <cfRule type="cellIs" dxfId="4" priority="1" operator="equal">
      <formula>"休"</formula>
    </cfRule>
    <cfRule type="cellIs" dxfId="3" priority="2" operator="equal">
      <formula>"外"</formula>
    </cfRule>
    <cfRule type="cellIs" dxfId="2" priority="4" operator="equal">
      <formula>"退"</formula>
    </cfRule>
    <cfRule type="cellIs" dxfId="1" priority="5" operator="equal">
      <formula>"入"</formula>
    </cfRule>
  </conditionalFormatting>
  <conditionalFormatting sqref="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 F32:AJ37 F39:AJ42 F44:AJ47 F54:AJ59 F61:AJ64 F66:AJ69 F76:AJ81 F83:AJ86 F88:AJ91">
    <cfRule type="cellIs" dxfId="0" priority="3" operator="equal">
      <formula>"－"</formula>
    </cfRule>
  </conditionalFormatting>
  <dataValidations count="4">
    <dataValidation type="list" allowBlank="1" showInputMessage="1" showErrorMessage="1" sqref="D5" xr:uid="{7AE3EECF-FA2D-45D7-AC4D-74B2302F8F8D}">
      <formula1>"計画表,実績表"</formula1>
    </dataValidation>
    <dataValidation type="list" allowBlank="1" showInputMessage="1" showErrorMessage="1" sqref="AA489" xr:uid="{CB517BE1-FF56-40A0-A377-B273BD42EB75}">
      <formula1>"中止,製作,夏休,年末年始,その他"</formula1>
    </dataValidation>
    <dataValidation type="list" allowBlank="1" showInputMessage="1" showErrorMessage="1" sqref="F32:AJ37 F39:AJ42 F44:AJ47 F54:AJ59 F61:AJ64 F66:AJ69 F76:AJ81 F83:AJ86 F88:AJ91 F115:AJ120 F122:AJ125 F127:AJ130 F137:AJ142 F144:AJ147 F149:AJ152 F159:AJ164 F166:AJ169 F171:AJ174 F181:AJ186 F188:AJ191 F193:AJ196 F218:AJ223 F225:AJ228 F230:AJ233 F240:AJ245 F247:AJ250 F252:AJ255 F262:AJ267 F269:AJ272 F274:AJ277 F284:AJ289 F291:AJ294 F296:AJ299 F321:AJ326 F328:AJ331 F333:AJ336 F343:AJ348 F350:AJ353 F355:AJ358 F365:AJ370 F372:AJ375 F377:AJ380 F387:AJ392 F394:AJ397 F399:AJ402 F424:AJ429 F431:AJ434 F436:AJ439 F446:AJ451 F453:AJ456 F458:AJ461 F468:AJ473 F475:AJ478 F480:AJ483 F490:AJ495 F497:AJ500 F502:AJ505" xr:uid="{0DEA9BC8-0195-45BC-B822-3E99270BA729}">
      <formula1>"入,休,退,外,－"</formula1>
    </dataValidation>
    <dataValidation type="list" allowBlank="1" showInputMessage="1" showErrorMessage="1" sqref="F31:AJ31 F268:AJ268 F38:AJ38 F43:AJ43 F53:AJ53 F474:AJ474 F479:AJ479 F75:AJ75 F60:AJ60 F65:AJ65 F114:AJ114 F82:AJ82 F87:AJ87 F136:AJ136 F121:AJ121 F126:AJ126 F158:AJ158 F143:AJ143 F148:AJ148 F180:AJ180 F165:AJ165 F170:AJ170 F217:AJ217 F187:AJ187 F192:AJ192 F239:AJ239 F224:AJ224 F229:AJ229 F261:AJ261 F246:AJ246 F251:AJ251 F283:AJ283 F273:AJ273 F320:AJ320 F290:AJ290 F295:AJ295 F342:AJ342 F327:AJ327 F332:AJ332 F364:AJ364 F349:AJ349 F354:AJ354 F386:AJ386 F371:AJ371 F376:AJ376 F423:AJ423 F393:AJ393 F398:AJ398 F445:AJ445 F430:AJ430 F435:AJ435 F467:AJ467 F452:AJ452 F457:AJ457 F501:AJ501 F496:AJ496 F489:Z489 AB489:AJ489" xr:uid="{D92F0162-42B8-4559-A6F3-2FD0DE127B8E}">
      <formula1>"中止,制作,夏休,年末年始,その他"</formula1>
    </dataValidation>
  </dataValidations>
  <pageMargins left="0.78740157480314965" right="0" top="0.55118110236220474" bottom="0.55118110236220474" header="0.31496062992125984" footer="0.31496062992125984"/>
  <pageSetup paperSize="9" scale="51" fitToHeight="5" orientation="portrait" r:id="rId1"/>
  <headerFooter>
    <oddFooter>&amp;C&amp;P／&amp;N</oddFooter>
  </headerFooter>
  <rowBreaks count="4" manualBreakCount="4">
    <brk id="99" min="1" max="42" man="1"/>
    <brk id="202" min="1" max="42" man="1"/>
    <brk id="305" min="1" max="42" man="1"/>
    <brk id="408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様式２</vt:lpstr>
      <vt:lpstr>記入例!Print_Area</vt:lpstr>
      <vt:lpstr>様式２!Print_Area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