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172.16.15.112\gikankanri\2000_技術第二係\2900_その他\2998_週休２日\00　要領・マニュアル等\R08.04.01【黒木作業中】\実施表（Excel）\"/>
    </mc:Choice>
  </mc:AlternateContent>
  <xr:revisionPtr revIDLastSave="0" documentId="13_ncr:1_{A78A1FCB-C4C4-490D-8591-7C51254B1F13}" xr6:coauthVersionLast="47" xr6:coauthVersionMax="47" xr10:uidLastSave="{00000000-0000-0000-0000-000000000000}"/>
  <bookViews>
    <workbookView xWindow="-120" yWindow="-120" windowWidth="25440" windowHeight="15270" xr2:uid="{6AB2C5C7-8623-43B3-A9A8-83984B937D49}"/>
  </bookViews>
  <sheets>
    <sheet name="休日取得計画実績表" sheetId="1" r:id="rId1"/>
    <sheet name="実績報告書" sheetId="6" r:id="rId2"/>
    <sheet name="週休2日実施証明書発行申出書" sheetId="7" r:id="rId3"/>
    <sheet name="判定計算シート(週単位)" sheetId="2" r:id="rId4"/>
    <sheet name="判定計算シート(月単位)" sheetId="4" r:id="rId5"/>
    <sheet name="判定計算シート(通期) " sheetId="5" r:id="rId6"/>
  </sheets>
  <definedNames>
    <definedName name="_xlnm.Print_Area" localSheetId="0">休日取得計画実績表!$B$1:$F$745</definedName>
    <definedName name="_xlnm.Print_Area" localSheetId="1">実績報告書!$B$1:$K$25</definedName>
    <definedName name="_xlnm.Print_Area" localSheetId="2">週休2日実施証明書発行申出書!$B$1:$K$47</definedName>
    <definedName name="_xlnm.Print_Titles" localSheetId="0">休日取得計画実績表!$14:$14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5" i="7" l="1"/>
  <c r="I31" i="7"/>
  <c r="E31" i="7"/>
  <c r="H12" i="7"/>
  <c r="I22" i="6" l="1"/>
  <c r="E22" i="6"/>
  <c r="E21" i="6" l="1"/>
  <c r="H10" i="6"/>
  <c r="B2" i="5" l="1"/>
  <c r="A2" i="5"/>
  <c r="BQ64" i="4"/>
  <c r="BQ65" i="4"/>
  <c r="BH65" i="4"/>
  <c r="BB65" i="4"/>
  <c r="AS65" i="4"/>
  <c r="AM65" i="4"/>
  <c r="AG63" i="4"/>
  <c r="AG64" i="4"/>
  <c r="AG65" i="4"/>
  <c r="R65" i="4"/>
  <c r="B1" i="4"/>
  <c r="A1" i="4"/>
  <c r="C2" i="5" l="1"/>
  <c r="C1" i="4" a="1"/>
  <c r="S2" i="4" s="1" a="1"/>
  <c r="D15" i="5" l="1" a="1"/>
  <c r="E35" i="5" s="1"/>
  <c r="F3" i="5"/>
  <c r="N2" i="4" a="1"/>
  <c r="X2" i="4" a="1"/>
  <c r="R2" i="4" a="1"/>
  <c r="U2" i="4" a="1"/>
  <c r="BE48" i="4" s="1"/>
  <c r="H2" i="4" a="1"/>
  <c r="R41" i="4" s="1"/>
  <c r="M2" i="4" a="1"/>
  <c r="AG62" i="4" s="1"/>
  <c r="W2" i="4" a="1"/>
  <c r="BK63" i="4" s="1"/>
  <c r="Q2" i="4" a="1"/>
  <c r="AS53" i="4" s="1"/>
  <c r="I2" i="4" a="1"/>
  <c r="U61" i="4" s="1"/>
  <c r="G2" i="4" a="1"/>
  <c r="O40" i="4" s="1"/>
  <c r="L2" i="4" a="1"/>
  <c r="AD51" i="4" s="1"/>
  <c r="K2" i="4" a="1"/>
  <c r="AA37" i="4" s="1"/>
  <c r="C1" i="4"/>
  <c r="C2" i="4" s="1" a="1"/>
  <c r="C65" i="4" s="1"/>
  <c r="Z2" i="4" a="1"/>
  <c r="BT51" i="4" s="1"/>
  <c r="F2" i="4" a="1"/>
  <c r="L50" i="4" s="1"/>
  <c r="P2" i="4" a="1"/>
  <c r="J2" i="4" a="1"/>
  <c r="Y2" i="4" a="1"/>
  <c r="BQ52" i="4" s="1"/>
  <c r="E2" i="4" a="1"/>
  <c r="O2" i="4" a="1"/>
  <c r="AM45" i="4" s="1"/>
  <c r="T2" i="4" a="1"/>
  <c r="BB42" i="4" s="1"/>
  <c r="V2" i="4" a="1"/>
  <c r="BH44" i="4" s="1"/>
  <c r="D2" i="4" a="1"/>
  <c r="F60" i="4" s="1"/>
  <c r="S2" i="4"/>
  <c r="AY35" i="4" s="1"/>
  <c r="AY37" i="4"/>
  <c r="AY45" i="4"/>
  <c r="AY53" i="4"/>
  <c r="AY61" i="4"/>
  <c r="AY40" i="4"/>
  <c r="AY49" i="4"/>
  <c r="AY58" i="4"/>
  <c r="AY44" i="4"/>
  <c r="AY55" i="4"/>
  <c r="AY65" i="4"/>
  <c r="AY46" i="4"/>
  <c r="AY56" i="4"/>
  <c r="AY36" i="4"/>
  <c r="AY47" i="4"/>
  <c r="AY57" i="4"/>
  <c r="AY38" i="4"/>
  <c r="AY48" i="4"/>
  <c r="AY59" i="4"/>
  <c r="AY43" i="4"/>
  <c r="AY64" i="4"/>
  <c r="AY50" i="4"/>
  <c r="AY51" i="4"/>
  <c r="AY52" i="4"/>
  <c r="AY54" i="4"/>
  <c r="AY39" i="4"/>
  <c r="AY41" i="4"/>
  <c r="AY42" i="4"/>
  <c r="AY60" i="4"/>
  <c r="AY62" i="4"/>
  <c r="AY63" i="4"/>
  <c r="B2" i="2"/>
  <c r="D14" i="2" s="1"/>
  <c r="D17" i="2" s="1"/>
  <c r="A2" i="2"/>
  <c r="D9" i="2" s="1"/>
  <c r="D12" i="2" s="1"/>
  <c r="E567" i="5" l="1"/>
  <c r="E594" i="5"/>
  <c r="E522" i="5"/>
  <c r="E548" i="5"/>
  <c r="E145" i="5"/>
  <c r="E217" i="5"/>
  <c r="E263" i="5"/>
  <c r="E521" i="5"/>
  <c r="E458" i="5"/>
  <c r="E332" i="5"/>
  <c r="E483" i="5"/>
  <c r="E239" i="5"/>
  <c r="E516" i="5"/>
  <c r="E441" i="5"/>
  <c r="E213" i="5"/>
  <c r="E156" i="5"/>
  <c r="E591" i="5"/>
  <c r="E620" i="5"/>
  <c r="E132" i="5"/>
  <c r="E711" i="5"/>
  <c r="E276" i="5"/>
  <c r="E267" i="5"/>
  <c r="E378" i="5"/>
  <c r="E464" i="5"/>
  <c r="E253" i="5"/>
  <c r="E606" i="5"/>
  <c r="E281" i="5"/>
  <c r="E365" i="5"/>
  <c r="E370" i="5"/>
  <c r="E471" i="5"/>
  <c r="E207" i="5"/>
  <c r="E631" i="5"/>
  <c r="E384" i="5"/>
  <c r="E705" i="5"/>
  <c r="E614" i="5"/>
  <c r="E165" i="5"/>
  <c r="E286" i="5"/>
  <c r="E559" i="5"/>
  <c r="E291" i="5"/>
  <c r="E180" i="5"/>
  <c r="E593" i="5"/>
  <c r="E147" i="5"/>
  <c r="E653" i="5"/>
  <c r="E625" i="5"/>
  <c r="E571" i="5"/>
  <c r="E299" i="5"/>
  <c r="E282" i="5"/>
  <c r="E283" i="5"/>
  <c r="E501" i="5"/>
  <c r="E637" i="5"/>
  <c r="E583" i="5"/>
  <c r="E519" i="5"/>
  <c r="E157" i="5"/>
  <c r="E61" i="5"/>
  <c r="E91" i="5"/>
  <c r="E252" i="5"/>
  <c r="E297" i="5"/>
  <c r="E190" i="5"/>
  <c r="E664" i="5"/>
  <c r="E538" i="5"/>
  <c r="E713" i="5"/>
  <c r="E113" i="5"/>
  <c r="E740" i="5"/>
  <c r="E235" i="5"/>
  <c r="E612" i="5"/>
  <c r="E611" i="5"/>
  <c r="E693" i="5"/>
  <c r="E416" i="5"/>
  <c r="E358" i="5"/>
  <c r="E478" i="5"/>
  <c r="E742" i="5"/>
  <c r="E430" i="5"/>
  <c r="E466" i="5"/>
  <c r="E580" i="5"/>
  <c r="E699" i="5"/>
  <c r="E240" i="5"/>
  <c r="E265" i="5"/>
  <c r="E186" i="5"/>
  <c r="E517" i="5"/>
  <c r="E135" i="5"/>
  <c r="E621" i="5"/>
  <c r="E734" i="5"/>
  <c r="E601" i="5"/>
  <c r="E220" i="5"/>
  <c r="E588" i="5"/>
  <c r="E557" i="5"/>
  <c r="E569" i="5"/>
  <c r="E406" i="5"/>
  <c r="E316" i="5"/>
  <c r="E420" i="5"/>
  <c r="E733" i="5"/>
  <c r="E425" i="5"/>
  <c r="E461" i="5"/>
  <c r="E549" i="5"/>
  <c r="E683" i="5"/>
  <c r="E197" i="5"/>
  <c r="E256" i="5"/>
  <c r="E150" i="5"/>
  <c r="E716" i="5"/>
  <c r="E714" i="5"/>
  <c r="E474" i="5"/>
  <c r="E712" i="5"/>
  <c r="E584" i="5"/>
  <c r="E104" i="5"/>
  <c r="E537" i="5"/>
  <c r="E652" i="5"/>
  <c r="E527" i="5"/>
  <c r="E395" i="5"/>
  <c r="E84" i="5"/>
  <c r="E415" i="5"/>
  <c r="E669" i="5"/>
  <c r="E380" i="5"/>
  <c r="E440" i="5"/>
  <c r="E497" i="5"/>
  <c r="E667" i="5"/>
  <c r="E57" i="5"/>
  <c r="E151" i="5"/>
  <c r="E134" i="5"/>
  <c r="E486" i="5"/>
  <c r="E647" i="5"/>
  <c r="E676" i="5"/>
  <c r="E661" i="5"/>
  <c r="E574" i="5"/>
  <c r="E77" i="5"/>
  <c r="E432" i="5"/>
  <c r="E491" i="5"/>
  <c r="E268" i="5"/>
  <c r="E680" i="5"/>
  <c r="E624" i="5"/>
  <c r="E336" i="5"/>
  <c r="E592" i="5"/>
  <c r="E237" i="5"/>
  <c r="E223" i="5"/>
  <c r="E327" i="5"/>
  <c r="E540" i="5"/>
  <c r="E271" i="5"/>
  <c r="E346" i="5"/>
  <c r="E402" i="5"/>
  <c r="E597" i="5"/>
  <c r="E646" i="5"/>
  <c r="E418" i="5"/>
  <c r="E532" i="5"/>
  <c r="E558" i="5"/>
  <c r="E401" i="5"/>
  <c r="E221" i="5"/>
  <c r="E690" i="5"/>
  <c r="E672" i="5"/>
  <c r="E619" i="5"/>
  <c r="E273" i="5"/>
  <c r="E576" i="5"/>
  <c r="E231" i="5"/>
  <c r="E195" i="5"/>
  <c r="E305" i="5"/>
  <c r="E531" i="5"/>
  <c r="E248" i="5"/>
  <c r="E314" i="5"/>
  <c r="E480" i="5"/>
  <c r="E573" i="5"/>
  <c r="E245" i="5"/>
  <c r="E368" i="5"/>
  <c r="E424" i="5"/>
  <c r="E460" i="5"/>
  <c r="E650" i="5"/>
  <c r="E449" i="5"/>
  <c r="E130" i="5"/>
  <c r="E423" i="5"/>
  <c r="E465" i="5"/>
  <c r="E579" i="5"/>
  <c r="E547" i="5"/>
  <c r="E515" i="5"/>
  <c r="E602" i="5"/>
  <c r="E696" i="5"/>
  <c r="E448" i="5"/>
  <c r="E269" i="5"/>
  <c r="E339" i="5"/>
  <c r="E389" i="5"/>
  <c r="E212" i="5"/>
  <c r="E725" i="5"/>
  <c r="E728" i="5"/>
  <c r="E428" i="5"/>
  <c r="E205" i="5"/>
  <c r="E562" i="5"/>
  <c r="E729" i="5"/>
  <c r="E541" i="5"/>
  <c r="E405" i="5"/>
  <c r="E211" i="5"/>
  <c r="E655" i="5"/>
  <c r="E509" i="5"/>
  <c r="E328" i="5"/>
  <c r="E544" i="5"/>
  <c r="E398" i="5"/>
  <c r="E709" i="5"/>
  <c r="E455" i="5"/>
  <c r="E59" i="5"/>
  <c r="E641" i="5"/>
  <c r="E412" i="5"/>
  <c r="E93" i="5"/>
  <c r="E65" i="5"/>
  <c r="E119" i="5"/>
  <c r="E254" i="5"/>
  <c r="E58" i="5"/>
  <c r="E177" i="5"/>
  <c r="E433" i="5"/>
  <c r="E383" i="5"/>
  <c r="E738" i="5"/>
  <c r="E546" i="5"/>
  <c r="E410" i="5"/>
  <c r="E660" i="5"/>
  <c r="E514" i="5"/>
  <c r="E581" i="5"/>
  <c r="E732" i="5"/>
  <c r="E127" i="5"/>
  <c r="E99" i="5"/>
  <c r="E120" i="5"/>
  <c r="E128" i="5"/>
  <c r="E258" i="5"/>
  <c r="E496" i="5"/>
  <c r="E737" i="5"/>
  <c r="E485" i="5"/>
  <c r="E526" i="5"/>
  <c r="E421" i="5"/>
  <c r="E585" i="5"/>
  <c r="E626" i="5"/>
  <c r="E438" i="5"/>
  <c r="E228" i="5"/>
  <c r="E153" i="5"/>
  <c r="E296" i="5"/>
  <c r="E92" i="5"/>
  <c r="E673" i="5"/>
  <c r="E662" i="5"/>
  <c r="E651" i="5"/>
  <c r="E520" i="5"/>
  <c r="E665" i="5"/>
  <c r="E504" i="5"/>
  <c r="E375" i="5"/>
  <c r="E140" i="5"/>
  <c r="E644" i="5"/>
  <c r="E503" i="5"/>
  <c r="E259" i="5"/>
  <c r="E539" i="5"/>
  <c r="E362" i="5"/>
  <c r="E700" i="5"/>
  <c r="E450" i="5"/>
  <c r="E743" i="5"/>
  <c r="E636" i="5"/>
  <c r="E325" i="5"/>
  <c r="E75" i="5"/>
  <c r="E56" i="5"/>
  <c r="E87" i="5"/>
  <c r="E250" i="5"/>
  <c r="E640" i="5"/>
  <c r="E615" i="5"/>
  <c r="E443" i="5"/>
  <c r="E495" i="5"/>
  <c r="E351" i="5"/>
  <c r="E533" i="5"/>
  <c r="E610" i="5"/>
  <c r="E371" i="5"/>
  <c r="E116" i="5"/>
  <c r="E654" i="5"/>
  <c r="E133" i="5"/>
  <c r="E704" i="5"/>
  <c r="E542" i="5"/>
  <c r="E364" i="5"/>
  <c r="E552" i="5"/>
  <c r="E144" i="5"/>
  <c r="E510" i="5"/>
  <c r="E645" i="5"/>
  <c r="E488" i="5"/>
  <c r="E369" i="5"/>
  <c r="E121" i="5"/>
  <c r="E639" i="5"/>
  <c r="E446" i="5"/>
  <c r="E251" i="5"/>
  <c r="E534" i="5"/>
  <c r="E348" i="5"/>
  <c r="E668" i="5"/>
  <c r="E445" i="5"/>
  <c r="E739" i="5"/>
  <c r="E563" i="5"/>
  <c r="E295" i="5"/>
  <c r="E303" i="5"/>
  <c r="E311" i="5"/>
  <c r="E350" i="5"/>
  <c r="E194" i="5"/>
  <c r="E52" i="5"/>
  <c r="E21" i="5"/>
  <c r="E39" i="5"/>
  <c r="E48" i="5"/>
  <c r="E16" i="5"/>
  <c r="E17" i="5"/>
  <c r="E37" i="5"/>
  <c r="E31" i="5"/>
  <c r="E54" i="5"/>
  <c r="E43" i="5"/>
  <c r="E45" i="5"/>
  <c r="E51" i="5"/>
  <c r="E28" i="5"/>
  <c r="E38" i="5"/>
  <c r="E25" i="5"/>
  <c r="E34" i="5"/>
  <c r="E30" i="5"/>
  <c r="E42" i="5"/>
  <c r="E98" i="5"/>
  <c r="E198" i="5"/>
  <c r="E326" i="5"/>
  <c r="E160" i="5"/>
  <c r="E88" i="5"/>
  <c r="E353" i="5"/>
  <c r="E81" i="5"/>
  <c r="E417" i="5"/>
  <c r="E572" i="5"/>
  <c r="E703" i="5"/>
  <c r="E155" i="5"/>
  <c r="E360" i="5"/>
  <c r="E570" i="5"/>
  <c r="E741" i="5"/>
  <c r="E374" i="5"/>
  <c r="E492" i="5"/>
  <c r="E80" i="5"/>
  <c r="E349" i="5"/>
  <c r="E451" i="5"/>
  <c r="E582" i="5"/>
  <c r="E710" i="5"/>
  <c r="E159" i="5"/>
  <c r="E357" i="5"/>
  <c r="E431" i="5"/>
  <c r="E551" i="5"/>
  <c r="E706" i="5"/>
  <c r="E382" i="5"/>
  <c r="E632" i="5"/>
  <c r="E219" i="5"/>
  <c r="E600" i="5"/>
  <c r="E578" i="5"/>
  <c r="E36" i="5"/>
  <c r="E642" i="5"/>
  <c r="E249" i="5"/>
  <c r="E400" i="5"/>
  <c r="E199" i="5"/>
  <c r="E630" i="5"/>
  <c r="E656" i="5"/>
  <c r="E163" i="5"/>
  <c r="E459" i="5"/>
  <c r="E681" i="5"/>
  <c r="E564" i="5"/>
  <c r="E309" i="5"/>
  <c r="E376" i="5"/>
  <c r="E241" i="5"/>
  <c r="E685" i="5"/>
  <c r="E366" i="5"/>
  <c r="E657" i="5"/>
  <c r="E505" i="5"/>
  <c r="E277" i="5"/>
  <c r="E658" i="5"/>
  <c r="E115" i="5"/>
  <c r="E628" i="5"/>
  <c r="E616" i="5"/>
  <c r="E345" i="5"/>
  <c r="E649" i="5"/>
  <c r="E437" i="5"/>
  <c r="E720" i="5"/>
  <c r="E556" i="5"/>
  <c r="E473" i="5"/>
  <c r="E363" i="5"/>
  <c r="E168" i="5"/>
  <c r="E724" i="5"/>
  <c r="E587" i="5"/>
  <c r="E498" i="5"/>
  <c r="E356" i="5"/>
  <c r="E101" i="5"/>
  <c r="E529" i="5"/>
  <c r="E386" i="5"/>
  <c r="E139" i="5"/>
  <c r="E575" i="5"/>
  <c r="E367" i="5"/>
  <c r="E40" i="5"/>
  <c r="E707" i="5"/>
  <c r="E609" i="5"/>
  <c r="E426" i="5"/>
  <c r="E136" i="5"/>
  <c r="E44" i="5"/>
  <c r="E97" i="5"/>
  <c r="E233" i="5"/>
  <c r="E342" i="5"/>
  <c r="E214" i="5"/>
  <c r="E102" i="5"/>
  <c r="E730" i="5"/>
  <c r="E708" i="5"/>
  <c r="E475" i="5"/>
  <c r="E284" i="5"/>
  <c r="E506" i="5"/>
  <c r="E171" i="5"/>
  <c r="E422" i="5"/>
  <c r="E463" i="5"/>
  <c r="E726" i="5"/>
  <c r="E470" i="5"/>
  <c r="E689" i="5"/>
  <c r="E553" i="5"/>
  <c r="E359" i="5"/>
  <c r="E85" i="5"/>
  <c r="E736" i="5"/>
  <c r="E227" i="5"/>
  <c r="E484" i="5"/>
  <c r="E95" i="5"/>
  <c r="E442" i="5"/>
  <c r="E543" i="5"/>
  <c r="E67" i="5"/>
  <c r="E469" i="5"/>
  <c r="E390" i="5"/>
  <c r="E605" i="5"/>
  <c r="E536" i="5"/>
  <c r="E372" i="5"/>
  <c r="E500" i="5"/>
  <c r="E317" i="5"/>
  <c r="E745" i="5"/>
  <c r="E607" i="5"/>
  <c r="E489" i="5"/>
  <c r="E260" i="5"/>
  <c r="E697" i="5"/>
  <c r="E608" i="5"/>
  <c r="E535" i="5"/>
  <c r="E462" i="5"/>
  <c r="E394" i="5"/>
  <c r="E315" i="5"/>
  <c r="E204" i="5"/>
  <c r="E83" i="5"/>
  <c r="E701" i="5"/>
  <c r="E634" i="5"/>
  <c r="E566" i="5"/>
  <c r="E493" i="5"/>
  <c r="E404" i="5"/>
  <c r="E308" i="5"/>
  <c r="E203" i="5"/>
  <c r="E560" i="5"/>
  <c r="E487" i="5"/>
  <c r="E419" i="5"/>
  <c r="E341" i="5"/>
  <c r="E71" i="5"/>
  <c r="E633" i="5"/>
  <c r="E528" i="5"/>
  <c r="E408" i="5"/>
  <c r="E243" i="5"/>
  <c r="E149" i="5"/>
  <c r="E735" i="5"/>
  <c r="E679" i="5"/>
  <c r="E604" i="5"/>
  <c r="E499" i="5"/>
  <c r="E393" i="5"/>
  <c r="E191" i="5"/>
  <c r="E148" i="5"/>
  <c r="E344" i="5"/>
  <c r="E193" i="5"/>
  <c r="E47" i="5"/>
  <c r="E224" i="5"/>
  <c r="E55" i="5"/>
  <c r="E310" i="5"/>
  <c r="E246" i="5"/>
  <c r="E182" i="5"/>
  <c r="E94" i="5"/>
  <c r="E331" i="5"/>
  <c r="E324" i="5"/>
  <c r="E568" i="5"/>
  <c r="E494" i="5"/>
  <c r="E717" i="5"/>
  <c r="E479" i="5"/>
  <c r="E275" i="5"/>
  <c r="E702" i="5"/>
  <c r="E599" i="5"/>
  <c r="E468" i="5"/>
  <c r="E232" i="5"/>
  <c r="E688" i="5"/>
  <c r="E603" i="5"/>
  <c r="E530" i="5"/>
  <c r="E457" i="5"/>
  <c r="E387" i="5"/>
  <c r="E301" i="5"/>
  <c r="E196" i="5"/>
  <c r="E72" i="5"/>
  <c r="E692" i="5"/>
  <c r="E629" i="5"/>
  <c r="E561" i="5"/>
  <c r="E472" i="5"/>
  <c r="E399" i="5"/>
  <c r="E300" i="5"/>
  <c r="E189" i="5"/>
  <c r="E555" i="5"/>
  <c r="E482" i="5"/>
  <c r="E414" i="5"/>
  <c r="E292" i="5"/>
  <c r="E60" i="5"/>
  <c r="E622" i="5"/>
  <c r="E507" i="5"/>
  <c r="E379" i="5"/>
  <c r="E208" i="5"/>
  <c r="E107" i="5"/>
  <c r="E731" i="5"/>
  <c r="E675" i="5"/>
  <c r="E595" i="5"/>
  <c r="E490" i="5"/>
  <c r="E377" i="5"/>
  <c r="E185" i="5"/>
  <c r="E141" i="5"/>
  <c r="E321" i="5"/>
  <c r="E175" i="5"/>
  <c r="E24" i="5"/>
  <c r="E192" i="5"/>
  <c r="E41" i="5"/>
  <c r="E294" i="5"/>
  <c r="E230" i="5"/>
  <c r="E158" i="5"/>
  <c r="E90" i="5"/>
  <c r="E722" i="5"/>
  <c r="E413" i="5"/>
  <c r="E623" i="5"/>
  <c r="E744" i="5"/>
  <c r="E454" i="5"/>
  <c r="E670" i="5"/>
  <c r="E698" i="5"/>
  <c r="E388" i="5"/>
  <c r="E682" i="5"/>
  <c r="E407" i="5"/>
  <c r="E635" i="5"/>
  <c r="E511" i="5"/>
  <c r="E304" i="5"/>
  <c r="E340" i="5"/>
  <c r="E589" i="5"/>
  <c r="E721" i="5"/>
  <c r="E411" i="5"/>
  <c r="E684" i="5"/>
  <c r="E323" i="5"/>
  <c r="E396" i="5"/>
  <c r="E29" i="5"/>
  <c r="E200" i="5"/>
  <c r="E255" i="5"/>
  <c r="E453" i="5"/>
  <c r="E452" i="5"/>
  <c r="E666" i="5"/>
  <c r="E427" i="5"/>
  <c r="E261" i="5"/>
  <c r="E694" i="5"/>
  <c r="E590" i="5"/>
  <c r="E447" i="5"/>
  <c r="E103" i="5"/>
  <c r="E674" i="5"/>
  <c r="E598" i="5"/>
  <c r="E525" i="5"/>
  <c r="E436" i="5"/>
  <c r="E381" i="5"/>
  <c r="E287" i="5"/>
  <c r="E176" i="5"/>
  <c r="E53" i="5"/>
  <c r="E678" i="5"/>
  <c r="E613" i="5"/>
  <c r="E524" i="5"/>
  <c r="E456" i="5"/>
  <c r="E392" i="5"/>
  <c r="E293" i="5"/>
  <c r="E109" i="5"/>
  <c r="E550" i="5"/>
  <c r="E477" i="5"/>
  <c r="E409" i="5"/>
  <c r="E272" i="5"/>
  <c r="E49" i="5"/>
  <c r="E617" i="5"/>
  <c r="E502" i="5"/>
  <c r="E373" i="5"/>
  <c r="E187" i="5"/>
  <c r="E100" i="5"/>
  <c r="E715" i="5"/>
  <c r="E671" i="5"/>
  <c r="E577" i="5"/>
  <c r="E467" i="5"/>
  <c r="E337" i="5"/>
  <c r="E179" i="5"/>
  <c r="E123" i="5"/>
  <c r="E312" i="5"/>
  <c r="E161" i="5"/>
  <c r="E329" i="5"/>
  <c r="E183" i="5"/>
  <c r="E354" i="5"/>
  <c r="E290" i="5"/>
  <c r="E226" i="5"/>
  <c r="E154" i="5"/>
  <c r="E86" i="5"/>
  <c r="E126" i="5"/>
  <c r="E70" i="5"/>
  <c r="E26" i="5"/>
  <c r="E280" i="5"/>
  <c r="E129" i="5"/>
  <c r="E343" i="5"/>
  <c r="E201" i="5"/>
  <c r="E73" i="5"/>
  <c r="E322" i="5"/>
  <c r="E278" i="5"/>
  <c r="E222" i="5"/>
  <c r="E166" i="5"/>
  <c r="E122" i="5"/>
  <c r="E66" i="5"/>
  <c r="E22" i="5"/>
  <c r="E318" i="5"/>
  <c r="E262" i="5"/>
  <c r="E218" i="5"/>
  <c r="E162" i="5"/>
  <c r="E118" i="5"/>
  <c r="E62" i="5"/>
  <c r="E355" i="5"/>
  <c r="E244" i="5"/>
  <c r="E188" i="5"/>
  <c r="E686" i="5"/>
  <c r="E648" i="5"/>
  <c r="E565" i="5"/>
  <c r="E523" i="5"/>
  <c r="E439" i="5"/>
  <c r="E397" i="5"/>
  <c r="E347" i="5"/>
  <c r="E236" i="5"/>
  <c r="E108" i="5"/>
  <c r="E727" i="5"/>
  <c r="E695" i="5"/>
  <c r="E663" i="5"/>
  <c r="E627" i="5"/>
  <c r="E554" i="5"/>
  <c r="E481" i="5"/>
  <c r="E444" i="5"/>
  <c r="E319" i="5"/>
  <c r="E124" i="5"/>
  <c r="E117" i="5"/>
  <c r="E68" i="5"/>
  <c r="E20" i="5"/>
  <c r="E335" i="5"/>
  <c r="E225" i="5"/>
  <c r="E152" i="5"/>
  <c r="E79" i="5"/>
  <c r="E288" i="5"/>
  <c r="E215" i="5"/>
  <c r="E105" i="5"/>
  <c r="E32" i="5"/>
  <c r="E338" i="5"/>
  <c r="E306" i="5"/>
  <c r="E274" i="5"/>
  <c r="E242" i="5"/>
  <c r="E210" i="5"/>
  <c r="E178" i="5"/>
  <c r="E146" i="5"/>
  <c r="E114" i="5"/>
  <c r="E82" i="5"/>
  <c r="E50" i="5"/>
  <c r="E18" i="5"/>
  <c r="E181" i="5"/>
  <c r="E718" i="5"/>
  <c r="E643" i="5"/>
  <c r="E518" i="5"/>
  <c r="E434" i="5"/>
  <c r="E391" i="5"/>
  <c r="E285" i="5"/>
  <c r="E229" i="5"/>
  <c r="E172" i="5"/>
  <c r="E19" i="5"/>
  <c r="E131" i="5"/>
  <c r="E723" i="5"/>
  <c r="E691" i="5"/>
  <c r="E659" i="5"/>
  <c r="E586" i="5"/>
  <c r="E513" i="5"/>
  <c r="E476" i="5"/>
  <c r="E403" i="5"/>
  <c r="E361" i="5"/>
  <c r="E313" i="5"/>
  <c r="E264" i="5"/>
  <c r="E167" i="5"/>
  <c r="E69" i="5"/>
  <c r="E257" i="5"/>
  <c r="E184" i="5"/>
  <c r="E111" i="5"/>
  <c r="E320" i="5"/>
  <c r="E247" i="5"/>
  <c r="E137" i="5"/>
  <c r="E64" i="5"/>
  <c r="E334" i="5"/>
  <c r="E302" i="5"/>
  <c r="E270" i="5"/>
  <c r="E238" i="5"/>
  <c r="E206" i="5"/>
  <c r="E174" i="5"/>
  <c r="E142" i="5"/>
  <c r="E110" i="5"/>
  <c r="E78" i="5"/>
  <c r="E46" i="5"/>
  <c r="D15" i="5"/>
  <c r="E15" i="5" s="1"/>
  <c r="E677" i="5"/>
  <c r="E638" i="5"/>
  <c r="E596" i="5"/>
  <c r="E512" i="5"/>
  <c r="E429" i="5"/>
  <c r="E385" i="5"/>
  <c r="E333" i="5"/>
  <c r="E164" i="5"/>
  <c r="E89" i="5"/>
  <c r="E173" i="5"/>
  <c r="E125" i="5"/>
  <c r="E76" i="5"/>
  <c r="E27" i="5"/>
  <c r="E719" i="5"/>
  <c r="E687" i="5"/>
  <c r="E618" i="5"/>
  <c r="E545" i="5"/>
  <c r="E508" i="5"/>
  <c r="E435" i="5"/>
  <c r="E307" i="5"/>
  <c r="E209" i="5"/>
  <c r="E112" i="5"/>
  <c r="E63" i="5"/>
  <c r="E289" i="5"/>
  <c r="E216" i="5"/>
  <c r="E143" i="5"/>
  <c r="E33" i="5"/>
  <c r="E352" i="5"/>
  <c r="E279" i="5"/>
  <c r="E169" i="5"/>
  <c r="E96" i="5"/>
  <c r="E23" i="5"/>
  <c r="E330" i="5"/>
  <c r="E298" i="5"/>
  <c r="E266" i="5"/>
  <c r="E234" i="5"/>
  <c r="E202" i="5"/>
  <c r="E170" i="5"/>
  <c r="E138" i="5"/>
  <c r="E106" i="5"/>
  <c r="E74" i="5"/>
  <c r="X53" i="4"/>
  <c r="X65" i="4"/>
  <c r="I50" i="4"/>
  <c r="I65" i="4"/>
  <c r="AV54" i="4"/>
  <c r="AV55" i="4"/>
  <c r="BN63" i="4"/>
  <c r="BN60" i="4"/>
  <c r="BN47" i="4"/>
  <c r="BN51" i="4"/>
  <c r="U52" i="4"/>
  <c r="U49" i="4"/>
  <c r="U43" i="4"/>
  <c r="U45" i="4"/>
  <c r="U62" i="4"/>
  <c r="O38" i="4"/>
  <c r="BN49" i="4"/>
  <c r="U56" i="4"/>
  <c r="BQ46" i="4"/>
  <c r="U55" i="4"/>
  <c r="U50" i="4"/>
  <c r="U58" i="4"/>
  <c r="U36" i="4"/>
  <c r="O54" i="4"/>
  <c r="BN57" i="4"/>
  <c r="I60" i="4"/>
  <c r="I42" i="4"/>
  <c r="BN36" i="4"/>
  <c r="BQ41" i="4"/>
  <c r="BN65" i="4"/>
  <c r="AD60" i="4"/>
  <c r="AD44" i="4"/>
  <c r="AD64" i="4"/>
  <c r="O59" i="4"/>
  <c r="AV52" i="4"/>
  <c r="O49" i="4"/>
  <c r="AV61" i="4"/>
  <c r="BN44" i="4"/>
  <c r="AV60" i="4"/>
  <c r="AV58" i="4"/>
  <c r="AD62" i="4"/>
  <c r="AV45" i="4"/>
  <c r="AD46" i="4"/>
  <c r="BQ60" i="4"/>
  <c r="BN52" i="4"/>
  <c r="BN43" i="4"/>
  <c r="U51" i="4"/>
  <c r="I61" i="4"/>
  <c r="U39" i="4"/>
  <c r="AV36" i="4"/>
  <c r="BQ59" i="4"/>
  <c r="BQ54" i="4"/>
  <c r="I45" i="4"/>
  <c r="O55" i="4"/>
  <c r="AV51" i="4"/>
  <c r="AV46" i="4"/>
  <c r="I63" i="4"/>
  <c r="O43" i="4"/>
  <c r="AV42" i="4"/>
  <c r="C43" i="4"/>
  <c r="C51" i="4"/>
  <c r="C59" i="4"/>
  <c r="C36" i="4"/>
  <c r="C44" i="4"/>
  <c r="C52" i="4"/>
  <c r="C60" i="4"/>
  <c r="C37" i="4"/>
  <c r="C45" i="4"/>
  <c r="C53" i="4"/>
  <c r="C61" i="4"/>
  <c r="C38" i="4"/>
  <c r="C46" i="4"/>
  <c r="C54" i="4"/>
  <c r="C62" i="4"/>
  <c r="C39" i="4"/>
  <c r="C47" i="4"/>
  <c r="C55" i="4"/>
  <c r="C63" i="4"/>
  <c r="C40" i="4"/>
  <c r="C48" i="4"/>
  <c r="C56" i="4"/>
  <c r="C64" i="4"/>
  <c r="C41" i="4"/>
  <c r="C49" i="4"/>
  <c r="C57" i="4"/>
  <c r="C42" i="4"/>
  <c r="C50" i="4"/>
  <c r="C58" i="4"/>
  <c r="Z2" i="4"/>
  <c r="BT35" i="4" s="1"/>
  <c r="I62" i="4"/>
  <c r="AD43" i="4"/>
  <c r="AV48" i="4"/>
  <c r="I64" i="4"/>
  <c r="O42" i="4"/>
  <c r="BQ61" i="4"/>
  <c r="AV37" i="4"/>
  <c r="BN41" i="4"/>
  <c r="BN64" i="4"/>
  <c r="U44" i="4"/>
  <c r="U41" i="4"/>
  <c r="U48" i="4"/>
  <c r="U54" i="4"/>
  <c r="U63" i="4"/>
  <c r="U53" i="4"/>
  <c r="U37" i="4"/>
  <c r="U46" i="4"/>
  <c r="O65" i="4"/>
  <c r="U60" i="4"/>
  <c r="U40" i="4"/>
  <c r="U57" i="4"/>
  <c r="U38" i="4"/>
  <c r="BQ63" i="4"/>
  <c r="BN62" i="4"/>
  <c r="BN58" i="4"/>
  <c r="U59" i="4"/>
  <c r="U65" i="4"/>
  <c r="U47" i="4"/>
  <c r="I2" i="4"/>
  <c r="U35" i="4" s="1"/>
  <c r="AA59" i="4"/>
  <c r="O39" i="4"/>
  <c r="O48" i="4"/>
  <c r="U42" i="4"/>
  <c r="U64" i="4"/>
  <c r="BQ50" i="4"/>
  <c r="BQ55" i="4"/>
  <c r="O51" i="4"/>
  <c r="O45" i="4"/>
  <c r="I49" i="4"/>
  <c r="AD58" i="4"/>
  <c r="O50" i="4"/>
  <c r="O64" i="4"/>
  <c r="I37" i="4"/>
  <c r="AD47" i="4"/>
  <c r="O57" i="4"/>
  <c r="O56" i="4"/>
  <c r="BQ43" i="4"/>
  <c r="AV40" i="4"/>
  <c r="AV38" i="4"/>
  <c r="BN46" i="4"/>
  <c r="BN56" i="4"/>
  <c r="X43" i="4"/>
  <c r="X58" i="4"/>
  <c r="X50" i="4"/>
  <c r="X55" i="4"/>
  <c r="X48" i="4"/>
  <c r="X37" i="4"/>
  <c r="X46" i="4"/>
  <c r="X41" i="4"/>
  <c r="X47" i="4"/>
  <c r="X64" i="4"/>
  <c r="X60" i="4"/>
  <c r="X59" i="4"/>
  <c r="X38" i="4"/>
  <c r="X51" i="4"/>
  <c r="X45" i="4"/>
  <c r="X40" i="4"/>
  <c r="X42" i="4"/>
  <c r="X36" i="4"/>
  <c r="J2" i="4"/>
  <c r="X35" i="4" s="1"/>
  <c r="X62" i="4"/>
  <c r="X63" i="4"/>
  <c r="X44" i="4"/>
  <c r="X49" i="4"/>
  <c r="X61" i="4"/>
  <c r="X54" i="4"/>
  <c r="X56" i="4"/>
  <c r="X52" i="4"/>
  <c r="X57" i="4"/>
  <c r="X39" i="4"/>
  <c r="AA50" i="4"/>
  <c r="I52" i="4"/>
  <c r="AD56" i="4"/>
  <c r="AD37" i="4"/>
  <c r="BQ37" i="4"/>
  <c r="BQ47" i="4"/>
  <c r="I36" i="4"/>
  <c r="AD55" i="4"/>
  <c r="AD59" i="4"/>
  <c r="O60" i="4"/>
  <c r="O36" i="4"/>
  <c r="BQ57" i="4"/>
  <c r="AV63" i="4"/>
  <c r="AV57" i="4"/>
  <c r="BN50" i="4"/>
  <c r="BN55" i="4"/>
  <c r="BN48" i="4"/>
  <c r="I57" i="4"/>
  <c r="I38" i="4"/>
  <c r="AD52" i="4"/>
  <c r="AD45" i="4"/>
  <c r="BQ49" i="4"/>
  <c r="BQ56" i="4"/>
  <c r="BQ39" i="4"/>
  <c r="BE43" i="4"/>
  <c r="I44" i="4"/>
  <c r="I58" i="4"/>
  <c r="AD39" i="4"/>
  <c r="AD36" i="4"/>
  <c r="O62" i="4"/>
  <c r="O58" i="4"/>
  <c r="BQ62" i="4"/>
  <c r="BQ45" i="4"/>
  <c r="R48" i="4"/>
  <c r="U2" i="4"/>
  <c r="BE35" i="4" s="1"/>
  <c r="AV39" i="4"/>
  <c r="AV62" i="4"/>
  <c r="BN42" i="4"/>
  <c r="BN54" i="4"/>
  <c r="BN40" i="4"/>
  <c r="AM58" i="4"/>
  <c r="L44" i="4"/>
  <c r="I55" i="4"/>
  <c r="I56" i="4"/>
  <c r="AA42" i="4"/>
  <c r="AD40" i="4"/>
  <c r="AD48" i="4"/>
  <c r="L2" i="4"/>
  <c r="AD35" i="4" s="1"/>
  <c r="AM47" i="4"/>
  <c r="BQ38" i="4"/>
  <c r="BQ44" i="4"/>
  <c r="Y2" i="4"/>
  <c r="BQ35" i="4" s="1"/>
  <c r="I40" i="4"/>
  <c r="I47" i="4"/>
  <c r="AA46" i="4"/>
  <c r="AD65" i="4"/>
  <c r="AD38" i="4"/>
  <c r="O52" i="4"/>
  <c r="O61" i="4"/>
  <c r="O63" i="4"/>
  <c r="AM57" i="4"/>
  <c r="BQ58" i="4"/>
  <c r="BQ53" i="4"/>
  <c r="R52" i="4"/>
  <c r="BE39" i="4"/>
  <c r="AV41" i="4"/>
  <c r="AV56" i="4"/>
  <c r="BN37" i="4"/>
  <c r="BN38" i="4"/>
  <c r="BN53" i="4"/>
  <c r="X2" i="4"/>
  <c r="BN35" i="4" s="1"/>
  <c r="R37" i="4"/>
  <c r="AA40" i="4"/>
  <c r="R57" i="4"/>
  <c r="BE50" i="4"/>
  <c r="AA39" i="4"/>
  <c r="AM56" i="4"/>
  <c r="BE44" i="4"/>
  <c r="F56" i="4"/>
  <c r="F61" i="4"/>
  <c r="L39" i="4"/>
  <c r="AA49" i="4"/>
  <c r="AM43" i="4"/>
  <c r="BE65" i="4"/>
  <c r="BB59" i="4"/>
  <c r="AS37" i="4"/>
  <c r="AG60" i="4"/>
  <c r="BB39" i="4"/>
  <c r="BK40" i="4"/>
  <c r="AG55" i="4"/>
  <c r="F46" i="4"/>
  <c r="L43" i="4"/>
  <c r="BB45" i="4"/>
  <c r="BK39" i="4"/>
  <c r="AG47" i="4"/>
  <c r="F59" i="4"/>
  <c r="L65" i="4"/>
  <c r="BB62" i="4"/>
  <c r="BK53" i="4"/>
  <c r="AG56" i="4"/>
  <c r="F51" i="4"/>
  <c r="L57" i="4"/>
  <c r="BH48" i="4"/>
  <c r="BB43" i="4"/>
  <c r="AG46" i="4"/>
  <c r="R40" i="4"/>
  <c r="BH63" i="4"/>
  <c r="AA57" i="4"/>
  <c r="AM61" i="4"/>
  <c r="AM49" i="4"/>
  <c r="R43" i="4"/>
  <c r="BE49" i="4"/>
  <c r="BT64" i="4"/>
  <c r="I53" i="4"/>
  <c r="I43" i="4"/>
  <c r="I59" i="4"/>
  <c r="E2" i="4"/>
  <c r="I35" i="4" s="1"/>
  <c r="BH55" i="4"/>
  <c r="AA47" i="4"/>
  <c r="AD41" i="4"/>
  <c r="AD49" i="4"/>
  <c r="AD63" i="4"/>
  <c r="AM46" i="4"/>
  <c r="AM41" i="4"/>
  <c r="R53" i="4"/>
  <c r="BE58" i="4"/>
  <c r="AV50" i="4"/>
  <c r="AV59" i="4"/>
  <c r="AV44" i="4"/>
  <c r="R2" i="4"/>
  <c r="AV35" i="4" s="1"/>
  <c r="BT52" i="4"/>
  <c r="I51" i="4"/>
  <c r="I41" i="4"/>
  <c r="I48" i="4"/>
  <c r="AD53" i="4"/>
  <c r="AD61" i="4"/>
  <c r="AD54" i="4"/>
  <c r="O41" i="4"/>
  <c r="O46" i="4"/>
  <c r="O47" i="4"/>
  <c r="G2" i="4"/>
  <c r="O35" i="4" s="1"/>
  <c r="BQ48" i="4"/>
  <c r="BQ51" i="4"/>
  <c r="BQ42" i="4"/>
  <c r="AV43" i="4"/>
  <c r="AV49" i="4"/>
  <c r="AV64" i="4"/>
  <c r="BN59" i="4"/>
  <c r="BN61" i="4"/>
  <c r="BN45" i="4"/>
  <c r="BN39" i="4"/>
  <c r="AP64" i="4"/>
  <c r="AP49" i="4"/>
  <c r="AP50" i="4"/>
  <c r="AP52" i="4"/>
  <c r="AP38" i="4"/>
  <c r="AP59" i="4"/>
  <c r="AP62" i="4"/>
  <c r="AP53" i="4"/>
  <c r="AP40" i="4"/>
  <c r="AP37" i="4"/>
  <c r="AP63" i="4"/>
  <c r="AP48" i="4"/>
  <c r="AP43" i="4"/>
  <c r="AP65" i="4"/>
  <c r="AP56" i="4"/>
  <c r="AP55" i="4"/>
  <c r="AP39" i="4"/>
  <c r="L41" i="4"/>
  <c r="L47" i="4"/>
  <c r="L55" i="4"/>
  <c r="L64" i="4"/>
  <c r="L42" i="4"/>
  <c r="L40" i="4"/>
  <c r="L62" i="4"/>
  <c r="L51" i="4"/>
  <c r="L54" i="4"/>
  <c r="BH41" i="4"/>
  <c r="BH36" i="4"/>
  <c r="BH40" i="4"/>
  <c r="BH53" i="4"/>
  <c r="BH54" i="4"/>
  <c r="BH57" i="4"/>
  <c r="BH38" i="4"/>
  <c r="V2" i="4"/>
  <c r="BH35" i="4" s="1"/>
  <c r="BH64" i="4"/>
  <c r="BH39" i="4"/>
  <c r="BH52" i="4"/>
  <c r="BH42" i="4"/>
  <c r="BH45" i="4"/>
  <c r="BH61" i="4"/>
  <c r="BH59" i="4"/>
  <c r="BB53" i="4"/>
  <c r="BB57" i="4"/>
  <c r="BB41" i="4"/>
  <c r="BB44" i="4"/>
  <c r="BB56" i="4"/>
  <c r="BB40" i="4"/>
  <c r="BB51" i="4"/>
  <c r="BB52" i="4"/>
  <c r="BB37" i="4"/>
  <c r="BB61" i="4"/>
  <c r="BB60" i="4"/>
  <c r="BB47" i="4"/>
  <c r="BB63" i="4"/>
  <c r="AP61" i="4"/>
  <c r="AP47" i="4"/>
  <c r="AS47" i="4"/>
  <c r="AS57" i="4"/>
  <c r="AS45" i="4"/>
  <c r="AS41" i="4"/>
  <c r="AS60" i="4"/>
  <c r="AS44" i="4"/>
  <c r="AS40" i="4"/>
  <c r="AS36" i="4"/>
  <c r="AS61" i="4"/>
  <c r="AS43" i="4"/>
  <c r="Q2" i="4"/>
  <c r="AS35" i="4" s="1"/>
  <c r="AS46" i="4"/>
  <c r="AS62" i="4"/>
  <c r="AS54" i="4"/>
  <c r="AS52" i="4"/>
  <c r="AS51" i="4"/>
  <c r="AP45" i="4"/>
  <c r="P2" i="4"/>
  <c r="AP35" i="4" s="1"/>
  <c r="F44" i="4"/>
  <c r="F58" i="4"/>
  <c r="F65" i="4"/>
  <c r="F45" i="4"/>
  <c r="F47" i="4"/>
  <c r="F64" i="4"/>
  <c r="F41" i="4"/>
  <c r="BK41" i="4"/>
  <c r="BK43" i="4"/>
  <c r="BK47" i="4"/>
  <c r="BK60" i="4"/>
  <c r="BK49" i="4"/>
  <c r="BK64" i="4"/>
  <c r="BK51" i="4"/>
  <c r="BK48" i="4"/>
  <c r="BK57" i="4"/>
  <c r="BK44" i="4"/>
  <c r="BK52" i="4"/>
  <c r="BK62" i="4"/>
  <c r="BK65" i="4"/>
  <c r="BK55" i="4"/>
  <c r="BK38" i="4"/>
  <c r="F54" i="4"/>
  <c r="F48" i="4"/>
  <c r="F43" i="4"/>
  <c r="L36" i="4"/>
  <c r="L59" i="4"/>
  <c r="L49" i="4"/>
  <c r="BH43" i="4"/>
  <c r="BH60" i="4"/>
  <c r="AS64" i="4"/>
  <c r="AS42" i="4"/>
  <c r="BK59" i="4"/>
  <c r="BK54" i="4"/>
  <c r="AP60" i="4"/>
  <c r="BT38" i="4"/>
  <c r="BT39" i="4"/>
  <c r="BT63" i="4"/>
  <c r="BT44" i="4"/>
  <c r="BT48" i="4"/>
  <c r="BT41" i="4"/>
  <c r="BT45" i="4"/>
  <c r="BT46" i="4"/>
  <c r="BT54" i="4"/>
  <c r="BT50" i="4"/>
  <c r="BT60" i="4"/>
  <c r="BT62" i="4"/>
  <c r="BT61" i="4"/>
  <c r="BT43" i="4"/>
  <c r="BT37" i="4"/>
  <c r="BT40" i="4"/>
  <c r="BT49" i="4"/>
  <c r="AG50" i="4"/>
  <c r="AG37" i="4"/>
  <c r="AG41" i="4"/>
  <c r="AG61" i="4"/>
  <c r="AG39" i="4"/>
  <c r="AG51" i="4"/>
  <c r="AG44" i="4"/>
  <c r="AG48" i="4"/>
  <c r="AG38" i="4"/>
  <c r="AG45" i="4"/>
  <c r="AG57" i="4"/>
  <c r="AG52" i="4"/>
  <c r="AG49" i="4"/>
  <c r="F40" i="4"/>
  <c r="F38" i="4"/>
  <c r="D2" i="4"/>
  <c r="F35" i="4" s="1"/>
  <c r="L63" i="4"/>
  <c r="L48" i="4"/>
  <c r="F2" i="4"/>
  <c r="L35" i="4" s="1"/>
  <c r="BH62" i="4"/>
  <c r="BH51" i="4"/>
  <c r="BB58" i="4"/>
  <c r="BB36" i="4"/>
  <c r="AS50" i="4"/>
  <c r="AS63" i="4"/>
  <c r="BK50" i="4"/>
  <c r="BK45" i="4"/>
  <c r="AG43" i="4"/>
  <c r="AG36" i="4"/>
  <c r="AP44" i="4"/>
  <c r="BT58" i="4"/>
  <c r="BT36" i="4"/>
  <c r="C2" i="4"/>
  <c r="C35" i="4" s="1"/>
  <c r="H2" i="4"/>
  <c r="R35" i="4" s="1"/>
  <c r="R36" i="4"/>
  <c r="R50" i="4"/>
  <c r="R54" i="4"/>
  <c r="R49" i="4"/>
  <c r="R61" i="4"/>
  <c r="R56" i="4"/>
  <c r="R58" i="4"/>
  <c r="R62" i="4"/>
  <c r="R60" i="4"/>
  <c r="R46" i="4"/>
  <c r="R51" i="4"/>
  <c r="R42" i="4"/>
  <c r="F55" i="4"/>
  <c r="F52" i="4"/>
  <c r="F57" i="4"/>
  <c r="L46" i="4"/>
  <c r="L38" i="4"/>
  <c r="BH47" i="4"/>
  <c r="BH58" i="4"/>
  <c r="BB50" i="4"/>
  <c r="BB48" i="4"/>
  <c r="T2" i="4"/>
  <c r="BB35" i="4" s="1"/>
  <c r="AS49" i="4"/>
  <c r="AS55" i="4"/>
  <c r="BK58" i="4"/>
  <c r="BK36" i="4"/>
  <c r="AG54" i="4"/>
  <c r="AG58" i="4"/>
  <c r="R38" i="4"/>
  <c r="R63" i="4"/>
  <c r="AP54" i="4"/>
  <c r="AP58" i="4"/>
  <c r="BT59" i="4"/>
  <c r="BT57" i="4"/>
  <c r="AM44" i="4"/>
  <c r="AM59" i="4"/>
  <c r="AM60" i="4"/>
  <c r="AM63" i="4"/>
  <c r="AM53" i="4"/>
  <c r="AM54" i="4"/>
  <c r="AM36" i="4"/>
  <c r="AM62" i="4"/>
  <c r="AM42" i="4"/>
  <c r="AM39" i="4"/>
  <c r="AM37" i="4"/>
  <c r="AM55" i="4"/>
  <c r="AM50" i="4"/>
  <c r="AA52" i="4"/>
  <c r="AA38" i="4"/>
  <c r="AA62" i="4"/>
  <c r="AA53" i="4"/>
  <c r="AA44" i="4"/>
  <c r="AA48" i="4"/>
  <c r="AA63" i="4"/>
  <c r="AA65" i="4"/>
  <c r="AA60" i="4"/>
  <c r="AA58" i="4"/>
  <c r="AA51" i="4"/>
  <c r="AA41" i="4"/>
  <c r="AA43" i="4"/>
  <c r="AA64" i="4"/>
  <c r="BE47" i="4"/>
  <c r="BE36" i="4"/>
  <c r="BE52" i="4"/>
  <c r="BE62" i="4"/>
  <c r="BE56" i="4"/>
  <c r="BE46" i="4"/>
  <c r="BE53" i="4"/>
  <c r="BE63" i="4"/>
  <c r="BE51" i="4"/>
  <c r="BE55" i="4"/>
  <c r="BE60" i="4"/>
  <c r="BE59" i="4"/>
  <c r="BE57" i="4"/>
  <c r="BE40" i="4"/>
  <c r="BE38" i="4"/>
  <c r="BE37" i="4"/>
  <c r="BE41" i="4"/>
  <c r="F49" i="4"/>
  <c r="F39" i="4"/>
  <c r="F37" i="4"/>
  <c r="L61" i="4"/>
  <c r="L58" i="4"/>
  <c r="BH37" i="4"/>
  <c r="BH50" i="4"/>
  <c r="AA61" i="4"/>
  <c r="AA36" i="4"/>
  <c r="BB54" i="4"/>
  <c r="BB38" i="4"/>
  <c r="AM64" i="4"/>
  <c r="AM40" i="4"/>
  <c r="O2" i="4"/>
  <c r="AM35" i="4" s="1"/>
  <c r="AS38" i="4"/>
  <c r="AS39" i="4"/>
  <c r="BK37" i="4"/>
  <c r="W2" i="4"/>
  <c r="BK35" i="4" s="1"/>
  <c r="AG53" i="4"/>
  <c r="AG42" i="4"/>
  <c r="R64" i="4"/>
  <c r="R55" i="4"/>
  <c r="BE45" i="4"/>
  <c r="AP42" i="4"/>
  <c r="AP46" i="4"/>
  <c r="BT55" i="4"/>
  <c r="BT65" i="4"/>
  <c r="F42" i="4"/>
  <c r="F50" i="4"/>
  <c r="F62" i="4"/>
  <c r="L53" i="4"/>
  <c r="L45" i="4"/>
  <c r="L37" i="4"/>
  <c r="BH56" i="4"/>
  <c r="AA55" i="4"/>
  <c r="AA45" i="4"/>
  <c r="K2" i="4"/>
  <c r="AA35" i="4" s="1"/>
  <c r="BB49" i="4"/>
  <c r="BB46" i="4"/>
  <c r="AM52" i="4"/>
  <c r="AM48" i="4"/>
  <c r="AS56" i="4"/>
  <c r="AS58" i="4"/>
  <c r="BK42" i="4"/>
  <c r="BK56" i="4"/>
  <c r="AG40" i="4"/>
  <c r="M2" i="4"/>
  <c r="AG35" i="4" s="1"/>
  <c r="R45" i="4"/>
  <c r="R47" i="4"/>
  <c r="BE61" i="4"/>
  <c r="BE64" i="4"/>
  <c r="AP41" i="4"/>
  <c r="AP36" i="4"/>
  <c r="BT53" i="4"/>
  <c r="BT56" i="4"/>
  <c r="F63" i="4"/>
  <c r="F36" i="4"/>
  <c r="F53" i="4"/>
  <c r="L52" i="4"/>
  <c r="L56" i="4"/>
  <c r="L60" i="4"/>
  <c r="BH49" i="4"/>
  <c r="BH46" i="4"/>
  <c r="AA54" i="4"/>
  <c r="AA56" i="4"/>
  <c r="BB64" i="4"/>
  <c r="BB55" i="4"/>
  <c r="AM51" i="4"/>
  <c r="AM38" i="4"/>
  <c r="AS59" i="4"/>
  <c r="AS48" i="4"/>
  <c r="BK61" i="4"/>
  <c r="BK46" i="4"/>
  <c r="AG59" i="4"/>
  <c r="R44" i="4"/>
  <c r="R59" i="4"/>
  <c r="R39" i="4"/>
  <c r="BE42" i="4"/>
  <c r="BE54" i="4"/>
  <c r="AP51" i="4"/>
  <c r="AP57" i="4"/>
  <c r="BT42" i="4"/>
  <c r="BT47" i="4"/>
  <c r="I46" i="4"/>
  <c r="I54" i="4"/>
  <c r="I39" i="4"/>
  <c r="AD42" i="4"/>
  <c r="AD50" i="4"/>
  <c r="AD57" i="4"/>
  <c r="O53" i="4"/>
  <c r="O44" i="4"/>
  <c r="O37" i="4"/>
  <c r="BQ40" i="4"/>
  <c r="BQ36" i="4"/>
  <c r="AV65" i="4"/>
  <c r="AV53" i="4"/>
  <c r="AV47" i="4"/>
  <c r="N2" i="4"/>
  <c r="AJ35" i="4" s="1"/>
  <c r="AJ37" i="4"/>
  <c r="AJ45" i="4"/>
  <c r="AJ53" i="4"/>
  <c r="AJ61" i="4"/>
  <c r="AJ59" i="4"/>
  <c r="AJ44" i="4"/>
  <c r="AJ60" i="4"/>
  <c r="AJ38" i="4"/>
  <c r="AJ46" i="4"/>
  <c r="AJ54" i="4"/>
  <c r="AJ62" i="4"/>
  <c r="AJ40" i="4"/>
  <c r="AJ48" i="4"/>
  <c r="AJ56" i="4"/>
  <c r="AJ64" i="4"/>
  <c r="AJ41" i="4"/>
  <c r="AJ57" i="4"/>
  <c r="AJ42" i="4"/>
  <c r="AJ50" i="4"/>
  <c r="AJ58" i="4"/>
  <c r="AJ43" i="4"/>
  <c r="AJ51" i="4"/>
  <c r="AJ36" i="4"/>
  <c r="AJ52" i="4"/>
  <c r="AJ39" i="4"/>
  <c r="AJ47" i="4"/>
  <c r="AJ55" i="4"/>
  <c r="AJ63" i="4"/>
  <c r="AJ49" i="4"/>
  <c r="AJ65" i="4"/>
  <c r="C2" i="2"/>
  <c r="D12" i="1" s="1"/>
  <c r="B15" i="1" s="1" a="1"/>
  <c r="E14" i="2"/>
  <c r="D15" i="2"/>
  <c r="E15" i="2" s="1"/>
  <c r="D16" i="2" s="1"/>
  <c r="E17" i="2" s="1"/>
  <c r="E9" i="2"/>
  <c r="D10" i="2"/>
  <c r="E10" i="2" s="1"/>
  <c r="D11" i="2" s="1"/>
  <c r="E12" i="2" s="1"/>
  <c r="C372" i="1" l="1"/>
  <c r="C370" i="1"/>
  <c r="C371" i="1"/>
  <c r="C374" i="1"/>
  <c r="C373" i="1"/>
  <c r="B15" i="1"/>
  <c r="C418" i="1"/>
  <c r="C426" i="1"/>
  <c r="C434" i="1"/>
  <c r="C442" i="1"/>
  <c r="C450" i="1"/>
  <c r="C458" i="1"/>
  <c r="C466" i="1"/>
  <c r="C474" i="1"/>
  <c r="C482" i="1"/>
  <c r="C490" i="1"/>
  <c r="C498" i="1"/>
  <c r="C506" i="1"/>
  <c r="C514" i="1"/>
  <c r="C522" i="1"/>
  <c r="C530" i="1"/>
  <c r="C538" i="1"/>
  <c r="C546" i="1"/>
  <c r="C554" i="1"/>
  <c r="C562" i="1"/>
  <c r="C570" i="1"/>
  <c r="C578" i="1"/>
  <c r="C586" i="1"/>
  <c r="C594" i="1"/>
  <c r="C602" i="1"/>
  <c r="C610" i="1"/>
  <c r="C618" i="1"/>
  <c r="C626" i="1"/>
  <c r="C634" i="1"/>
  <c r="C642" i="1"/>
  <c r="C650" i="1"/>
  <c r="C658" i="1"/>
  <c r="C666" i="1"/>
  <c r="C674" i="1"/>
  <c r="C682" i="1"/>
  <c r="C690" i="1"/>
  <c r="C698" i="1"/>
  <c r="C706" i="1"/>
  <c r="C714" i="1"/>
  <c r="C722" i="1"/>
  <c r="C730" i="1"/>
  <c r="C738" i="1"/>
  <c r="C411" i="1"/>
  <c r="C419" i="1"/>
  <c r="C427" i="1"/>
  <c r="C435" i="1"/>
  <c r="C443" i="1"/>
  <c r="C451" i="1"/>
  <c r="C459" i="1"/>
  <c r="C467" i="1"/>
  <c r="C475" i="1"/>
  <c r="C483" i="1"/>
  <c r="C491" i="1"/>
  <c r="C499" i="1"/>
  <c r="C507" i="1"/>
  <c r="C515" i="1"/>
  <c r="C523" i="1"/>
  <c r="C531" i="1"/>
  <c r="C539" i="1"/>
  <c r="C547" i="1"/>
  <c r="C555" i="1"/>
  <c r="C563" i="1"/>
  <c r="C571" i="1"/>
  <c r="C579" i="1"/>
  <c r="C587" i="1"/>
  <c r="C595" i="1"/>
  <c r="C603" i="1"/>
  <c r="C611" i="1"/>
  <c r="C619" i="1"/>
  <c r="C627" i="1"/>
  <c r="C635" i="1"/>
  <c r="C643" i="1"/>
  <c r="C651" i="1"/>
  <c r="C659" i="1"/>
  <c r="C667" i="1"/>
  <c r="C675" i="1"/>
  <c r="C683" i="1"/>
  <c r="C691" i="1"/>
  <c r="C699" i="1"/>
  <c r="C707" i="1"/>
  <c r="C715" i="1"/>
  <c r="C723" i="1"/>
  <c r="C731" i="1"/>
  <c r="C739" i="1"/>
  <c r="C417" i="1"/>
  <c r="C429" i="1"/>
  <c r="C439" i="1"/>
  <c r="C449" i="1"/>
  <c r="C461" i="1"/>
  <c r="C471" i="1"/>
  <c r="C481" i="1"/>
  <c r="C493" i="1"/>
  <c r="C503" i="1"/>
  <c r="C513" i="1"/>
  <c r="C525" i="1"/>
  <c r="C535" i="1"/>
  <c r="C545" i="1"/>
  <c r="C557" i="1"/>
  <c r="C567" i="1"/>
  <c r="C577" i="1"/>
  <c r="C589" i="1"/>
  <c r="C599" i="1"/>
  <c r="C609" i="1"/>
  <c r="C621" i="1"/>
  <c r="C631" i="1"/>
  <c r="C641" i="1"/>
  <c r="C653" i="1"/>
  <c r="C663" i="1"/>
  <c r="C673" i="1"/>
  <c r="C685" i="1"/>
  <c r="C695" i="1"/>
  <c r="C705" i="1"/>
  <c r="C717" i="1"/>
  <c r="C727" i="1"/>
  <c r="C737" i="1"/>
  <c r="C430" i="1"/>
  <c r="C440" i="1"/>
  <c r="C452" i="1"/>
  <c r="C462" i="1"/>
  <c r="C472" i="1"/>
  <c r="C484" i="1"/>
  <c r="C494" i="1"/>
  <c r="C504" i="1"/>
  <c r="C516" i="1"/>
  <c r="C526" i="1"/>
  <c r="C536" i="1"/>
  <c r="C548" i="1"/>
  <c r="C558" i="1"/>
  <c r="C568" i="1"/>
  <c r="C580" i="1"/>
  <c r="C590" i="1"/>
  <c r="C600" i="1"/>
  <c r="C622" i="1"/>
  <c r="C632" i="1"/>
  <c r="C644" i="1"/>
  <c r="C654" i="1"/>
  <c r="C664" i="1"/>
  <c r="C676" i="1"/>
  <c r="C686" i="1"/>
  <c r="C696" i="1"/>
  <c r="C708" i="1"/>
  <c r="C718" i="1"/>
  <c r="C728" i="1"/>
  <c r="C740" i="1"/>
  <c r="C420" i="1"/>
  <c r="C612" i="1"/>
  <c r="C423" i="1"/>
  <c r="C437" i="1"/>
  <c r="C453" i="1"/>
  <c r="C465" i="1"/>
  <c r="C479" i="1"/>
  <c r="C495" i="1"/>
  <c r="C509" i="1"/>
  <c r="C521" i="1"/>
  <c r="C537" i="1"/>
  <c r="C551" i="1"/>
  <c r="C565" i="1"/>
  <c r="C581" i="1"/>
  <c r="C593" i="1"/>
  <c r="C607" i="1"/>
  <c r="C623" i="1"/>
  <c r="C637" i="1"/>
  <c r="C649" i="1"/>
  <c r="C665" i="1"/>
  <c r="C679" i="1"/>
  <c r="C693" i="1"/>
  <c r="C709" i="1"/>
  <c r="C721" i="1"/>
  <c r="C735" i="1"/>
  <c r="C412" i="1"/>
  <c r="C454" i="1"/>
  <c r="C510" i="1"/>
  <c r="C608" i="1"/>
  <c r="C425" i="1"/>
  <c r="C485" i="1"/>
  <c r="C541" i="1"/>
  <c r="C583" i="1"/>
  <c r="C613" i="1"/>
  <c r="C639" i="1"/>
  <c r="C681" i="1"/>
  <c r="C711" i="1"/>
  <c r="C741" i="1"/>
  <c r="C428" i="1"/>
  <c r="C486" i="1"/>
  <c r="C542" i="1"/>
  <c r="C598" i="1"/>
  <c r="C656" i="1"/>
  <c r="C726" i="1"/>
  <c r="C415" i="1"/>
  <c r="C517" i="1"/>
  <c r="C615" i="1"/>
  <c r="C713" i="1"/>
  <c r="C432" i="1"/>
  <c r="C476" i="1"/>
  <c r="C532" i="1"/>
  <c r="C588" i="1"/>
  <c r="C630" i="1"/>
  <c r="C660" i="1"/>
  <c r="C688" i="1"/>
  <c r="C732" i="1"/>
  <c r="C421" i="1"/>
  <c r="C489" i="1"/>
  <c r="C575" i="1"/>
  <c r="C424" i="1"/>
  <c r="C438" i="1"/>
  <c r="C468" i="1"/>
  <c r="C480" i="1"/>
  <c r="C496" i="1"/>
  <c r="C524" i="1"/>
  <c r="C540" i="1"/>
  <c r="C552" i="1"/>
  <c r="C566" i="1"/>
  <c r="C582" i="1"/>
  <c r="C596" i="1"/>
  <c r="C624" i="1"/>
  <c r="C638" i="1"/>
  <c r="C652" i="1"/>
  <c r="C668" i="1"/>
  <c r="C680" i="1"/>
  <c r="C694" i="1"/>
  <c r="C710" i="1"/>
  <c r="C724" i="1"/>
  <c r="C736" i="1"/>
  <c r="C413" i="1"/>
  <c r="C441" i="1"/>
  <c r="C455" i="1"/>
  <c r="C469" i="1"/>
  <c r="C497" i="1"/>
  <c r="C511" i="1"/>
  <c r="C527" i="1"/>
  <c r="C553" i="1"/>
  <c r="C569" i="1"/>
  <c r="C597" i="1"/>
  <c r="C625" i="1"/>
  <c r="C655" i="1"/>
  <c r="C669" i="1"/>
  <c r="C697" i="1"/>
  <c r="C725" i="1"/>
  <c r="C414" i="1"/>
  <c r="C444" i="1"/>
  <c r="C456" i="1"/>
  <c r="C470" i="1"/>
  <c r="C500" i="1"/>
  <c r="C512" i="1"/>
  <c r="C528" i="1"/>
  <c r="C556" i="1"/>
  <c r="C572" i="1"/>
  <c r="C584" i="1"/>
  <c r="C614" i="1"/>
  <c r="C628" i="1"/>
  <c r="C640" i="1"/>
  <c r="C670" i="1"/>
  <c r="C684" i="1"/>
  <c r="C700" i="1"/>
  <c r="C712" i="1"/>
  <c r="C742" i="1"/>
  <c r="C431" i="1"/>
  <c r="C445" i="1"/>
  <c r="C457" i="1"/>
  <c r="C473" i="1"/>
  <c r="C487" i="1"/>
  <c r="C501" i="1"/>
  <c r="C529" i="1"/>
  <c r="C543" i="1"/>
  <c r="C559" i="1"/>
  <c r="C573" i="1"/>
  <c r="C585" i="1"/>
  <c r="C601" i="1"/>
  <c r="C629" i="1"/>
  <c r="C645" i="1"/>
  <c r="C657" i="1"/>
  <c r="C671" i="1"/>
  <c r="C687" i="1"/>
  <c r="C701" i="1"/>
  <c r="C729" i="1"/>
  <c r="C743" i="1"/>
  <c r="C416" i="1"/>
  <c r="C446" i="1"/>
  <c r="C460" i="1"/>
  <c r="C488" i="1"/>
  <c r="C502" i="1"/>
  <c r="C518" i="1"/>
  <c r="C544" i="1"/>
  <c r="C560" i="1"/>
  <c r="C574" i="1"/>
  <c r="C604" i="1"/>
  <c r="C616" i="1"/>
  <c r="C646" i="1"/>
  <c r="C672" i="1"/>
  <c r="C702" i="1"/>
  <c r="C716" i="1"/>
  <c r="C744" i="1"/>
  <c r="C433" i="1"/>
  <c r="C447" i="1"/>
  <c r="C463" i="1"/>
  <c r="C477" i="1"/>
  <c r="C505" i="1"/>
  <c r="C519" i="1"/>
  <c r="C533" i="1"/>
  <c r="C549" i="1"/>
  <c r="C561" i="1"/>
  <c r="C591" i="1"/>
  <c r="C605" i="1"/>
  <c r="C617" i="1"/>
  <c r="C508" i="1"/>
  <c r="C620" i="1"/>
  <c r="C678" i="1"/>
  <c r="C734" i="1"/>
  <c r="C520" i="1"/>
  <c r="C633" i="1"/>
  <c r="C689" i="1"/>
  <c r="C745" i="1"/>
  <c r="C422" i="1"/>
  <c r="C534" i="1"/>
  <c r="C636" i="1"/>
  <c r="C692" i="1"/>
  <c r="C436" i="1"/>
  <c r="C550" i="1"/>
  <c r="C647" i="1"/>
  <c r="C703" i="1"/>
  <c r="C448" i="1"/>
  <c r="C564" i="1"/>
  <c r="C648" i="1"/>
  <c r="C704" i="1"/>
  <c r="C464" i="1"/>
  <c r="C576" i="1"/>
  <c r="C661" i="1"/>
  <c r="C719" i="1"/>
  <c r="C478" i="1"/>
  <c r="C592" i="1"/>
  <c r="C662" i="1"/>
  <c r="C720" i="1"/>
  <c r="C492" i="1"/>
  <c r="C606" i="1"/>
  <c r="C677" i="1"/>
  <c r="C733" i="1"/>
  <c r="C380" i="1"/>
  <c r="C388" i="1"/>
  <c r="C396" i="1"/>
  <c r="C404" i="1"/>
  <c r="C382" i="1"/>
  <c r="C398" i="1"/>
  <c r="C383" i="1"/>
  <c r="C391" i="1"/>
  <c r="C407" i="1"/>
  <c r="C384" i="1"/>
  <c r="C400" i="1"/>
  <c r="C377" i="1"/>
  <c r="C409" i="1"/>
  <c r="C386" i="1"/>
  <c r="C402" i="1"/>
  <c r="C387" i="1"/>
  <c r="C403" i="1"/>
  <c r="C381" i="1"/>
  <c r="C389" i="1"/>
  <c r="C397" i="1"/>
  <c r="C405" i="1"/>
  <c r="C390" i="1"/>
  <c r="C406" i="1"/>
  <c r="C375" i="1"/>
  <c r="C399" i="1"/>
  <c r="C376" i="1"/>
  <c r="C392" i="1"/>
  <c r="C408" i="1"/>
  <c r="C385" i="1"/>
  <c r="C393" i="1"/>
  <c r="C401" i="1"/>
  <c r="C378" i="1"/>
  <c r="C394" i="1"/>
  <c r="C410" i="1"/>
  <c r="C379" i="1"/>
  <c r="C395" i="1"/>
  <c r="C369" i="1"/>
  <c r="C365" i="1"/>
  <c r="C366" i="1"/>
  <c r="C367" i="1"/>
  <c r="C368" i="1"/>
  <c r="F10" i="2"/>
  <c r="A6" i="2"/>
  <c r="F15" i="2"/>
  <c r="B6" i="2"/>
  <c r="AC44" i="4" l="1"/>
  <c r="F18" i="5"/>
  <c r="F82" i="5"/>
  <c r="F146" i="5"/>
  <c r="F196" i="5"/>
  <c r="F260" i="5"/>
  <c r="F372" i="5"/>
  <c r="F428" i="5"/>
  <c r="F472" i="5"/>
  <c r="F528" i="5"/>
  <c r="F572" i="5"/>
  <c r="F628" i="5"/>
  <c r="F211" i="5"/>
  <c r="F275" i="5"/>
  <c r="F339" i="5"/>
  <c r="F385" i="5"/>
  <c r="F80" i="5"/>
  <c r="F93" i="5"/>
  <c r="F245" i="5"/>
  <c r="F331" i="5"/>
  <c r="F94" i="5"/>
  <c r="F161" i="5"/>
  <c r="F214" i="5"/>
  <c r="F312" i="5"/>
  <c r="F402" i="5"/>
  <c r="F533" i="5"/>
  <c r="F663" i="5"/>
  <c r="F727" i="5"/>
  <c r="F250" i="5"/>
  <c r="F313" i="5"/>
  <c r="F502" i="5"/>
  <c r="F22" i="5"/>
  <c r="F175" i="5"/>
  <c r="F286" i="5"/>
  <c r="F341" i="5"/>
  <c r="F435" i="5"/>
  <c r="F477" i="5"/>
  <c r="F602" i="5"/>
  <c r="F682" i="5"/>
  <c r="F719" i="5"/>
  <c r="F189" i="5"/>
  <c r="F446" i="5"/>
  <c r="F571" i="5"/>
  <c r="F655" i="5"/>
  <c r="F692" i="5"/>
  <c r="F344" i="5"/>
  <c r="F665" i="5"/>
  <c r="F723" i="5"/>
  <c r="F103" i="5"/>
  <c r="F232" i="5"/>
  <c r="F358" i="5"/>
  <c r="F447" i="5"/>
  <c r="F680" i="5"/>
  <c r="F225" i="5"/>
  <c r="F474" i="5"/>
  <c r="F58" i="5"/>
  <c r="F573" i="5"/>
  <c r="F694" i="5"/>
  <c r="F718" i="5"/>
  <c r="F35" i="5"/>
  <c r="F351" i="5"/>
  <c r="F378" i="5"/>
  <c r="F383" i="5"/>
  <c r="F469" i="5"/>
  <c r="F642" i="5"/>
  <c r="F711" i="5"/>
  <c r="F332" i="5"/>
  <c r="F522" i="5"/>
  <c r="F626" i="5"/>
  <c r="F72" i="5"/>
  <c r="F336" i="5"/>
  <c r="F483" i="5"/>
  <c r="F96" i="5"/>
  <c r="F390" i="5"/>
  <c r="F647" i="5"/>
  <c r="F660" i="5"/>
  <c r="F733" i="5"/>
  <c r="F121" i="5"/>
  <c r="F246" i="5"/>
  <c r="F530" i="5"/>
  <c r="F122" i="5"/>
  <c r="F370" i="5"/>
  <c r="F458" i="5"/>
  <c r="F702" i="5"/>
  <c r="F591" i="5"/>
  <c r="F709" i="5"/>
  <c r="F36" i="5"/>
  <c r="F376" i="5"/>
  <c r="F432" i="5"/>
  <c r="F476" i="5"/>
  <c r="F532" i="5"/>
  <c r="F588" i="5"/>
  <c r="F632" i="5"/>
  <c r="F51" i="5"/>
  <c r="F101" i="5"/>
  <c r="F165" i="5"/>
  <c r="F229" i="5"/>
  <c r="F389" i="5"/>
  <c r="F86" i="5"/>
  <c r="F32" i="5"/>
  <c r="F99" i="5"/>
  <c r="F462" i="5"/>
  <c r="F526" i="5"/>
  <c r="F167" i="5"/>
  <c r="F137" i="5"/>
  <c r="F319" i="5"/>
  <c r="F465" i="5"/>
  <c r="F538" i="5"/>
  <c r="F611" i="5"/>
  <c r="F79" i="5"/>
  <c r="F174" i="5"/>
  <c r="F257" i="5"/>
  <c r="F320" i="5"/>
  <c r="F379" i="5"/>
  <c r="F507" i="5"/>
  <c r="F181" i="5"/>
  <c r="F482" i="5"/>
  <c r="F607" i="5"/>
  <c r="F649" i="5"/>
  <c r="F687" i="5"/>
  <c r="F131" i="5"/>
  <c r="F308" i="5"/>
  <c r="F451" i="5"/>
  <c r="F493" i="5"/>
  <c r="F577" i="5"/>
  <c r="F730" i="5"/>
  <c r="F247" i="5"/>
  <c r="F562" i="5"/>
  <c r="F295" i="5"/>
  <c r="F661" i="5"/>
  <c r="F55" i="5"/>
  <c r="F91" i="5"/>
  <c r="F155" i="5"/>
  <c r="F219" i="5"/>
  <c r="F269" i="5"/>
  <c r="F333" i="5"/>
  <c r="F380" i="5"/>
  <c r="F436" i="5"/>
  <c r="F492" i="5"/>
  <c r="F536" i="5"/>
  <c r="F592" i="5"/>
  <c r="F636" i="5"/>
  <c r="F170" i="5"/>
  <c r="F234" i="5"/>
  <c r="F284" i="5"/>
  <c r="F348" i="5"/>
  <c r="F25" i="5"/>
  <c r="F105" i="5"/>
  <c r="F276" i="5"/>
  <c r="F343" i="5"/>
  <c r="F645" i="5"/>
  <c r="F145" i="5"/>
  <c r="F249" i="5"/>
  <c r="F413" i="5"/>
  <c r="F486" i="5"/>
  <c r="F543" i="5"/>
  <c r="F672" i="5"/>
  <c r="F736" i="5"/>
  <c r="F89" i="5"/>
  <c r="F264" i="5"/>
  <c r="F327" i="5"/>
  <c r="F429" i="5"/>
  <c r="F513" i="5"/>
  <c r="F41" i="5"/>
  <c r="F120" i="5"/>
  <c r="F244" i="5"/>
  <c r="F487" i="5"/>
  <c r="F529" i="5"/>
  <c r="F728" i="5"/>
  <c r="F61" i="5"/>
  <c r="F259" i="5"/>
  <c r="F498" i="5"/>
  <c r="F582" i="5"/>
  <c r="F701" i="5"/>
  <c r="F140" i="5"/>
  <c r="F457" i="5"/>
  <c r="F541" i="5"/>
  <c r="F615" i="5"/>
  <c r="F738" i="5"/>
  <c r="F114" i="5"/>
  <c r="F187" i="5"/>
  <c r="F338" i="5"/>
  <c r="F408" i="5"/>
  <c r="F500" i="5"/>
  <c r="F568" i="5"/>
  <c r="F19" i="5"/>
  <c r="F156" i="5"/>
  <c r="F243" i="5"/>
  <c r="F316" i="5"/>
  <c r="F31" i="5"/>
  <c r="F129" i="5"/>
  <c r="F282" i="5"/>
  <c r="F430" i="5"/>
  <c r="F567" i="5"/>
  <c r="F631" i="5"/>
  <c r="F48" i="5"/>
  <c r="F194" i="5"/>
  <c r="F418" i="5"/>
  <c r="F690" i="5"/>
  <c r="F21" i="5"/>
  <c r="F157" i="5"/>
  <c r="F518" i="5"/>
  <c r="F71" i="5"/>
  <c r="F158" i="5"/>
  <c r="F362" i="5"/>
  <c r="F409" i="5"/>
  <c r="F705" i="5"/>
  <c r="F34" i="5"/>
  <c r="F328" i="5"/>
  <c r="F425" i="5"/>
  <c r="F587" i="5"/>
  <c r="F629" i="5"/>
  <c r="F678" i="5"/>
  <c r="F724" i="5"/>
  <c r="F273" i="5"/>
  <c r="F394" i="5"/>
  <c r="F633" i="5"/>
  <c r="F637" i="5"/>
  <c r="F185" i="5"/>
  <c r="F638" i="5"/>
  <c r="F688" i="5"/>
  <c r="F85" i="5"/>
  <c r="F53" i="5"/>
  <c r="F254" i="5"/>
  <c r="F199" i="5"/>
  <c r="F345" i="5"/>
  <c r="F717" i="5"/>
  <c r="F253" i="5"/>
  <c r="F431" i="5"/>
  <c r="F595" i="5"/>
  <c r="F134" i="5"/>
  <c r="F411" i="5"/>
  <c r="F621" i="5"/>
  <c r="F17" i="5"/>
  <c r="F454" i="5"/>
  <c r="F685" i="5"/>
  <c r="F610" i="5"/>
  <c r="F473" i="5"/>
  <c r="F668" i="5"/>
  <c r="F113" i="5"/>
  <c r="F463" i="5"/>
  <c r="F495" i="5"/>
  <c r="F350" i="5"/>
  <c r="F426" i="5"/>
  <c r="F84" i="5"/>
  <c r="F359" i="5"/>
  <c r="F213" i="5"/>
  <c r="F228" i="5"/>
  <c r="F301" i="5"/>
  <c r="F460" i="5"/>
  <c r="F45" i="5"/>
  <c r="F274" i="5"/>
  <c r="F412" i="5"/>
  <c r="F504" i="5"/>
  <c r="F596" i="5"/>
  <c r="F92" i="5"/>
  <c r="F38" i="5"/>
  <c r="F135" i="5"/>
  <c r="F87" i="5"/>
  <c r="F288" i="5"/>
  <c r="F382" i="5"/>
  <c r="F503" i="5"/>
  <c r="F200" i="5"/>
  <c r="F423" i="5"/>
  <c r="F695" i="5"/>
  <c r="F278" i="5"/>
  <c r="F367" i="5"/>
  <c r="F523" i="5"/>
  <c r="F565" i="5"/>
  <c r="F166" i="5"/>
  <c r="F414" i="5"/>
  <c r="F461" i="5"/>
  <c r="F618" i="5"/>
  <c r="F664" i="5"/>
  <c r="F634" i="5"/>
  <c r="F683" i="5"/>
  <c r="F159" i="5"/>
  <c r="F287" i="5"/>
  <c r="F405" i="5"/>
  <c r="F499" i="5"/>
  <c r="F46" i="5"/>
  <c r="F510" i="5"/>
  <c r="F375" i="5"/>
  <c r="F712" i="5"/>
  <c r="F662" i="5"/>
  <c r="F107" i="5"/>
  <c r="F281" i="5"/>
  <c r="F677" i="5"/>
  <c r="F125" i="5"/>
  <c r="F248" i="5"/>
  <c r="F651" i="5"/>
  <c r="F725" i="5"/>
  <c r="F574" i="5"/>
  <c r="F744" i="5"/>
  <c r="F569" i="5"/>
  <c r="F506" i="5"/>
  <c r="F364" i="5"/>
  <c r="F524" i="5"/>
  <c r="F203" i="5"/>
  <c r="F300" i="5"/>
  <c r="F118" i="5"/>
  <c r="F78" i="5"/>
  <c r="F627" i="5"/>
  <c r="F704" i="5"/>
  <c r="F201" i="5"/>
  <c r="F224" i="5"/>
  <c r="F441" i="5"/>
  <c r="F742" i="5"/>
  <c r="F531" i="5"/>
  <c r="F511" i="5"/>
  <c r="F698" i="5"/>
  <c r="F395" i="5"/>
  <c r="F449" i="5"/>
  <c r="F50" i="5"/>
  <c r="F123" i="5"/>
  <c r="F292" i="5"/>
  <c r="F347" i="5"/>
  <c r="F440" i="5"/>
  <c r="F508" i="5"/>
  <c r="F600" i="5"/>
  <c r="F28" i="5"/>
  <c r="F266" i="5"/>
  <c r="F130" i="5"/>
  <c r="F387" i="5"/>
  <c r="F453" i="5"/>
  <c r="F112" i="5"/>
  <c r="F67" i="5"/>
  <c r="F354" i="5"/>
  <c r="F285" i="5"/>
  <c r="F570" i="5"/>
  <c r="F90" i="5"/>
  <c r="F314" i="5"/>
  <c r="F374" i="5"/>
  <c r="F419" i="5"/>
  <c r="F466" i="5"/>
  <c r="F623" i="5"/>
  <c r="F714" i="5"/>
  <c r="F150" i="5"/>
  <c r="F217" i="5"/>
  <c r="F280" i="5"/>
  <c r="F342" i="5"/>
  <c r="F639" i="5"/>
  <c r="F176" i="5"/>
  <c r="F302" i="5"/>
  <c r="F415" i="5"/>
  <c r="F686" i="5"/>
  <c r="F65" i="5"/>
  <c r="F684" i="5"/>
  <c r="F739" i="5"/>
  <c r="F126" i="5"/>
  <c r="F318" i="5"/>
  <c r="F151" i="5"/>
  <c r="F676" i="5"/>
  <c r="F268" i="5"/>
  <c r="F707" i="5"/>
  <c r="F297" i="5"/>
  <c r="F144" i="5"/>
  <c r="F262" i="5"/>
  <c r="F490" i="5"/>
  <c r="F659" i="5"/>
  <c r="F732" i="5"/>
  <c r="F720" i="5"/>
  <c r="F442" i="5"/>
  <c r="F646" i="5"/>
  <c r="F670" i="5"/>
  <c r="F186" i="5"/>
  <c r="F589" i="5"/>
  <c r="F443" i="5"/>
  <c r="F444" i="5"/>
  <c r="F604" i="5"/>
  <c r="F49" i="5"/>
  <c r="F434" i="5"/>
  <c r="F575" i="5"/>
  <c r="F195" i="5"/>
  <c r="F321" i="5"/>
  <c r="F534" i="5"/>
  <c r="F673" i="5"/>
  <c r="F399" i="5"/>
  <c r="F190" i="5"/>
  <c r="F706" i="5"/>
  <c r="F729" i="5"/>
  <c r="F609" i="5"/>
  <c r="F479" i="5"/>
  <c r="F667" i="5"/>
  <c r="F525" i="5"/>
  <c r="F152" i="5"/>
  <c r="F323" i="5"/>
  <c r="F505" i="5"/>
  <c r="F296" i="5"/>
  <c r="F537" i="5"/>
  <c r="F593" i="5"/>
  <c r="F666" i="5"/>
  <c r="F546" i="5"/>
  <c r="F734" i="5"/>
  <c r="F679" i="5"/>
  <c r="F700" i="5"/>
  <c r="F527" i="5"/>
  <c r="F368" i="5"/>
  <c r="F237" i="5"/>
  <c r="F396" i="5"/>
  <c r="F560" i="5"/>
  <c r="F421" i="5"/>
  <c r="F658" i="5"/>
  <c r="F208" i="5"/>
  <c r="F149" i="5"/>
  <c r="F539" i="5"/>
  <c r="F322" i="5"/>
  <c r="F514" i="5"/>
  <c r="F43" i="5"/>
  <c r="F478" i="5"/>
  <c r="F289" i="5"/>
  <c r="F304" i="5"/>
  <c r="F689" i="5"/>
  <c r="F630" i="5"/>
  <c r="F177" i="5"/>
  <c r="F317" i="5"/>
  <c r="F594" i="5"/>
  <c r="F309" i="5"/>
  <c r="F721" i="5"/>
  <c r="F545" i="5"/>
  <c r="F467" i="5"/>
  <c r="F561" i="5"/>
  <c r="F162" i="5"/>
  <c r="F437" i="5"/>
  <c r="F184" i="5"/>
  <c r="F401" i="5"/>
  <c r="F192" i="5"/>
  <c r="F363" i="5"/>
  <c r="F693" i="5"/>
  <c r="F206" i="5"/>
  <c r="F691" i="5"/>
  <c r="F310" i="5"/>
  <c r="F377" i="5"/>
  <c r="F148" i="5"/>
  <c r="F294" i="5"/>
  <c r="F669" i="5"/>
  <c r="F540" i="5"/>
  <c r="F307" i="5"/>
  <c r="F154" i="5"/>
  <c r="F696" i="5"/>
  <c r="F231" i="5"/>
  <c r="F740" i="5"/>
  <c r="F311" i="5"/>
  <c r="F193" i="5"/>
  <c r="F239" i="5"/>
  <c r="F73" i="5"/>
  <c r="F427" i="5"/>
  <c r="F553" i="5"/>
  <c r="F598" i="5"/>
  <c r="F556" i="5"/>
  <c r="F124" i="5"/>
  <c r="F202" i="5"/>
  <c r="F334" i="5"/>
  <c r="F238" i="5"/>
  <c r="F509" i="5"/>
  <c r="F657" i="5"/>
  <c r="F583" i="5"/>
  <c r="F267" i="5"/>
  <c r="F240" i="5"/>
  <c r="F578" i="5"/>
  <c r="F400" i="5"/>
  <c r="F564" i="5"/>
  <c r="F60" i="5"/>
  <c r="F133" i="5"/>
  <c r="F491" i="5"/>
  <c r="F216" i="5"/>
  <c r="F52" i="5"/>
  <c r="F335" i="5"/>
  <c r="F519" i="5"/>
  <c r="F64" i="5"/>
  <c r="F329" i="5"/>
  <c r="F303" i="5"/>
  <c r="F605" i="5"/>
  <c r="F697" i="5"/>
  <c r="F547" i="5"/>
  <c r="F619" i="5"/>
  <c r="F391" i="5"/>
  <c r="F218" i="5"/>
  <c r="F641" i="5"/>
  <c r="F731" i="5"/>
  <c r="F745" i="5"/>
  <c r="F353" i="5"/>
  <c r="F653" i="5"/>
  <c r="F455" i="5"/>
  <c r="F674" i="5"/>
  <c r="F164" i="5"/>
  <c r="F404" i="5"/>
  <c r="F620" i="5"/>
  <c r="F138" i="5"/>
  <c r="F349" i="5"/>
  <c r="F599" i="5"/>
  <c r="F57" i="5"/>
  <c r="F256" i="5"/>
  <c r="F585" i="5"/>
  <c r="F98" i="5"/>
  <c r="F265" i="5"/>
  <c r="F550" i="5"/>
  <c r="F182" i="5"/>
  <c r="F566" i="5"/>
  <c r="F710" i="5"/>
  <c r="F625" i="5"/>
  <c r="F422" i="5"/>
  <c r="F703" i="5"/>
  <c r="F671" i="5"/>
  <c r="F54" i="5"/>
  <c r="F198" i="5"/>
  <c r="F326" i="5"/>
  <c r="F305" i="5"/>
  <c r="F563" i="5"/>
  <c r="F337" i="5"/>
  <c r="F171" i="5"/>
  <c r="F290" i="5"/>
  <c r="F614" i="5"/>
  <c r="F77" i="5"/>
  <c r="F464" i="5"/>
  <c r="F624" i="5"/>
  <c r="F83" i="5"/>
  <c r="F357" i="5"/>
  <c r="F227" i="5"/>
  <c r="F371" i="5"/>
  <c r="F535" i="5"/>
  <c r="F63" i="5"/>
  <c r="F263" i="5"/>
  <c r="F127" i="5"/>
  <c r="F230" i="5"/>
  <c r="F209" i="5"/>
  <c r="F272" i="5"/>
  <c r="F555" i="5"/>
  <c r="F597" i="5"/>
  <c r="F737" i="5"/>
  <c r="F102" i="5"/>
  <c r="F650" i="5"/>
  <c r="F715" i="5"/>
  <c r="F191" i="5"/>
  <c r="F489" i="5"/>
  <c r="F515" i="5"/>
  <c r="F438" i="5"/>
  <c r="F726" i="5"/>
  <c r="F212" i="5"/>
  <c r="F735" i="5"/>
  <c r="F47" i="5"/>
  <c r="F635" i="5"/>
  <c r="F168" i="5"/>
  <c r="F410" i="5"/>
  <c r="F352" i="5"/>
  <c r="F241" i="5"/>
  <c r="F306" i="5"/>
  <c r="F468" i="5"/>
  <c r="F652" i="5"/>
  <c r="F373" i="5"/>
  <c r="F142" i="5"/>
  <c r="F233" i="5"/>
  <c r="F70" i="5"/>
  <c r="F116" i="5"/>
  <c r="F271" i="5"/>
  <c r="F279" i="5"/>
  <c r="F110" i="5"/>
  <c r="F204" i="5"/>
  <c r="F551" i="5"/>
  <c r="F708" i="5"/>
  <c r="F163" i="5"/>
  <c r="F459" i="5"/>
  <c r="F16" i="5"/>
  <c r="F226" i="5"/>
  <c r="F95" i="5"/>
  <c r="F66" i="5"/>
  <c r="F406" i="5"/>
  <c r="F521" i="5"/>
  <c r="F617" i="5"/>
  <c r="F207" i="5"/>
  <c r="F501" i="5"/>
  <c r="F643" i="5"/>
  <c r="F183" i="5"/>
  <c r="F743" i="5"/>
  <c r="F433" i="5"/>
  <c r="F109" i="5"/>
  <c r="F496" i="5"/>
  <c r="F656" i="5"/>
  <c r="F485" i="5"/>
  <c r="F558" i="5"/>
  <c r="F613" i="5"/>
  <c r="F445" i="5"/>
  <c r="F223" i="5"/>
  <c r="F23" i="5"/>
  <c r="F716" i="5"/>
  <c r="F675" i="5"/>
  <c r="F603" i="5"/>
  <c r="F255" i="5"/>
  <c r="F586" i="5"/>
  <c r="F557" i="5"/>
  <c r="F417" i="5"/>
  <c r="F741" i="5"/>
  <c r="F76" i="5"/>
  <c r="F197" i="5"/>
  <c r="F381" i="5"/>
  <c r="F450" i="5"/>
  <c r="F128" i="5"/>
  <c r="F386" i="5"/>
  <c r="F542" i="5"/>
  <c r="F169" i="5"/>
  <c r="F699" i="5"/>
  <c r="F44" i="5"/>
  <c r="F494" i="5"/>
  <c r="F143" i="5"/>
  <c r="F403" i="5"/>
  <c r="F497" i="5"/>
  <c r="F139" i="5"/>
  <c r="F24" i="5"/>
  <c r="F235" i="5"/>
  <c r="F346" i="5"/>
  <c r="F579" i="5"/>
  <c r="F291" i="5"/>
  <c r="F75" i="5"/>
  <c r="F261" i="5"/>
  <c r="F616" i="5"/>
  <c r="F360" i="5"/>
  <c r="F68" i="5"/>
  <c r="F30" i="5"/>
  <c r="F549" i="5"/>
  <c r="F215" i="5"/>
  <c r="F365" i="5"/>
  <c r="F74" i="5"/>
  <c r="F452" i="5"/>
  <c r="F173" i="5"/>
  <c r="F713" i="5"/>
  <c r="F160" i="5"/>
  <c r="F325" i="5"/>
  <c r="F416" i="5"/>
  <c r="F132" i="5"/>
  <c r="F456" i="5"/>
  <c r="F283" i="5"/>
  <c r="F392" i="5"/>
  <c r="F108" i="5"/>
  <c r="F475" i="5"/>
  <c r="F397" i="5"/>
  <c r="F210" i="5"/>
  <c r="F361" i="5"/>
  <c r="F299" i="5"/>
  <c r="F606" i="5"/>
  <c r="F407" i="5"/>
  <c r="F26" i="5"/>
  <c r="F584" i="5"/>
  <c r="F324" i="5"/>
  <c r="F81" i="5"/>
  <c r="F330" i="5"/>
  <c r="F37" i="5"/>
  <c r="F420" i="5"/>
  <c r="F471" i="5"/>
  <c r="F640" i="5"/>
  <c r="F384" i="5"/>
  <c r="F548" i="5"/>
  <c r="F88" i="5"/>
  <c r="F42" i="5"/>
  <c r="F424" i="5"/>
  <c r="F62" i="5"/>
  <c r="F393" i="5"/>
  <c r="F39" i="5"/>
  <c r="F298" i="5"/>
  <c r="F648" i="5"/>
  <c r="F180" i="5"/>
  <c r="F366" i="5"/>
  <c r="F188" i="5"/>
  <c r="F552" i="5"/>
  <c r="F681" i="5"/>
  <c r="F340" i="5"/>
  <c r="F33" i="5"/>
  <c r="F117" i="5"/>
  <c r="F293" i="5"/>
  <c r="F644" i="5"/>
  <c r="F388" i="5"/>
  <c r="F100" i="5"/>
  <c r="F277" i="5"/>
  <c r="F252" i="5"/>
  <c r="F608" i="5"/>
  <c r="F59" i="5"/>
  <c r="F136" i="5"/>
  <c r="F242" i="5"/>
  <c r="F480" i="5"/>
  <c r="F69" i="5"/>
  <c r="F520" i="5"/>
  <c r="F251" i="5"/>
  <c r="F439" i="5"/>
  <c r="F612" i="5"/>
  <c r="F356" i="5"/>
  <c r="F222" i="5"/>
  <c r="F398" i="5"/>
  <c r="F153" i="5"/>
  <c r="F576" i="5"/>
  <c r="F315" i="5"/>
  <c r="F119" i="5"/>
  <c r="F481" i="5"/>
  <c r="F29" i="5"/>
  <c r="F590" i="5"/>
  <c r="F270" i="5"/>
  <c r="F115" i="5"/>
  <c r="F488" i="5"/>
  <c r="F601" i="5"/>
  <c r="F20" i="5"/>
  <c r="F220" i="5"/>
  <c r="F580" i="5"/>
  <c r="F27" i="5"/>
  <c r="F554" i="5"/>
  <c r="F654" i="5"/>
  <c r="F355" i="5"/>
  <c r="F104" i="5"/>
  <c r="F179" i="5"/>
  <c r="F544" i="5"/>
  <c r="F40" i="5"/>
  <c r="F221" i="5"/>
  <c r="F369" i="5"/>
  <c r="F178" i="5"/>
  <c r="F236" i="5"/>
  <c r="F559" i="5"/>
  <c r="F111" i="5"/>
  <c r="F56" i="5"/>
  <c r="F512" i="5"/>
  <c r="F722" i="5"/>
  <c r="F517" i="5"/>
  <c r="F172" i="5"/>
  <c r="F141" i="5"/>
  <c r="F97" i="5"/>
  <c r="F622" i="5"/>
  <c r="F147" i="5"/>
  <c r="F516" i="5"/>
  <c r="F470" i="5"/>
  <c r="F581" i="5"/>
  <c r="F258" i="5"/>
  <c r="F106" i="5"/>
  <c r="F205" i="5"/>
  <c r="F484" i="5"/>
  <c r="F448" i="5"/>
  <c r="F15" i="5"/>
  <c r="E59" i="4"/>
  <c r="E61" i="4"/>
  <c r="BC62" i="4"/>
  <c r="E49" i="4"/>
  <c r="E57" i="4"/>
  <c r="BR50" i="4"/>
  <c r="AR49" i="4"/>
  <c r="AU43" i="4"/>
  <c r="BL65" i="4"/>
  <c r="BJ47" i="4"/>
  <c r="BG58" i="4"/>
  <c r="H43" i="4"/>
  <c r="AU35" i="4"/>
  <c r="N55" i="4"/>
  <c r="AI49" i="4"/>
  <c r="AL58" i="4"/>
  <c r="AC54" i="4"/>
  <c r="AL65" i="4"/>
  <c r="Q35" i="4"/>
  <c r="AL48" i="4"/>
  <c r="BJ43" i="4"/>
  <c r="BD47" i="4"/>
  <c r="BF52" i="4"/>
  <c r="AU56" i="4"/>
  <c r="BC40" i="4"/>
  <c r="BR37" i="4"/>
  <c r="BP56" i="4"/>
  <c r="AO44" i="4"/>
  <c r="BF62" i="4"/>
  <c r="AO56" i="4"/>
  <c r="BO55" i="4"/>
  <c r="BM35" i="4"/>
  <c r="AL41" i="4"/>
  <c r="AR64" i="4"/>
  <c r="AR65" i="4"/>
  <c r="AR63" i="4"/>
  <c r="BF65" i="4"/>
  <c r="H57" i="4"/>
  <c r="AU61" i="4"/>
  <c r="K57" i="4"/>
  <c r="AC51" i="4"/>
  <c r="AN51" i="4"/>
  <c r="AO46" i="4"/>
  <c r="AW50" i="4"/>
  <c r="K35" i="4"/>
  <c r="BV62" i="4"/>
  <c r="AT42" i="4"/>
  <c r="AL57" i="4"/>
  <c r="AX40" i="4"/>
  <c r="BC60" i="4"/>
  <c r="AR47" i="4"/>
  <c r="N60" i="4"/>
  <c r="AO48" i="4"/>
  <c r="BI56" i="4"/>
  <c r="BF50" i="4"/>
  <c r="BD59" i="4"/>
  <c r="AN61" i="4"/>
  <c r="BC38" i="4"/>
  <c r="H52" i="4"/>
  <c r="K54" i="4"/>
  <c r="N52" i="4"/>
  <c r="T45" i="4"/>
  <c r="AQ64" i="4"/>
  <c r="AC64" i="4"/>
  <c r="AQ35" i="4"/>
  <c r="AU42" i="4"/>
  <c r="BR49" i="4"/>
  <c r="BM65" i="4"/>
  <c r="BS48" i="4"/>
  <c r="AN44" i="4"/>
  <c r="AT35" i="4"/>
  <c r="BM61" i="4"/>
  <c r="AU41" i="4"/>
  <c r="AX62" i="4"/>
  <c r="BD36" i="4"/>
  <c r="BM50" i="4"/>
  <c r="E38" i="4"/>
  <c r="H53" i="4"/>
  <c r="K47" i="4"/>
  <c r="Q62" i="4"/>
  <c r="BU64" i="4"/>
  <c r="AR37" i="4"/>
  <c r="BI46" i="4"/>
  <c r="AO58" i="4"/>
  <c r="BV38" i="4"/>
  <c r="AF47" i="4"/>
  <c r="AR62" i="4"/>
  <c r="BV55" i="4"/>
  <c r="K58" i="4"/>
  <c r="BM44" i="4"/>
  <c r="BL61" i="4"/>
  <c r="BU52" i="4"/>
  <c r="BF60" i="4"/>
  <c r="AW62" i="4"/>
  <c r="AT60" i="4"/>
  <c r="BG59" i="4"/>
  <c r="AL52" i="4"/>
  <c r="BJ61" i="4"/>
  <c r="AF48" i="4"/>
  <c r="BR39" i="4"/>
  <c r="AT36" i="4"/>
  <c r="H64" i="4"/>
  <c r="N56" i="4"/>
  <c r="Q63" i="4"/>
  <c r="BR55" i="4"/>
  <c r="BJ38" i="4"/>
  <c r="BF42" i="4"/>
  <c r="BU48" i="4"/>
  <c r="AR57" i="4"/>
  <c r="AF49" i="4"/>
  <c r="BM56" i="4"/>
  <c r="BJ48" i="4"/>
  <c r="BU49" i="4"/>
  <c r="BC55" i="4"/>
  <c r="BO54" i="4"/>
  <c r="AU40" i="4"/>
  <c r="BU55" i="4"/>
  <c r="BG35" i="4"/>
  <c r="BM59" i="4"/>
  <c r="AQ51" i="4"/>
  <c r="AX64" i="4"/>
  <c r="AQ44" i="4"/>
  <c r="E46" i="4"/>
  <c r="AT62" i="4"/>
  <c r="BS62" i="4"/>
  <c r="BS51" i="4"/>
  <c r="AT51" i="4"/>
  <c r="AO52" i="4"/>
  <c r="E41" i="4"/>
  <c r="H37" i="4"/>
  <c r="K55" i="4"/>
  <c r="T42" i="4"/>
  <c r="BL48" i="4"/>
  <c r="AN64" i="4"/>
  <c r="BJ35" i="4"/>
  <c r="BF47" i="4"/>
  <c r="BF51" i="4"/>
  <c r="AQ36" i="4"/>
  <c r="AC42" i="4"/>
  <c r="BD63" i="4"/>
  <c r="BU57" i="4"/>
  <c r="AL37" i="4"/>
  <c r="BP54" i="4"/>
  <c r="BL64" i="4"/>
  <c r="BF35" i="4"/>
  <c r="BI64" i="4"/>
  <c r="AT49" i="4"/>
  <c r="AX53" i="4"/>
  <c r="AW56" i="4"/>
  <c r="BM52" i="4"/>
  <c r="Z39" i="4"/>
  <c r="AR43" i="4"/>
  <c r="BV59" i="4"/>
  <c r="AR42" i="4"/>
  <c r="AC43" i="4"/>
  <c r="BO35" i="4"/>
  <c r="AQ53" i="4"/>
  <c r="BL38" i="4"/>
  <c r="AN39" i="4"/>
  <c r="E55" i="4"/>
  <c r="K59" i="4"/>
  <c r="N64" i="4"/>
  <c r="N61" i="4"/>
  <c r="Q41" i="4"/>
  <c r="BJ59" i="4"/>
  <c r="AO64" i="4"/>
  <c r="BF44" i="4"/>
  <c r="BV61" i="4"/>
  <c r="AX43" i="4"/>
  <c r="AW47" i="4"/>
  <c r="AF55" i="4"/>
  <c r="BO61" i="4"/>
  <c r="AC62" i="4"/>
  <c r="BJ55" i="4"/>
  <c r="BM64" i="4"/>
  <c r="BF46" i="4"/>
  <c r="AW35" i="4"/>
  <c r="BU41" i="4"/>
  <c r="AU37" i="4"/>
  <c r="BL54" i="4"/>
  <c r="BL42" i="4"/>
  <c r="BJ40" i="4"/>
  <c r="BU59" i="4"/>
  <c r="BU65" i="4"/>
  <c r="AQ55" i="4"/>
  <c r="BR64" i="4"/>
  <c r="AT65" i="4"/>
  <c r="BS65" i="4"/>
  <c r="BJ65" i="4"/>
  <c r="BS64" i="4"/>
  <c r="BC65" i="4"/>
  <c r="AN65" i="4"/>
  <c r="BD65" i="4"/>
  <c r="AI65" i="4"/>
  <c r="AO65" i="4"/>
  <c r="Y65" i="4"/>
  <c r="Z65" i="4"/>
  <c r="BR65" i="4"/>
  <c r="AH63" i="4"/>
  <c r="AI63" i="4"/>
  <c r="AH64" i="4"/>
  <c r="BI65" i="4"/>
  <c r="AU65" i="4"/>
  <c r="AI64" i="4"/>
  <c r="AH65" i="4"/>
  <c r="S65" i="4"/>
  <c r="T65" i="4"/>
  <c r="K65" i="4"/>
  <c r="E65" i="4"/>
  <c r="D65" i="4"/>
  <c r="AT53" i="4"/>
  <c r="AZ53" i="4"/>
  <c r="AW46" i="4"/>
  <c r="AZ59" i="4"/>
  <c r="BR54" i="4"/>
  <c r="BO44" i="4"/>
  <c r="BA58" i="4"/>
  <c r="AF51" i="4"/>
  <c r="AF64" i="4"/>
  <c r="BJ44" i="4"/>
  <c r="BA47" i="4"/>
  <c r="AX52" i="4"/>
  <c r="BS52" i="4"/>
  <c r="AW42" i="4"/>
  <c r="BA54" i="4"/>
  <c r="BP47" i="4"/>
  <c r="AZ36" i="4"/>
  <c r="AX51" i="4"/>
  <c r="Z53" i="4"/>
  <c r="W62" i="4"/>
  <c r="W41" i="4"/>
  <c r="W51" i="4"/>
  <c r="E53" i="4"/>
  <c r="K63" i="4"/>
  <c r="K50" i="4"/>
  <c r="AU53" i="4"/>
  <c r="BA53" i="4"/>
  <c r="AX46" i="4"/>
  <c r="BA59" i="4"/>
  <c r="BS54" i="4"/>
  <c r="AI62" i="4"/>
  <c r="AF43" i="4"/>
  <c r="BP44" i="4"/>
  <c r="AC37" i="4"/>
  <c r="AZ58" i="4"/>
  <c r="AX37" i="4"/>
  <c r="AW54" i="4"/>
  <c r="BR59" i="4"/>
  <c r="BA35" i="4"/>
  <c r="AZ49" i="4"/>
  <c r="AW55" i="4"/>
  <c r="BP63" i="4"/>
  <c r="BV35" i="4"/>
  <c r="BA44" i="4"/>
  <c r="BO43" i="4"/>
  <c r="BA40" i="4"/>
  <c r="AX45" i="4"/>
  <c r="W60" i="4"/>
  <c r="W43" i="4"/>
  <c r="W47" i="4"/>
  <c r="W56" i="4"/>
  <c r="Q55" i="4"/>
  <c r="H60" i="4"/>
  <c r="BR46" i="4"/>
  <c r="AZ45" i="4"/>
  <c r="BA48" i="4"/>
  <c r="BA38" i="4"/>
  <c r="BO62" i="4"/>
  <c r="AX36" i="4"/>
  <c r="AF60" i="4"/>
  <c r="AZ64" i="4"/>
  <c r="BS63" i="4"/>
  <c r="W53" i="4"/>
  <c r="W57" i="4"/>
  <c r="W39" i="4"/>
  <c r="Q48" i="4"/>
  <c r="Q50" i="4"/>
  <c r="BA43" i="4"/>
  <c r="BS46" i="4"/>
  <c r="BM63" i="4"/>
  <c r="BA45" i="4"/>
  <c r="BP52" i="4"/>
  <c r="AZ48" i="4"/>
  <c r="AW58" i="4"/>
  <c r="AZ38" i="4"/>
  <c r="AZ52" i="4"/>
  <c r="BP58" i="4"/>
  <c r="BA56" i="4"/>
  <c r="BO57" i="4"/>
  <c r="AZ51" i="4"/>
  <c r="BS41" i="4"/>
  <c r="BO49" i="4"/>
  <c r="AZ61" i="4"/>
  <c r="AZ55" i="4"/>
  <c r="AW48" i="4"/>
  <c r="AZ50" i="4"/>
  <c r="BR60" i="4"/>
  <c r="BO64" i="4"/>
  <c r="W61" i="4"/>
  <c r="W46" i="4"/>
  <c r="W52" i="4"/>
  <c r="W36" i="4"/>
  <c r="Q51" i="4"/>
  <c r="K52" i="4"/>
  <c r="BA46" i="4"/>
  <c r="AX61" i="4"/>
  <c r="AZ41" i="4"/>
  <c r="AF46" i="4"/>
  <c r="BP65" i="4"/>
  <c r="AZ37" i="4"/>
  <c r="BO51" i="4"/>
  <c r="AN45" i="4"/>
  <c r="AZ57" i="4"/>
  <c r="BO58" i="4"/>
  <c r="AZ56" i="4"/>
  <c r="BP57" i="4"/>
  <c r="BA51" i="4"/>
  <c r="BP49" i="4"/>
  <c r="BA61" i="4"/>
  <c r="BA55" i="4"/>
  <c r="AX48" i="4"/>
  <c r="BA50" i="4"/>
  <c r="BS60" i="4"/>
  <c r="BP64" i="4"/>
  <c r="W37" i="4"/>
  <c r="Q54" i="4"/>
  <c r="Q43" i="4"/>
  <c r="Q65" i="4"/>
  <c r="Q45" i="4"/>
  <c r="K49" i="4"/>
  <c r="AZ46" i="4"/>
  <c r="AW61" i="4"/>
  <c r="AZ42" i="4"/>
  <c r="AF62" i="4"/>
  <c r="BO36" i="4"/>
  <c r="AZ65" i="4"/>
  <c r="AW60" i="4"/>
  <c r="AZ39" i="4"/>
  <c r="BS61" i="4"/>
  <c r="BC42" i="4"/>
  <c r="BF48" i="4"/>
  <c r="AW37" i="4"/>
  <c r="AX54" i="4"/>
  <c r="BS59" i="4"/>
  <c r="AZ35" i="4"/>
  <c r="BA49" i="4"/>
  <c r="AX55" i="4"/>
  <c r="BO63" i="4"/>
  <c r="BU35" i="4"/>
  <c r="AZ44" i="4"/>
  <c r="BP43" i="4"/>
  <c r="AZ40" i="4"/>
  <c r="AW45" i="4"/>
  <c r="W65" i="4"/>
  <c r="W55" i="4"/>
  <c r="W58" i="4"/>
  <c r="Q59" i="4"/>
  <c r="K61" i="4"/>
  <c r="K60" i="4"/>
  <c r="BA42" i="4"/>
  <c r="BP36" i="4"/>
  <c r="BA65" i="4"/>
  <c r="AX60" i="4"/>
  <c r="BA39" i="4"/>
  <c r="BR61" i="4"/>
  <c r="BD42" i="4"/>
  <c r="BG48" i="4"/>
  <c r="BP62" i="4"/>
  <c r="BA60" i="4"/>
  <c r="AW36" i="4"/>
  <c r="AZ63" i="4"/>
  <c r="BO41" i="4"/>
  <c r="BA64" i="4"/>
  <c r="BU51" i="4"/>
  <c r="BR63" i="4"/>
  <c r="AZ62" i="4"/>
  <c r="AF44" i="4"/>
  <c r="BO60" i="4"/>
  <c r="W40" i="4"/>
  <c r="W59" i="4"/>
  <c r="Q49" i="4"/>
  <c r="Q40" i="4"/>
  <c r="K42" i="4"/>
  <c r="AZ43" i="4"/>
  <c r="BL63" i="4"/>
  <c r="BO52" i="4"/>
  <c r="AX58" i="4"/>
  <c r="BA52" i="4"/>
  <c r="AZ60" i="4"/>
  <c r="BA63" i="4"/>
  <c r="BP41" i="4"/>
  <c r="BV51" i="4"/>
  <c r="BA62" i="4"/>
  <c r="BP60" i="4"/>
  <c r="W50" i="4"/>
  <c r="W38" i="4"/>
  <c r="Q42" i="4"/>
  <c r="K45" i="4"/>
  <c r="W48" i="4"/>
  <c r="BR41" i="4"/>
  <c r="W45" i="4"/>
  <c r="BO65" i="4"/>
  <c r="BA37" i="4"/>
  <c r="AO45" i="4"/>
  <c r="BP51" i="4"/>
  <c r="BA41" i="4"/>
  <c r="AZ54" i="4"/>
  <c r="N50" i="4"/>
  <c r="AZ47" i="4"/>
  <c r="W54" i="4"/>
  <c r="Q56" i="4"/>
  <c r="AW52" i="4"/>
  <c r="AX42" i="4"/>
  <c r="BA57" i="4"/>
  <c r="BO47" i="4"/>
  <c r="W49" i="4"/>
  <c r="BA36" i="4"/>
  <c r="W44" i="4"/>
  <c r="Q39" i="4"/>
  <c r="K64" i="4"/>
  <c r="BI44" i="4"/>
  <c r="AW51" i="4"/>
  <c r="W63" i="4"/>
  <c r="K62" i="4"/>
  <c r="T41" i="4"/>
  <c r="BR52" i="4"/>
  <c r="W35" i="4"/>
  <c r="Q38" i="4"/>
  <c r="BS40" i="4"/>
  <c r="BD38" i="4"/>
  <c r="AO39" i="4"/>
  <c r="AI37" i="4"/>
  <c r="BM38" i="4"/>
  <c r="AQ47" i="4"/>
  <c r="AR53" i="4"/>
  <c r="AX50" i="4"/>
  <c r="AI55" i="4"/>
  <c r="BS50" i="4"/>
  <c r="BS53" i="4"/>
  <c r="BG65" i="4"/>
  <c r="BD62" i="4"/>
  <c r="BU39" i="4"/>
  <c r="AU39" i="4"/>
  <c r="BL58" i="4"/>
  <c r="AI44" i="4"/>
  <c r="BM62" i="4"/>
  <c r="BC47" i="4"/>
  <c r="AQ43" i="4"/>
  <c r="AO61" i="4"/>
  <c r="BP37" i="4"/>
  <c r="AF36" i="4"/>
  <c r="AF57" i="4"/>
  <c r="BG45" i="4"/>
  <c r="BG52" i="4"/>
  <c r="AR58" i="4"/>
  <c r="AI51" i="4"/>
  <c r="BL52" i="4"/>
  <c r="BD60" i="4"/>
  <c r="AR48" i="4"/>
  <c r="AN46" i="4"/>
  <c r="AX56" i="4"/>
  <c r="AF52" i="4"/>
  <c r="Z62" i="4"/>
  <c r="AK65" i="4"/>
  <c r="AW53" i="4"/>
  <c r="AN35" i="4"/>
  <c r="AC65" i="4"/>
  <c r="AU49" i="4"/>
  <c r="AI39" i="4"/>
  <c r="BL44" i="4"/>
  <c r="BD61" i="4"/>
  <c r="AQ63" i="4"/>
  <c r="AF63" i="4"/>
  <c r="AX41" i="4"/>
  <c r="AW63" i="4"/>
  <c r="BC54" i="4"/>
  <c r="BI58" i="4"/>
  <c r="BV50" i="4"/>
  <c r="AT52" i="4"/>
  <c r="BJ45" i="4"/>
  <c r="BO45" i="4"/>
  <c r="BD43" i="4"/>
  <c r="BO53" i="4"/>
  <c r="BR56" i="4"/>
  <c r="BU47" i="4"/>
  <c r="BC49" i="4"/>
  <c r="BF57" i="4"/>
  <c r="AN62" i="4"/>
  <c r="BU36" i="4"/>
  <c r="BU54" i="4"/>
  <c r="AU54" i="4"/>
  <c r="BJ53" i="4"/>
  <c r="AN49" i="4"/>
  <c r="BP38" i="4"/>
  <c r="BP42" i="4"/>
  <c r="Z44" i="4"/>
  <c r="K37" i="4"/>
  <c r="BL56" i="4"/>
  <c r="AL49" i="4"/>
  <c r="BG51" i="4"/>
  <c r="BM41" i="4"/>
  <c r="AI56" i="4"/>
  <c r="BS47" i="4"/>
  <c r="Z55" i="4"/>
  <c r="AC45" i="4"/>
  <c r="AX65" i="4"/>
  <c r="BF61" i="4"/>
  <c r="AC63" i="4"/>
  <c r="BI62" i="4"/>
  <c r="BL57" i="4"/>
  <c r="BC53" i="4"/>
  <c r="AF54" i="4"/>
  <c r="AF38" i="4"/>
  <c r="BJ49" i="4"/>
  <c r="BF37" i="4"/>
  <c r="AN37" i="4"/>
  <c r="AI57" i="4"/>
  <c r="AT64" i="4"/>
  <c r="AT47" i="4"/>
  <c r="AR39" i="4"/>
  <c r="BL53" i="4"/>
  <c r="Z54" i="4"/>
  <c r="T61" i="4"/>
  <c r="T60" i="4"/>
  <c r="T47" i="4"/>
  <c r="T40" i="4"/>
  <c r="Q60" i="4"/>
  <c r="Q36" i="4"/>
  <c r="N43" i="4"/>
  <c r="H65" i="4"/>
  <c r="H62" i="4"/>
  <c r="H51" i="4"/>
  <c r="H47" i="4"/>
  <c r="H48" i="4"/>
  <c r="H46" i="4"/>
  <c r="H50" i="4"/>
  <c r="H41" i="4"/>
  <c r="H49" i="4"/>
  <c r="H40" i="4"/>
  <c r="AN52" i="4"/>
  <c r="AC61" i="4"/>
  <c r="BU46" i="4"/>
  <c r="BI52" i="4"/>
  <c r="AR41" i="4"/>
  <c r="AR44" i="4"/>
  <c r="AU46" i="4"/>
  <c r="BI39" i="4"/>
  <c r="BL39" i="4"/>
  <c r="AL56" i="4"/>
  <c r="AU58" i="4"/>
  <c r="BF55" i="4"/>
  <c r="AN38" i="4"/>
  <c r="BG38" i="4"/>
  <c r="BU60" i="4"/>
  <c r="BL51" i="4"/>
  <c r="BD51" i="4"/>
  <c r="BO39" i="4"/>
  <c r="AC47" i="4"/>
  <c r="BO40" i="4"/>
  <c r="E40" i="4"/>
  <c r="BR53" i="4"/>
  <c r="AC39" i="4"/>
  <c r="AN59" i="4"/>
  <c r="W64" i="4"/>
  <c r="BV39" i="4"/>
  <c r="AL38" i="4"/>
  <c r="AT39" i="4"/>
  <c r="AC58" i="4"/>
  <c r="BM58" i="4"/>
  <c r="BU40" i="4"/>
  <c r="BM60" i="4"/>
  <c r="BC44" i="4"/>
  <c r="AQ38" i="4"/>
  <c r="BS35" i="4"/>
  <c r="Z38" i="4"/>
  <c r="AU38" i="4"/>
  <c r="AT55" i="4"/>
  <c r="BV37" i="4"/>
  <c r="BL47" i="4"/>
  <c r="BC41" i="4"/>
  <c r="AQ52" i="4"/>
  <c r="BR44" i="4"/>
  <c r="AX57" i="4"/>
  <c r="AF50" i="4"/>
  <c r="BF64" i="4"/>
  <c r="BJ37" i="4"/>
  <c r="AN50" i="4"/>
  <c r="AI36" i="4"/>
  <c r="BU43" i="4"/>
  <c r="BL43" i="4"/>
  <c r="BC57" i="4"/>
  <c r="AQ50" i="4"/>
  <c r="BI63" i="4"/>
  <c r="AW41" i="4"/>
  <c r="AX63" i="4"/>
  <c r="Z60" i="4"/>
  <c r="AL54" i="4"/>
  <c r="AI35" i="4"/>
  <c r="BD54" i="4"/>
  <c r="AC53" i="4"/>
  <c r="BJ58" i="4"/>
  <c r="BU50" i="4"/>
  <c r="AU52" i="4"/>
  <c r="BI45" i="4"/>
  <c r="BP45" i="4"/>
  <c r="BC43" i="4"/>
  <c r="BP53" i="4"/>
  <c r="BS56" i="4"/>
  <c r="Z45" i="4"/>
  <c r="AL39" i="4"/>
  <c r="BV47" i="4"/>
  <c r="BD49" i="4"/>
  <c r="BG57" i="4"/>
  <c r="AO62" i="4"/>
  <c r="BV36" i="4"/>
  <c r="BV54" i="4"/>
  <c r="AT54" i="4"/>
  <c r="BI53" i="4"/>
  <c r="AO49" i="4"/>
  <c r="BO38" i="4"/>
  <c r="BO42" i="4"/>
  <c r="AC35" i="4"/>
  <c r="AL36" i="4"/>
  <c r="BG54" i="4"/>
  <c r="AN63" i="4"/>
  <c r="BD37" i="4"/>
  <c r="AN47" i="4"/>
  <c r="AW65" i="4"/>
  <c r="BG61" i="4"/>
  <c r="BJ62" i="4"/>
  <c r="BM57" i="4"/>
  <c r="BD53" i="4"/>
  <c r="AL61" i="4"/>
  <c r="BI49" i="4"/>
  <c r="BG37" i="4"/>
  <c r="AO37" i="4"/>
  <c r="AU64" i="4"/>
  <c r="AU47" i="4"/>
  <c r="AQ39" i="4"/>
  <c r="AF61" i="4"/>
  <c r="BM53" i="4"/>
  <c r="BS45" i="4"/>
  <c r="T39" i="4"/>
  <c r="T56" i="4"/>
  <c r="Q37" i="4"/>
  <c r="N36" i="4"/>
  <c r="N38" i="4"/>
  <c r="N51" i="4"/>
  <c r="N49" i="4"/>
  <c r="N45" i="4"/>
  <c r="K39" i="4"/>
  <c r="K56" i="4"/>
  <c r="H35" i="4"/>
  <c r="E39" i="4"/>
  <c r="E62" i="4"/>
  <c r="E63" i="4"/>
  <c r="E43" i="4"/>
  <c r="E45" i="4"/>
  <c r="AL55" i="4"/>
  <c r="AO38" i="4"/>
  <c r="BF38" i="4"/>
  <c r="AI58" i="4"/>
  <c r="BV60" i="4"/>
  <c r="BM51" i="4"/>
  <c r="BC51" i="4"/>
  <c r="BP39" i="4"/>
  <c r="BP40" i="4"/>
  <c r="Z58" i="4"/>
  <c r="AO59" i="4"/>
  <c r="Z61" i="4"/>
  <c r="BI42" i="4"/>
  <c r="AL35" i="4"/>
  <c r="BV40" i="4"/>
  <c r="BL60" i="4"/>
  <c r="BD44" i="4"/>
  <c r="AR38" i="4"/>
  <c r="AI47" i="4"/>
  <c r="BR35" i="4"/>
  <c r="AF45" i="4"/>
  <c r="BP46" i="4"/>
  <c r="AC56" i="4"/>
  <c r="AT38" i="4"/>
  <c r="AC60" i="4"/>
  <c r="AU55" i="4"/>
  <c r="BU37" i="4"/>
  <c r="BM47" i="4"/>
  <c r="BD41" i="4"/>
  <c r="AR52" i="4"/>
  <c r="AC57" i="4"/>
  <c r="BS44" i="4"/>
  <c r="AW57" i="4"/>
  <c r="Z59" i="4"/>
  <c r="AL51" i="4"/>
  <c r="BG64" i="4"/>
  <c r="BI37" i="4"/>
  <c r="AO50" i="4"/>
  <c r="BV43" i="4"/>
  <c r="BM43" i="4"/>
  <c r="BD57" i="4"/>
  <c r="AR50" i="4"/>
  <c r="BJ63" i="4"/>
  <c r="BR38" i="4"/>
  <c r="AF56" i="4"/>
  <c r="AC59" i="4"/>
  <c r="BC46" i="4"/>
  <c r="BF40" i="4"/>
  <c r="AN42" i="4"/>
  <c r="AT63" i="4"/>
  <c r="BI43" i="4"/>
  <c r="AT40" i="4"/>
  <c r="BJ54" i="4"/>
  <c r="BR48" i="4"/>
  <c r="BM40" i="4"/>
  <c r="BR58" i="4"/>
  <c r="BO48" i="4"/>
  <c r="BD55" i="4"/>
  <c r="AQ46" i="4"/>
  <c r="BF56" i="4"/>
  <c r="BV57" i="4"/>
  <c r="AU50" i="4"/>
  <c r="BU38" i="4"/>
  <c r="AT44" i="4"/>
  <c r="AQ65" i="4"/>
  <c r="BI48" i="4"/>
  <c r="AN57" i="4"/>
  <c r="BS49" i="4"/>
  <c r="AI59" i="4"/>
  <c r="BF54" i="4"/>
  <c r="AO63" i="4"/>
  <c r="BC37" i="4"/>
  <c r="AO47" i="4"/>
  <c r="Z56" i="4"/>
  <c r="BR43" i="4"/>
  <c r="AF42" i="4"/>
  <c r="AT56" i="4"/>
  <c r="AO55" i="4"/>
  <c r="AR35" i="4"/>
  <c r="BI35" i="4"/>
  <c r="AW44" i="4"/>
  <c r="BR36" i="4"/>
  <c r="AN48" i="4"/>
  <c r="BF63" i="4"/>
  <c r="AN60" i="4"/>
  <c r="AI41" i="4"/>
  <c r="BM48" i="4"/>
  <c r="BC52" i="4"/>
  <c r="AQ40" i="4"/>
  <c r="AW59" i="4"/>
  <c r="AN56" i="4"/>
  <c r="BR45" i="4"/>
  <c r="Z42" i="4"/>
  <c r="T43" i="4"/>
  <c r="T53" i="4"/>
  <c r="T48" i="4"/>
  <c r="T51" i="4"/>
  <c r="T36" i="4"/>
  <c r="T38" i="4"/>
  <c r="T52" i="4"/>
  <c r="Q44" i="4"/>
  <c r="Q47" i="4"/>
  <c r="N46" i="4"/>
  <c r="N40" i="4"/>
  <c r="N42" i="4"/>
  <c r="K40" i="4"/>
  <c r="K48" i="4"/>
  <c r="H39" i="4"/>
  <c r="H56" i="4"/>
  <c r="H63" i="4"/>
  <c r="H36" i="4"/>
  <c r="BF53" i="4"/>
  <c r="BC50" i="4"/>
  <c r="BU63" i="4"/>
  <c r="AU51" i="4"/>
  <c r="BJ57" i="4"/>
  <c r="BR51" i="4"/>
  <c r="BF49" i="4"/>
  <c r="BR62" i="4"/>
  <c r="AC46" i="4"/>
  <c r="BJ42" i="4"/>
  <c r="AC38" i="4"/>
  <c r="BU58" i="4"/>
  <c r="AU62" i="4"/>
  <c r="BO59" i="4"/>
  <c r="E60" i="4"/>
  <c r="BO46" i="4"/>
  <c r="BI50" i="4"/>
  <c r="BV45" i="4"/>
  <c r="AW64" i="4"/>
  <c r="AX39" i="4"/>
  <c r="Z37" i="4"/>
  <c r="AR51" i="4"/>
  <c r="AN53" i="4"/>
  <c r="K41" i="4"/>
  <c r="N53" i="4"/>
  <c r="N48" i="4"/>
  <c r="T35" i="4"/>
  <c r="T44" i="4"/>
  <c r="BS37" i="4"/>
  <c r="AT61" i="4"/>
  <c r="AU59" i="4"/>
  <c r="AQ49" i="4"/>
  <c r="BJ46" i="4"/>
  <c r="Z64" i="4"/>
  <c r="BO56" i="4"/>
  <c r="BD56" i="4"/>
  <c r="BI47" i="4"/>
  <c r="BU53" i="4"/>
  <c r="BG50" i="4"/>
  <c r="AR61" i="4"/>
  <c r="BL35" i="4"/>
  <c r="AL45" i="4"/>
  <c r="BC45" i="4"/>
  <c r="AW38" i="4"/>
  <c r="AF39" i="4"/>
  <c r="BD58" i="4"/>
  <c r="BG60" i="4"/>
  <c r="AO41" i="4"/>
  <c r="AU60" i="4"/>
  <c r="BI61" i="4"/>
  <c r="BS39" i="4"/>
  <c r="AI53" i="4"/>
  <c r="E64" i="4"/>
  <c r="N65" i="4"/>
  <c r="T63" i="4"/>
  <c r="BG43" i="4"/>
  <c r="AR40" i="4"/>
  <c r="BM45" i="4"/>
  <c r="AL63" i="4"/>
  <c r="BD35" i="4"/>
  <c r="AL43" i="4"/>
  <c r="BM46" i="4"/>
  <c r="Z41" i="4"/>
  <c r="BC56" i="4"/>
  <c r="BL36" i="4"/>
  <c r="BV53" i="4"/>
  <c r="BP48" i="4"/>
  <c r="AN43" i="4"/>
  <c r="AQ61" i="4"/>
  <c r="AO42" i="4"/>
  <c r="AL42" i="4"/>
  <c r="BD45" i="4"/>
  <c r="BJ41" i="4"/>
  <c r="BJ51" i="4"/>
  <c r="BF36" i="4"/>
  <c r="AX38" i="4"/>
  <c r="AT41" i="4"/>
  <c r="BC58" i="4"/>
  <c r="AN41" i="4"/>
  <c r="BC36" i="4"/>
  <c r="BL50" i="4"/>
  <c r="E42" i="4"/>
  <c r="E37" i="4"/>
  <c r="H59" i="4"/>
  <c r="K53" i="4"/>
  <c r="N35" i="4"/>
  <c r="N37" i="4"/>
  <c r="Q61" i="4"/>
  <c r="Q52" i="4"/>
  <c r="T62" i="4"/>
  <c r="T49" i="4"/>
  <c r="K36" i="4"/>
  <c r="BF43" i="4"/>
  <c r="AF41" i="4"/>
  <c r="AQ45" i="4"/>
  <c r="BL45" i="4"/>
  <c r="BG63" i="4"/>
  <c r="BG39" i="4"/>
  <c r="AQ37" i="4"/>
  <c r="AN55" i="4"/>
  <c r="AU48" i="4"/>
  <c r="Z36" i="4"/>
  <c r="AI61" i="4"/>
  <c r="BL46" i="4"/>
  <c r="AN58" i="4"/>
  <c r="BC63" i="4"/>
  <c r="BM36" i="4"/>
  <c r="AC36" i="4"/>
  <c r="Z43" i="4"/>
  <c r="AO43" i="4"/>
  <c r="AQ62" i="4"/>
  <c r="AI38" i="4"/>
  <c r="AC41" i="4"/>
  <c r="Z48" i="4"/>
  <c r="BJ64" i="4"/>
  <c r="BI51" i="4"/>
  <c r="BG55" i="4"/>
  <c r="AW39" i="4"/>
  <c r="AT46" i="4"/>
  <c r="BJ50" i="4"/>
  <c r="BP59" i="4"/>
  <c r="BV58" i="4"/>
  <c r="BF59" i="4"/>
  <c r="AI45" i="4"/>
  <c r="BD50" i="4"/>
  <c r="E56" i="4"/>
  <c r="H61" i="4"/>
  <c r="K46" i="4"/>
  <c r="N41" i="4"/>
  <c r="N39" i="4"/>
  <c r="Q46" i="4"/>
  <c r="T64" i="4"/>
  <c r="AF35" i="4"/>
  <c r="BI38" i="4"/>
  <c r="BD48" i="4"/>
  <c r="BG42" i="4"/>
  <c r="BF39" i="4"/>
  <c r="BU61" i="4"/>
  <c r="AT48" i="4"/>
  <c r="AQ57" i="4"/>
  <c r="AX47" i="4"/>
  <c r="Z51" i="4"/>
  <c r="BP61" i="4"/>
  <c r="BV49" i="4"/>
  <c r="BM37" i="4"/>
  <c r="BL40" i="4"/>
  <c r="AR56" i="4"/>
  <c r="BD46" i="4"/>
  <c r="Z35" i="4"/>
  <c r="AX35" i="4"/>
  <c r="BL59" i="4"/>
  <c r="AO35" i="4"/>
  <c r="AQ48" i="4"/>
  <c r="AQ58" i="4"/>
  <c r="BF45" i="4"/>
  <c r="BO37" i="4"/>
  <c r="BL62" i="4"/>
  <c r="BR40" i="4"/>
  <c r="E44" i="4"/>
  <c r="H54" i="4"/>
  <c r="H58" i="4"/>
  <c r="K43" i="4"/>
  <c r="E50" i="4"/>
  <c r="Q58" i="4"/>
  <c r="T37" i="4"/>
  <c r="Z50" i="4"/>
  <c r="AX59" i="4"/>
  <c r="BV44" i="4"/>
  <c r="BC48" i="4"/>
  <c r="BS36" i="4"/>
  <c r="AU57" i="4"/>
  <c r="BG47" i="4"/>
  <c r="BR47" i="4"/>
  <c r="AN40" i="4"/>
  <c r="AR36" i="4"/>
  <c r="AU44" i="4"/>
  <c r="BL37" i="4"/>
  <c r="Z47" i="4"/>
  <c r="AF40" i="4"/>
  <c r="AQ56" i="4"/>
  <c r="AU63" i="4"/>
  <c r="BV56" i="4"/>
  <c r="AL47" i="4"/>
  <c r="BS38" i="4"/>
  <c r="BC61" i="4"/>
  <c r="AR54" i="4"/>
  <c r="AL44" i="4"/>
  <c r="BJ36" i="4"/>
  <c r="AO54" i="4"/>
  <c r="AC40" i="4"/>
  <c r="AR60" i="4"/>
  <c r="AQ42" i="4"/>
  <c r="Q57" i="4"/>
  <c r="BP35" i="4"/>
  <c r="BJ60" i="4"/>
  <c r="AL53" i="4"/>
  <c r="E48" i="4"/>
  <c r="E58" i="4"/>
  <c r="H44" i="4"/>
  <c r="N54" i="4"/>
  <c r="N57" i="4"/>
  <c r="N63" i="4"/>
  <c r="T50" i="4"/>
  <c r="T59" i="4"/>
  <c r="BR42" i="4"/>
  <c r="BI59" i="4"/>
  <c r="BU44" i="4"/>
  <c r="AO60" i="4"/>
  <c r="AI42" i="4"/>
  <c r="AL40" i="4"/>
  <c r="BG44" i="4"/>
  <c r="AT57" i="4"/>
  <c r="AI52" i="4"/>
  <c r="BG41" i="4"/>
  <c r="AL59" i="4"/>
  <c r="AL60" i="4"/>
  <c r="BR57" i="4"/>
  <c r="AW43" i="4"/>
  <c r="AO40" i="4"/>
  <c r="Z46" i="4"/>
  <c r="BD64" i="4"/>
  <c r="AO57" i="4"/>
  <c r="AQ59" i="4"/>
  <c r="BM49" i="4"/>
  <c r="AI48" i="4"/>
  <c r="AR46" i="4"/>
  <c r="AL46" i="4"/>
  <c r="BI55" i="4"/>
  <c r="BI54" i="4"/>
  <c r="BM55" i="4"/>
  <c r="AI54" i="4"/>
  <c r="BG46" i="4"/>
  <c r="BU56" i="4"/>
  <c r="Z52" i="4"/>
  <c r="AW49" i="4"/>
  <c r="AU45" i="4"/>
  <c r="BV41" i="4"/>
  <c r="AQ54" i="4"/>
  <c r="AC55" i="4"/>
  <c r="Z57" i="4"/>
  <c r="AT37" i="4"/>
  <c r="BI36" i="4"/>
  <c r="BM54" i="4"/>
  <c r="AN54" i="4"/>
  <c r="BM42" i="4"/>
  <c r="AC50" i="4"/>
  <c r="BI40" i="4"/>
  <c r="AQ60" i="4"/>
  <c r="AN36" i="4"/>
  <c r="BV42" i="4"/>
  <c r="BV65" i="4"/>
  <c r="AI46" i="4"/>
  <c r="AR55" i="4"/>
  <c r="BI60" i="4"/>
  <c r="E54" i="4"/>
  <c r="H55" i="4"/>
  <c r="N62" i="4"/>
  <c r="T55" i="4"/>
  <c r="BV64" i="4"/>
  <c r="BC35" i="4"/>
  <c r="K44" i="4"/>
  <c r="BO50" i="4"/>
  <c r="BC39" i="4"/>
  <c r="BG56" i="4"/>
  <c r="AF59" i="4"/>
  <c r="AI50" i="4"/>
  <c r="AW40" i="4"/>
  <c r="BI41" i="4"/>
  <c r="BG36" i="4"/>
  <c r="BV52" i="4"/>
  <c r="AL64" i="4"/>
  <c r="BG62" i="4"/>
  <c r="AU36" i="4"/>
  <c r="E47" i="4"/>
  <c r="BS55" i="4"/>
  <c r="AR45" i="4"/>
  <c r="AT59" i="4"/>
  <c r="BV48" i="4"/>
  <c r="BP50" i="4"/>
  <c r="BD39" i="4"/>
  <c r="AF53" i="4"/>
  <c r="E52" i="4"/>
  <c r="E51" i="4"/>
  <c r="E36" i="4"/>
  <c r="H42" i="4"/>
  <c r="H38" i="4"/>
  <c r="H45" i="4"/>
  <c r="K51" i="4"/>
  <c r="N59" i="4"/>
  <c r="N58" i="4"/>
  <c r="N47" i="4"/>
  <c r="N44" i="4"/>
  <c r="Q53" i="4"/>
  <c r="K38" i="4"/>
  <c r="T54" i="4"/>
  <c r="T46" i="4"/>
  <c r="T57" i="4"/>
  <c r="T58" i="4"/>
  <c r="AF65" i="4"/>
  <c r="BS42" i="4"/>
  <c r="BD52" i="4"/>
  <c r="BU62" i="4"/>
  <c r="AC48" i="4"/>
  <c r="AX44" i="4"/>
  <c r="AT43" i="4"/>
  <c r="AI43" i="4"/>
  <c r="BF41" i="4"/>
  <c r="BS43" i="4"/>
  <c r="BS57" i="4"/>
  <c r="BL41" i="4"/>
  <c r="BJ56" i="4"/>
  <c r="Z63" i="4"/>
  <c r="BC64" i="4"/>
  <c r="BP55" i="4"/>
  <c r="AC49" i="4"/>
  <c r="AR59" i="4"/>
  <c r="BL49" i="4"/>
  <c r="AT50" i="4"/>
  <c r="AI40" i="4"/>
  <c r="Z49" i="4"/>
  <c r="BS58" i="4"/>
  <c r="BF58" i="4"/>
  <c r="BD40" i="4"/>
  <c r="BL55" i="4"/>
  <c r="BG40" i="4"/>
  <c r="AO51" i="4"/>
  <c r="AF58" i="4"/>
  <c r="Q64" i="4"/>
  <c r="BC59" i="4"/>
  <c r="AX49" i="4"/>
  <c r="AT45" i="4"/>
  <c r="AO53" i="4"/>
  <c r="AT58" i="4"/>
  <c r="AF37" i="4"/>
  <c r="BM39" i="4"/>
  <c r="BJ39" i="4"/>
  <c r="BU45" i="4"/>
  <c r="AC52" i="4"/>
  <c r="AQ41" i="4"/>
  <c r="AI60" i="4"/>
  <c r="BJ52" i="4"/>
  <c r="BV46" i="4"/>
  <c r="AO36" i="4"/>
  <c r="BU42" i="4"/>
  <c r="Z40" i="4"/>
  <c r="AL62" i="4"/>
  <c r="W42" i="4"/>
  <c r="BG49" i="4"/>
  <c r="BI57" i="4"/>
  <c r="BV63" i="4"/>
  <c r="BG53" i="4"/>
  <c r="AL50" i="4"/>
  <c r="E35" i="4"/>
  <c r="C6" i="2"/>
  <c r="T71" i="4" l="1"/>
  <c r="T70" i="4"/>
  <c r="T69" i="4"/>
  <c r="T73" i="4"/>
  <c r="T68" i="4"/>
  <c r="T67" i="4"/>
  <c r="BP77" i="4"/>
  <c r="BP76" i="4"/>
  <c r="BP71" i="4"/>
  <c r="BP70" i="4"/>
  <c r="BP69" i="4"/>
  <c r="BP73" i="4"/>
  <c r="BP68" i="4"/>
  <c r="BP67" i="4"/>
  <c r="W71" i="4"/>
  <c r="W70" i="4"/>
  <c r="W69" i="4"/>
  <c r="W73" i="4"/>
  <c r="W68" i="4"/>
  <c r="W67" i="4"/>
  <c r="BJ76" i="4"/>
  <c r="BJ77" i="4"/>
  <c r="AR71" i="4"/>
  <c r="AR70" i="4"/>
  <c r="AR69" i="4"/>
  <c r="AR73" i="4"/>
  <c r="AR68" i="4"/>
  <c r="AR67" i="4"/>
  <c r="AX77" i="4"/>
  <c r="AX76" i="4"/>
  <c r="BG77" i="4"/>
  <c r="BG76" i="4"/>
  <c r="AL69" i="4"/>
  <c r="AL73" i="4"/>
  <c r="AL68" i="4"/>
  <c r="AL67" i="4"/>
  <c r="AL71" i="4"/>
  <c r="AL70" i="4"/>
  <c r="BJ69" i="4"/>
  <c r="BJ73" i="4"/>
  <c r="BJ68" i="4"/>
  <c r="BJ67" i="4"/>
  <c r="BJ71" i="4"/>
  <c r="BJ70" i="4"/>
  <c r="AU77" i="4"/>
  <c r="AU76" i="4"/>
  <c r="AO76" i="4"/>
  <c r="AO77" i="4"/>
  <c r="AX71" i="4"/>
  <c r="AX70" i="4"/>
  <c r="AX69" i="4"/>
  <c r="AX73" i="4"/>
  <c r="AX68" i="4"/>
  <c r="AX67" i="4"/>
  <c r="AC71" i="4"/>
  <c r="AC70" i="4"/>
  <c r="AC69" i="4"/>
  <c r="AC73" i="4"/>
  <c r="AC68" i="4"/>
  <c r="AC67" i="4"/>
  <c r="AI68" i="4"/>
  <c r="AI67" i="4"/>
  <c r="AI70" i="4"/>
  <c r="AI73" i="4"/>
  <c r="AI71" i="4"/>
  <c r="AI69" i="4"/>
  <c r="BG68" i="4"/>
  <c r="BG67" i="4"/>
  <c r="BG69" i="4"/>
  <c r="BG73" i="4"/>
  <c r="BG71" i="4"/>
  <c r="BG70" i="4"/>
  <c r="Q70" i="4"/>
  <c r="Q69" i="4"/>
  <c r="Q73" i="4"/>
  <c r="Q68" i="4"/>
  <c r="Q67" i="4"/>
  <c r="Q71" i="4"/>
  <c r="Q72" i="4" s="1"/>
  <c r="BM76" i="4"/>
  <c r="BM77" i="4"/>
  <c r="AO70" i="4"/>
  <c r="AO69" i="4"/>
  <c r="AO73" i="4"/>
  <c r="AO68" i="4"/>
  <c r="AO67" i="4"/>
  <c r="AO71" i="4"/>
  <c r="AO72" i="4" s="1"/>
  <c r="BA77" i="4"/>
  <c r="BA76" i="4"/>
  <c r="BA71" i="4"/>
  <c r="BA70" i="4"/>
  <c r="BA69" i="4"/>
  <c r="BA73" i="4"/>
  <c r="BA67" i="4"/>
  <c r="BA68" i="4"/>
  <c r="AR77" i="4"/>
  <c r="AR76" i="4"/>
  <c r="BM70" i="4"/>
  <c r="BM69" i="4"/>
  <c r="BM73" i="4"/>
  <c r="BM68" i="4"/>
  <c r="BM67" i="4"/>
  <c r="BM71" i="4"/>
  <c r="BM72" i="4" s="1"/>
  <c r="N69" i="4"/>
  <c r="N73" i="4"/>
  <c r="N68" i="4"/>
  <c r="N67" i="4"/>
  <c r="N71" i="4"/>
  <c r="N70" i="4"/>
  <c r="Z71" i="4"/>
  <c r="Z70" i="4"/>
  <c r="Z69" i="4"/>
  <c r="Z73" i="4"/>
  <c r="Z68" i="4"/>
  <c r="Z67" i="4"/>
  <c r="AF67" i="4"/>
  <c r="AF71" i="4"/>
  <c r="AF70" i="4"/>
  <c r="AF69" i="4"/>
  <c r="AF73" i="4"/>
  <c r="AF68" i="4"/>
  <c r="BS77" i="4"/>
  <c r="BS76" i="4"/>
  <c r="BS71" i="4"/>
  <c r="BS70" i="4"/>
  <c r="BS69" i="4"/>
  <c r="BS73" i="4"/>
  <c r="BS68" i="4"/>
  <c r="BS67" i="4"/>
  <c r="BD77" i="4"/>
  <c r="BD76" i="4"/>
  <c r="BD67" i="4"/>
  <c r="BD71" i="4"/>
  <c r="BD70" i="4"/>
  <c r="BD73" i="4"/>
  <c r="BD68" i="4"/>
  <c r="BD69" i="4"/>
  <c r="H67" i="4"/>
  <c r="H71" i="4"/>
  <c r="H70" i="4"/>
  <c r="H69" i="4"/>
  <c r="H73" i="4"/>
  <c r="H68" i="4"/>
  <c r="BV77" i="4"/>
  <c r="BV76" i="4"/>
  <c r="BV71" i="4"/>
  <c r="BV70" i="4"/>
  <c r="BV69" i="4"/>
  <c r="BV73" i="4"/>
  <c r="BV68" i="4"/>
  <c r="BV67" i="4"/>
  <c r="K68" i="4"/>
  <c r="K67" i="4"/>
  <c r="K71" i="4"/>
  <c r="K70" i="4"/>
  <c r="K69" i="4"/>
  <c r="K73" i="4"/>
  <c r="AU71" i="4"/>
  <c r="AU70" i="4"/>
  <c r="AU69" i="4"/>
  <c r="AU73" i="4"/>
  <c r="AU68" i="4"/>
  <c r="AU67" i="4"/>
  <c r="I1" i="2" a="1"/>
  <c r="AY10" i="2" s="1"/>
  <c r="A29" i="2" a="1"/>
  <c r="F6" i="5"/>
  <c r="F12" i="1" s="1"/>
  <c r="F5" i="5"/>
  <c r="F11" i="1" s="1"/>
  <c r="F4" i="5"/>
  <c r="F8" i="5"/>
  <c r="F7" i="5"/>
  <c r="E68" i="4"/>
  <c r="E71" i="4"/>
  <c r="E73" i="4"/>
  <c r="E70" i="4"/>
  <c r="E67" i="4"/>
  <c r="E69" i="4"/>
  <c r="AU78" i="4" l="1"/>
  <c r="AL72" i="4"/>
  <c r="AX78" i="4"/>
  <c r="H72" i="4"/>
  <c r="BA72" i="4"/>
  <c r="AR78" i="4"/>
  <c r="BA78" i="4"/>
  <c r="T72" i="4"/>
  <c r="T74" i="4" s="1"/>
  <c r="BV72" i="4"/>
  <c r="BV74" i="4" s="1"/>
  <c r="AX72" i="4"/>
  <c r="AX74" i="4" s="1"/>
  <c r="AX75" i="4" s="1"/>
  <c r="BP72" i="4"/>
  <c r="BP74" i="4" s="1"/>
  <c r="BP75" i="4" s="1"/>
  <c r="BV78" i="4"/>
  <c r="AF72" i="4"/>
  <c r="AF74" i="4" s="1"/>
  <c r="BP78" i="4"/>
  <c r="BS72" i="4"/>
  <c r="BS74" i="4" s="1"/>
  <c r="BD72" i="4"/>
  <c r="BD74" i="4" s="1"/>
  <c r="BM78" i="4"/>
  <c r="AO78" i="4"/>
  <c r="BG72" i="4"/>
  <c r="BG74" i="4" s="1"/>
  <c r="BJ78" i="4"/>
  <c r="N72" i="4"/>
  <c r="N74" i="4" s="1"/>
  <c r="BA74" i="4"/>
  <c r="BJ72" i="4"/>
  <c r="BJ74" i="4" s="1"/>
  <c r="BJ75" i="4" s="1"/>
  <c r="K72" i="4"/>
  <c r="K74" i="4" s="1"/>
  <c r="BM74" i="4"/>
  <c r="BM75" i="4" s="1"/>
  <c r="AO74" i="4"/>
  <c r="Q74" i="4"/>
  <c r="AC72" i="4"/>
  <c r="AC74" i="4" s="1"/>
  <c r="AR72" i="4"/>
  <c r="AR74" i="4" s="1"/>
  <c r="AR75" i="4" s="1"/>
  <c r="W72" i="4"/>
  <c r="W74" i="4" s="1"/>
  <c r="BG78" i="4"/>
  <c r="H74" i="4"/>
  <c r="H75" i="4" s="1"/>
  <c r="BD78" i="4"/>
  <c r="BS78" i="4"/>
  <c r="AI72" i="4"/>
  <c r="AI74" i="4" s="1"/>
  <c r="AL74" i="4"/>
  <c r="AU72" i="4"/>
  <c r="AU74" i="4" s="1"/>
  <c r="AU75" i="4" s="1"/>
  <c r="AU79" i="4" s="1"/>
  <c r="Z72" i="4"/>
  <c r="Z74" i="4" s="1"/>
  <c r="EE9" i="2"/>
  <c r="DC13" i="2"/>
  <c r="FI12" i="2"/>
  <c r="DE11" i="2"/>
  <c r="DW15" i="2"/>
  <c r="EE12" i="2"/>
  <c r="FS13" i="2"/>
  <c r="EC13" i="2"/>
  <c r="DY13" i="2"/>
  <c r="EE13" i="2"/>
  <c r="DC12" i="2"/>
  <c r="GA15" i="2"/>
  <c r="DO9" i="2"/>
  <c r="EK13" i="2"/>
  <c r="DE10" i="2"/>
  <c r="DI14" i="2"/>
  <c r="CI9" i="2"/>
  <c r="FM12" i="2"/>
  <c r="FW11" i="2"/>
  <c r="GE10" i="2"/>
  <c r="DC10" i="2"/>
  <c r="DW14" i="2"/>
  <c r="FE10" i="2"/>
  <c r="CI10" i="2"/>
  <c r="DE14" i="2"/>
  <c r="DM11" i="2"/>
  <c r="FS11" i="2"/>
  <c r="ES15" i="2"/>
  <c r="CW11" i="2"/>
  <c r="CO12" i="2"/>
  <c r="FK14" i="2"/>
  <c r="DU11" i="2"/>
  <c r="EG11" i="2"/>
  <c r="EC10" i="2"/>
  <c r="EW13" i="2"/>
  <c r="FW15" i="2"/>
  <c r="DQ12" i="2"/>
  <c r="EM14" i="2"/>
  <c r="DA11" i="2"/>
  <c r="CW13" i="2"/>
  <c r="FI13" i="2"/>
  <c r="EU11" i="2"/>
  <c r="FQ15" i="2"/>
  <c r="GA13" i="2"/>
  <c r="FO11" i="2"/>
  <c r="EA13" i="2"/>
  <c r="DQ14" i="2"/>
  <c r="EC12" i="2"/>
  <c r="EY11" i="2"/>
  <c r="EG13" i="2"/>
  <c r="GA9" i="2"/>
  <c r="DU9" i="2"/>
  <c r="FQ9" i="2"/>
  <c r="DG12" i="2"/>
  <c r="DG11" i="2"/>
  <c r="EY10" i="2"/>
  <c r="EW12" i="2"/>
  <c r="FS9" i="2"/>
  <c r="GC15" i="2"/>
  <c r="I1" i="2"/>
  <c r="AY13" i="2"/>
  <c r="AY11" i="2"/>
  <c r="HG15" i="2"/>
  <c r="GS9" i="2"/>
  <c r="FY15" i="2"/>
  <c r="GS14" i="2"/>
  <c r="FY11" i="2"/>
  <c r="GO14" i="2"/>
  <c r="HE10" i="2"/>
  <c r="GG9" i="2"/>
  <c r="GU12" i="2"/>
  <c r="FW12" i="2"/>
  <c r="FY14" i="2"/>
  <c r="GS12" i="2"/>
  <c r="GQ14" i="2"/>
  <c r="GW10" i="2"/>
  <c r="HA9" i="2"/>
  <c r="HE12" i="2"/>
  <c r="FS10" i="2"/>
  <c r="HC12" i="2"/>
  <c r="FM13" i="2"/>
  <c r="EU12" i="2"/>
  <c r="EC11" i="2"/>
  <c r="DK10" i="2"/>
  <c r="CS9" i="2"/>
  <c r="FK11" i="2"/>
  <c r="ES10" i="2"/>
  <c r="FQ12" i="2"/>
  <c r="ES12" i="2"/>
  <c r="DU13" i="2"/>
  <c r="DA10" i="2"/>
  <c r="FQ11" i="2"/>
  <c r="ES9" i="2"/>
  <c r="FE13" i="2"/>
  <c r="DY14" i="2"/>
  <c r="DA15" i="2"/>
  <c r="FK15" i="2"/>
  <c r="EA14" i="2"/>
  <c r="DC15" i="2"/>
  <c r="FK9" i="2"/>
  <c r="DI12" i="2"/>
  <c r="DI11" i="2"/>
  <c r="FA10" i="2"/>
  <c r="DW10" i="2"/>
  <c r="CY10" i="2"/>
  <c r="DE9" i="2"/>
  <c r="FC12" i="2"/>
  <c r="DY10" i="2"/>
  <c r="CU9" i="2"/>
  <c r="DK15" i="2"/>
  <c r="EG15" i="2"/>
  <c r="FM9" i="2"/>
  <c r="EE14" i="2"/>
  <c r="CI12" i="2"/>
  <c r="DQ15" i="2"/>
  <c r="CQ11" i="2"/>
  <c r="FE14" i="2"/>
  <c r="DK13" i="2"/>
  <c r="EO12" i="2"/>
  <c r="AU14" i="2"/>
  <c r="AU12" i="2"/>
  <c r="HG14" i="2"/>
  <c r="GO15" i="2"/>
  <c r="FW14" i="2"/>
  <c r="GQ12" i="2"/>
  <c r="FW9" i="2"/>
  <c r="GM11" i="2"/>
  <c r="HA12" i="2"/>
  <c r="GC13" i="2"/>
  <c r="GQ15" i="2"/>
  <c r="FU9" i="2"/>
  <c r="FU14" i="2"/>
  <c r="GM15" i="2"/>
  <c r="GM13" i="2"/>
  <c r="GQ13" i="2"/>
  <c r="GU15" i="2"/>
  <c r="GY15" i="2"/>
  <c r="HC13" i="2"/>
  <c r="GS15" i="2"/>
  <c r="FK12" i="2"/>
  <c r="ES11" i="2"/>
  <c r="EA10" i="2"/>
  <c r="DI9" i="2"/>
  <c r="CO15" i="2"/>
  <c r="FI10" i="2"/>
  <c r="EQ9" i="2"/>
  <c r="FO9" i="2"/>
  <c r="EO14" i="2"/>
  <c r="DS11" i="2"/>
  <c r="CW15" i="2"/>
  <c r="FM15" i="2"/>
  <c r="EO13" i="2"/>
  <c r="FA11" i="2"/>
  <c r="DW11" i="2"/>
  <c r="CY11" i="2"/>
  <c r="FC13" i="2"/>
  <c r="DY11" i="2"/>
  <c r="CU11" i="2"/>
  <c r="FC11" i="2"/>
  <c r="CY15" i="2"/>
  <c r="CY14" i="2"/>
  <c r="EW10" i="2"/>
  <c r="DS13" i="2"/>
  <c r="CU14" i="2"/>
  <c r="CY9" i="2"/>
  <c r="EY12" i="2"/>
  <c r="DU12" i="2"/>
  <c r="CQ13" i="2"/>
  <c r="DC11" i="2"/>
  <c r="EC15" i="2"/>
  <c r="FI9" i="2"/>
  <c r="EA15" i="2"/>
  <c r="FG13" i="2"/>
  <c r="DG9" i="2"/>
  <c r="FM14" i="2"/>
  <c r="DC9" i="2"/>
  <c r="CW9" i="2"/>
  <c r="EK12" i="2"/>
  <c r="HG12" i="2"/>
  <c r="HA13" i="2"/>
  <c r="GI12" i="2"/>
  <c r="GI13" i="2"/>
  <c r="GC14" i="2"/>
  <c r="GS10" i="2"/>
  <c r="GI11" i="2"/>
  <c r="GY13" i="2"/>
  <c r="FY13" i="2"/>
  <c r="GC11" i="2"/>
  <c r="GK12" i="2"/>
  <c r="GA12" i="2"/>
  <c r="EK15" i="2"/>
  <c r="CI13" i="2"/>
  <c r="EI13" i="2"/>
  <c r="EG10" i="2"/>
  <c r="CQ9" i="2"/>
  <c r="EO11" i="2"/>
  <c r="DO14" i="2"/>
  <c r="DK9" i="2"/>
  <c r="EW9" i="2"/>
  <c r="AU9" i="2"/>
  <c r="AU15" i="2"/>
  <c r="AY12" i="2"/>
  <c r="HE15" i="2"/>
  <c r="GM14" i="2"/>
  <c r="FU13" i="2"/>
  <c r="GO10" i="2"/>
  <c r="FS14" i="2"/>
  <c r="GI15" i="2"/>
  <c r="GY9" i="2"/>
  <c r="GA10" i="2"/>
  <c r="GO12" i="2"/>
  <c r="HC11" i="2"/>
  <c r="GU9" i="2"/>
  <c r="GI10" i="2"/>
  <c r="GI9" i="2"/>
  <c r="GM12" i="2"/>
  <c r="GQ11" i="2"/>
  <c r="GU11" i="2"/>
  <c r="GY14" i="2"/>
  <c r="GO11" i="2"/>
  <c r="FI11" i="2"/>
  <c r="EQ10" i="2"/>
  <c r="DY9" i="2"/>
  <c r="DE15" i="2"/>
  <c r="CM14" i="2"/>
  <c r="FG9" i="2"/>
  <c r="EM15" i="2"/>
  <c r="FK13" i="2"/>
  <c r="EM11" i="2"/>
  <c r="DQ9" i="2"/>
  <c r="CU13" i="2"/>
  <c r="FK10" i="2"/>
  <c r="EM10" i="2"/>
  <c r="EW11" i="2"/>
  <c r="DS15" i="2"/>
  <c r="CU15" i="2"/>
  <c r="EY15" i="2"/>
  <c r="DU14" i="2"/>
  <c r="CQ14" i="2"/>
  <c r="EY9" i="2"/>
  <c r="CQ12" i="2"/>
  <c r="CS14" i="2"/>
  <c r="EQ15" i="2"/>
  <c r="DQ10" i="2"/>
  <c r="CS10" i="2"/>
  <c r="CU12" i="2"/>
  <c r="EU10" i="2"/>
  <c r="DS9" i="2"/>
  <c r="CO10" i="2"/>
  <c r="CS15" i="2"/>
  <c r="DU10" i="2"/>
  <c r="FC14" i="2"/>
  <c r="DW9" i="2"/>
  <c r="CW14" i="2"/>
  <c r="CW12" i="2"/>
  <c r="EG14" i="2"/>
  <c r="FA12" i="2"/>
  <c r="CS13" i="2"/>
  <c r="HG13" i="2"/>
  <c r="HC14" i="2"/>
  <c r="GK13" i="2"/>
  <c r="FS12" i="2"/>
  <c r="GK15" i="2"/>
  <c r="HE11" i="2"/>
  <c r="GG12" i="2"/>
  <c r="GU13" i="2"/>
  <c r="FW13" i="2"/>
  <c r="GM9" i="2"/>
  <c r="GW14" i="2"/>
  <c r="GA14" i="2"/>
  <c r="GE11" i="2"/>
  <c r="GE9" i="2"/>
  <c r="GG15" i="2"/>
  <c r="GK14" i="2"/>
  <c r="GQ10" i="2"/>
  <c r="GQ9" i="2"/>
  <c r="GE13" i="2"/>
  <c r="FG10" i="2"/>
  <c r="EO9" i="2"/>
  <c r="DU15" i="2"/>
  <c r="DC14" i="2"/>
  <c r="CK12" i="2"/>
  <c r="FC15" i="2"/>
  <c r="EK14" i="2"/>
  <c r="FG15" i="2"/>
  <c r="EI15" i="2"/>
  <c r="DM14" i="2"/>
  <c r="CS11" i="2"/>
  <c r="FG14" i="2"/>
  <c r="EI12" i="2"/>
  <c r="ES13" i="2"/>
  <c r="CS12" i="2"/>
  <c r="EU13" i="2"/>
  <c r="DS10" i="2"/>
  <c r="CO11" i="2"/>
  <c r="EU9" i="2"/>
  <c r="CK13" i="2"/>
  <c r="CM15" i="2"/>
  <c r="EO10" i="2"/>
  <c r="DM13" i="2"/>
  <c r="CO13" i="2"/>
  <c r="CQ15" i="2"/>
  <c r="EQ12" i="2"/>
  <c r="DO13" i="2"/>
  <c r="CK11" i="2"/>
  <c r="FI15" i="2"/>
  <c r="DO10" i="2"/>
  <c r="FA9" i="2"/>
  <c r="DO15" i="2"/>
  <c r="FO12" i="2"/>
  <c r="CO9" i="2"/>
  <c r="DG15" i="2"/>
  <c r="DW12" i="2"/>
  <c r="CQ10" i="2"/>
  <c r="AY9" i="2"/>
  <c r="AY14" i="2"/>
  <c r="HA15" i="2"/>
  <c r="GS13" i="2"/>
  <c r="GG14" i="2"/>
  <c r="FE9" i="2"/>
  <c r="DA13" i="2"/>
  <c r="FE12" i="2"/>
  <c r="FE11" i="2"/>
  <c r="DM15" i="2"/>
  <c r="EQ13" i="2"/>
  <c r="CK10" i="2"/>
  <c r="EM9" i="2"/>
  <c r="FQ10" i="2"/>
  <c r="EK10" i="2"/>
  <c r="CM10" i="2"/>
  <c r="CM9" i="2"/>
  <c r="EM12" i="2"/>
  <c r="DM9" i="2"/>
  <c r="FC10" i="2"/>
  <c r="DE13" i="2"/>
  <c r="DM12" i="2"/>
  <c r="DG10" i="2"/>
  <c r="FE15" i="2"/>
  <c r="CK9" i="2"/>
  <c r="CY13" i="2"/>
  <c r="GG10" i="2"/>
  <c r="GO13" i="2"/>
  <c r="GE15" i="2"/>
  <c r="GK10" i="2"/>
  <c r="FU12" i="2"/>
  <c r="FY10" i="2"/>
  <c r="GC10" i="2"/>
  <c r="GG13" i="2"/>
  <c r="GE14" i="2"/>
  <c r="FA15" i="2"/>
  <c r="EI14" i="2"/>
  <c r="DQ13" i="2"/>
  <c r="CY12" i="2"/>
  <c r="FQ14" i="2"/>
  <c r="EY13" i="2"/>
  <c r="FC9" i="2"/>
  <c r="EC14" i="2"/>
  <c r="DI10" i="2"/>
  <c r="CM13" i="2"/>
  <c r="FA13" i="2"/>
  <c r="FQ13" i="2"/>
  <c r="EK11" i="2"/>
  <c r="DK11" i="2"/>
  <c r="CM11" i="2"/>
  <c r="DM10" i="2"/>
  <c r="CI14" i="2"/>
  <c r="EA12" i="2"/>
  <c r="EO15" i="2"/>
  <c r="FM10" i="2"/>
  <c r="EE15" i="2"/>
  <c r="DG13" i="2"/>
  <c r="CI11" i="2"/>
  <c r="FO15" i="2"/>
  <c r="EI10" i="2"/>
  <c r="DI13" i="2"/>
  <c r="EQ11" i="2"/>
  <c r="EW15" i="2"/>
  <c r="EQ14" i="2"/>
  <c r="DI15" i="2"/>
  <c r="CI15" i="2"/>
  <c r="DW13" i="2"/>
  <c r="FI14" i="2"/>
  <c r="EW14" i="2"/>
  <c r="DY15" i="2"/>
  <c r="AY15" i="2"/>
  <c r="AU13" i="2"/>
  <c r="DQ11" i="2"/>
  <c r="HE9" i="2"/>
  <c r="FU10" i="2"/>
  <c r="FY12" i="2"/>
  <c r="GK11" i="2"/>
  <c r="DS14" i="2"/>
  <c r="FA14" i="2"/>
  <c r="DK12" i="2"/>
  <c r="EG9" i="2"/>
  <c r="CO14" i="2"/>
  <c r="FO10" i="2"/>
  <c r="FG11" i="2"/>
  <c r="CM12" i="2"/>
  <c r="AU10" i="2"/>
  <c r="HG11" i="2"/>
  <c r="GY12" i="2"/>
  <c r="GG11" i="2"/>
  <c r="HA14" i="2"/>
  <c r="GY10" i="2"/>
  <c r="GA11" i="2"/>
  <c r="HC15" i="2"/>
  <c r="GO9" i="2"/>
  <c r="FS15" i="2"/>
  <c r="FU15" i="2"/>
  <c r="EG12" i="2"/>
  <c r="EM13" i="2"/>
  <c r="CW10" i="2"/>
  <c r="AU11" i="2"/>
  <c r="GW11" i="2"/>
  <c r="GU14" i="2"/>
  <c r="GC12" i="2"/>
  <c r="HE14" i="2"/>
  <c r="FW10" i="2"/>
  <c r="DO12" i="2"/>
  <c r="EE11" i="2"/>
  <c r="CK14" i="2"/>
  <c r="DG14" i="2"/>
  <c r="FG12" i="2"/>
  <c r="EC9" i="2"/>
  <c r="EE10" i="2"/>
  <c r="CK15" i="2"/>
  <c r="DK14" i="2"/>
  <c r="GU10" i="2"/>
  <c r="GS11" i="2"/>
  <c r="HA10" i="2"/>
  <c r="GC9" i="2"/>
  <c r="FU11" i="2"/>
  <c r="GE12" i="2"/>
  <c r="HE13" i="2"/>
  <c r="FO14" i="2"/>
  <c r="CU10" i="2"/>
  <c r="EU15" i="2"/>
  <c r="EU14" i="2"/>
  <c r="DY12" i="2"/>
  <c r="DO11" i="2"/>
  <c r="DA14" i="2"/>
  <c r="DA9" i="2"/>
  <c r="EK9" i="2"/>
  <c r="DE12" i="2"/>
  <c r="GY11" i="2"/>
  <c r="GM10" i="2"/>
  <c r="HC10" i="2"/>
  <c r="FY9" i="2"/>
  <c r="EY14" i="2"/>
  <c r="FO13" i="2"/>
  <c r="EA11" i="2"/>
  <c r="FM11" i="2"/>
  <c r="EI11" i="2"/>
  <c r="EA9" i="2"/>
  <c r="DS12" i="2"/>
  <c r="EI9" i="2"/>
  <c r="DA12" i="2"/>
  <c r="ES14" i="2"/>
  <c r="C50" i="2"/>
  <c r="C78" i="2"/>
  <c r="C143" i="2"/>
  <c r="C207" i="2"/>
  <c r="C271" i="2"/>
  <c r="C335" i="2"/>
  <c r="C399" i="2"/>
  <c r="C463" i="2"/>
  <c r="C527" i="2"/>
  <c r="C591" i="2"/>
  <c r="C655" i="2"/>
  <c r="C719" i="2"/>
  <c r="B68" i="2"/>
  <c r="C68" i="2"/>
  <c r="C144" i="2"/>
  <c r="C217" i="2"/>
  <c r="C80" i="2"/>
  <c r="C154" i="2"/>
  <c r="C227" i="2"/>
  <c r="C300" i="2"/>
  <c r="C373" i="2"/>
  <c r="C446" i="2"/>
  <c r="C520" i="2"/>
  <c r="C593" i="2"/>
  <c r="C666" i="2"/>
  <c r="C739" i="2"/>
  <c r="B99" i="2"/>
  <c r="B166" i="2"/>
  <c r="B230" i="2"/>
  <c r="C81" i="2"/>
  <c r="C178" i="2"/>
  <c r="C275" i="2"/>
  <c r="C358" i="2"/>
  <c r="C442" i="2"/>
  <c r="C96" i="2"/>
  <c r="C194" i="2"/>
  <c r="C288" i="2"/>
  <c r="C371" i="2"/>
  <c r="C454" i="2"/>
  <c r="C539" i="2"/>
  <c r="D539" i="2" s="1"/>
  <c r="C622" i="2"/>
  <c r="C706" i="2"/>
  <c r="B79" i="2"/>
  <c r="B157" i="2"/>
  <c r="B231" i="2"/>
  <c r="B300" i="2"/>
  <c r="B364" i="2"/>
  <c r="B428" i="2"/>
  <c r="B492" i="2"/>
  <c r="C64" i="2"/>
  <c r="C197" i="2"/>
  <c r="C321" i="2"/>
  <c r="C430" i="2"/>
  <c r="C534" i="2"/>
  <c r="C86" i="2"/>
  <c r="C216" i="2"/>
  <c r="C334" i="2"/>
  <c r="C448" i="2"/>
  <c r="C548" i="2"/>
  <c r="C644" i="2"/>
  <c r="C740" i="2"/>
  <c r="B127" i="2"/>
  <c r="B210" i="2"/>
  <c r="B291" i="2"/>
  <c r="B365" i="2"/>
  <c r="B438" i="2"/>
  <c r="B511" i="2"/>
  <c r="B580" i="2"/>
  <c r="B644" i="2"/>
  <c r="B708" i="2"/>
  <c r="B598" i="2"/>
  <c r="C122" i="2"/>
  <c r="C250" i="2"/>
  <c r="C365" i="2"/>
  <c r="C477" i="2"/>
  <c r="C573" i="2"/>
  <c r="C669" i="2"/>
  <c r="B57" i="2"/>
  <c r="B149" i="2"/>
  <c r="B233" i="2"/>
  <c r="B311" i="2"/>
  <c r="B384" i="2"/>
  <c r="B457" i="2"/>
  <c r="B530" i="2"/>
  <c r="B597" i="2"/>
  <c r="C58" i="2"/>
  <c r="C95" i="2"/>
  <c r="C167" i="2"/>
  <c r="D167" i="2" s="1"/>
  <c r="C239" i="2"/>
  <c r="C311" i="2"/>
  <c r="C383" i="2"/>
  <c r="C455" i="2"/>
  <c r="C535" i="2"/>
  <c r="C607" i="2"/>
  <c r="C679" i="2"/>
  <c r="C751" i="2"/>
  <c r="B108" i="2"/>
  <c r="C125" i="2"/>
  <c r="C208" i="2"/>
  <c r="C90" i="2"/>
  <c r="C172" i="2"/>
  <c r="C254" i="2"/>
  <c r="C337" i="2"/>
  <c r="C419" i="2"/>
  <c r="C501" i="2"/>
  <c r="C584" i="2"/>
  <c r="C675" i="2"/>
  <c r="C757" i="2"/>
  <c r="D757" i="2" s="1"/>
  <c r="B126" i="2"/>
  <c r="B198" i="2"/>
  <c r="B270" i="2"/>
  <c r="C155" i="2"/>
  <c r="C265" i="2"/>
  <c r="C369" i="2"/>
  <c r="C462" i="2"/>
  <c r="C132" i="2"/>
  <c r="C242" i="2"/>
  <c r="C340" i="2"/>
  <c r="C434" i="2"/>
  <c r="C528" i="2"/>
  <c r="D528" i="2" s="1"/>
  <c r="C633" i="2"/>
  <c r="C726" i="2"/>
  <c r="B111" i="2"/>
  <c r="B194" i="2"/>
  <c r="B276" i="2"/>
  <c r="B348" i="2"/>
  <c r="B420" i="2"/>
  <c r="B500" i="2"/>
  <c r="C101" i="2"/>
  <c r="C248" i="2"/>
  <c r="C376" i="2"/>
  <c r="C499" i="2"/>
  <c r="C606" i="2"/>
  <c r="C201" i="2"/>
  <c r="C349" i="2"/>
  <c r="C475" i="2"/>
  <c r="C585" i="2"/>
  <c r="C691" i="2"/>
  <c r="B93" i="2"/>
  <c r="B189" i="2"/>
  <c r="B282" i="2"/>
  <c r="B374" i="2"/>
  <c r="B456" i="2"/>
  <c r="B538" i="2"/>
  <c r="B612" i="2"/>
  <c r="B684" i="2"/>
  <c r="B756" i="2"/>
  <c r="C104" i="2"/>
  <c r="C268" i="2"/>
  <c r="C394" i="2"/>
  <c r="C514" i="2"/>
  <c r="C621" i="2"/>
  <c r="C729" i="2"/>
  <c r="B128" i="2"/>
  <c r="B223" i="2"/>
  <c r="B320" i="2"/>
  <c r="B402" i="2"/>
  <c r="B485" i="2"/>
  <c r="B565" i="2"/>
  <c r="B637" i="2"/>
  <c r="B701" i="2"/>
  <c r="C54" i="2"/>
  <c r="C187" i="2"/>
  <c r="C312" i="2"/>
  <c r="C422" i="2"/>
  <c r="C526" i="2"/>
  <c r="C624" i="2"/>
  <c r="C718" i="2"/>
  <c r="B106" i="2"/>
  <c r="B192" i="2"/>
  <c r="B275" i="2"/>
  <c r="B349" i="2"/>
  <c r="B422" i="2"/>
  <c r="B495" i="2"/>
  <c r="B574" i="2"/>
  <c r="B670" i="2"/>
  <c r="C257" i="2"/>
  <c r="C480" i="2"/>
  <c r="C660" i="2"/>
  <c r="B98" i="2"/>
  <c r="B236" i="2"/>
  <c r="B359" i="2"/>
  <c r="B473" i="2"/>
  <c r="B586" i="2"/>
  <c r="B688" i="2"/>
  <c r="C94" i="2"/>
  <c r="C342" i="2"/>
  <c r="C578" i="2"/>
  <c r="C736" i="2"/>
  <c r="B172" i="2"/>
  <c r="B299" i="2"/>
  <c r="B433" i="2"/>
  <c r="C426" i="2"/>
  <c r="C289" i="2"/>
  <c r="C508" i="2"/>
  <c r="C683" i="2"/>
  <c r="B141" i="2"/>
  <c r="B272" i="2"/>
  <c r="B390" i="2"/>
  <c r="B507" i="2"/>
  <c r="B616" i="2"/>
  <c r="C241" i="2"/>
  <c r="C588" i="2"/>
  <c r="B132" i="2"/>
  <c r="B336" i="2"/>
  <c r="B525" i="2"/>
  <c r="B665" i="2"/>
  <c r="C83" i="2"/>
  <c r="C469" i="2"/>
  <c r="C746" i="2"/>
  <c r="B245" i="2"/>
  <c r="B427" i="2"/>
  <c r="B599" i="2"/>
  <c r="B719" i="2"/>
  <c r="C148" i="2"/>
  <c r="C665" i="2"/>
  <c r="B278" i="2"/>
  <c r="B528" i="2"/>
  <c r="B711" i="2"/>
  <c r="B351" i="2"/>
  <c r="B657" i="2"/>
  <c r="C443" i="2"/>
  <c r="B228" i="2"/>
  <c r="B592" i="2"/>
  <c r="C360" i="2"/>
  <c r="B229" i="2"/>
  <c r="B559" i="2"/>
  <c r="C131" i="2"/>
  <c r="B97" i="2"/>
  <c r="B425" i="2"/>
  <c r="B715" i="2"/>
  <c r="B250" i="2"/>
  <c r="C409" i="2"/>
  <c r="B608" i="2"/>
  <c r="B152" i="2"/>
  <c r="C238" i="2"/>
  <c r="B578" i="2"/>
  <c r="C301" i="2"/>
  <c r="C628" i="2"/>
  <c r="B143" i="2"/>
  <c r="B342" i="2"/>
  <c r="B527" i="2"/>
  <c r="B671" i="2"/>
  <c r="C594" i="2"/>
  <c r="B569" i="2"/>
  <c r="C356" i="2"/>
  <c r="B114" i="2"/>
  <c r="B747" i="2"/>
  <c r="B398" i="2"/>
  <c r="C412" i="2"/>
  <c r="B576" i="2"/>
  <c r="B209" i="2"/>
  <c r="C74" i="2"/>
  <c r="C111" i="2"/>
  <c r="C183" i="2"/>
  <c r="C255" i="2"/>
  <c r="C327" i="2"/>
  <c r="C407" i="2"/>
  <c r="C479" i="2"/>
  <c r="C551" i="2"/>
  <c r="C623" i="2"/>
  <c r="C695" i="2"/>
  <c r="B52" i="2"/>
  <c r="C57" i="2"/>
  <c r="C153" i="2"/>
  <c r="C235" i="2"/>
  <c r="C108" i="2"/>
  <c r="C190" i="2"/>
  <c r="C273" i="2"/>
  <c r="C355" i="2"/>
  <c r="C437" i="2"/>
  <c r="C529" i="2"/>
  <c r="D529" i="2" s="1"/>
  <c r="C611" i="2"/>
  <c r="C693" i="2"/>
  <c r="B63" i="2"/>
  <c r="B142" i="2"/>
  <c r="B214" i="2"/>
  <c r="C65" i="2"/>
  <c r="C192" i="2"/>
  <c r="C296" i="2"/>
  <c r="C389" i="2"/>
  <c r="C484" i="2"/>
  <c r="C157" i="2"/>
  <c r="C267" i="2"/>
  <c r="C361" i="2"/>
  <c r="C466" i="2"/>
  <c r="C560" i="2"/>
  <c r="C653" i="2"/>
  <c r="C747" i="2"/>
  <c r="B130" i="2"/>
  <c r="B212" i="2"/>
  <c r="B292" i="2"/>
  <c r="B372" i="2"/>
  <c r="B444" i="2"/>
  <c r="B516" i="2"/>
  <c r="C133" i="2"/>
  <c r="C278" i="2"/>
  <c r="D278" i="2" s="1"/>
  <c r="C404" i="2"/>
  <c r="C523" i="2"/>
  <c r="C102" i="2"/>
  <c r="C249" i="2"/>
  <c r="C377" i="2"/>
  <c r="C500" i="2"/>
  <c r="C608" i="2"/>
  <c r="C715" i="2"/>
  <c r="B115" i="2"/>
  <c r="B220" i="2"/>
  <c r="B310" i="2"/>
  <c r="B392" i="2"/>
  <c r="B474" i="2"/>
  <c r="B556" i="2"/>
  <c r="B628" i="2"/>
  <c r="B700" i="2"/>
  <c r="B614" i="2"/>
  <c r="C152" i="2"/>
  <c r="D152" i="2" s="1"/>
  <c r="C294" i="2"/>
  <c r="C420" i="2"/>
  <c r="C537" i="2"/>
  <c r="C645" i="2"/>
  <c r="C753" i="2"/>
  <c r="B160" i="2"/>
  <c r="B253" i="2"/>
  <c r="B338" i="2"/>
  <c r="B421" i="2"/>
  <c r="B503" i="2"/>
  <c r="B581" i="2"/>
  <c r="B653" i="2"/>
  <c r="B717" i="2"/>
  <c r="C91" i="2"/>
  <c r="C221" i="2"/>
  <c r="C339" i="2"/>
  <c r="C450" i="2"/>
  <c r="C552" i="2"/>
  <c r="C646" i="2"/>
  <c r="C742" i="2"/>
  <c r="B129" i="2"/>
  <c r="B213" i="2"/>
  <c r="C66" i="2"/>
  <c r="C127" i="2"/>
  <c r="C223" i="2"/>
  <c r="C319" i="2"/>
  <c r="C423" i="2"/>
  <c r="C511" i="2"/>
  <c r="C615" i="2"/>
  <c r="C711" i="2"/>
  <c r="B92" i="2"/>
  <c r="C134" i="2"/>
  <c r="C253" i="2"/>
  <c r="C145" i="2"/>
  <c r="C264" i="2"/>
  <c r="C382" i="2"/>
  <c r="C483" i="2"/>
  <c r="C602" i="2"/>
  <c r="C712" i="2"/>
  <c r="B109" i="2"/>
  <c r="B206" i="2"/>
  <c r="C105" i="2"/>
  <c r="C240" i="2"/>
  <c r="C379" i="2"/>
  <c r="C71" i="2"/>
  <c r="C219" i="2"/>
  <c r="C350" i="2"/>
  <c r="C486" i="2"/>
  <c r="C601" i="2"/>
  <c r="C737" i="2"/>
  <c r="B148" i="2"/>
  <c r="B258" i="2"/>
  <c r="B356" i="2"/>
  <c r="B460" i="2"/>
  <c r="B548" i="2"/>
  <c r="C261" i="2"/>
  <c r="C445" i="2"/>
  <c r="C582" i="2"/>
  <c r="C233" i="2"/>
  <c r="C405" i="2"/>
  <c r="C561" i="2"/>
  <c r="C704" i="2"/>
  <c r="B147" i="2"/>
  <c r="B263" i="2"/>
  <c r="B383" i="2"/>
  <c r="B493" i="2"/>
  <c r="B596" i="2"/>
  <c r="B692" i="2"/>
  <c r="B662" i="2"/>
  <c r="C220" i="2"/>
  <c r="C406" i="2"/>
  <c r="C562" i="2"/>
  <c r="C705" i="2"/>
  <c r="B138" i="2"/>
  <c r="B274" i="2"/>
  <c r="B375" i="2"/>
  <c r="B494" i="2"/>
  <c r="B605" i="2"/>
  <c r="B685" i="2"/>
  <c r="C73" i="2"/>
  <c r="C252" i="2"/>
  <c r="C395" i="2"/>
  <c r="C540" i="2"/>
  <c r="C670" i="2"/>
  <c r="B83" i="2"/>
  <c r="B202" i="2"/>
  <c r="B303" i="2"/>
  <c r="B385" i="2"/>
  <c r="B467" i="2"/>
  <c r="B550" i="2"/>
  <c r="B654" i="2"/>
  <c r="C284" i="2"/>
  <c r="C530" i="2"/>
  <c r="D530" i="2" s="1"/>
  <c r="C714" i="2"/>
  <c r="B168" i="2"/>
  <c r="B314" i="2"/>
  <c r="B445" i="2"/>
  <c r="B575" i="2"/>
  <c r="B698" i="2"/>
  <c r="C160" i="2"/>
  <c r="C453" i="2"/>
  <c r="C661" i="2"/>
  <c r="B122" i="2"/>
  <c r="B271" i="2"/>
  <c r="B417" i="2"/>
  <c r="C62" i="2"/>
  <c r="C344" i="2"/>
  <c r="C579" i="2"/>
  <c r="B65" i="2"/>
  <c r="B225" i="2"/>
  <c r="B361" i="2"/>
  <c r="B491" i="2"/>
  <c r="B627" i="2"/>
  <c r="C331" i="2"/>
  <c r="C686" i="2"/>
  <c r="B241" i="2"/>
  <c r="B453" i="2"/>
  <c r="B632" i="2"/>
  <c r="B754" i="2"/>
  <c r="C516" i="2"/>
  <c r="B75" i="2"/>
  <c r="B318" i="2"/>
  <c r="B526" i="2"/>
  <c r="B682" i="2"/>
  <c r="B758" i="2"/>
  <c r="C630" i="2"/>
  <c r="B297" i="2"/>
  <c r="B585" i="2"/>
  <c r="B759" i="2"/>
  <c r="B510" i="2"/>
  <c r="C174" i="2"/>
  <c r="B91" i="2"/>
  <c r="B555" i="2"/>
  <c r="C458" i="2"/>
  <c r="B334" i="2"/>
  <c r="B659" i="2"/>
  <c r="C498" i="2"/>
  <c r="B309" i="2"/>
  <c r="B647" i="2"/>
  <c r="B175" i="2"/>
  <c r="C568" i="2"/>
  <c r="B726" i="2"/>
  <c r="B496" i="2"/>
  <c r="B131" i="2"/>
  <c r="C147" i="2"/>
  <c r="C557" i="2"/>
  <c r="B112" i="2"/>
  <c r="B368" i="2"/>
  <c r="B568" i="2"/>
  <c r="B721" i="2"/>
  <c r="B248" i="2"/>
  <c r="C164" i="2"/>
  <c r="C667" i="2"/>
  <c r="B712" i="2"/>
  <c r="B488" i="2"/>
  <c r="C673" i="2"/>
  <c r="C177" i="2"/>
  <c r="B631" i="2"/>
  <c r="C82" i="2"/>
  <c r="C135" i="2"/>
  <c r="C231" i="2"/>
  <c r="C343" i="2"/>
  <c r="C431" i="2"/>
  <c r="C519" i="2"/>
  <c r="C631" i="2"/>
  <c r="C727" i="2"/>
  <c r="B100" i="2"/>
  <c r="C162" i="2"/>
  <c r="C262" i="2"/>
  <c r="C163" i="2"/>
  <c r="C282" i="2"/>
  <c r="C392" i="2"/>
  <c r="C492" i="2"/>
  <c r="C620" i="2"/>
  <c r="C721" i="2"/>
  <c r="B118" i="2"/>
  <c r="B222" i="2"/>
  <c r="C118" i="2"/>
  <c r="C251" i="2"/>
  <c r="C400" i="2"/>
  <c r="C84" i="2"/>
  <c r="C230" i="2"/>
  <c r="C381" i="2"/>
  <c r="C497" i="2"/>
  <c r="C612" i="2"/>
  <c r="C758" i="2"/>
  <c r="D758" i="2" s="1"/>
  <c r="B167" i="2"/>
  <c r="B267" i="2"/>
  <c r="B380" i="2"/>
  <c r="B468" i="2"/>
  <c r="C85" i="2"/>
  <c r="C292" i="2"/>
  <c r="C459" i="2"/>
  <c r="C595" i="2"/>
  <c r="C266" i="2"/>
  <c r="C418" i="2"/>
  <c r="C572" i="2"/>
  <c r="C728" i="2"/>
  <c r="B159" i="2"/>
  <c r="B273" i="2"/>
  <c r="B401" i="2"/>
  <c r="B502" i="2"/>
  <c r="B604" i="2"/>
  <c r="B716" i="2"/>
  <c r="C52" i="2"/>
  <c r="C234" i="2"/>
  <c r="C435" i="2"/>
  <c r="C586" i="2"/>
  <c r="C717" i="2"/>
  <c r="B170" i="2"/>
  <c r="B283" i="2"/>
  <c r="B393" i="2"/>
  <c r="B512" i="2"/>
  <c r="B613" i="2"/>
  <c r="B693" i="2"/>
  <c r="C106" i="2"/>
  <c r="C269" i="2"/>
  <c r="C408" i="2"/>
  <c r="C563" i="2"/>
  <c r="C682" i="2"/>
  <c r="D682" i="2" s="1"/>
  <c r="B95" i="2"/>
  <c r="B224" i="2"/>
  <c r="B312" i="2"/>
  <c r="B394" i="2"/>
  <c r="B477" i="2"/>
  <c r="B566" i="2"/>
  <c r="B678" i="2"/>
  <c r="C313" i="2"/>
  <c r="C553" i="2"/>
  <c r="C734" i="2"/>
  <c r="B186" i="2"/>
  <c r="B327" i="2"/>
  <c r="B461" i="2"/>
  <c r="B600" i="2"/>
  <c r="B710" i="2"/>
  <c r="C193" i="2"/>
  <c r="C481" i="2"/>
  <c r="C678" i="2"/>
  <c r="B136" i="2"/>
  <c r="B287" i="2"/>
  <c r="B446" i="2"/>
  <c r="C97" i="2"/>
  <c r="D97" i="2" s="1"/>
  <c r="C372" i="2"/>
  <c r="C51" i="2"/>
  <c r="C175" i="2"/>
  <c r="C295" i="2"/>
  <c r="C439" i="2"/>
  <c r="C567" i="2"/>
  <c r="C687" i="2"/>
  <c r="B116" i="2"/>
  <c r="C189" i="2"/>
  <c r="C126" i="2"/>
  <c r="C291" i="2"/>
  <c r="D291" i="2" s="1"/>
  <c r="C428" i="2"/>
  <c r="C565" i="2"/>
  <c r="C730" i="2"/>
  <c r="B158" i="2"/>
  <c r="C53" i="2"/>
  <c r="C285" i="2"/>
  <c r="C432" i="2"/>
  <c r="C182" i="2"/>
  <c r="C393" i="2"/>
  <c r="C549" i="2"/>
  <c r="C696" i="2"/>
  <c r="B176" i="2"/>
  <c r="B316" i="2"/>
  <c r="B436" i="2"/>
  <c r="C115" i="2"/>
  <c r="C60" i="2"/>
  <c r="C191" i="2"/>
  <c r="C303" i="2"/>
  <c r="D303" i="2" s="1"/>
  <c r="C447" i="2"/>
  <c r="C575" i="2"/>
  <c r="C703" i="2"/>
  <c r="C79" i="2"/>
  <c r="C198" i="2"/>
  <c r="C136" i="2"/>
  <c r="C309" i="2"/>
  <c r="C456" i="2"/>
  <c r="C574" i="2"/>
  <c r="C748" i="2"/>
  <c r="B174" i="2"/>
  <c r="C93" i="2"/>
  <c r="C306" i="2"/>
  <c r="C452" i="2"/>
  <c r="C205" i="2"/>
  <c r="C403" i="2"/>
  <c r="C570" i="2"/>
  <c r="C716" i="2"/>
  <c r="B185" i="2"/>
  <c r="B324" i="2"/>
  <c r="B452" i="2"/>
  <c r="C149" i="2"/>
  <c r="D149" i="2" s="1"/>
  <c r="C362" i="2"/>
  <c r="C571" i="2"/>
  <c r="C293" i="2"/>
  <c r="C513" i="2"/>
  <c r="C680" i="2"/>
  <c r="B179" i="2"/>
  <c r="B337" i="2"/>
  <c r="B483" i="2"/>
  <c r="B636" i="2"/>
  <c r="B748" i="2"/>
  <c r="C202" i="2"/>
  <c r="C461" i="2"/>
  <c r="C658" i="2"/>
  <c r="B117" i="2"/>
  <c r="B302" i="2"/>
  <c r="B448" i="2"/>
  <c r="B589" i="2"/>
  <c r="B725" i="2"/>
  <c r="C173" i="2"/>
  <c r="C380" i="2"/>
  <c r="C587" i="2"/>
  <c r="C754" i="2"/>
  <c r="D754" i="2" s="1"/>
  <c r="B181" i="2"/>
  <c r="B330" i="2"/>
  <c r="B440" i="2"/>
  <c r="B541" i="2"/>
  <c r="C92" i="2"/>
  <c r="C425" i="2"/>
  <c r="C698" i="2"/>
  <c r="B218" i="2"/>
  <c r="B400" i="2"/>
  <c r="B561" i="2"/>
  <c r="B730" i="2"/>
  <c r="C314" i="2"/>
  <c r="C641" i="2"/>
  <c r="B187" i="2"/>
  <c r="B360" i="2"/>
  <c r="B535" i="2"/>
  <c r="C427" i="2"/>
  <c r="C662" i="2"/>
  <c r="D662" i="2" s="1"/>
  <c r="B173" i="2"/>
  <c r="B333" i="2"/>
  <c r="B479" i="2"/>
  <c r="B641" i="2"/>
  <c r="C416" i="2"/>
  <c r="B74" i="2"/>
  <c r="B362" i="2"/>
  <c r="B579" i="2"/>
  <c r="B729" i="2"/>
  <c r="C429" i="2"/>
  <c r="B110" i="2"/>
  <c r="B363" i="2"/>
  <c r="B583" i="2"/>
  <c r="B744" i="2"/>
  <c r="C440" i="2"/>
  <c r="B196" i="2"/>
  <c r="B553" i="2"/>
  <c r="C725" i="2"/>
  <c r="B587" i="2"/>
  <c r="C533" i="2"/>
  <c r="B378" i="2"/>
  <c r="B737" i="2"/>
  <c r="B208" i="2"/>
  <c r="B626" i="2"/>
  <c r="C616" i="2"/>
  <c r="D616" i="2" s="1"/>
  <c r="B405" i="2"/>
  <c r="C211" i="2"/>
  <c r="B623" i="2"/>
  <c r="B442" i="2"/>
  <c r="B260" i="2"/>
  <c r="C709" i="2"/>
  <c r="C206" i="2"/>
  <c r="C654" i="2"/>
  <c r="B217" i="2"/>
  <c r="B455" i="2"/>
  <c r="B651" i="2"/>
  <c r="B53" i="2"/>
  <c r="C112" i="2"/>
  <c r="D112" i="2" s="1"/>
  <c r="B55" i="2"/>
  <c r="C317" i="2"/>
  <c r="B702" i="2"/>
  <c r="B424" i="2"/>
  <c r="B335" i="2"/>
  <c r="C87" i="2"/>
  <c r="C359" i="2"/>
  <c r="C487" i="2"/>
  <c r="C599" i="2"/>
  <c r="C98" i="2"/>
  <c r="C200" i="2"/>
  <c r="C474" i="2"/>
  <c r="C638" i="2"/>
  <c r="B190" i="2"/>
  <c r="C326" i="2"/>
  <c r="C55" i="2"/>
  <c r="C424" i="2"/>
  <c r="B69" i="2"/>
  <c r="B221" i="2"/>
  <c r="C184" i="2"/>
  <c r="C120" i="2"/>
  <c r="C536" i="2"/>
  <c r="B355" i="2"/>
  <c r="B529" i="2"/>
  <c r="B638" i="2"/>
  <c r="C502" i="2"/>
  <c r="B191" i="2"/>
  <c r="B347" i="2"/>
  <c r="B741" i="2"/>
  <c r="B71" i="2"/>
  <c r="B458" i="2"/>
  <c r="C505" i="2"/>
  <c r="C720" i="2"/>
  <c r="C722" i="2"/>
  <c r="B162" i="2"/>
  <c r="B633" i="2"/>
  <c r="B469" i="2"/>
  <c r="C69" i="2"/>
  <c r="C199" i="2"/>
  <c r="C351" i="2"/>
  <c r="C471" i="2"/>
  <c r="C583" i="2"/>
  <c r="C735" i="2"/>
  <c r="C89" i="2"/>
  <c r="C226" i="2"/>
  <c r="C181" i="2"/>
  <c r="C318" i="2"/>
  <c r="D318" i="2" s="1"/>
  <c r="C465" i="2"/>
  <c r="C629" i="2"/>
  <c r="B54" i="2"/>
  <c r="B182" i="2"/>
  <c r="C130" i="2"/>
  <c r="D130" i="2" s="1"/>
  <c r="C316" i="2"/>
  <c r="C473" i="2"/>
  <c r="C256" i="2"/>
  <c r="C413" i="2"/>
  <c r="C580" i="2"/>
  <c r="B58" i="2"/>
  <c r="B203" i="2"/>
  <c r="B332" i="2"/>
  <c r="B476" i="2"/>
  <c r="C165" i="2"/>
  <c r="C388" i="2"/>
  <c r="C67" i="2"/>
  <c r="C307" i="2"/>
  <c r="C524" i="2"/>
  <c r="D524" i="2" s="1"/>
  <c r="C752" i="2"/>
  <c r="B200" i="2"/>
  <c r="B346" i="2"/>
  <c r="B520" i="2"/>
  <c r="B652" i="2"/>
  <c r="B558" i="2"/>
  <c r="C281" i="2"/>
  <c r="C490" i="2"/>
  <c r="C681" i="2"/>
  <c r="B180" i="2"/>
  <c r="B329" i="2"/>
  <c r="B466" i="2"/>
  <c r="B621" i="2"/>
  <c r="B733" i="2"/>
  <c r="C204" i="2"/>
  <c r="C436" i="2"/>
  <c r="C598" i="2"/>
  <c r="B59" i="2"/>
  <c r="B234" i="2"/>
  <c r="B339" i="2"/>
  <c r="B449" i="2"/>
  <c r="B582" i="2"/>
  <c r="C124" i="2"/>
  <c r="C451" i="2"/>
  <c r="C755" i="2"/>
  <c r="D755" i="2" s="1"/>
  <c r="B251" i="2"/>
  <c r="B416" i="2"/>
  <c r="B611" i="2"/>
  <c r="B742" i="2"/>
  <c r="C370" i="2"/>
  <c r="C699" i="2"/>
  <c r="B205" i="2"/>
  <c r="B373" i="2"/>
  <c r="C129" i="2"/>
  <c r="C457" i="2"/>
  <c r="D457" i="2" s="1"/>
  <c r="C700" i="2"/>
  <c r="B188" i="2"/>
  <c r="B345" i="2"/>
  <c r="B523" i="2"/>
  <c r="B655" i="2"/>
  <c r="C468" i="2"/>
  <c r="D468" i="2" s="1"/>
  <c r="B107" i="2"/>
  <c r="B382" i="2"/>
  <c r="B595" i="2"/>
  <c r="B743" i="2"/>
  <c r="C545" i="2"/>
  <c r="B133" i="2"/>
  <c r="B386" i="2"/>
  <c r="B617" i="2"/>
  <c r="B755" i="2"/>
  <c r="C521" i="2"/>
  <c r="B226" i="2"/>
  <c r="B603" i="2"/>
  <c r="B145" i="2"/>
  <c r="B607" i="2"/>
  <c r="C613" i="2"/>
  <c r="B423" i="2"/>
  <c r="C114" i="2"/>
  <c r="B281" i="2"/>
  <c r="B690" i="2"/>
  <c r="C650" i="2"/>
  <c r="B497" i="2"/>
  <c r="C522" i="2"/>
  <c r="D522" i="2" s="1"/>
  <c r="B687" i="2"/>
  <c r="B537" i="2"/>
  <c r="B379" i="2"/>
  <c r="B235" i="2"/>
  <c r="C246" i="2"/>
  <c r="C689" i="2"/>
  <c r="B247" i="2"/>
  <c r="B481" i="2"/>
  <c r="B683" i="2"/>
  <c r="B144" i="2"/>
  <c r="C270" i="2"/>
  <c r="B197" i="2"/>
  <c r="C494" i="2"/>
  <c r="B750" i="2"/>
  <c r="B515" i="2"/>
  <c r="B451" i="2"/>
  <c r="C215" i="2"/>
  <c r="C743" i="2"/>
  <c r="C244" i="2"/>
  <c r="C328" i="2"/>
  <c r="B72" i="2"/>
  <c r="C141" i="2"/>
  <c r="D141" i="2" s="1"/>
  <c r="C277" i="2"/>
  <c r="C590" i="2"/>
  <c r="B340" i="2"/>
  <c r="B484" i="2"/>
  <c r="C417" i="2"/>
  <c r="C322" i="2"/>
  <c r="B56" i="2"/>
  <c r="B232" i="2"/>
  <c r="B660" i="2"/>
  <c r="C310" i="2"/>
  <c r="C692" i="2"/>
  <c r="B475" i="2"/>
  <c r="B629" i="2"/>
  <c r="C237" i="2"/>
  <c r="C464" i="2"/>
  <c r="C610" i="2"/>
  <c r="B244" i="2"/>
  <c r="B358" i="2"/>
  <c r="B590" i="2"/>
  <c r="C158" i="2"/>
  <c r="B62" i="2"/>
  <c r="B269" i="2"/>
  <c r="B432" i="2"/>
  <c r="B625" i="2"/>
  <c r="B752" i="2"/>
  <c r="C397" i="2"/>
  <c r="B219" i="2"/>
  <c r="B389" i="2"/>
  <c r="C161" i="2"/>
  <c r="C482" i="2"/>
  <c r="B207" i="2"/>
  <c r="B377" i="2"/>
  <c r="B536" i="2"/>
  <c r="B666" i="2"/>
  <c r="C509" i="2"/>
  <c r="B407" i="2"/>
  <c r="B615" i="2"/>
  <c r="C142" i="2"/>
  <c r="C589" i="2"/>
  <c r="B163" i="2"/>
  <c r="B408" i="2"/>
  <c r="B707" i="2"/>
  <c r="C564" i="2"/>
  <c r="B350" i="2"/>
  <c r="B619" i="2"/>
  <c r="B227" i="2"/>
  <c r="B673" i="2"/>
  <c r="C672" i="2"/>
  <c r="C274" i="2"/>
  <c r="B353" i="2"/>
  <c r="B714" i="2"/>
  <c r="C744" i="2"/>
  <c r="B517" i="2"/>
  <c r="C636" i="2"/>
  <c r="B736" i="2"/>
  <c r="B674" i="2"/>
  <c r="C103" i="2"/>
  <c r="C367" i="2"/>
  <c r="C639" i="2"/>
  <c r="C107" i="2"/>
  <c r="C209" i="2"/>
  <c r="C510" i="2"/>
  <c r="B81" i="2"/>
  <c r="C166" i="2"/>
  <c r="D166" i="2" s="1"/>
  <c r="C109" i="2"/>
  <c r="C444" i="2"/>
  <c r="B89" i="2"/>
  <c r="B388" i="2"/>
  <c r="C213" i="2"/>
  <c r="C546" i="2"/>
  <c r="C390" i="2"/>
  <c r="C668" i="2"/>
  <c r="B301" i="2"/>
  <c r="B547" i="2"/>
  <c r="B732" i="2"/>
  <c r="C336" i="2"/>
  <c r="C634" i="2"/>
  <c r="B243" i="2"/>
  <c r="B521" i="2"/>
  <c r="B677" i="2"/>
  <c r="C297" i="2"/>
  <c r="C576" i="2"/>
  <c r="B151" i="2"/>
  <c r="B367" i="2"/>
  <c r="B522" i="2"/>
  <c r="C222" i="2"/>
  <c r="C677" i="2"/>
  <c r="B343" i="2"/>
  <c r="B639" i="2"/>
  <c r="C258" i="2"/>
  <c r="B64" i="2"/>
  <c r="B344" i="2"/>
  <c r="C259" i="2"/>
  <c r="C738" i="2"/>
  <c r="B304" i="2"/>
  <c r="B563" i="2"/>
  <c r="C384" i="2"/>
  <c r="B266" i="2"/>
  <c r="B648" i="2"/>
  <c r="C332" i="2"/>
  <c r="B216" i="2"/>
  <c r="B567" i="2"/>
  <c r="C260" i="2"/>
  <c r="B369" i="2"/>
  <c r="B722" i="2"/>
  <c r="B723" i="2"/>
  <c r="B326" i="2"/>
  <c r="C708" i="2"/>
  <c r="B738" i="2"/>
  <c r="B289" i="2"/>
  <c r="B88" i="2"/>
  <c r="B352" i="2"/>
  <c r="B727" i="2"/>
  <c r="B753" i="2"/>
  <c r="C723" i="2"/>
  <c r="B322" i="2"/>
  <c r="B618" i="2"/>
  <c r="B323" i="2"/>
  <c r="C441" i="2"/>
  <c r="B640" i="2"/>
  <c r="C75" i="2"/>
  <c r="C374" i="2"/>
  <c r="B84" i="2"/>
  <c r="C410" i="2"/>
  <c r="B262" i="2"/>
  <c r="C685" i="2"/>
  <c r="C512" i="2"/>
  <c r="B252" i="2"/>
  <c r="C119" i="2"/>
  <c r="C375" i="2"/>
  <c r="D375" i="2" s="1"/>
  <c r="C647" i="2"/>
  <c r="C116" i="2"/>
  <c r="C218" i="2"/>
  <c r="C538" i="2"/>
  <c r="B90" i="2"/>
  <c r="C203" i="2"/>
  <c r="C121" i="2"/>
  <c r="C476" i="2"/>
  <c r="B101" i="2"/>
  <c r="B396" i="2"/>
  <c r="C232" i="2"/>
  <c r="C558" i="2"/>
  <c r="C433" i="2"/>
  <c r="B67" i="2"/>
  <c r="B319" i="2"/>
  <c r="B564" i="2"/>
  <c r="B740" i="2"/>
  <c r="C352" i="2"/>
  <c r="C741" i="2"/>
  <c r="B264" i="2"/>
  <c r="B539" i="2"/>
  <c r="B709" i="2"/>
  <c r="C324" i="2"/>
  <c r="D324" i="2" s="1"/>
  <c r="C635" i="2"/>
  <c r="B161" i="2"/>
  <c r="B376" i="2"/>
  <c r="B531" i="2"/>
  <c r="C341" i="2"/>
  <c r="B78" i="2"/>
  <c r="B371" i="2"/>
  <c r="B650" i="2"/>
  <c r="C286" i="2"/>
  <c r="B85" i="2"/>
  <c r="B462" i="2"/>
  <c r="C315" i="2"/>
  <c r="B86" i="2"/>
  <c r="B317" i="2"/>
  <c r="B577" i="2"/>
  <c r="C544" i="2"/>
  <c r="B290" i="2"/>
  <c r="B681" i="2"/>
  <c r="C385" i="2"/>
  <c r="B268" i="2"/>
  <c r="B649" i="2"/>
  <c r="C302" i="2"/>
  <c r="B414" i="2"/>
  <c r="B735" i="2"/>
  <c r="C63" i="2"/>
  <c r="B514" i="2"/>
  <c r="B96" i="2"/>
  <c r="B751" i="2"/>
  <c r="B381" i="2"/>
  <c r="B325" i="2"/>
  <c r="C176" i="2"/>
  <c r="C76" i="2"/>
  <c r="C100" i="2"/>
  <c r="C749" i="2"/>
  <c r="B391" i="2"/>
  <c r="B634" i="2"/>
  <c r="B395" i="2"/>
  <c r="C493" i="2"/>
  <c r="C113" i="2"/>
  <c r="C229" i="2"/>
  <c r="C542" i="2"/>
  <c r="C263" i="2"/>
  <c r="B60" i="2"/>
  <c r="C70" i="2"/>
  <c r="C364" i="2"/>
  <c r="C657" i="2"/>
  <c r="B246" i="2"/>
  <c r="C348" i="2"/>
  <c r="C308" i="2"/>
  <c r="C664" i="2"/>
  <c r="B249" i="2"/>
  <c r="B524" i="2"/>
  <c r="C472" i="2"/>
  <c r="C185" i="2"/>
  <c r="C619" i="2"/>
  <c r="B169" i="2"/>
  <c r="B429" i="2"/>
  <c r="B668" i="2"/>
  <c r="C170" i="2"/>
  <c r="C550" i="2"/>
  <c r="B105" i="2"/>
  <c r="B411" i="2"/>
  <c r="B645" i="2"/>
  <c r="C139" i="2"/>
  <c r="C491" i="2"/>
  <c r="C731" i="2"/>
  <c r="B285" i="2"/>
  <c r="B486" i="2"/>
  <c r="B646" i="2"/>
  <c r="C600" i="2"/>
  <c r="B204" i="2"/>
  <c r="C61" i="2"/>
  <c r="C603" i="2"/>
  <c r="B256" i="2"/>
  <c r="B519" i="2"/>
  <c r="C604" i="2"/>
  <c r="B239" i="2"/>
  <c r="B450" i="2"/>
  <c r="C140" i="2"/>
  <c r="C745" i="2"/>
  <c r="B498" i="2"/>
  <c r="C196" i="2"/>
  <c r="D196" i="2" s="1"/>
  <c r="C713" i="2"/>
  <c r="B731" i="2"/>
  <c r="B87" i="2"/>
  <c r="B656" i="2"/>
  <c r="B487" i="2"/>
  <c r="B61" i="2"/>
  <c r="B713" i="2"/>
  <c r="B470" i="2"/>
  <c r="B156" i="2"/>
  <c r="B680" i="2"/>
  <c r="C732" i="2"/>
  <c r="C733" i="2"/>
  <c r="B471" i="2"/>
  <c r="B195" i="2"/>
  <c r="B551" i="2"/>
  <c r="C387" i="2"/>
  <c r="B746" i="2"/>
  <c r="B370" i="2"/>
  <c r="B306" i="2"/>
  <c r="B307" i="2"/>
  <c r="B691" i="2"/>
  <c r="C543" i="2"/>
  <c r="B676" i="2"/>
  <c r="B430" i="2"/>
  <c r="C156" i="2"/>
  <c r="D156" i="2" s="1"/>
  <c r="B119" i="2"/>
  <c r="B294" i="2"/>
  <c r="C56" i="2"/>
  <c r="D56" i="2" s="1"/>
  <c r="B286" i="2"/>
  <c r="B534" i="2"/>
  <c r="C128" i="2"/>
  <c r="B315" i="2"/>
  <c r="C195" i="2"/>
  <c r="C626" i="2"/>
  <c r="B257" i="2"/>
  <c r="C179" i="2"/>
  <c r="B184" i="2"/>
  <c r="C243" i="2"/>
  <c r="B50" i="2"/>
  <c r="B499" i="2"/>
  <c r="B113" i="2"/>
  <c r="B672" i="2"/>
  <c r="B554" i="2"/>
  <c r="C541" i="2"/>
  <c r="B542" i="2"/>
  <c r="B183" i="2"/>
  <c r="B146" i="2"/>
  <c r="B593" i="2"/>
  <c r="B663" i="2"/>
  <c r="C518" i="2"/>
  <c r="B584" i="2"/>
  <c r="C485" i="2"/>
  <c r="C304" i="2"/>
  <c r="B464" i="2"/>
  <c r="B643" i="2"/>
  <c r="B728" i="2"/>
  <c r="C287" i="2"/>
  <c r="C330" i="2"/>
  <c r="B540" i="2"/>
  <c r="C656" i="2"/>
  <c r="B465" i="2"/>
  <c r="C323" i="2"/>
  <c r="C609" i="2"/>
  <c r="C151" i="2"/>
  <c r="D151" i="2" s="1"/>
  <c r="C391" i="2"/>
  <c r="D391" i="2" s="1"/>
  <c r="C663" i="2"/>
  <c r="C171" i="2"/>
  <c r="C236" i="2"/>
  <c r="C547" i="2"/>
  <c r="B134" i="2"/>
  <c r="C214" i="2"/>
  <c r="C146" i="2"/>
  <c r="C507" i="2"/>
  <c r="B121" i="2"/>
  <c r="B404" i="2"/>
  <c r="C305" i="2"/>
  <c r="C137" i="2"/>
  <c r="C460" i="2"/>
  <c r="B80" i="2"/>
  <c r="B328" i="2"/>
  <c r="B572" i="2"/>
  <c r="C72" i="2"/>
  <c r="C378" i="2"/>
  <c r="B70" i="2"/>
  <c r="B293" i="2"/>
  <c r="B549" i="2"/>
  <c r="B749" i="2"/>
  <c r="C353" i="2"/>
  <c r="C659" i="2"/>
  <c r="B171" i="2"/>
  <c r="B403" i="2"/>
  <c r="B606" i="2"/>
  <c r="C368" i="2"/>
  <c r="B120" i="2"/>
  <c r="B387" i="2"/>
  <c r="B664" i="2"/>
  <c r="C506" i="2"/>
  <c r="B102" i="2"/>
  <c r="B478" i="2"/>
  <c r="C398" i="2"/>
  <c r="B103" i="2"/>
  <c r="B406" i="2"/>
  <c r="B591" i="2"/>
  <c r="C617" i="2"/>
  <c r="B313" i="2"/>
  <c r="B694" i="2"/>
  <c r="C627" i="2"/>
  <c r="B295" i="2"/>
  <c r="B667" i="2"/>
  <c r="C354" i="2"/>
  <c r="B437" i="2"/>
  <c r="B305" i="2"/>
  <c r="C272" i="2"/>
  <c r="B624" i="2"/>
  <c r="B125" i="2"/>
  <c r="C276" i="2"/>
  <c r="B543" i="2"/>
  <c r="B415" i="2"/>
  <c r="C325" i="2"/>
  <c r="C467" i="2"/>
  <c r="C345" i="2"/>
  <c r="B51" i="2"/>
  <c r="B409" i="2"/>
  <c r="B696" i="2"/>
  <c r="B482" i="2"/>
  <c r="C566" i="2"/>
  <c r="C637" i="2"/>
  <c r="C569" i="2"/>
  <c r="C676" i="2"/>
  <c r="C159" i="2"/>
  <c r="D159" i="2" s="1"/>
  <c r="C415" i="2"/>
  <c r="C671" i="2"/>
  <c r="C180" i="2"/>
  <c r="C245" i="2"/>
  <c r="C556" i="2"/>
  <c r="D556" i="2" s="1"/>
  <c r="B150" i="2"/>
  <c r="C228" i="2"/>
  <c r="C169" i="2"/>
  <c r="C517" i="2"/>
  <c r="B139" i="2"/>
  <c r="B412" i="2"/>
  <c r="C333" i="2"/>
  <c r="C150" i="2"/>
  <c r="C489" i="2"/>
  <c r="B104" i="2"/>
  <c r="B410" i="2"/>
  <c r="B588" i="2"/>
  <c r="C88" i="2"/>
  <c r="D88" i="2" s="1"/>
  <c r="C449" i="2"/>
  <c r="D449" i="2" s="1"/>
  <c r="B82" i="2"/>
  <c r="B357" i="2"/>
  <c r="B557" i="2"/>
  <c r="B757" i="2"/>
  <c r="C366" i="2"/>
  <c r="C694" i="2"/>
  <c r="B255" i="2"/>
  <c r="B413" i="2"/>
  <c r="B622" i="2"/>
  <c r="C396" i="2"/>
  <c r="B135" i="2"/>
  <c r="B489" i="2"/>
  <c r="B675" i="2"/>
  <c r="C531" i="2"/>
  <c r="B154" i="2"/>
  <c r="B490" i="2"/>
  <c r="C532" i="2"/>
  <c r="B123" i="2"/>
  <c r="B418" i="2"/>
  <c r="B602" i="2"/>
  <c r="C651" i="2"/>
  <c r="B426" i="2"/>
  <c r="B705" i="2"/>
  <c r="C652" i="2"/>
  <c r="D652" i="2" s="1"/>
  <c r="B341" i="2"/>
  <c r="B695" i="2"/>
  <c r="C724" i="2"/>
  <c r="B459" i="2"/>
  <c r="B397" i="2"/>
  <c r="C357" i="2"/>
  <c r="B658" i="2"/>
  <c r="B399" i="2"/>
  <c r="C329" i="2"/>
  <c r="B594" i="2"/>
  <c r="B533" i="2"/>
  <c r="C496" i="2"/>
  <c r="C581" i="2"/>
  <c r="C386" i="2"/>
  <c r="B77" i="2"/>
  <c r="B435" i="2"/>
  <c r="B745" i="2"/>
  <c r="B635" i="2"/>
  <c r="C605" i="2"/>
  <c r="B124" i="2"/>
  <c r="B66" i="2"/>
  <c r="B73" i="2"/>
  <c r="C247" i="2"/>
  <c r="C495" i="2"/>
  <c r="C759" i="2"/>
  <c r="D759" i="2" s="1"/>
  <c r="C59" i="2"/>
  <c r="C346" i="2"/>
  <c r="C648" i="2"/>
  <c r="B238" i="2"/>
  <c r="C338" i="2"/>
  <c r="D338" i="2" s="1"/>
  <c r="C298" i="2"/>
  <c r="C643" i="2"/>
  <c r="B240" i="2"/>
  <c r="B508" i="2"/>
  <c r="C347" i="2"/>
  <c r="C168" i="2"/>
  <c r="C596" i="2"/>
  <c r="B137" i="2"/>
  <c r="B419" i="2"/>
  <c r="B620" i="2"/>
  <c r="C138" i="2"/>
  <c r="C525" i="2"/>
  <c r="D525" i="2" s="1"/>
  <c r="B94" i="2"/>
  <c r="B366" i="2"/>
  <c r="B573" i="2"/>
  <c r="C123" i="2"/>
  <c r="C478" i="2"/>
  <c r="C707" i="2"/>
  <c r="B265" i="2"/>
  <c r="B431" i="2"/>
  <c r="B630" i="2"/>
  <c r="C577" i="2"/>
  <c r="B153" i="2"/>
  <c r="B505" i="2"/>
  <c r="B720" i="2"/>
  <c r="C554" i="2"/>
  <c r="B237" i="2"/>
  <c r="B506" i="2"/>
  <c r="C555" i="2"/>
  <c r="D555" i="2" s="1"/>
  <c r="B155" i="2"/>
  <c r="B434" i="2"/>
  <c r="C77" i="2"/>
  <c r="C710" i="2"/>
  <c r="B472" i="2"/>
  <c r="B718" i="2"/>
  <c r="C688" i="2"/>
  <c r="B454" i="2"/>
  <c r="B706" i="2"/>
  <c r="C750" i="2"/>
  <c r="B509" i="2"/>
  <c r="B441" i="2"/>
  <c r="C701" i="2"/>
  <c r="B689" i="2"/>
  <c r="B443" i="2"/>
  <c r="C414" i="2"/>
  <c r="B610" i="2"/>
  <c r="C212" i="2"/>
  <c r="C649" i="2"/>
  <c r="B354" i="2"/>
  <c r="C438" i="2"/>
  <c r="B164" i="2"/>
  <c r="B501" i="2"/>
  <c r="C210" i="2"/>
  <c r="B697" i="2"/>
  <c r="B279" i="2"/>
  <c r="B199" i="2"/>
  <c r="B178" i="2"/>
  <c r="B560" i="2"/>
  <c r="C503" i="2"/>
  <c r="B518" i="2"/>
  <c r="B480" i="2"/>
  <c r="C470" i="2"/>
  <c r="C279" i="2"/>
  <c r="B76" i="2"/>
  <c r="C99" i="2"/>
  <c r="C401" i="2"/>
  <c r="C684" i="2"/>
  <c r="B254" i="2"/>
  <c r="C411" i="2"/>
  <c r="C320" i="2"/>
  <c r="C674" i="2"/>
  <c r="B284" i="2"/>
  <c r="B532" i="2"/>
  <c r="C488" i="2"/>
  <c r="C280" i="2"/>
  <c r="C632" i="2"/>
  <c r="B242" i="2"/>
  <c r="B447" i="2"/>
  <c r="C186" i="2"/>
  <c r="D186" i="2" s="1"/>
  <c r="C597" i="2"/>
  <c r="B201" i="2"/>
  <c r="B661" i="2"/>
  <c r="C504" i="2"/>
  <c r="B504" i="2"/>
  <c r="C618" i="2"/>
  <c r="C625" i="2"/>
  <c r="B463" i="2"/>
  <c r="B544" i="2"/>
  <c r="B734" i="2"/>
  <c r="B177" i="2"/>
  <c r="B739" i="2"/>
  <c r="B277" i="2"/>
  <c r="B571" i="2"/>
  <c r="C559" i="2"/>
  <c r="C117" i="2"/>
  <c r="C702" i="2"/>
  <c r="C421" i="2"/>
  <c r="D421" i="2" s="1"/>
  <c r="B308" i="2"/>
  <c r="C363" i="2"/>
  <c r="B724" i="2"/>
  <c r="B211" i="2"/>
  <c r="C188" i="2"/>
  <c r="C642" i="2"/>
  <c r="B545" i="2"/>
  <c r="B261" i="2"/>
  <c r="C690" i="2"/>
  <c r="B439" i="2"/>
  <c r="C640" i="2"/>
  <c r="B288" i="2"/>
  <c r="C110" i="2"/>
  <c r="C697" i="2"/>
  <c r="C402" i="2"/>
  <c r="C224" i="2"/>
  <c r="B562" i="2"/>
  <c r="C299" i="2"/>
  <c r="C614" i="2"/>
  <c r="C225" i="2"/>
  <c r="C756" i="2"/>
  <c r="D756" i="2" s="1"/>
  <c r="B331" i="2"/>
  <c r="B296" i="2"/>
  <c r="B193" i="2"/>
  <c r="B669" i="2"/>
  <c r="B298" i="2"/>
  <c r="B552" i="2"/>
  <c r="B165" i="2"/>
  <c r="B259" i="2"/>
  <c r="B570" i="2"/>
  <c r="C283" i="2"/>
  <c r="B546" i="2"/>
  <c r="C290" i="2"/>
  <c r="B686" i="2"/>
  <c r="B679" i="2"/>
  <c r="B642" i="2"/>
  <c r="C515" i="2"/>
  <c r="B215" i="2"/>
  <c r="B699" i="2"/>
  <c r="B704" i="2"/>
  <c r="B703" i="2"/>
  <c r="B140" i="2"/>
  <c r="B280" i="2"/>
  <c r="C592" i="2"/>
  <c r="B321" i="2"/>
  <c r="B513" i="2"/>
  <c r="B609" i="2"/>
  <c r="B601" i="2"/>
  <c r="GK9" i="2"/>
  <c r="GW12" i="2"/>
  <c r="GW15" i="2"/>
  <c r="HG9" i="2"/>
  <c r="HC9" i="2"/>
  <c r="HA11" i="2"/>
  <c r="HG10" i="2"/>
  <c r="GW13" i="2"/>
  <c r="GI14" i="2"/>
  <c r="GW9" i="2"/>
  <c r="A29" i="2"/>
  <c r="C34" i="2"/>
  <c r="C42" i="2"/>
  <c r="C32" i="2"/>
  <c r="C41" i="2"/>
  <c r="B36" i="2"/>
  <c r="B44" i="2"/>
  <c r="C37" i="2"/>
  <c r="C47" i="2"/>
  <c r="C38" i="2"/>
  <c r="C48" i="2"/>
  <c r="B35" i="2"/>
  <c r="B45" i="2"/>
  <c r="C39" i="2"/>
  <c r="C43" i="2"/>
  <c r="B38" i="2"/>
  <c r="B48" i="2"/>
  <c r="C30" i="2"/>
  <c r="C46" i="2"/>
  <c r="C31" i="2"/>
  <c r="C49" i="2"/>
  <c r="B32" i="2"/>
  <c r="B43" i="2"/>
  <c r="C33" i="2"/>
  <c r="B33" i="2"/>
  <c r="B46" i="2"/>
  <c r="C35" i="2"/>
  <c r="B34" i="2"/>
  <c r="B47" i="2"/>
  <c r="B41" i="2"/>
  <c r="B42" i="2"/>
  <c r="B49" i="2"/>
  <c r="B40" i="2"/>
  <c r="C36" i="2"/>
  <c r="C44" i="2"/>
  <c r="B37" i="2"/>
  <c r="B39" i="2"/>
  <c r="C40" i="2"/>
  <c r="C45" i="2"/>
  <c r="B30" i="2"/>
  <c r="B31" i="2"/>
  <c r="F9" i="5"/>
  <c r="F10" i="5" s="1"/>
  <c r="F11" i="5" s="1"/>
  <c r="F12" i="5" s="1"/>
  <c r="F7" i="1" s="1"/>
  <c r="E72" i="4"/>
  <c r="E74" i="4" s="1"/>
  <c r="E79" i="4" s="1"/>
  <c r="B21" i="2"/>
  <c r="B22" i="2"/>
  <c r="B23" i="2"/>
  <c r="B24" i="2"/>
  <c r="B25" i="2"/>
  <c r="B26" i="2"/>
  <c r="B27" i="2"/>
  <c r="AR79" i="4" l="1"/>
  <c r="D210" i="2"/>
  <c r="D753" i="2"/>
  <c r="D751" i="2"/>
  <c r="D198" i="2"/>
  <c r="BP79" i="4"/>
  <c r="AX79" i="4"/>
  <c r="BJ79" i="4"/>
  <c r="BV75" i="4"/>
  <c r="BV79" i="4" s="1"/>
  <c r="D438" i="2"/>
  <c r="DV12" i="2" s="1"/>
  <c r="D701" i="2"/>
  <c r="GT9" i="2" s="1"/>
  <c r="D99" i="2"/>
  <c r="BM79" i="4"/>
  <c r="N75" i="4"/>
  <c r="BS75" i="4"/>
  <c r="BS79" i="4" s="1"/>
  <c r="AO75" i="4"/>
  <c r="AO79" i="4" s="1"/>
  <c r="Q75" i="4"/>
  <c r="Z75" i="4"/>
  <c r="AL75" i="4"/>
  <c r="BA75" i="4"/>
  <c r="BA79" i="4" s="1"/>
  <c r="AC75" i="4"/>
  <c r="AI75" i="4"/>
  <c r="K75" i="4"/>
  <c r="BG75" i="4"/>
  <c r="BG79" i="4" s="1"/>
  <c r="T75" i="4"/>
  <c r="W75" i="4"/>
  <c r="AF75" i="4"/>
  <c r="BD75" i="4"/>
  <c r="BD79" i="4" s="1"/>
  <c r="D57" i="2"/>
  <c r="D725" i="2"/>
  <c r="GZ12" i="2" s="1"/>
  <c r="D353" i="2"/>
  <c r="CX11" i="2" s="1"/>
  <c r="D692" i="2"/>
  <c r="GP14" i="2" s="1"/>
  <c r="D52" i="2"/>
  <c r="D647" i="2"/>
  <c r="D436" i="2"/>
  <c r="DV10" i="2" s="1"/>
  <c r="D374" i="2"/>
  <c r="DD11" i="2" s="1"/>
  <c r="D30" i="2"/>
  <c r="D723" i="2"/>
  <c r="GZ10" i="2" s="1"/>
  <c r="D639" i="2"/>
  <c r="GB10" i="2" s="1"/>
  <c r="D451" i="2"/>
  <c r="DZ11" i="2" s="1"/>
  <c r="D452" i="2"/>
  <c r="DZ12" i="2" s="1"/>
  <c r="D175" i="2"/>
  <c r="D31" i="2"/>
  <c r="D665" i="2"/>
  <c r="GH15" i="2" s="1"/>
  <c r="D492" i="2"/>
  <c r="EL10" i="2" s="1"/>
  <c r="D688" i="2"/>
  <c r="GP10" i="2" s="1"/>
  <c r="D460" i="2"/>
  <c r="EB13" i="2" s="1"/>
  <c r="D32" i="2"/>
  <c r="D35" i="2"/>
  <c r="D34" i="2"/>
  <c r="D33" i="2"/>
  <c r="D722" i="2"/>
  <c r="GZ9" i="2" s="1"/>
  <c r="D618" i="2"/>
  <c r="FV10" i="2" s="1"/>
  <c r="D411" i="2"/>
  <c r="DN13" i="2" s="1"/>
  <c r="D414" i="2"/>
  <c r="DP9" i="2" s="1"/>
  <c r="D347" i="2"/>
  <c r="CV12" i="2" s="1"/>
  <c r="D346" i="2"/>
  <c r="CV11" i="2" s="1"/>
  <c r="D724" i="2"/>
  <c r="GZ11" i="2" s="1"/>
  <c r="D569" i="2"/>
  <c r="FH10" i="2" s="1"/>
  <c r="D467" i="2"/>
  <c r="ED13" i="2" s="1"/>
  <c r="D387" i="2"/>
  <c r="DH10" i="2" s="1"/>
  <c r="D731" i="2"/>
  <c r="HB11" i="2" s="1"/>
  <c r="D263" i="2"/>
  <c r="D749" i="2"/>
  <c r="HF15" i="2" s="1"/>
  <c r="D564" i="2"/>
  <c r="FF12" i="2" s="1"/>
  <c r="D509" i="2"/>
  <c r="EP13" i="2" s="1"/>
  <c r="D215" i="2"/>
  <c r="D490" i="2"/>
  <c r="EJ15" i="2" s="1"/>
  <c r="D583" i="2"/>
  <c r="D502" i="2"/>
  <c r="EN13" i="2" s="1"/>
  <c r="D98" i="2"/>
  <c r="D317" i="2"/>
  <c r="CN10" i="2" s="1"/>
  <c r="D206" i="2"/>
  <c r="D136" i="2"/>
  <c r="D481" i="2"/>
  <c r="EH13" i="2" s="1"/>
  <c r="D177" i="2"/>
  <c r="AZ10" i="2" s="1"/>
  <c r="D71" i="2"/>
  <c r="D615" i="2"/>
  <c r="FT14" i="2" s="1"/>
  <c r="D608" i="2"/>
  <c r="FR14" i="2" s="1"/>
  <c r="D133" i="2"/>
  <c r="D653" i="2"/>
  <c r="GF10" i="2" s="1"/>
  <c r="D296" i="2"/>
  <c r="D255" i="2"/>
  <c r="D718" i="2"/>
  <c r="GX12" i="2" s="1"/>
  <c r="D621" i="2"/>
  <c r="FV13" i="2" s="1"/>
  <c r="D419" i="2"/>
  <c r="DP14" i="2" s="1"/>
  <c r="D122" i="2"/>
  <c r="D216" i="2"/>
  <c r="D275" i="2"/>
  <c r="D217" i="2"/>
  <c r="D463" i="2"/>
  <c r="ED9" i="2" s="1"/>
  <c r="D614" i="2"/>
  <c r="FT13" i="2" s="1"/>
  <c r="D214" i="2"/>
  <c r="D603" i="2"/>
  <c r="FR9" i="2" s="1"/>
  <c r="D100" i="2"/>
  <c r="D476" i="2"/>
  <c r="EF15" i="2" s="1"/>
  <c r="D576" i="2"/>
  <c r="FJ10" i="2" s="1"/>
  <c r="D310" i="2"/>
  <c r="CL10" i="2" s="1"/>
  <c r="D281" i="2"/>
  <c r="D580" i="2"/>
  <c r="FJ14" i="2" s="1"/>
  <c r="D629" i="2"/>
  <c r="FX14" i="2" s="1"/>
  <c r="D424" i="2"/>
  <c r="DR12" i="2" s="1"/>
  <c r="D427" i="2"/>
  <c r="DR15" i="2" s="1"/>
  <c r="D306" i="2"/>
  <c r="CJ13" i="2" s="1"/>
  <c r="D115" i="2"/>
  <c r="D126" i="2"/>
  <c r="D405" i="2"/>
  <c r="DL14" i="2" s="1"/>
  <c r="D379" i="2"/>
  <c r="DF9" i="2" s="1"/>
  <c r="D382" i="2"/>
  <c r="DF12" i="2" s="1"/>
  <c r="D511" i="2"/>
  <c r="D192" i="2"/>
  <c r="D640" i="2"/>
  <c r="GB11" i="2" s="1"/>
  <c r="D609" i="2"/>
  <c r="FR15" i="2" s="1"/>
  <c r="D128" i="2"/>
  <c r="D491" i="2"/>
  <c r="EL9" i="2" s="1"/>
  <c r="D363" i="2"/>
  <c r="CZ14" i="2" s="1"/>
  <c r="D684" i="2"/>
  <c r="GN13" i="2" s="1"/>
  <c r="D503" i="2"/>
  <c r="EN14" i="2" s="1"/>
  <c r="D138" i="2"/>
  <c r="D329" i="2"/>
  <c r="CP15" i="2" s="1"/>
  <c r="D245" i="2"/>
  <c r="D323" i="2"/>
  <c r="CP9" i="2" s="1"/>
  <c r="D243" i="2"/>
  <c r="D229" i="2"/>
  <c r="D75" i="2"/>
  <c r="D384" i="2"/>
  <c r="DF14" i="2" s="1"/>
  <c r="D109" i="2"/>
  <c r="D351" i="2"/>
  <c r="CX9" i="2" s="1"/>
  <c r="D93" i="2"/>
  <c r="D79" i="2"/>
  <c r="D189" i="2"/>
  <c r="D59" i="2"/>
  <c r="D63" i="2"/>
  <c r="D750" i="2"/>
  <c r="D752" i="2"/>
  <c r="HH11" i="2" s="1"/>
  <c r="D146" i="2"/>
  <c r="D349" i="2"/>
  <c r="CV14" i="2" s="1"/>
  <c r="D566" i="2"/>
  <c r="FF14" i="2" s="1"/>
  <c r="D372" i="2"/>
  <c r="DD9" i="2" s="1"/>
  <c r="D282" i="2"/>
  <c r="D690" i="2"/>
  <c r="GP12" i="2" s="1"/>
  <c r="D444" i="2"/>
  <c r="DX11" i="2" s="1"/>
  <c r="D649" i="2"/>
  <c r="GD13" i="2" s="1"/>
  <c r="D392" i="2"/>
  <c r="DH15" i="2" s="1"/>
  <c r="D592" i="2"/>
  <c r="FN12" i="2" s="1"/>
  <c r="D685" i="2"/>
  <c r="GN14" i="2" s="1"/>
  <c r="D599" i="2"/>
  <c r="FP12" i="2" s="1"/>
  <c r="D111" i="2"/>
  <c r="D700" i="2"/>
  <c r="GR15" i="2" s="1"/>
  <c r="D672" i="2"/>
  <c r="GJ15" i="2" s="1"/>
  <c r="D554" i="2"/>
  <c r="FD9" i="2" s="1"/>
  <c r="D680" i="2"/>
  <c r="GN9" i="2" s="1"/>
  <c r="D325" i="2"/>
  <c r="CP11" i="2" s="1"/>
  <c r="D308" i="2"/>
  <c r="CJ15" i="2" s="1"/>
  <c r="D542" i="2"/>
  <c r="EZ11" i="2" s="1"/>
  <c r="D286" i="2"/>
  <c r="D699" i="2"/>
  <c r="GR14" i="2" s="1"/>
  <c r="D204" i="2"/>
  <c r="D307" i="2"/>
  <c r="CJ14" i="2" s="1"/>
  <c r="D471" i="2"/>
  <c r="EF10" i="2" s="1"/>
  <c r="D720" i="2"/>
  <c r="GX14" i="2" s="1"/>
  <c r="D709" i="2"/>
  <c r="GV10" i="2" s="1"/>
  <c r="D432" i="2"/>
  <c r="DT13" i="2" s="1"/>
  <c r="D193" i="2"/>
  <c r="D673" i="2"/>
  <c r="GL9" i="2" s="1"/>
  <c r="D160" i="2"/>
  <c r="D284" i="2"/>
  <c r="D742" i="2"/>
  <c r="HD15" i="2" s="1"/>
  <c r="D645" i="2"/>
  <c r="GD9" i="2" s="1"/>
  <c r="D560" i="2"/>
  <c r="FD15" i="2" s="1"/>
  <c r="D183" i="2"/>
  <c r="D148" i="2"/>
  <c r="D86" i="2"/>
  <c r="D178" i="2"/>
  <c r="AZ11" i="2" s="1"/>
  <c r="D520" i="2"/>
  <c r="ET10" i="2" s="1"/>
  <c r="D394" i="2"/>
  <c r="DJ10" i="2" s="1"/>
  <c r="D702" i="2"/>
  <c r="GT10" i="2" s="1"/>
  <c r="D671" i="2"/>
  <c r="GJ14" i="2" s="1"/>
  <c r="D736" i="2"/>
  <c r="HD9" i="2" s="1"/>
  <c r="D748" i="2"/>
  <c r="HF14" i="2" s="1"/>
  <c r="D694" i="2"/>
  <c r="GR9" i="2" s="1"/>
  <c r="D738" i="2"/>
  <c r="HD11" i="2" s="1"/>
  <c r="D730" i="2"/>
  <c r="HB10" i="2" s="1"/>
  <c r="D675" i="2"/>
  <c r="GL11" i="2" s="1"/>
  <c r="D664" i="2"/>
  <c r="GH14" i="2" s="1"/>
  <c r="D670" i="2"/>
  <c r="GJ13" i="2" s="1"/>
  <c r="D686" i="2"/>
  <c r="GN15" i="2" s="1"/>
  <c r="D695" i="2"/>
  <c r="GR10" i="2" s="1"/>
  <c r="D707" i="2"/>
  <c r="GT15" i="2" s="1"/>
  <c r="D698" i="2"/>
  <c r="GR13" i="2" s="1"/>
  <c r="D703" i="2"/>
  <c r="GT11" i="2" s="1"/>
  <c r="D669" i="2"/>
  <c r="GJ12" i="2" s="1"/>
  <c r="D740" i="2"/>
  <c r="HD13" i="2" s="1"/>
  <c r="D710" i="2"/>
  <c r="GV11" i="2" s="1"/>
  <c r="D733" i="2"/>
  <c r="HB13" i="2" s="1"/>
  <c r="D716" i="2"/>
  <c r="GX10" i="2" s="1"/>
  <c r="D687" i="2"/>
  <c r="GP9" i="2" s="1"/>
  <c r="D667" i="2"/>
  <c r="GJ10" i="2" s="1"/>
  <c r="D705" i="2"/>
  <c r="GT13" i="2" s="1"/>
  <c r="D683" i="2"/>
  <c r="GN12" i="2" s="1"/>
  <c r="D696" i="2"/>
  <c r="GR11" i="2" s="1"/>
  <c r="D660" i="2"/>
  <c r="GH10" i="2" s="1"/>
  <c r="D697" i="2"/>
  <c r="GR12" i="2" s="1"/>
  <c r="D674" i="2"/>
  <c r="GL10" i="2" s="1"/>
  <c r="D663" i="2"/>
  <c r="GH13" i="2" s="1"/>
  <c r="D741" i="2"/>
  <c r="HD14" i="2" s="1"/>
  <c r="D721" i="2"/>
  <c r="GX15" i="2" s="1"/>
  <c r="D712" i="2"/>
  <c r="GV13" i="2" s="1"/>
  <c r="D693" i="2"/>
  <c r="GP15" i="2" s="1"/>
  <c r="D746" i="2"/>
  <c r="HF12" i="2" s="1"/>
  <c r="D691" i="2"/>
  <c r="GP13" i="2" s="1"/>
  <c r="D726" i="2"/>
  <c r="GZ13" i="2" s="1"/>
  <c r="D706" i="2"/>
  <c r="GT14" i="2" s="1"/>
  <c r="D739" i="2"/>
  <c r="HD12" i="2" s="1"/>
  <c r="D679" i="2"/>
  <c r="GL15" i="2" s="1"/>
  <c r="D745" i="2"/>
  <c r="HF11" i="2" s="1"/>
  <c r="D668" i="2"/>
  <c r="GJ11" i="2" s="1"/>
  <c r="D689" i="2"/>
  <c r="GP11" i="2" s="1"/>
  <c r="D737" i="2"/>
  <c r="HD10" i="2" s="1"/>
  <c r="D677" i="2"/>
  <c r="GL13" i="2" s="1"/>
  <c r="D717" i="2"/>
  <c r="GX11" i="2" s="1"/>
  <c r="D719" i="2"/>
  <c r="GX13" i="2" s="1"/>
  <c r="D732" i="2"/>
  <c r="HB12" i="2" s="1"/>
  <c r="D676" i="2"/>
  <c r="GL12" i="2" s="1"/>
  <c r="D659" i="2"/>
  <c r="GH9" i="2" s="1"/>
  <c r="D713" i="2"/>
  <c r="GV14" i="2" s="1"/>
  <c r="D708" i="2"/>
  <c r="GV9" i="2" s="1"/>
  <c r="D744" i="2"/>
  <c r="HF10" i="2" s="1"/>
  <c r="D743" i="2"/>
  <c r="HF9" i="2" s="1"/>
  <c r="D681" i="2"/>
  <c r="GN10" i="2" s="1"/>
  <c r="D735" i="2"/>
  <c r="HB15" i="2" s="1"/>
  <c r="D678" i="2"/>
  <c r="GL14" i="2" s="1"/>
  <c r="D734" i="2"/>
  <c r="HB14" i="2" s="1"/>
  <c r="D728" i="2"/>
  <c r="GZ15" i="2" s="1"/>
  <c r="D727" i="2"/>
  <c r="D661" i="2"/>
  <c r="GH11" i="2" s="1"/>
  <c r="D714" i="2"/>
  <c r="GV15" i="2" s="1"/>
  <c r="D704" i="2"/>
  <c r="GT12" i="2" s="1"/>
  <c r="D711" i="2"/>
  <c r="GV12" i="2" s="1"/>
  <c r="D715" i="2"/>
  <c r="GX9" i="2" s="1"/>
  <c r="D747" i="2"/>
  <c r="HF13" i="2" s="1"/>
  <c r="D729" i="2"/>
  <c r="HB9" i="2" s="1"/>
  <c r="D666" i="2"/>
  <c r="GJ9" i="2" s="1"/>
  <c r="D532" i="2"/>
  <c r="EV15" i="2" s="1"/>
  <c r="D354" i="2"/>
  <c r="CX12" i="2" s="1"/>
  <c r="D543" i="2"/>
  <c r="EZ12" i="2" s="1"/>
  <c r="D139" i="2"/>
  <c r="D76" i="2"/>
  <c r="D544" i="2"/>
  <c r="EZ13" i="2" s="1"/>
  <c r="D103" i="2"/>
  <c r="D545" i="2"/>
  <c r="EZ14" i="2" s="1"/>
  <c r="D67" i="2"/>
  <c r="D505" i="2"/>
  <c r="EP9" i="2" s="1"/>
  <c r="D540" i="2"/>
  <c r="EZ9" i="2" s="1"/>
  <c r="D264" i="2"/>
  <c r="D646" i="2"/>
  <c r="GD10" i="2" s="1"/>
  <c r="D466" i="2"/>
  <c r="ED12" i="2" s="1"/>
  <c r="D45" i="2"/>
  <c r="D605" i="2"/>
  <c r="FR11" i="2" s="1"/>
  <c r="D617" i="2"/>
  <c r="FV9" i="2" s="1"/>
  <c r="D613" i="2"/>
  <c r="FT12" i="2" s="1"/>
  <c r="D182" i="2"/>
  <c r="AZ15" i="2" s="1"/>
  <c r="D572" i="2"/>
  <c r="FH13" i="2" s="1"/>
  <c r="D632" i="2"/>
  <c r="FZ10" i="2" s="1"/>
  <c r="D225" i="2"/>
  <c r="D489" i="2"/>
  <c r="EJ14" i="2" s="1"/>
  <c r="D60" i="2"/>
  <c r="D553" i="2"/>
  <c r="FB15" i="2" s="1"/>
  <c r="D631" i="2"/>
  <c r="FZ9" i="2" s="1"/>
  <c r="D475" i="2"/>
  <c r="EF14" i="2" s="1"/>
  <c r="D396" i="2"/>
  <c r="DJ12" i="2" s="1"/>
  <c r="D367" i="2"/>
  <c r="DB11" i="2" s="1"/>
  <c r="D440" i="2"/>
  <c r="DV14" i="2" s="1"/>
  <c r="D213" i="2"/>
  <c r="D274" i="2"/>
  <c r="D155" i="2"/>
  <c r="D258" i="2"/>
  <c r="D124" i="2"/>
  <c r="D313" i="2"/>
  <c r="CL13" i="2" s="1"/>
  <c r="D624" i="2"/>
  <c r="FX9" i="2" s="1"/>
  <c r="D434" i="2"/>
  <c r="DT15" i="2" s="1"/>
  <c r="D37" i="2"/>
  <c r="D333" i="2"/>
  <c r="CR12" i="2" s="1"/>
  <c r="D121" i="2"/>
  <c r="D297" i="2"/>
  <c r="D344" i="2"/>
  <c r="CV9" i="2" s="1"/>
  <c r="D423" i="2"/>
  <c r="DR11" i="2" s="1"/>
  <c r="D537" i="2"/>
  <c r="EX13" i="2" s="1"/>
  <c r="D180" i="2"/>
  <c r="AZ13" i="2" s="1"/>
  <c r="D619" i="2"/>
  <c r="FV11" i="2" s="1"/>
  <c r="D203" i="2"/>
  <c r="D398" i="2"/>
  <c r="DJ14" i="2" s="1"/>
  <c r="D541" i="2"/>
  <c r="EZ10" i="2" s="1"/>
  <c r="D589" i="2"/>
  <c r="FN9" i="2" s="1"/>
  <c r="D612" i="2"/>
  <c r="FT11" i="2" s="1"/>
  <c r="D397" i="2"/>
  <c r="DJ13" i="2" s="1"/>
  <c r="D51" i="2"/>
  <c r="D519" i="2"/>
  <c r="ET9" i="2" s="1"/>
  <c r="D144" i="2"/>
  <c r="D119" i="2"/>
  <c r="D370" i="2"/>
  <c r="DB14" i="2" s="1"/>
  <c r="D285" i="2"/>
  <c r="D251" i="2"/>
  <c r="D224" i="2"/>
  <c r="D202" i="2"/>
  <c r="D106" i="2"/>
  <c r="D656" i="2"/>
  <c r="GF13" i="2" s="1"/>
  <c r="D478" i="2"/>
  <c r="EH10" i="2" s="1"/>
  <c r="D223" i="2"/>
  <c r="D636" i="2"/>
  <c r="FZ14" i="2" s="1"/>
  <c r="D461" i="2"/>
  <c r="EB14" i="2" s="1"/>
  <c r="D279" i="2"/>
  <c r="D399" i="2"/>
  <c r="DJ15" i="2" s="1"/>
  <c r="D413" i="2"/>
  <c r="DN15" i="2" s="1"/>
  <c r="D465" i="2"/>
  <c r="ED11" i="2" s="1"/>
  <c r="D487" i="2"/>
  <c r="EJ12" i="2" s="1"/>
  <c r="D563" i="2"/>
  <c r="FF11" i="2" s="1"/>
  <c r="D174" i="2"/>
  <c r="D377" i="2"/>
  <c r="DD14" i="2" s="1"/>
  <c r="D355" i="2"/>
  <c r="CX13" i="2" s="1"/>
  <c r="D531" i="2"/>
  <c r="EV14" i="2" s="1"/>
  <c r="D517" i="2"/>
  <c r="ER14" i="2" s="1"/>
  <c r="D92" i="2"/>
  <c r="D108" i="2"/>
  <c r="D201" i="2"/>
  <c r="D401" i="2"/>
  <c r="DL10" i="2" s="1"/>
  <c r="D137" i="2"/>
  <c r="D304" i="2"/>
  <c r="CJ11" i="2" s="1"/>
  <c r="D113" i="2"/>
  <c r="D176" i="2"/>
  <c r="AZ9" i="2" s="1"/>
  <c r="D416" i="2"/>
  <c r="DP11" i="2" s="1"/>
  <c r="D587" i="2"/>
  <c r="FL14" i="2" s="1"/>
  <c r="D118" i="2"/>
  <c r="D311" i="2"/>
  <c r="CL11" i="2" s="1"/>
  <c r="D365" i="2"/>
  <c r="DB9" i="2" s="1"/>
  <c r="D39" i="2"/>
  <c r="D147" i="2"/>
  <c r="D253" i="2"/>
  <c r="D222" i="2"/>
  <c r="D371" i="2"/>
  <c r="DB15" i="2" s="1"/>
  <c r="D81" i="2"/>
  <c r="D446" i="2"/>
  <c r="DX13" i="2" s="1"/>
  <c r="D68" i="2"/>
  <c r="D335" i="2"/>
  <c r="CR14" i="2" s="1"/>
  <c r="D348" i="2"/>
  <c r="CV13" i="2" s="1"/>
  <c r="D610" i="2"/>
  <c r="FT9" i="2" s="1"/>
  <c r="D388" i="2"/>
  <c r="DH11" i="2" s="1"/>
  <c r="D199" i="2"/>
  <c r="D658" i="2"/>
  <c r="GF15" i="2" s="1"/>
  <c r="D595" i="2"/>
  <c r="FN15" i="2" s="1"/>
  <c r="D331" i="2"/>
  <c r="CR10" i="2" s="1"/>
  <c r="D62" i="2"/>
  <c r="D395" i="2"/>
  <c r="DJ11" i="2" s="1"/>
  <c r="D105" i="2"/>
  <c r="D249" i="2"/>
  <c r="D361" i="2"/>
  <c r="CZ12" i="2" s="1"/>
  <c r="D273" i="2"/>
  <c r="D623" i="2"/>
  <c r="FV15" i="2" s="1"/>
  <c r="D268" i="2"/>
  <c r="D606" i="2"/>
  <c r="FR12" i="2" s="1"/>
  <c r="D373" i="2"/>
  <c r="DD10" i="2" s="1"/>
  <c r="D271" i="2"/>
  <c r="D87" i="2"/>
  <c r="D513" i="2"/>
  <c r="ER10" i="2" s="1"/>
  <c r="D269" i="2"/>
  <c r="D459" i="2"/>
  <c r="EB12" i="2" s="1"/>
  <c r="D262" i="2"/>
  <c r="D294" i="2"/>
  <c r="D102" i="2"/>
  <c r="D238" i="2"/>
  <c r="D131" i="2"/>
  <c r="D312" i="2"/>
  <c r="CL12" i="2" s="1"/>
  <c r="D104" i="2"/>
  <c r="D455" i="2"/>
  <c r="DZ15" i="2" s="1"/>
  <c r="D573" i="2"/>
  <c r="FH14" i="2" s="1"/>
  <c r="D321" i="2"/>
  <c r="CN14" i="2" s="1"/>
  <c r="D171" i="2"/>
  <c r="D322" i="2"/>
  <c r="CN15" i="2" s="1"/>
  <c r="D173" i="2"/>
  <c r="D570" i="2"/>
  <c r="FH11" i="2" s="1"/>
  <c r="D447" i="2"/>
  <c r="DX14" i="2" s="1"/>
  <c r="D162" i="2"/>
  <c r="AV9" i="2" s="1"/>
  <c r="D486" i="2"/>
  <c r="EJ11" i="2" s="1"/>
  <c r="D342" i="2"/>
  <c r="CT14" i="2" s="1"/>
  <c r="D376" i="2"/>
  <c r="DD13" i="2" s="1"/>
  <c r="D462" i="2"/>
  <c r="EB15" i="2" s="1"/>
  <c r="D548" i="2"/>
  <c r="FB10" i="2" s="1"/>
  <c r="D96" i="2"/>
  <c r="D366" i="2"/>
  <c r="DB10" i="2" s="1"/>
  <c r="D259" i="2"/>
  <c r="D350" i="2"/>
  <c r="CV15" i="2" s="1"/>
  <c r="D221" i="2"/>
  <c r="D484" i="2"/>
  <c r="EJ9" i="2" s="1"/>
  <c r="D407" i="2"/>
  <c r="DN9" i="2" s="1"/>
  <c r="D84" i="2"/>
  <c r="D568" i="2"/>
  <c r="FH9" i="2" s="1"/>
  <c r="D453" i="2"/>
  <c r="DZ13" i="2" s="1"/>
  <c r="D561" i="2"/>
  <c r="FF9" i="2" s="1"/>
  <c r="D483" i="2"/>
  <c r="EH15" i="2" s="1"/>
  <c r="D83" i="2"/>
  <c r="D593" i="2"/>
  <c r="FN13" i="2" s="1"/>
  <c r="D150" i="2"/>
  <c r="D637" i="2"/>
  <c r="FZ15" i="2" s="1"/>
  <c r="D635" i="2"/>
  <c r="FZ13" i="2" s="1"/>
  <c r="D590" i="2"/>
  <c r="FN10" i="2" s="1"/>
  <c r="D418" i="2"/>
  <c r="DP13" i="2" s="1"/>
  <c r="D400" i="2"/>
  <c r="DL9" i="2" s="1"/>
  <c r="D579" i="2"/>
  <c r="FJ13" i="2" s="1"/>
  <c r="D500" i="2"/>
  <c r="EN11" i="2" s="1"/>
  <c r="D437" i="2"/>
  <c r="DV11" i="2" s="1"/>
  <c r="D628" i="2"/>
  <c r="FX13" i="2" s="1"/>
  <c r="D514" i="2"/>
  <c r="ER11" i="2" s="1"/>
  <c r="D337" i="2"/>
  <c r="CT9" i="2" s="1"/>
  <c r="D95" i="2"/>
  <c r="D454" i="2"/>
  <c r="DZ14" i="2" s="1"/>
  <c r="D299" i="2"/>
  <c r="D504" i="2"/>
  <c r="EN15" i="2" s="1"/>
  <c r="D280" i="2"/>
  <c r="D61" i="2"/>
  <c r="D277" i="2"/>
  <c r="D55" i="2"/>
  <c r="D266" i="2"/>
  <c r="D431" i="2"/>
  <c r="DT12" i="2" s="1"/>
  <c r="D233" i="2"/>
  <c r="D240" i="2"/>
  <c r="D65" i="2"/>
  <c r="D356" i="2"/>
  <c r="CX14" i="2" s="1"/>
  <c r="D301" i="2"/>
  <c r="D443" i="2"/>
  <c r="DX10" i="2" s="1"/>
  <c r="D526" i="2"/>
  <c r="EV9" i="2" s="1"/>
  <c r="D340" i="2"/>
  <c r="CT12" i="2" s="1"/>
  <c r="D254" i="2"/>
  <c r="D607" i="2"/>
  <c r="FR13" i="2" s="1"/>
  <c r="D58" i="2"/>
  <c r="D534" i="2"/>
  <c r="EX10" i="2" s="1"/>
  <c r="D290" i="2"/>
  <c r="D488" i="2"/>
  <c r="EJ13" i="2" s="1"/>
  <c r="D643" i="2"/>
  <c r="GB14" i="2" s="1"/>
  <c r="D495" i="2"/>
  <c r="EL13" i="2" s="1"/>
  <c r="D368" i="2"/>
  <c r="DB12" i="2" s="1"/>
  <c r="D547" i="2"/>
  <c r="FB9" i="2" s="1"/>
  <c r="D140" i="2"/>
  <c r="D650" i="2"/>
  <c r="GD14" i="2" s="1"/>
  <c r="D256" i="2"/>
  <c r="D326" i="2"/>
  <c r="CP12" i="2" s="1"/>
  <c r="D359" i="2"/>
  <c r="CZ10" i="2" s="1"/>
  <c r="D53" i="2"/>
  <c r="D408" i="2"/>
  <c r="DN10" i="2" s="1"/>
  <c r="D163" i="2"/>
  <c r="AV10" i="2" s="1"/>
  <c r="D343" i="2"/>
  <c r="CT15" i="2" s="1"/>
  <c r="D557" i="2"/>
  <c r="FD12" i="2" s="1"/>
  <c r="D582" i="2"/>
  <c r="FL9" i="2" s="1"/>
  <c r="D145" i="2"/>
  <c r="D319" i="2"/>
  <c r="CN12" i="2" s="1"/>
  <c r="D552" i="2"/>
  <c r="FB14" i="2" s="1"/>
  <c r="D420" i="2"/>
  <c r="DP15" i="2" s="1"/>
  <c r="D74" i="2"/>
  <c r="D422" i="2"/>
  <c r="DR10" i="2" s="1"/>
  <c r="D242" i="2"/>
  <c r="D172" i="2"/>
  <c r="D535" i="2"/>
  <c r="EX11" i="2" s="1"/>
  <c r="D430" i="2"/>
  <c r="DT11" i="2" s="1"/>
  <c r="D288" i="2"/>
  <c r="D298" i="2"/>
  <c r="D247" i="2"/>
  <c r="D276" i="2"/>
  <c r="D305" i="2"/>
  <c r="CJ12" i="2" s="1"/>
  <c r="D236" i="2"/>
  <c r="D485" i="2"/>
  <c r="EJ10" i="2" s="1"/>
  <c r="D179" i="2"/>
  <c r="AZ12" i="2" s="1"/>
  <c r="D600" i="2"/>
  <c r="FP13" i="2" s="1"/>
  <c r="D185" i="2"/>
  <c r="D657" i="2"/>
  <c r="GF14" i="2" s="1"/>
  <c r="D493" i="2"/>
  <c r="EL11" i="2" s="1"/>
  <c r="D302" i="2"/>
  <c r="CJ9" i="2" s="1"/>
  <c r="D433" i="2"/>
  <c r="DT14" i="2" s="1"/>
  <c r="D512" i="2"/>
  <c r="ER9" i="2" s="1"/>
  <c r="D441" i="2"/>
  <c r="DV15" i="2" s="1"/>
  <c r="D260" i="2"/>
  <c r="D390" i="2"/>
  <c r="DH13" i="2" s="1"/>
  <c r="D464" i="2"/>
  <c r="ED10" i="2" s="1"/>
  <c r="D494" i="2"/>
  <c r="EL12" i="2" s="1"/>
  <c r="D246" i="2"/>
  <c r="D165" i="2"/>
  <c r="AV12" i="2" s="1"/>
  <c r="D473" i="2"/>
  <c r="EF12" i="2" s="1"/>
  <c r="D181" i="2"/>
  <c r="AZ14" i="2" s="1"/>
  <c r="D69" i="2"/>
  <c r="D536" i="2"/>
  <c r="EX12" i="2" s="1"/>
  <c r="D533" i="2"/>
  <c r="EX9" i="2" s="1"/>
  <c r="D425" i="2"/>
  <c r="DR13" i="2" s="1"/>
  <c r="D380" i="2"/>
  <c r="DF10" i="2" s="1"/>
  <c r="D575" i="2"/>
  <c r="FJ9" i="2" s="1"/>
  <c r="D231" i="2"/>
  <c r="D498" i="2"/>
  <c r="EN9" i="2" s="1"/>
  <c r="D252" i="2"/>
  <c r="D445" i="2"/>
  <c r="DX12" i="2" s="1"/>
  <c r="D601" i="2"/>
  <c r="FP14" i="2" s="1"/>
  <c r="D450" i="2"/>
  <c r="DZ10" i="2" s="1"/>
  <c r="D267" i="2"/>
  <c r="D190" i="2"/>
  <c r="D551" i="2"/>
  <c r="FB13" i="2" s="1"/>
  <c r="D594" i="2"/>
  <c r="FN14" i="2" s="1"/>
  <c r="D578" i="2"/>
  <c r="FJ12" i="2" s="1"/>
  <c r="D499" i="2"/>
  <c r="EN10" i="2" s="1"/>
  <c r="D132" i="2"/>
  <c r="D90" i="2"/>
  <c r="D644" i="2"/>
  <c r="GB15" i="2" s="1"/>
  <c r="D194" i="2"/>
  <c r="D300" i="2"/>
  <c r="D207" i="2"/>
  <c r="D283" i="2"/>
  <c r="D402" i="2"/>
  <c r="DL11" i="2" s="1"/>
  <c r="D597" i="2"/>
  <c r="FP10" i="2" s="1"/>
  <c r="D77" i="2"/>
  <c r="D123" i="2"/>
  <c r="D386" i="2"/>
  <c r="DH9" i="2" s="1"/>
  <c r="D357" i="2"/>
  <c r="CX15" i="2" s="1"/>
  <c r="D415" i="2"/>
  <c r="DP10" i="2" s="1"/>
  <c r="D627" i="2"/>
  <c r="FX12" i="2" s="1"/>
  <c r="D378" i="2"/>
  <c r="DD15" i="2" s="1"/>
  <c r="D472" i="2"/>
  <c r="EF11" i="2" s="1"/>
  <c r="D364" i="2"/>
  <c r="CZ15" i="2" s="1"/>
  <c r="D341" i="2"/>
  <c r="CT13" i="2" s="1"/>
  <c r="D558" i="2"/>
  <c r="FD13" i="2" s="1"/>
  <c r="D538" i="2"/>
  <c r="EX14" i="2" s="1"/>
  <c r="D546" i="2"/>
  <c r="EZ15" i="2" s="1"/>
  <c r="D510" i="2"/>
  <c r="EP14" i="2" s="1"/>
  <c r="D142" i="2"/>
  <c r="D482" i="2"/>
  <c r="EH14" i="2" s="1"/>
  <c r="D237" i="2"/>
  <c r="D328" i="2"/>
  <c r="CP14" i="2" s="1"/>
  <c r="D521" i="2"/>
  <c r="ET11" i="2" s="1"/>
  <c r="D316" i="2"/>
  <c r="CN9" i="2" s="1"/>
  <c r="D226" i="2"/>
  <c r="D120" i="2"/>
  <c r="D638" i="2"/>
  <c r="GB9" i="2" s="1"/>
  <c r="D211" i="2"/>
  <c r="D641" i="2"/>
  <c r="GB12" i="2" s="1"/>
  <c r="D293" i="2"/>
  <c r="D574" i="2"/>
  <c r="FH15" i="2" s="1"/>
  <c r="D567" i="2"/>
  <c r="FF15" i="2" s="1"/>
  <c r="D586" i="2"/>
  <c r="FL13" i="2" s="1"/>
  <c r="D292" i="2"/>
  <c r="D497" i="2"/>
  <c r="EL15" i="2" s="1"/>
  <c r="D135" i="2"/>
  <c r="D164" i="2"/>
  <c r="AV11" i="2" s="1"/>
  <c r="D516" i="2"/>
  <c r="ER13" i="2" s="1"/>
  <c r="D73" i="2"/>
  <c r="D562" i="2"/>
  <c r="FF10" i="2" s="1"/>
  <c r="D261" i="2"/>
  <c r="D134" i="2"/>
  <c r="D127" i="2"/>
  <c r="D339" i="2"/>
  <c r="CT11" i="2" s="1"/>
  <c r="D523" i="2"/>
  <c r="ET13" i="2" s="1"/>
  <c r="D157" i="2"/>
  <c r="D479" i="2"/>
  <c r="EH11" i="2" s="1"/>
  <c r="D588" i="2"/>
  <c r="FL15" i="2" s="1"/>
  <c r="D508" i="2"/>
  <c r="EP12" i="2" s="1"/>
  <c r="D187" i="2"/>
  <c r="D208" i="2"/>
  <c r="D383" i="2"/>
  <c r="DF13" i="2" s="1"/>
  <c r="D477" i="2"/>
  <c r="EH9" i="2" s="1"/>
  <c r="D197" i="2"/>
  <c r="D227" i="2"/>
  <c r="D655" i="2"/>
  <c r="GF12" i="2" s="1"/>
  <c r="D143" i="2"/>
  <c r="D642" i="2"/>
  <c r="GB13" i="2" s="1"/>
  <c r="D117" i="2"/>
  <c r="D212" i="2"/>
  <c r="D596" i="2"/>
  <c r="FP9" i="2" s="1"/>
  <c r="D581" i="2"/>
  <c r="FJ15" i="2" s="1"/>
  <c r="D651" i="2"/>
  <c r="GD15" i="2" s="1"/>
  <c r="D169" i="2"/>
  <c r="D72" i="2"/>
  <c r="D330" i="2"/>
  <c r="CR9" i="2" s="1"/>
  <c r="D518" i="2"/>
  <c r="ER15" i="2" s="1"/>
  <c r="D626" i="2"/>
  <c r="FX11" i="2" s="1"/>
  <c r="D604" i="2"/>
  <c r="FR10" i="2" s="1"/>
  <c r="D550" i="2"/>
  <c r="FB12" i="2" s="1"/>
  <c r="D70" i="2"/>
  <c r="D315" i="2"/>
  <c r="CL15" i="2" s="1"/>
  <c r="D232" i="2"/>
  <c r="D218" i="2"/>
  <c r="D634" i="2"/>
  <c r="FZ12" i="2" s="1"/>
  <c r="D209" i="2"/>
  <c r="D161" i="2"/>
  <c r="D417" i="2"/>
  <c r="DP12" i="2" s="1"/>
  <c r="D244" i="2"/>
  <c r="D270" i="2"/>
  <c r="D114" i="2"/>
  <c r="D129" i="2"/>
  <c r="D89" i="2"/>
  <c r="D184" i="2"/>
  <c r="D474" i="2"/>
  <c r="EF13" i="2" s="1"/>
  <c r="D429" i="2"/>
  <c r="DT10" i="2" s="1"/>
  <c r="D314" i="2"/>
  <c r="CL14" i="2" s="1"/>
  <c r="D571" i="2"/>
  <c r="FH12" i="2" s="1"/>
  <c r="D403" i="2"/>
  <c r="DL12" i="2" s="1"/>
  <c r="D456" i="2"/>
  <c r="EB9" i="2" s="1"/>
  <c r="D549" i="2"/>
  <c r="FB11" i="2" s="1"/>
  <c r="D565" i="2"/>
  <c r="FF13" i="2" s="1"/>
  <c r="D439" i="2"/>
  <c r="DV13" i="2" s="1"/>
  <c r="D435" i="2"/>
  <c r="DV9" i="2" s="1"/>
  <c r="D85" i="2"/>
  <c r="D381" i="2"/>
  <c r="DF11" i="2" s="1"/>
  <c r="D82" i="2"/>
  <c r="D406" i="2"/>
  <c r="DL15" i="2" s="1"/>
  <c r="D66" i="2"/>
  <c r="D404" i="2"/>
  <c r="DL13" i="2" s="1"/>
  <c r="D235" i="2"/>
  <c r="D412" i="2"/>
  <c r="DN14" i="2" s="1"/>
  <c r="D241" i="2"/>
  <c r="D289" i="2"/>
  <c r="D94" i="2"/>
  <c r="D480" i="2"/>
  <c r="EH12" i="2" s="1"/>
  <c r="D54" i="2"/>
  <c r="D248" i="2"/>
  <c r="D369" i="2"/>
  <c r="DB13" i="2" s="1"/>
  <c r="D584" i="2"/>
  <c r="FL11" i="2" s="1"/>
  <c r="D125" i="2"/>
  <c r="D448" i="2"/>
  <c r="DX15" i="2" s="1"/>
  <c r="D64" i="2"/>
  <c r="D442" i="2"/>
  <c r="DX9" i="2" s="1"/>
  <c r="D154" i="2"/>
  <c r="D591" i="2"/>
  <c r="FN11" i="2" s="1"/>
  <c r="D78" i="2"/>
  <c r="D46" i="2"/>
  <c r="D515" i="2"/>
  <c r="ER12" i="2" s="1"/>
  <c r="D110" i="2"/>
  <c r="D188" i="2"/>
  <c r="D559" i="2"/>
  <c r="FD14" i="2" s="1"/>
  <c r="D625" i="2"/>
  <c r="FX10" i="2" s="1"/>
  <c r="D320" i="2"/>
  <c r="CN13" i="2" s="1"/>
  <c r="D470" i="2"/>
  <c r="EF9" i="2" s="1"/>
  <c r="D577" i="2"/>
  <c r="FJ11" i="2" s="1"/>
  <c r="D168" i="2"/>
  <c r="AV15" i="2" s="1"/>
  <c r="D648" i="2"/>
  <c r="GD12" i="2" s="1"/>
  <c r="D496" i="2"/>
  <c r="EL14" i="2" s="1"/>
  <c r="D228" i="2"/>
  <c r="D345" i="2"/>
  <c r="CV10" i="2" s="1"/>
  <c r="D272" i="2"/>
  <c r="D506" i="2"/>
  <c r="EP10" i="2" s="1"/>
  <c r="D507" i="2"/>
  <c r="EP11" i="2" s="1"/>
  <c r="D287" i="2"/>
  <c r="D195" i="2"/>
  <c r="D170" i="2"/>
  <c r="D385" i="2"/>
  <c r="DF15" i="2" s="1"/>
  <c r="D352" i="2"/>
  <c r="CX10" i="2" s="1"/>
  <c r="D116" i="2"/>
  <c r="D410" i="2"/>
  <c r="DN12" i="2" s="1"/>
  <c r="D332" i="2"/>
  <c r="CR11" i="2" s="1"/>
  <c r="D336" i="2"/>
  <c r="CR15" i="2" s="1"/>
  <c r="D107" i="2"/>
  <c r="D158" i="2"/>
  <c r="D598" i="2"/>
  <c r="FP11" i="2" s="1"/>
  <c r="D200" i="2"/>
  <c r="D654" i="2"/>
  <c r="GF11" i="2" s="1"/>
  <c r="D362" i="2"/>
  <c r="CZ13" i="2" s="1"/>
  <c r="D205" i="2"/>
  <c r="D309" i="2"/>
  <c r="CL9" i="2" s="1"/>
  <c r="D191" i="2"/>
  <c r="D393" i="2"/>
  <c r="DJ9" i="2" s="1"/>
  <c r="D428" i="2"/>
  <c r="DT9" i="2" s="1"/>
  <c r="D295" i="2"/>
  <c r="D234" i="2"/>
  <c r="D230" i="2"/>
  <c r="D620" i="2"/>
  <c r="FV12" i="2" s="1"/>
  <c r="D458" i="2"/>
  <c r="EB11" i="2" s="1"/>
  <c r="D630" i="2"/>
  <c r="FX15" i="2" s="1"/>
  <c r="D220" i="2"/>
  <c r="D219" i="2"/>
  <c r="D602" i="2"/>
  <c r="FP15" i="2" s="1"/>
  <c r="D91" i="2"/>
  <c r="D389" i="2"/>
  <c r="DH12" i="2" s="1"/>
  <c r="D611" i="2"/>
  <c r="FT10" i="2" s="1"/>
  <c r="D153" i="2"/>
  <c r="D327" i="2"/>
  <c r="CP13" i="2" s="1"/>
  <c r="D409" i="2"/>
  <c r="DN11" i="2" s="1"/>
  <c r="D360" i="2"/>
  <c r="CZ11" i="2" s="1"/>
  <c r="D469" i="2"/>
  <c r="ED15" i="2" s="1"/>
  <c r="D426" i="2"/>
  <c r="DR14" i="2" s="1"/>
  <c r="D257" i="2"/>
  <c r="D585" i="2"/>
  <c r="FL12" i="2" s="1"/>
  <c r="D101" i="2"/>
  <c r="D633" i="2"/>
  <c r="FZ11" i="2" s="1"/>
  <c r="D265" i="2"/>
  <c r="D501" i="2"/>
  <c r="EN12" i="2" s="1"/>
  <c r="D239" i="2"/>
  <c r="D250" i="2"/>
  <c r="D334" i="2"/>
  <c r="CR13" i="2" s="1"/>
  <c r="D622" i="2"/>
  <c r="FV14" i="2" s="1"/>
  <c r="D358" i="2"/>
  <c r="CZ9" i="2" s="1"/>
  <c r="D80" i="2"/>
  <c r="D527" i="2"/>
  <c r="EV10" i="2" s="1"/>
  <c r="D50" i="2"/>
  <c r="D40" i="2"/>
  <c r="D48" i="2"/>
  <c r="D36" i="2"/>
  <c r="D38" i="2"/>
  <c r="D44" i="2"/>
  <c r="D42" i="2"/>
  <c r="D43" i="2"/>
  <c r="D49" i="2"/>
  <c r="D41" i="2"/>
  <c r="D47" i="2"/>
  <c r="HH10" i="2"/>
  <c r="GZ14" i="2"/>
  <c r="GD11" i="2"/>
  <c r="FL10" i="2"/>
  <c r="EP15" i="2"/>
  <c r="DH14" i="2"/>
  <c r="DD12" i="2"/>
  <c r="CJ10" i="2"/>
  <c r="AV14" i="2"/>
  <c r="HH13" i="2"/>
  <c r="GH12" i="2"/>
  <c r="ET15" i="2"/>
  <c r="CP10" i="2"/>
  <c r="HH12" i="2"/>
  <c r="FD10" i="2"/>
  <c r="HH15" i="2"/>
  <c r="HH14" i="2"/>
  <c r="EX15" i="2"/>
  <c r="EV11" i="2"/>
  <c r="GN11" i="2"/>
  <c r="AV13" i="2"/>
  <c r="HH9" i="2"/>
  <c r="EV13" i="2"/>
  <c r="DZ9" i="2"/>
  <c r="GF9" i="2"/>
  <c r="ET14" i="2"/>
  <c r="CN11" i="2"/>
  <c r="FD11" i="2"/>
  <c r="FT15" i="2"/>
  <c r="ED14" i="2"/>
  <c r="EV12" i="2"/>
  <c r="CT10" i="2"/>
  <c r="ET12" i="2"/>
  <c r="C29" i="2"/>
  <c r="EB10" i="2"/>
  <c r="B29" i="2"/>
  <c r="DR9" i="2"/>
  <c r="E75" i="4"/>
  <c r="C322" i="1"/>
  <c r="C330" i="1"/>
  <c r="C338" i="1"/>
  <c r="C346" i="1"/>
  <c r="C354" i="1"/>
  <c r="C362" i="1"/>
  <c r="C356" i="1"/>
  <c r="C349" i="1"/>
  <c r="C326" i="1"/>
  <c r="C334" i="1"/>
  <c r="C342" i="1"/>
  <c r="C350" i="1"/>
  <c r="C358" i="1"/>
  <c r="C323" i="1"/>
  <c r="C331" i="1"/>
  <c r="C339" i="1"/>
  <c r="C347" i="1"/>
  <c r="C355" i="1"/>
  <c r="C363" i="1"/>
  <c r="C324" i="1"/>
  <c r="C332" i="1"/>
  <c r="C340" i="1"/>
  <c r="C348" i="1"/>
  <c r="C364" i="1"/>
  <c r="C325" i="1"/>
  <c r="C333" i="1"/>
  <c r="C341" i="1"/>
  <c r="C357" i="1"/>
  <c r="C327" i="1"/>
  <c r="C335" i="1"/>
  <c r="C343" i="1"/>
  <c r="C351" i="1"/>
  <c r="C359" i="1"/>
  <c r="C320" i="1"/>
  <c r="C328" i="1"/>
  <c r="C336" i="1"/>
  <c r="C344" i="1"/>
  <c r="C352" i="1"/>
  <c r="C360" i="1"/>
  <c r="C321" i="1"/>
  <c r="C329" i="1"/>
  <c r="C337" i="1"/>
  <c r="C345" i="1"/>
  <c r="C353" i="1"/>
  <c r="C361" i="1"/>
  <c r="M9" i="2"/>
  <c r="K9" i="2"/>
  <c r="C319" i="1"/>
  <c r="C316" i="1"/>
  <c r="C318" i="1"/>
  <c r="C317" i="1"/>
  <c r="BO9" i="2"/>
  <c r="CE9" i="2"/>
  <c r="BM10" i="2"/>
  <c r="CC10" i="2"/>
  <c r="BK11" i="2"/>
  <c r="CA11" i="2"/>
  <c r="BI12" i="2"/>
  <c r="BY12" i="2"/>
  <c r="BW13" i="2"/>
  <c r="BU14" i="2"/>
  <c r="BS15" i="2"/>
  <c r="BQ9" i="2"/>
  <c r="CG9" i="2"/>
  <c r="BO10" i="2"/>
  <c r="CE10" i="2"/>
  <c r="BM11" i="2"/>
  <c r="CC11" i="2"/>
  <c r="BK12" i="2"/>
  <c r="CA12" i="2"/>
  <c r="BI13" i="2"/>
  <c r="BY13" i="2"/>
  <c r="BW14" i="2"/>
  <c r="BU15" i="2"/>
  <c r="BS9" i="2"/>
  <c r="BQ10" i="2"/>
  <c r="CG10" i="2"/>
  <c r="BO11" i="2"/>
  <c r="CE11" i="2"/>
  <c r="BM12" i="2"/>
  <c r="CC12" i="2"/>
  <c r="BK13" i="2"/>
  <c r="CA13" i="2"/>
  <c r="CB13" i="2" s="1"/>
  <c r="BI14" i="2"/>
  <c r="BY14" i="2"/>
  <c r="BW15" i="2"/>
  <c r="BU9" i="2"/>
  <c r="BS10" i="2"/>
  <c r="BQ11" i="2"/>
  <c r="CG11" i="2"/>
  <c r="BO12" i="2"/>
  <c r="CE12" i="2"/>
  <c r="CF12" i="2" s="1"/>
  <c r="BM13" i="2"/>
  <c r="CC13" i="2"/>
  <c r="BK14" i="2"/>
  <c r="CA14" i="2"/>
  <c r="BI15" i="2"/>
  <c r="BY15" i="2"/>
  <c r="BW9" i="2"/>
  <c r="BU10" i="2"/>
  <c r="BS11" i="2"/>
  <c r="BQ12" i="2"/>
  <c r="CG12" i="2"/>
  <c r="BO13" i="2"/>
  <c r="CE13" i="2"/>
  <c r="BM14" i="2"/>
  <c r="CC14" i="2"/>
  <c r="BK15" i="2"/>
  <c r="CA15" i="2"/>
  <c r="BI9" i="2"/>
  <c r="BY9" i="2"/>
  <c r="BW10" i="2"/>
  <c r="BU11" i="2"/>
  <c r="BS12" i="2"/>
  <c r="BQ13" i="2"/>
  <c r="CG13" i="2"/>
  <c r="BO14" i="2"/>
  <c r="CE14" i="2"/>
  <c r="BM15" i="2"/>
  <c r="CC15" i="2"/>
  <c r="BK9" i="2"/>
  <c r="CA9" i="2"/>
  <c r="BI10" i="2"/>
  <c r="BY10" i="2"/>
  <c r="BW11" i="2"/>
  <c r="BU12" i="2"/>
  <c r="BK10" i="2"/>
  <c r="BW12" i="2"/>
  <c r="BO15" i="2"/>
  <c r="CA10" i="2"/>
  <c r="BQ15" i="2"/>
  <c r="BQ14" i="2"/>
  <c r="CE15" i="2"/>
  <c r="BS14" i="2"/>
  <c r="CG15" i="2"/>
  <c r="BM9" i="2"/>
  <c r="BI11" i="2"/>
  <c r="BS13" i="2"/>
  <c r="CG14" i="2"/>
  <c r="CC9" i="2"/>
  <c r="BY11" i="2"/>
  <c r="BU13" i="2"/>
  <c r="BC9" i="2"/>
  <c r="BG11" i="2"/>
  <c r="BE14" i="2"/>
  <c r="AM9" i="2"/>
  <c r="AK10" i="2"/>
  <c r="AI11" i="2"/>
  <c r="AG12" i="2"/>
  <c r="BA12" i="2"/>
  <c r="BB12" i="2" s="1"/>
  <c r="AW13" i="2"/>
  <c r="AS14" i="2"/>
  <c r="AQ15" i="2"/>
  <c r="BE9" i="2"/>
  <c r="BC12" i="2"/>
  <c r="BG14" i="2"/>
  <c r="AO9" i="2"/>
  <c r="AP9" i="2" s="1"/>
  <c r="AM10" i="2"/>
  <c r="AK11" i="2"/>
  <c r="AI12" i="2"/>
  <c r="AG13" i="2"/>
  <c r="BA13" i="2"/>
  <c r="AW14" i="2"/>
  <c r="AS15" i="2"/>
  <c r="BG9" i="2"/>
  <c r="BE12" i="2"/>
  <c r="BC15" i="2"/>
  <c r="BD15" i="2" s="1"/>
  <c r="AQ9" i="2"/>
  <c r="AO10" i="2"/>
  <c r="AM11" i="2"/>
  <c r="AK12" i="2"/>
  <c r="AL12" i="2" s="1"/>
  <c r="AI13" i="2"/>
  <c r="AG14" i="2"/>
  <c r="AW15" i="2"/>
  <c r="BC10" i="2"/>
  <c r="BG12" i="2"/>
  <c r="BE15" i="2"/>
  <c r="AS9" i="2"/>
  <c r="AQ10" i="2"/>
  <c r="AR10" i="2" s="1"/>
  <c r="AO11" i="2"/>
  <c r="AM12" i="2"/>
  <c r="AK13" i="2"/>
  <c r="AI14" i="2"/>
  <c r="AG15" i="2"/>
  <c r="BA15" i="2"/>
  <c r="BE10" i="2"/>
  <c r="BC13" i="2"/>
  <c r="BG15" i="2"/>
  <c r="BH15" i="2" s="1"/>
  <c r="AW9" i="2"/>
  <c r="AS10" i="2"/>
  <c r="AT10" i="2" s="1"/>
  <c r="AQ11" i="2"/>
  <c r="AO12" i="2"/>
  <c r="AM13" i="2"/>
  <c r="AK14" i="2"/>
  <c r="AI15" i="2"/>
  <c r="BG10" i="2"/>
  <c r="BE13" i="2"/>
  <c r="AG9" i="2"/>
  <c r="BA9" i="2"/>
  <c r="AW10" i="2"/>
  <c r="AS11" i="2"/>
  <c r="AQ12" i="2"/>
  <c r="AR12" i="2" s="1"/>
  <c r="AO13" i="2"/>
  <c r="AM14" i="2"/>
  <c r="AK15" i="2"/>
  <c r="BC11" i="2"/>
  <c r="BG13" i="2"/>
  <c r="AI9" i="2"/>
  <c r="AG10" i="2"/>
  <c r="BA10" i="2"/>
  <c r="AW11" i="2"/>
  <c r="AS12" i="2"/>
  <c r="AQ13" i="2"/>
  <c r="AR13" i="2" s="1"/>
  <c r="AO14" i="2"/>
  <c r="AM15" i="2"/>
  <c r="BE11" i="2"/>
  <c r="BC14" i="2"/>
  <c r="AK9" i="2"/>
  <c r="AI10" i="2"/>
  <c r="AG11" i="2"/>
  <c r="BA11" i="2"/>
  <c r="AW12" i="2"/>
  <c r="AS13" i="2"/>
  <c r="AT13" i="2" s="1"/>
  <c r="AQ14" i="2"/>
  <c r="AO15" i="2"/>
  <c r="BA14" i="2"/>
  <c r="C290" i="1"/>
  <c r="C287" i="1"/>
  <c r="C301" i="1"/>
  <c r="C315" i="1"/>
  <c r="C298" i="1"/>
  <c r="C299" i="1"/>
  <c r="C311" i="1"/>
  <c r="C281" i="1"/>
  <c r="C306" i="1"/>
  <c r="C309" i="1"/>
  <c r="C292" i="1"/>
  <c r="C285" i="1"/>
  <c r="C289" i="1"/>
  <c r="C314" i="1"/>
  <c r="C302" i="1"/>
  <c r="C294" i="1"/>
  <c r="C297" i="1"/>
  <c r="C286" i="1"/>
  <c r="C288" i="1"/>
  <c r="C312" i="1"/>
  <c r="C295" i="1"/>
  <c r="C305" i="1"/>
  <c r="C296" i="1"/>
  <c r="C300" i="1"/>
  <c r="C283" i="1"/>
  <c r="C304" i="1"/>
  <c r="C313" i="1"/>
  <c r="C308" i="1"/>
  <c r="C310" i="1"/>
  <c r="C293" i="1"/>
  <c r="C282" i="1"/>
  <c r="C291" i="1"/>
  <c r="C284" i="1"/>
  <c r="C307" i="1"/>
  <c r="C303" i="1"/>
  <c r="C253" i="1"/>
  <c r="C277" i="1"/>
  <c r="C258" i="1"/>
  <c r="C222" i="1"/>
  <c r="C251" i="1"/>
  <c r="C239" i="1"/>
  <c r="C157" i="1"/>
  <c r="C197" i="1"/>
  <c r="C173" i="1"/>
  <c r="C238" i="1"/>
  <c r="C193" i="1"/>
  <c r="C100" i="1"/>
  <c r="C247" i="1"/>
  <c r="C215" i="1"/>
  <c r="C128" i="1"/>
  <c r="C190" i="1"/>
  <c r="C198" i="1"/>
  <c r="C236" i="1"/>
  <c r="C169" i="1"/>
  <c r="C138" i="1"/>
  <c r="C196" i="1"/>
  <c r="C244" i="1"/>
  <c r="C204" i="1"/>
  <c r="C123" i="1"/>
  <c r="C150" i="1"/>
  <c r="C225" i="1"/>
  <c r="C158" i="1"/>
  <c r="C231" i="1"/>
  <c r="C141" i="1"/>
  <c r="C207" i="1"/>
  <c r="C171" i="1"/>
  <c r="C161" i="1"/>
  <c r="C99" i="1"/>
  <c r="C265" i="1"/>
  <c r="C170" i="1"/>
  <c r="C114" i="1"/>
  <c r="C186" i="1"/>
  <c r="C237" i="1"/>
  <c r="C117" i="1"/>
  <c r="C180" i="1"/>
  <c r="C112" i="1"/>
  <c r="C194" i="1"/>
  <c r="C274" i="1"/>
  <c r="C121" i="1"/>
  <c r="C201" i="1"/>
  <c r="C185" i="1"/>
  <c r="C137" i="1"/>
  <c r="C241" i="1"/>
  <c r="C216" i="1"/>
  <c r="C159" i="1"/>
  <c r="C214" i="1"/>
  <c r="C269" i="1"/>
  <c r="C163" i="1"/>
  <c r="C199" i="1"/>
  <c r="C240" i="1"/>
  <c r="C246" i="1"/>
  <c r="C127" i="1"/>
  <c r="C168" i="1"/>
  <c r="C125" i="1"/>
  <c r="C280" i="1"/>
  <c r="C221" i="1"/>
  <c r="C232" i="1"/>
  <c r="C188" i="1"/>
  <c r="C234" i="1"/>
  <c r="C155" i="1"/>
  <c r="C118" i="1"/>
  <c r="C113" i="1"/>
  <c r="C146" i="1"/>
  <c r="C235" i="1"/>
  <c r="C259" i="1"/>
  <c r="C182" i="1"/>
  <c r="C156" i="1"/>
  <c r="C103" i="1"/>
  <c r="C101" i="1"/>
  <c r="C174" i="1"/>
  <c r="C181" i="1"/>
  <c r="C140" i="1"/>
  <c r="C187" i="1"/>
  <c r="C256" i="1"/>
  <c r="C270" i="1"/>
  <c r="C264" i="1"/>
  <c r="C257" i="1"/>
  <c r="C133" i="1"/>
  <c r="C152" i="1"/>
  <c r="C116" i="1"/>
  <c r="C229" i="1"/>
  <c r="C183" i="1"/>
  <c r="C191" i="1"/>
  <c r="C126" i="1"/>
  <c r="C108" i="1"/>
  <c r="C124" i="1"/>
  <c r="C110" i="1"/>
  <c r="C228" i="1"/>
  <c r="C104" i="1"/>
  <c r="C105" i="1"/>
  <c r="C102" i="1"/>
  <c r="C120" i="1"/>
  <c r="C205" i="1"/>
  <c r="C276" i="1"/>
  <c r="C172" i="1"/>
  <c r="C213" i="1"/>
  <c r="C252" i="1"/>
  <c r="C178" i="1"/>
  <c r="C245" i="1"/>
  <c r="C263" i="1"/>
  <c r="C255" i="1"/>
  <c r="C242" i="1"/>
  <c r="C122" i="1"/>
  <c r="C132" i="1"/>
  <c r="C167" i="1"/>
  <c r="C273" i="1"/>
  <c r="C250" i="1"/>
  <c r="C249" i="1"/>
  <c r="C131" i="1"/>
  <c r="C230" i="1"/>
  <c r="C177" i="1"/>
  <c r="C144" i="1"/>
  <c r="C267" i="1"/>
  <c r="C209" i="1"/>
  <c r="C119" i="1"/>
  <c r="C206" i="1"/>
  <c r="C160" i="1"/>
  <c r="C107" i="1"/>
  <c r="C153" i="1"/>
  <c r="C254" i="1"/>
  <c r="C243" i="1"/>
  <c r="C248" i="1"/>
  <c r="C175" i="1"/>
  <c r="C184" i="1"/>
  <c r="C211" i="1"/>
  <c r="C202" i="1"/>
  <c r="C279" i="1"/>
  <c r="C260" i="1"/>
  <c r="C266" i="1"/>
  <c r="C272" i="1"/>
  <c r="C164" i="1"/>
  <c r="C136" i="1"/>
  <c r="C223" i="1"/>
  <c r="C195" i="1"/>
  <c r="C203" i="1"/>
  <c r="C139" i="1"/>
  <c r="C111" i="1"/>
  <c r="C134" i="1"/>
  <c r="C109" i="1"/>
  <c r="C218" i="1"/>
  <c r="C224" i="1"/>
  <c r="C262" i="1"/>
  <c r="C268" i="1"/>
  <c r="C200" i="1"/>
  <c r="C147" i="1"/>
  <c r="C135" i="1"/>
  <c r="C226" i="1"/>
  <c r="C154" i="1"/>
  <c r="C189" i="1"/>
  <c r="C261" i="1"/>
  <c r="C212" i="1"/>
  <c r="C162" i="1"/>
  <c r="C148" i="1"/>
  <c r="C145" i="1"/>
  <c r="C151" i="1"/>
  <c r="C115" i="1"/>
  <c r="C130" i="1"/>
  <c r="C278" i="1"/>
  <c r="C192" i="1"/>
  <c r="C129" i="1"/>
  <c r="C179" i="1"/>
  <c r="C165" i="1"/>
  <c r="C208" i="1"/>
  <c r="C210" i="1"/>
  <c r="C217" i="1"/>
  <c r="C275" i="1"/>
  <c r="C166" i="1"/>
  <c r="C143" i="1"/>
  <c r="C142" i="1"/>
  <c r="C227" i="1"/>
  <c r="C176" i="1"/>
  <c r="C271" i="1"/>
  <c r="C220" i="1"/>
  <c r="C106" i="1"/>
  <c r="C219" i="1"/>
  <c r="C233" i="1"/>
  <c r="C149" i="1"/>
  <c r="I9" i="2"/>
  <c r="I13" i="2"/>
  <c r="Q9" i="2"/>
  <c r="S14" i="2"/>
  <c r="M15" i="2"/>
  <c r="Q12" i="2"/>
  <c r="K12" i="2"/>
  <c r="K10" i="2"/>
  <c r="AE11" i="2"/>
  <c r="S10" i="2"/>
  <c r="K13" i="2"/>
  <c r="AC11" i="2"/>
  <c r="S15" i="2"/>
  <c r="W12" i="2"/>
  <c r="Q13" i="2"/>
  <c r="S11" i="2"/>
  <c r="U15" i="2"/>
  <c r="U13" i="2"/>
  <c r="W9" i="2"/>
  <c r="M12" i="2"/>
  <c r="AE13" i="2"/>
  <c r="W14" i="2"/>
  <c r="AA11" i="2"/>
  <c r="AC14" i="2"/>
  <c r="M10" i="2"/>
  <c r="U12" i="2"/>
  <c r="AC12" i="2"/>
  <c r="Y13" i="2"/>
  <c r="K15" i="2"/>
  <c r="W13" i="2"/>
  <c r="W11" i="2"/>
  <c r="W15" i="2"/>
  <c r="O9" i="2"/>
  <c r="AC9" i="2"/>
  <c r="W10" i="2"/>
  <c r="Y10" i="2"/>
  <c r="AE12" i="2"/>
  <c r="AA13" i="2"/>
  <c r="M11" i="2"/>
  <c r="AA15" i="2"/>
  <c r="K14" i="2"/>
  <c r="Q14" i="2"/>
  <c r="AC13" i="2"/>
  <c r="M13" i="2"/>
  <c r="S13" i="2"/>
  <c r="M14" i="2"/>
  <c r="AC15" i="2"/>
  <c r="Q15" i="2"/>
  <c r="O13" i="2"/>
  <c r="Q11" i="2"/>
  <c r="O10" i="2"/>
  <c r="U14" i="2"/>
  <c r="Y11" i="2"/>
  <c r="S12" i="2"/>
  <c r="U10" i="2"/>
  <c r="AC10" i="2"/>
  <c r="I10" i="2"/>
  <c r="U11" i="2"/>
  <c r="Y15" i="2"/>
  <c r="O11" i="2"/>
  <c r="AE9" i="2"/>
  <c r="S9" i="2"/>
  <c r="Y12" i="2"/>
  <c r="Z12" i="2" s="1"/>
  <c r="AA10" i="2"/>
  <c r="AA9" i="2"/>
  <c r="Y9" i="2"/>
  <c r="I12" i="2"/>
  <c r="O15" i="2"/>
  <c r="P15" i="2" s="1"/>
  <c r="I15" i="2"/>
  <c r="AA14" i="2"/>
  <c r="AB14" i="2" s="1"/>
  <c r="Q10" i="2"/>
  <c r="U9" i="2"/>
  <c r="I11" i="2"/>
  <c r="O14" i="2"/>
  <c r="AA12" i="2"/>
  <c r="AE14" i="2"/>
  <c r="O12" i="2"/>
  <c r="Y14" i="2"/>
  <c r="K11" i="2"/>
  <c r="AE10" i="2"/>
  <c r="AE15" i="2"/>
  <c r="AF15" i="2" s="1"/>
  <c r="I14" i="2"/>
  <c r="C32" i="1"/>
  <c r="C82" i="1"/>
  <c r="C93" i="1"/>
  <c r="C80" i="1"/>
  <c r="C88" i="1"/>
  <c r="C85" i="1"/>
  <c r="C97" i="1"/>
  <c r="C83" i="1"/>
  <c r="C89" i="1"/>
  <c r="C81" i="1"/>
  <c r="C87" i="1"/>
  <c r="C79" i="1"/>
  <c r="C94" i="1"/>
  <c r="C86" i="1"/>
  <c r="C98" i="1"/>
  <c r="C92" i="1"/>
  <c r="C95" i="1"/>
  <c r="C91" i="1"/>
  <c r="C90" i="1"/>
  <c r="C84" i="1"/>
  <c r="C96" i="1"/>
  <c r="C78" i="1"/>
  <c r="C60" i="1"/>
  <c r="C67" i="1"/>
  <c r="C41" i="1"/>
  <c r="C15" i="1"/>
  <c r="C38" i="1"/>
  <c r="C63" i="1"/>
  <c r="C21" i="1"/>
  <c r="C44" i="1"/>
  <c r="C59" i="1"/>
  <c r="C74" i="1"/>
  <c r="C29" i="1"/>
  <c r="C47" i="1"/>
  <c r="C76" i="1"/>
  <c r="C28" i="1"/>
  <c r="C62" i="1"/>
  <c r="C73" i="1"/>
  <c r="C23" i="1"/>
  <c r="C35" i="1"/>
  <c r="C19" i="1"/>
  <c r="C46" i="1"/>
  <c r="C71" i="1"/>
  <c r="C26" i="1"/>
  <c r="C70" i="1"/>
  <c r="C65" i="1"/>
  <c r="C25" i="1"/>
  <c r="C40" i="1"/>
  <c r="C75" i="1"/>
  <c r="C66" i="1"/>
  <c r="C48" i="1"/>
  <c r="C30" i="1"/>
  <c r="C43" i="1"/>
  <c r="C57" i="1"/>
  <c r="C64" i="1"/>
  <c r="C34" i="1"/>
  <c r="C24" i="1"/>
  <c r="C36" i="1"/>
  <c r="C49" i="1"/>
  <c r="C22" i="1"/>
  <c r="C53" i="1"/>
  <c r="C69" i="1"/>
  <c r="C20" i="1"/>
  <c r="C58" i="1"/>
  <c r="C45" i="1"/>
  <c r="C50" i="1"/>
  <c r="C56" i="1"/>
  <c r="C16" i="1"/>
  <c r="C54" i="1"/>
  <c r="C55" i="1"/>
  <c r="C68" i="1"/>
  <c r="C61" i="1"/>
  <c r="C33" i="1"/>
  <c r="C52" i="1"/>
  <c r="C18" i="1"/>
  <c r="C17" i="1"/>
  <c r="C42" i="1"/>
  <c r="C72" i="1"/>
  <c r="C37" i="1"/>
  <c r="C51" i="1"/>
  <c r="C39" i="1"/>
  <c r="C77" i="1"/>
  <c r="C27" i="1"/>
  <c r="C31" i="1"/>
  <c r="BF10" i="2" l="1"/>
  <c r="P11" i="2"/>
  <c r="AD9" i="2"/>
  <c r="R9" i="2"/>
  <c r="J10" i="2"/>
  <c r="V13" i="2"/>
  <c r="V9" i="2"/>
  <c r="R15" i="2"/>
  <c r="AJ11" i="2"/>
  <c r="AL15" i="2"/>
  <c r="BJ12" i="2"/>
  <c r="BJ14" i="2"/>
  <c r="AN13" i="2"/>
  <c r="AD10" i="2"/>
  <c r="AF12" i="2"/>
  <c r="BX12" i="2"/>
  <c r="AB15" i="2"/>
  <c r="AX15" i="2"/>
  <c r="J11" i="2"/>
  <c r="J12" i="2"/>
  <c r="AP14" i="2"/>
  <c r="BD11" i="2"/>
  <c r="J14" i="2"/>
  <c r="J13" i="2"/>
  <c r="J15" i="2"/>
  <c r="BH11" i="2"/>
  <c r="BJ15" i="2"/>
  <c r="D29" i="2"/>
  <c r="J9" i="2" s="1"/>
  <c r="AH11" i="2"/>
  <c r="AB10" i="2"/>
  <c r="AJ15" i="2"/>
  <c r="AL10" i="2"/>
  <c r="BR15" i="2"/>
  <c r="BR13" i="2"/>
  <c r="AN11" i="2"/>
  <c r="CB10" i="2"/>
  <c r="BV11" i="2"/>
  <c r="BJ13" i="2"/>
  <c r="X10" i="2"/>
  <c r="BB15" i="2"/>
  <c r="R11" i="2"/>
  <c r="BN13" i="2"/>
  <c r="CH10" i="2"/>
  <c r="CD9" i="2"/>
  <c r="X11" i="2"/>
  <c r="CF10" i="2"/>
  <c r="CH11" i="2"/>
  <c r="AR14" i="2"/>
  <c r="BF12" i="2"/>
  <c r="AH13" i="2"/>
  <c r="BB11" i="2"/>
  <c r="BP10" i="2"/>
  <c r="BL12" i="2"/>
  <c r="CF15" i="2"/>
  <c r="R14" i="2"/>
  <c r="AN9" i="2"/>
  <c r="CF9" i="2"/>
  <c r="AN12" i="2"/>
  <c r="CD10" i="2"/>
  <c r="BL11" i="2"/>
  <c r="BB14" i="2"/>
  <c r="BX10" i="2"/>
  <c r="BH9" i="2"/>
  <c r="AF14" i="2"/>
  <c r="BD12" i="2"/>
  <c r="CD14" i="2"/>
  <c r="BB9" i="2"/>
  <c r="AR9" i="2"/>
  <c r="AT14" i="2"/>
  <c r="Z10" i="2"/>
  <c r="CD12" i="2"/>
  <c r="V14" i="2"/>
  <c r="AJ10" i="2"/>
  <c r="AT9" i="2"/>
  <c r="T12" i="2"/>
  <c r="BL10" i="2"/>
  <c r="BT14" i="2"/>
  <c r="AX12" i="2"/>
  <c r="BV12" i="2"/>
  <c r="CF11" i="2"/>
  <c r="CH15" i="2"/>
  <c r="CB12" i="2"/>
  <c r="BF11" i="2"/>
  <c r="AH15" i="2"/>
  <c r="BR9" i="2"/>
  <c r="BH13" i="2"/>
  <c r="BT15" i="2"/>
  <c r="T14" i="2"/>
  <c r="BX15" i="2"/>
  <c r="CD13" i="2"/>
  <c r="BD10" i="2"/>
  <c r="AX9" i="2"/>
  <c r="AH14" i="2"/>
  <c r="BF13" i="2"/>
  <c r="BV14" i="2"/>
  <c r="AD11" i="2"/>
  <c r="Z9" i="2"/>
  <c r="BN11" i="2"/>
  <c r="CF14" i="2"/>
  <c r="BR12" i="2"/>
  <c r="AX13" i="2"/>
  <c r="AL13" i="2"/>
  <c r="BL13" i="2"/>
  <c r="AP12" i="2"/>
  <c r="R12" i="2"/>
  <c r="P14" i="2"/>
  <c r="BV13" i="2"/>
  <c r="BP14" i="2"/>
  <c r="CB11" i="2"/>
  <c r="AN15" i="2"/>
  <c r="R10" i="2"/>
  <c r="T10" i="2"/>
  <c r="AR11" i="2"/>
  <c r="BP15" i="2"/>
  <c r="Z15" i="2"/>
  <c r="BP11" i="2"/>
  <c r="AH12" i="2"/>
  <c r="BZ14" i="2"/>
  <c r="AN10" i="2"/>
  <c r="BT10" i="2"/>
  <c r="V12" i="2"/>
  <c r="AX11" i="2"/>
  <c r="AD12" i="2"/>
  <c r="AH9" i="2"/>
  <c r="BF14" i="2"/>
  <c r="P10" i="2"/>
  <c r="AN14" i="2"/>
  <c r="BX13" i="2"/>
  <c r="N11" i="2"/>
  <c r="CB9" i="2"/>
  <c r="AD13" i="2"/>
  <c r="BJ11" i="2"/>
  <c r="BN9" i="2"/>
  <c r="BL14" i="2"/>
  <c r="AJ13" i="2"/>
  <c r="BL15" i="2"/>
  <c r="L10" i="2"/>
  <c r="AF9" i="2"/>
  <c r="BF15" i="2"/>
  <c r="CB14" i="2"/>
  <c r="CB15" i="2"/>
  <c r="AB9" i="2"/>
  <c r="BR10" i="2"/>
  <c r="AF11" i="2"/>
  <c r="CH13" i="2"/>
  <c r="AX14" i="2"/>
  <c r="BV10" i="2"/>
  <c r="AJ14" i="2"/>
  <c r="BD9" i="2"/>
  <c r="BT11" i="2"/>
  <c r="T11" i="2"/>
  <c r="BH14" i="2"/>
  <c r="BJ10" i="2"/>
  <c r="AL9" i="2"/>
  <c r="L12" i="2"/>
  <c r="AP15" i="2"/>
  <c r="Z13" i="2"/>
  <c r="N12" i="2"/>
  <c r="BZ9" i="2"/>
  <c r="CH12" i="2"/>
  <c r="BV9" i="2"/>
  <c r="V11" i="2"/>
  <c r="BZ11" i="2"/>
  <c r="P13" i="2"/>
  <c r="V15" i="2"/>
  <c r="AT15" i="2"/>
  <c r="BR14" i="2"/>
  <c r="BN15" i="2"/>
  <c r="AL11" i="2"/>
  <c r="AB12" i="2"/>
  <c r="BN10" i="2"/>
  <c r="BZ10" i="2"/>
  <c r="AP13" i="2"/>
  <c r="V10" i="2"/>
  <c r="AB11" i="2"/>
  <c r="BB13" i="2"/>
  <c r="BZ15" i="2"/>
  <c r="BV15" i="2"/>
  <c r="P9" i="2"/>
  <c r="AT12" i="2"/>
  <c r="AP11" i="2"/>
  <c r="CD11" i="2"/>
  <c r="BD13" i="2"/>
  <c r="CH14" i="2"/>
  <c r="BX9" i="2"/>
  <c r="BZ12" i="2"/>
  <c r="X13" i="2"/>
  <c r="AH10" i="2"/>
  <c r="BL9" i="2"/>
  <c r="BR11" i="2"/>
  <c r="BX14" i="2"/>
  <c r="BX11" i="2"/>
  <c r="BP9" i="2"/>
  <c r="AF10" i="2"/>
  <c r="AD14" i="2"/>
  <c r="T9" i="2"/>
  <c r="AB13" i="2"/>
  <c r="X12" i="2"/>
  <c r="BD14" i="2"/>
  <c r="CF13" i="2"/>
  <c r="P12" i="2"/>
  <c r="T13" i="2"/>
  <c r="AF13" i="2"/>
  <c r="T15" i="2"/>
  <c r="AJ9" i="2"/>
  <c r="AX10" i="2"/>
  <c r="BH12" i="2"/>
  <c r="CD15" i="2"/>
  <c r="BP13" i="2"/>
  <c r="BN12" i="2"/>
  <c r="BT13" i="2"/>
  <c r="Z14" i="2"/>
  <c r="X14" i="2"/>
  <c r="AP10" i="2"/>
  <c r="AR15" i="2"/>
  <c r="AL14" i="2"/>
  <c r="BZ13" i="2"/>
  <c r="CH9" i="2"/>
  <c r="AD15" i="2"/>
  <c r="BB10" i="2"/>
  <c r="BN14" i="2"/>
  <c r="X9" i="2"/>
  <c r="BJ9" i="2"/>
  <c r="BH10" i="2"/>
  <c r="X15" i="2"/>
  <c r="BP12" i="2"/>
  <c r="BT9" i="2"/>
  <c r="R13" i="2"/>
  <c r="BT12" i="2"/>
  <c r="L11" i="2"/>
  <c r="BF9" i="2"/>
  <c r="AT11" i="2"/>
  <c r="Z11" i="2"/>
  <c r="AJ12" i="2"/>
  <c r="L9" i="2"/>
  <c r="L13" i="2"/>
  <c r="N14" i="2"/>
  <c r="N13" i="2"/>
  <c r="L15" i="2"/>
  <c r="CR20" i="2"/>
  <c r="CR19" i="2"/>
  <c r="CR16" i="2"/>
  <c r="CR17" i="2"/>
  <c r="CR18" i="2"/>
  <c r="CR21" i="2"/>
  <c r="FH16" i="2"/>
  <c r="FH17" i="2"/>
  <c r="FH18" i="2"/>
  <c r="FH21" i="2"/>
  <c r="FH20" i="2"/>
  <c r="FH19" i="2"/>
  <c r="DZ19" i="2"/>
  <c r="DZ17" i="2"/>
  <c r="DZ20" i="2"/>
  <c r="DZ16" i="2"/>
  <c r="DZ18" i="2"/>
  <c r="DZ21" i="2"/>
  <c r="EH17" i="2"/>
  <c r="EH16" i="2"/>
  <c r="EH19" i="2"/>
  <c r="EH21" i="2"/>
  <c r="EH18" i="2"/>
  <c r="EH20" i="2"/>
  <c r="CT16" i="2"/>
  <c r="CT21" i="2"/>
  <c r="CT17" i="2"/>
  <c r="CT18" i="2"/>
  <c r="CT20" i="2"/>
  <c r="CT19" i="2"/>
  <c r="DN17" i="2"/>
  <c r="DN16" i="2"/>
  <c r="DN21" i="2"/>
  <c r="DN18" i="2"/>
  <c r="DN20" i="2"/>
  <c r="DN19" i="2"/>
  <c r="EP21" i="2"/>
  <c r="EP20" i="2"/>
  <c r="EP16" i="2"/>
  <c r="EP17" i="2"/>
  <c r="EP18" i="2"/>
  <c r="EP19" i="2"/>
  <c r="GL20" i="2"/>
  <c r="GL16" i="2"/>
  <c r="GL19" i="2"/>
  <c r="GL17" i="2"/>
  <c r="GL18" i="2"/>
  <c r="GL21" i="2"/>
  <c r="CL21" i="2"/>
  <c r="CL20" i="2"/>
  <c r="CL19" i="2"/>
  <c r="CL16" i="2"/>
  <c r="CL17" i="2"/>
  <c r="CL18" i="2"/>
  <c r="CN20" i="2"/>
  <c r="CN16" i="2"/>
  <c r="CN19" i="2"/>
  <c r="CN21" i="2"/>
  <c r="CN18" i="2"/>
  <c r="CN17" i="2"/>
  <c r="CJ21" i="2"/>
  <c r="CJ17" i="2"/>
  <c r="CJ18" i="2"/>
  <c r="CJ19" i="2"/>
  <c r="CJ20" i="2"/>
  <c r="CJ16" i="2"/>
  <c r="DT17" i="2"/>
  <c r="DT21" i="2"/>
  <c r="DT20" i="2"/>
  <c r="DT16" i="2"/>
  <c r="DT19" i="2"/>
  <c r="DT18" i="2"/>
  <c r="FP18" i="2"/>
  <c r="FP19" i="2"/>
  <c r="FP21" i="2"/>
  <c r="FP17" i="2"/>
  <c r="FP20" i="2"/>
  <c r="FP16" i="2"/>
  <c r="GN20" i="2"/>
  <c r="GN19" i="2"/>
  <c r="GN16" i="2"/>
  <c r="GN17" i="2"/>
  <c r="GN18" i="2"/>
  <c r="GN21" i="2"/>
  <c r="GV18" i="2"/>
  <c r="GV20" i="2"/>
  <c r="GV17" i="2"/>
  <c r="GV19" i="2"/>
  <c r="GV16" i="2"/>
  <c r="GV21" i="2"/>
  <c r="CX16" i="2"/>
  <c r="CX20" i="2"/>
  <c r="CX18" i="2"/>
  <c r="CX19" i="2"/>
  <c r="CX21" i="2"/>
  <c r="CX17" i="2"/>
  <c r="EN20" i="2"/>
  <c r="EN21" i="2"/>
  <c r="EN17" i="2"/>
  <c r="EN16" i="2"/>
  <c r="EN19" i="2"/>
  <c r="EN18" i="2"/>
  <c r="HF18" i="2"/>
  <c r="HF21" i="2"/>
  <c r="HF16" i="2"/>
  <c r="HF17" i="2"/>
  <c r="HF20" i="2"/>
  <c r="HF19" i="2"/>
  <c r="DJ19" i="2"/>
  <c r="DJ18" i="2"/>
  <c r="DJ20" i="2"/>
  <c r="DJ16" i="2"/>
  <c r="DJ17" i="2"/>
  <c r="DJ21" i="2"/>
  <c r="GX20" i="2"/>
  <c r="GX16" i="2"/>
  <c r="GX21" i="2"/>
  <c r="GX17" i="2"/>
  <c r="GX18" i="2"/>
  <c r="GX19" i="2"/>
  <c r="HH18" i="2"/>
  <c r="HH16" i="2"/>
  <c r="HH19" i="2"/>
  <c r="HH17" i="2"/>
  <c r="HH20" i="2"/>
  <c r="HH21" i="2"/>
  <c r="FT16" i="2"/>
  <c r="FT20" i="2"/>
  <c r="FT19" i="2"/>
  <c r="FT18" i="2"/>
  <c r="FT21" i="2"/>
  <c r="FT17" i="2"/>
  <c r="DD21" i="2"/>
  <c r="DD20" i="2"/>
  <c r="DD16" i="2"/>
  <c r="DD19" i="2"/>
  <c r="DD18" i="2"/>
  <c r="DD17" i="2"/>
  <c r="EX21" i="2"/>
  <c r="EX19" i="2"/>
  <c r="EX20" i="2"/>
  <c r="EX17" i="2"/>
  <c r="EX18" i="2"/>
  <c r="EX16" i="2"/>
  <c r="GT20" i="2"/>
  <c r="GT16" i="2"/>
  <c r="GT21" i="2"/>
  <c r="GT17" i="2"/>
  <c r="GT18" i="2"/>
  <c r="GT19" i="2"/>
  <c r="GP18" i="2"/>
  <c r="GP19" i="2"/>
  <c r="GP16" i="2"/>
  <c r="GP17" i="2"/>
  <c r="GP20" i="2"/>
  <c r="GP21" i="2"/>
  <c r="DP21" i="2"/>
  <c r="DP16" i="2"/>
  <c r="DP17" i="2"/>
  <c r="DP18" i="2"/>
  <c r="DP19" i="2"/>
  <c r="DP20" i="2"/>
  <c r="AV16" i="2"/>
  <c r="AV21" i="2"/>
  <c r="AV17" i="2"/>
  <c r="AV20" i="2"/>
  <c r="AV18" i="2"/>
  <c r="AV19" i="2"/>
  <c r="DH21" i="2"/>
  <c r="DH20" i="2"/>
  <c r="DH17" i="2"/>
  <c r="DH19" i="2"/>
  <c r="DH16" i="2"/>
  <c r="DH18" i="2"/>
  <c r="ER19" i="2"/>
  <c r="ER18" i="2"/>
  <c r="ER17" i="2"/>
  <c r="ER16" i="2"/>
  <c r="ER21" i="2"/>
  <c r="ER20" i="2"/>
  <c r="EV18" i="2"/>
  <c r="EV19" i="2"/>
  <c r="EV16" i="2"/>
  <c r="EV21" i="2"/>
  <c r="EV17" i="2"/>
  <c r="EV20" i="2"/>
  <c r="FN16" i="2"/>
  <c r="FN19" i="2"/>
  <c r="FN18" i="2"/>
  <c r="FN17" i="2"/>
  <c r="FN20" i="2"/>
  <c r="FN21" i="2"/>
  <c r="HD18" i="2"/>
  <c r="HD21" i="2"/>
  <c r="HD17" i="2"/>
  <c r="HD16" i="2"/>
  <c r="HD20" i="2"/>
  <c r="HD19" i="2"/>
  <c r="FZ18" i="2"/>
  <c r="FZ20" i="2"/>
  <c r="FZ17" i="2"/>
  <c r="FZ19" i="2"/>
  <c r="FZ21" i="2"/>
  <c r="FZ16" i="2"/>
  <c r="L14" i="2"/>
  <c r="FX21" i="2"/>
  <c r="FX17" i="2"/>
  <c r="FX20" i="2"/>
  <c r="FX16" i="2"/>
  <c r="FX18" i="2"/>
  <c r="FX19" i="2"/>
  <c r="AZ20" i="2"/>
  <c r="AZ16" i="2"/>
  <c r="AZ21" i="2"/>
  <c r="AZ17" i="2"/>
  <c r="AZ18" i="2"/>
  <c r="AZ19" i="2"/>
  <c r="CV21" i="2"/>
  <c r="CV19" i="2"/>
  <c r="CV17" i="2"/>
  <c r="CV16" i="2"/>
  <c r="CV18" i="2"/>
  <c r="CV20" i="2"/>
  <c r="DB18" i="2"/>
  <c r="DB17" i="2"/>
  <c r="DB21" i="2"/>
  <c r="DB16" i="2"/>
  <c r="DB20" i="2"/>
  <c r="DB19" i="2"/>
  <c r="DX17" i="2"/>
  <c r="DX19" i="2"/>
  <c r="DX18" i="2"/>
  <c r="DX21" i="2"/>
  <c r="DX20" i="2"/>
  <c r="DX16" i="2"/>
  <c r="HB19" i="2"/>
  <c r="HB16" i="2"/>
  <c r="HB20" i="2"/>
  <c r="HB17" i="2"/>
  <c r="HB21" i="2"/>
  <c r="HB18" i="2"/>
  <c r="EL19" i="2"/>
  <c r="EL20" i="2"/>
  <c r="EL17" i="2"/>
  <c r="EL18" i="2"/>
  <c r="EL16" i="2"/>
  <c r="EL21" i="2"/>
  <c r="GB16" i="2"/>
  <c r="GB21" i="2"/>
  <c r="GB20" i="2"/>
  <c r="GB17" i="2"/>
  <c r="GB19" i="2"/>
  <c r="GB18" i="2"/>
  <c r="GZ19" i="2"/>
  <c r="GZ21" i="2"/>
  <c r="GZ17" i="2"/>
  <c r="GZ18" i="2"/>
  <c r="GZ16" i="2"/>
  <c r="GZ20" i="2"/>
  <c r="DF16" i="2"/>
  <c r="DF17" i="2"/>
  <c r="DF21" i="2"/>
  <c r="DF20" i="2"/>
  <c r="DF19" i="2"/>
  <c r="DF18" i="2"/>
  <c r="FJ19" i="2"/>
  <c r="FJ16" i="2"/>
  <c r="FJ17" i="2"/>
  <c r="FJ21" i="2"/>
  <c r="FJ18" i="2"/>
  <c r="FJ20" i="2"/>
  <c r="N15" i="2"/>
  <c r="N10" i="2"/>
  <c r="EJ16" i="2"/>
  <c r="EJ19" i="2"/>
  <c r="EJ20" i="2"/>
  <c r="EJ17" i="2"/>
  <c r="EJ18" i="2"/>
  <c r="EJ21" i="2"/>
  <c r="FD17" i="2"/>
  <c r="FD20" i="2"/>
  <c r="FD19" i="2"/>
  <c r="FD21" i="2"/>
  <c r="FD18" i="2"/>
  <c r="FD16" i="2"/>
  <c r="CZ18" i="2"/>
  <c r="CZ21" i="2"/>
  <c r="CZ20" i="2"/>
  <c r="CZ17" i="2"/>
  <c r="CZ19" i="2"/>
  <c r="CZ16" i="2"/>
  <c r="GD16" i="2"/>
  <c r="GD20" i="2"/>
  <c r="GD17" i="2"/>
  <c r="GD21" i="2"/>
  <c r="GD19" i="2"/>
  <c r="GD18" i="2"/>
  <c r="GR17" i="2"/>
  <c r="GR16" i="2"/>
  <c r="GR19" i="2"/>
  <c r="GR21" i="2"/>
  <c r="GR20" i="2"/>
  <c r="GR18" i="2"/>
  <c r="ET18" i="2"/>
  <c r="ET17" i="2"/>
  <c r="ET21" i="2"/>
  <c r="ET19" i="2"/>
  <c r="ET16" i="2"/>
  <c r="ET20" i="2"/>
  <c r="N9" i="2"/>
  <c r="FB21" i="2"/>
  <c r="FB18" i="2"/>
  <c r="FB16" i="2"/>
  <c r="FB20" i="2"/>
  <c r="FB19" i="2"/>
  <c r="FB17" i="2"/>
  <c r="EZ18" i="2"/>
  <c r="EZ17" i="2"/>
  <c r="EZ20" i="2"/>
  <c r="EZ19" i="2"/>
  <c r="EZ21" i="2"/>
  <c r="EZ16" i="2"/>
  <c r="FL20" i="2"/>
  <c r="FL16" i="2"/>
  <c r="FL18" i="2"/>
  <c r="FL21" i="2"/>
  <c r="FL19" i="2"/>
  <c r="FL17" i="2"/>
  <c r="EB19" i="2"/>
  <c r="EB16" i="2"/>
  <c r="EB20" i="2"/>
  <c r="EB18" i="2"/>
  <c r="EB17" i="2"/>
  <c r="EB21" i="2"/>
  <c r="DR16" i="2"/>
  <c r="DR20" i="2"/>
  <c r="DR17" i="2"/>
  <c r="DR19" i="2"/>
  <c r="DR18" i="2"/>
  <c r="DR21" i="2"/>
  <c r="GJ20" i="2"/>
  <c r="GJ19" i="2"/>
  <c r="GJ17" i="2"/>
  <c r="GJ18" i="2"/>
  <c r="GJ21" i="2"/>
  <c r="GJ16" i="2"/>
  <c r="FR18" i="2"/>
  <c r="FR16" i="2"/>
  <c r="FR17" i="2"/>
  <c r="FR19" i="2"/>
  <c r="FR21" i="2"/>
  <c r="FR20" i="2"/>
  <c r="DL17" i="2"/>
  <c r="DL21" i="2"/>
  <c r="DL16" i="2"/>
  <c r="DL20" i="2"/>
  <c r="DL18" i="2"/>
  <c r="DL19" i="2"/>
  <c r="GF18" i="2"/>
  <c r="GF17" i="2"/>
  <c r="GF21" i="2"/>
  <c r="GF16" i="2"/>
  <c r="GF19" i="2"/>
  <c r="GF20" i="2"/>
  <c r="DV18" i="2"/>
  <c r="DV17" i="2"/>
  <c r="DV19" i="2"/>
  <c r="DV21" i="2"/>
  <c r="DV16" i="2"/>
  <c r="DV20" i="2"/>
  <c r="FF20" i="2"/>
  <c r="FF16" i="2"/>
  <c r="FF17" i="2"/>
  <c r="FF18" i="2"/>
  <c r="FF21" i="2"/>
  <c r="FF19" i="2"/>
  <c r="CP16" i="2"/>
  <c r="CP19" i="2"/>
  <c r="CP18" i="2"/>
  <c r="CP21" i="2"/>
  <c r="CP20" i="2"/>
  <c r="CP17" i="2"/>
  <c r="GH17" i="2"/>
  <c r="GH20" i="2"/>
  <c r="GH18" i="2"/>
  <c r="GH16" i="2"/>
  <c r="GH19" i="2"/>
  <c r="GH21" i="2"/>
  <c r="EF20" i="2"/>
  <c r="EF18" i="2"/>
  <c r="EF19" i="2"/>
  <c r="EF17" i="2"/>
  <c r="EF16" i="2"/>
  <c r="EF21" i="2"/>
  <c r="FV20" i="2"/>
  <c r="FV16" i="2"/>
  <c r="FV21" i="2"/>
  <c r="FV18" i="2"/>
  <c r="FV17" i="2"/>
  <c r="FV19" i="2"/>
  <c r="ED18" i="2"/>
  <c r="ED20" i="2"/>
  <c r="ED17" i="2"/>
  <c r="ED21" i="2"/>
  <c r="ED16" i="2"/>
  <c r="ED19" i="2"/>
  <c r="D53" i="4"/>
  <c r="D61" i="4"/>
  <c r="AH49" i="4"/>
  <c r="G48" i="4"/>
  <c r="D54" i="4"/>
  <c r="D60" i="4"/>
  <c r="D55" i="4"/>
  <c r="G64" i="4"/>
  <c r="G57" i="4"/>
  <c r="J51" i="4"/>
  <c r="J42" i="4"/>
  <c r="S43" i="4"/>
  <c r="V45" i="4"/>
  <c r="V63" i="4"/>
  <c r="P62" i="4"/>
  <c r="S42" i="4"/>
  <c r="M48" i="4"/>
  <c r="Y56" i="4"/>
  <c r="Y51" i="4"/>
  <c r="S58" i="4"/>
  <c r="AB46" i="4"/>
  <c r="P54" i="4"/>
  <c r="Y40" i="4"/>
  <c r="Y52" i="4"/>
  <c r="Y47" i="4"/>
  <c r="S47" i="4"/>
  <c r="P59" i="4"/>
  <c r="S64" i="4"/>
  <c r="AE48" i="4"/>
  <c r="AE58" i="4"/>
  <c r="AB64" i="4"/>
  <c r="AE37" i="4"/>
  <c r="AE46" i="4"/>
  <c r="AH58" i="4"/>
  <c r="AH46" i="4"/>
  <c r="D35" i="4"/>
  <c r="M44" i="4"/>
  <c r="V53" i="4"/>
  <c r="D57" i="4"/>
  <c r="D45" i="4"/>
  <c r="V64" i="4"/>
  <c r="P43" i="4"/>
  <c r="AB48" i="4"/>
  <c r="V46" i="4"/>
  <c r="AB49" i="4"/>
  <c r="S50" i="4"/>
  <c r="Y62" i="4"/>
  <c r="S49" i="4"/>
  <c r="S55" i="4"/>
  <c r="S38" i="4"/>
  <c r="M57" i="4"/>
  <c r="P55" i="4"/>
  <c r="AE52" i="4"/>
  <c r="AE49" i="4"/>
  <c r="AE54" i="4"/>
  <c r="AH50" i="4"/>
  <c r="AH38" i="4"/>
  <c r="D49" i="4"/>
  <c r="M49" i="4"/>
  <c r="G54" i="4"/>
  <c r="G49" i="4"/>
  <c r="D64" i="4"/>
  <c r="AB42" i="4"/>
  <c r="Y49" i="4"/>
  <c r="AB43" i="4"/>
  <c r="P65" i="4"/>
  <c r="Y58" i="4"/>
  <c r="Y35" i="4"/>
  <c r="S54" i="4"/>
  <c r="Y38" i="4"/>
  <c r="V36" i="4"/>
  <c r="Y43" i="4"/>
  <c r="V44" i="4"/>
  <c r="Y50" i="4"/>
  <c r="V52" i="4"/>
  <c r="Y45" i="4"/>
  <c r="AB59" i="4"/>
  <c r="AH59" i="4"/>
  <c r="AH42" i="4"/>
  <c r="D52" i="4"/>
  <c r="M55" i="4"/>
  <c r="D40" i="4"/>
  <c r="D43" i="4"/>
  <c r="G50" i="4"/>
  <c r="D62" i="4"/>
  <c r="D63" i="4"/>
  <c r="G52" i="4"/>
  <c r="D41" i="4"/>
  <c r="J53" i="4"/>
  <c r="Y39" i="4"/>
  <c r="V37" i="4"/>
  <c r="V65" i="4"/>
  <c r="Y41" i="4"/>
  <c r="S53" i="4"/>
  <c r="AE36" i="4"/>
  <c r="AE39" i="4"/>
  <c r="AH51" i="4"/>
  <c r="AH47" i="4"/>
  <c r="AH44" i="4"/>
  <c r="D44" i="4"/>
  <c r="D37" i="4"/>
  <c r="D36" i="4"/>
  <c r="D50" i="4"/>
  <c r="D46" i="4"/>
  <c r="D48" i="4"/>
  <c r="P64" i="4"/>
  <c r="S39" i="4"/>
  <c r="P50" i="4"/>
  <c r="D56" i="4"/>
  <c r="J65" i="4"/>
  <c r="V57" i="4"/>
  <c r="D59" i="4"/>
  <c r="D39" i="4"/>
  <c r="AB47" i="4"/>
  <c r="S51" i="4"/>
  <c r="D51" i="4"/>
  <c r="D42" i="4"/>
  <c r="D47" i="4"/>
  <c r="D38" i="4"/>
  <c r="D58" i="4"/>
  <c r="AB51" i="4"/>
  <c r="AE35" i="4"/>
  <c r="G51" i="4"/>
  <c r="J61" i="4"/>
  <c r="G58" i="4"/>
  <c r="M64" i="4"/>
  <c r="G45" i="4"/>
  <c r="J44" i="4"/>
  <c r="P37" i="4"/>
  <c r="M43" i="4"/>
  <c r="J64" i="4"/>
  <c r="P45" i="4"/>
  <c r="M38" i="4"/>
  <c r="J63" i="4"/>
  <c r="P49" i="4"/>
  <c r="J57" i="4"/>
  <c r="M63" i="4"/>
  <c r="M46" i="4"/>
  <c r="G60" i="4"/>
  <c r="P41" i="4"/>
  <c r="G41" i="4"/>
  <c r="G36" i="4"/>
  <c r="J60" i="4"/>
  <c r="M56" i="4"/>
  <c r="G47" i="4"/>
  <c r="G42" i="4"/>
  <c r="G40" i="4"/>
  <c r="S62" i="4"/>
  <c r="J36" i="4"/>
  <c r="V54" i="4"/>
  <c r="M59" i="4"/>
  <c r="V61" i="4"/>
  <c r="P58" i="4"/>
  <c r="M37" i="4"/>
  <c r="AB41" i="4"/>
  <c r="Y42" i="4"/>
  <c r="AE55" i="4"/>
  <c r="AB65" i="4"/>
  <c r="AH57" i="4"/>
  <c r="G35" i="4"/>
  <c r="V47" i="4"/>
  <c r="P52" i="4"/>
  <c r="M65" i="4"/>
  <c r="V43" i="4"/>
  <c r="Y55" i="4"/>
  <c r="P53" i="4"/>
  <c r="AH54" i="4"/>
  <c r="S57" i="4"/>
  <c r="AK44" i="4"/>
  <c r="AK58" i="4"/>
  <c r="AK40" i="4"/>
  <c r="AK54" i="4"/>
  <c r="J56" i="4"/>
  <c r="P63" i="4"/>
  <c r="S45" i="4"/>
  <c r="Y46" i="4"/>
  <c r="V41" i="4"/>
  <c r="AB62" i="4"/>
  <c r="AH60" i="4"/>
  <c r="G63" i="4"/>
  <c r="J37" i="4"/>
  <c r="P47" i="4"/>
  <c r="S46" i="4"/>
  <c r="AB35" i="4"/>
  <c r="AB60" i="4"/>
  <c r="AE42" i="4"/>
  <c r="AE51" i="4"/>
  <c r="AH55" i="4"/>
  <c r="AK49" i="4"/>
  <c r="AK63" i="4"/>
  <c r="AH56" i="4"/>
  <c r="AH52" i="4"/>
  <c r="G43" i="4"/>
  <c r="P60" i="4"/>
  <c r="Y60" i="4"/>
  <c r="M61" i="4"/>
  <c r="P38" i="4"/>
  <c r="V58" i="4"/>
  <c r="V38" i="4"/>
  <c r="P39" i="4"/>
  <c r="Y53" i="4"/>
  <c r="AH48" i="4"/>
  <c r="G53" i="4"/>
  <c r="J43" i="4"/>
  <c r="J38" i="4"/>
  <c r="J39" i="4"/>
  <c r="V56" i="4"/>
  <c r="S59" i="4"/>
  <c r="V49" i="4"/>
  <c r="AB44" i="4"/>
  <c r="V40" i="4"/>
  <c r="AB55" i="4"/>
  <c r="P51" i="4"/>
  <c r="S44" i="4"/>
  <c r="M51" i="4"/>
  <c r="M39" i="4"/>
  <c r="S48" i="4"/>
  <c r="P44" i="4"/>
  <c r="AB56" i="4"/>
  <c r="AB45" i="4"/>
  <c r="M50" i="4"/>
  <c r="Y37" i="4"/>
  <c r="P36" i="4"/>
  <c r="J59" i="4"/>
  <c r="V59" i="4"/>
  <c r="AB58" i="4"/>
  <c r="AE41" i="4"/>
  <c r="AE47" i="4"/>
  <c r="AE56" i="4"/>
  <c r="AE61" i="4"/>
  <c r="AH43" i="4"/>
  <c r="AK45" i="4"/>
  <c r="AK59" i="4"/>
  <c r="AH39" i="4"/>
  <c r="AH61" i="4"/>
  <c r="AH40" i="4"/>
  <c r="AH36" i="4"/>
  <c r="M52" i="4"/>
  <c r="Y54" i="4"/>
  <c r="P35" i="4"/>
  <c r="AB63" i="4"/>
  <c r="AK39" i="4"/>
  <c r="AK53" i="4"/>
  <c r="AK43" i="4"/>
  <c r="AK57" i="4"/>
  <c r="AK36" i="4"/>
  <c r="G62" i="4"/>
  <c r="G59" i="4"/>
  <c r="G55" i="4"/>
  <c r="J45" i="4"/>
  <c r="P40" i="4"/>
  <c r="P46" i="4"/>
  <c r="M40" i="4"/>
  <c r="S52" i="4"/>
  <c r="AE62" i="4"/>
  <c r="G44" i="4"/>
  <c r="J55" i="4"/>
  <c r="J47" i="4"/>
  <c r="M58" i="4"/>
  <c r="AB36" i="4"/>
  <c r="P42" i="4"/>
  <c r="V50" i="4"/>
  <c r="M45" i="4"/>
  <c r="P61" i="4"/>
  <c r="S63" i="4"/>
  <c r="Y57" i="4"/>
  <c r="AE45" i="4"/>
  <c r="AB57" i="4"/>
  <c r="AE63" i="4"/>
  <c r="AE65" i="4"/>
  <c r="AK41" i="4"/>
  <c r="AK55" i="4"/>
  <c r="G46" i="4"/>
  <c r="G39" i="4"/>
  <c r="G38" i="4"/>
  <c r="G61" i="4"/>
  <c r="J35" i="4"/>
  <c r="J49" i="4"/>
  <c r="J46" i="4"/>
  <c r="J52" i="4"/>
  <c r="M35" i="4"/>
  <c r="AB54" i="4"/>
  <c r="AB37" i="4"/>
  <c r="AB38" i="4"/>
  <c r="V39" i="4"/>
  <c r="M36" i="4"/>
  <c r="Y36" i="4"/>
  <c r="Y48" i="4"/>
  <c r="AB52" i="4"/>
  <c r="M53" i="4"/>
  <c r="M62" i="4"/>
  <c r="S41" i="4"/>
  <c r="M42" i="4"/>
  <c r="M54" i="4"/>
  <c r="V51" i="4"/>
  <c r="AB50" i="4"/>
  <c r="S37" i="4"/>
  <c r="P56" i="4"/>
  <c r="S36" i="4"/>
  <c r="S60" i="4"/>
  <c r="Y64" i="4"/>
  <c r="AE38" i="4"/>
  <c r="AE50" i="4"/>
  <c r="AE59" i="4"/>
  <c r="AE44" i="4"/>
  <c r="AE64" i="4"/>
  <c r="AH35" i="4"/>
  <c r="AK37" i="4"/>
  <c r="AK51" i="4"/>
  <c r="AK50" i="4"/>
  <c r="AK64" i="4"/>
  <c r="AH53" i="4"/>
  <c r="AK35" i="4"/>
  <c r="AK47" i="4"/>
  <c r="AK61" i="4"/>
  <c r="G56" i="4"/>
  <c r="G37" i="4"/>
  <c r="J50" i="4"/>
  <c r="J40" i="4"/>
  <c r="J41" i="4"/>
  <c r="S56" i="4"/>
  <c r="V60" i="4"/>
  <c r="V48" i="4"/>
  <c r="M60" i="4"/>
  <c r="Y61" i="4"/>
  <c r="V42" i="4"/>
  <c r="Y63" i="4"/>
  <c r="M47" i="4"/>
  <c r="S35" i="4"/>
  <c r="P57" i="4"/>
  <c r="S61" i="4"/>
  <c r="V62" i="4"/>
  <c r="Y44" i="4"/>
  <c r="AB53" i="4"/>
  <c r="AE40" i="4"/>
  <c r="AE43" i="4"/>
  <c r="AK46" i="4"/>
  <c r="AK60" i="4"/>
  <c r="AH62" i="4"/>
  <c r="AH45" i="4"/>
  <c r="AK42" i="4"/>
  <c r="AK56" i="4"/>
  <c r="AH41" i="4"/>
  <c r="G65" i="4"/>
  <c r="J54" i="4"/>
  <c r="J48" i="4"/>
  <c r="V55" i="4"/>
  <c r="AB39" i="4"/>
  <c r="AB40" i="4"/>
  <c r="J62" i="4"/>
  <c r="M41" i="4"/>
  <c r="J58" i="4"/>
  <c r="P48" i="4"/>
  <c r="V35" i="4"/>
  <c r="S40" i="4"/>
  <c r="Y59" i="4"/>
  <c r="AE53" i="4"/>
  <c r="AE57" i="4"/>
  <c r="AB61" i="4"/>
  <c r="AE60" i="4"/>
  <c r="AK38" i="4"/>
  <c r="AK52" i="4"/>
  <c r="AH37" i="4"/>
  <c r="AK48" i="4"/>
  <c r="AK62" i="4"/>
  <c r="Z77" i="4" l="1"/>
  <c r="Z76" i="4"/>
  <c r="K76" i="4"/>
  <c r="K77" i="4"/>
  <c r="K78" i="4" s="1"/>
  <c r="K79" i="4" s="1"/>
  <c r="AI77" i="4"/>
  <c r="AI76" i="4"/>
  <c r="W77" i="4"/>
  <c r="W76" i="4"/>
  <c r="T77" i="4"/>
  <c r="T76" i="4"/>
  <c r="AL77" i="4"/>
  <c r="AL76" i="4"/>
  <c r="N77" i="4"/>
  <c r="N76" i="4"/>
  <c r="N78" i="4" s="1"/>
  <c r="N79" i="4" s="1"/>
  <c r="E77" i="4"/>
  <c r="AF77" i="4"/>
  <c r="AF76" i="4"/>
  <c r="Q76" i="4"/>
  <c r="Q77" i="4"/>
  <c r="AC77" i="4"/>
  <c r="AC76" i="4"/>
  <c r="H77" i="4"/>
  <c r="H76" i="4"/>
  <c r="J21" i="2"/>
  <c r="AN17" i="2"/>
  <c r="AN16" i="2"/>
  <c r="AN18" i="2"/>
  <c r="AH18" i="2"/>
  <c r="AN19" i="2"/>
  <c r="AN20" i="2"/>
  <c r="CB17" i="2"/>
  <c r="AN21" i="2"/>
  <c r="CF21" i="2"/>
  <c r="AR19" i="2"/>
  <c r="R19" i="2"/>
  <c r="BL18" i="2"/>
  <c r="CB18" i="2"/>
  <c r="CB20" i="2"/>
  <c r="BF20" i="2"/>
  <c r="CB16" i="2"/>
  <c r="CB19" i="2"/>
  <c r="CB21" i="2"/>
  <c r="AD20" i="2"/>
  <c r="AF20" i="2"/>
  <c r="BV21" i="2"/>
  <c r="CH19" i="2"/>
  <c r="BJ21" i="2"/>
  <c r="R16" i="2"/>
  <c r="AX16" i="2"/>
  <c r="R17" i="2"/>
  <c r="BV18" i="2"/>
  <c r="BH20" i="2"/>
  <c r="CD21" i="2"/>
  <c r="AB21" i="2"/>
  <c r="T16" i="2"/>
  <c r="BT17" i="2"/>
  <c r="BL16" i="2"/>
  <c r="AH16" i="2"/>
  <c r="R21" i="2"/>
  <c r="R20" i="2"/>
  <c r="BL17" i="2"/>
  <c r="AH19" i="2"/>
  <c r="R18" i="2"/>
  <c r="BL19" i="2"/>
  <c r="AH17" i="2"/>
  <c r="AT20" i="2"/>
  <c r="BB19" i="2"/>
  <c r="AH21" i="2"/>
  <c r="AB16" i="2"/>
  <c r="AH20" i="2"/>
  <c r="AP19" i="2"/>
  <c r="V21" i="2"/>
  <c r="BL21" i="2"/>
  <c r="BL20" i="2"/>
  <c r="AP18" i="2"/>
  <c r="Z18" i="2"/>
  <c r="P21" i="2"/>
  <c r="BD17" i="2"/>
  <c r="AP16" i="2"/>
  <c r="BD18" i="2"/>
  <c r="AX19" i="2"/>
  <c r="AF21" i="2"/>
  <c r="BD20" i="2"/>
  <c r="AX18" i="2"/>
  <c r="AL18" i="2"/>
  <c r="BX17" i="2"/>
  <c r="BR18" i="2"/>
  <c r="BR19" i="2"/>
  <c r="V20" i="2"/>
  <c r="BB17" i="2"/>
  <c r="BR17" i="2"/>
  <c r="CF19" i="2"/>
  <c r="CD20" i="2"/>
  <c r="BR16" i="2"/>
  <c r="Z16" i="2"/>
  <c r="AB19" i="2"/>
  <c r="BP21" i="2"/>
  <c r="T18" i="2"/>
  <c r="CD16" i="2"/>
  <c r="BR21" i="2"/>
  <c r="BH17" i="2"/>
  <c r="CF17" i="2"/>
  <c r="AB17" i="2"/>
  <c r="AR17" i="2"/>
  <c r="BJ19" i="2"/>
  <c r="BR20" i="2"/>
  <c r="AX17" i="2"/>
  <c r="V18" i="2"/>
  <c r="CD19" i="2"/>
  <c r="CD17" i="2"/>
  <c r="AR21" i="2"/>
  <c r="BJ20" i="2"/>
  <c r="BD16" i="2"/>
  <c r="AX20" i="2"/>
  <c r="V19" i="2"/>
  <c r="CD18" i="2"/>
  <c r="BB20" i="2"/>
  <c r="BT16" i="2"/>
  <c r="AD19" i="2"/>
  <c r="P20" i="2"/>
  <c r="BH16" i="2"/>
  <c r="AR20" i="2"/>
  <c r="BJ17" i="2"/>
  <c r="BD21" i="2"/>
  <c r="AX21" i="2"/>
  <c r="AT21" i="2"/>
  <c r="V16" i="2"/>
  <c r="BB18" i="2"/>
  <c r="AJ16" i="2"/>
  <c r="CH20" i="2"/>
  <c r="BN16" i="2"/>
  <c r="AF17" i="2"/>
  <c r="CF20" i="2"/>
  <c r="BB16" i="2"/>
  <c r="BD19" i="2"/>
  <c r="CF18" i="2"/>
  <c r="AB20" i="2"/>
  <c r="BJ18" i="2"/>
  <c r="V17" i="2"/>
  <c r="AP17" i="2"/>
  <c r="AL19" i="2"/>
  <c r="AB18" i="2"/>
  <c r="BB21" i="2"/>
  <c r="BX16" i="2"/>
  <c r="P17" i="2"/>
  <c r="BT20" i="2"/>
  <c r="BX18" i="2"/>
  <c r="BV19" i="2"/>
  <c r="AD16" i="2"/>
  <c r="BN19" i="2"/>
  <c r="BN21" i="2"/>
  <c r="T20" i="2"/>
  <c r="BZ17" i="2"/>
  <c r="AF16" i="2"/>
  <c r="BX19" i="2"/>
  <c r="BV16" i="2"/>
  <c r="BN18" i="2"/>
  <c r="AF18" i="2"/>
  <c r="AD17" i="2"/>
  <c r="T17" i="2"/>
  <c r="AT17" i="2"/>
  <c r="CF16" i="2"/>
  <c r="BT19" i="2"/>
  <c r="BX20" i="2"/>
  <c r="P16" i="2"/>
  <c r="BV17" i="2"/>
  <c r="X18" i="2"/>
  <c r="AD21" i="2"/>
  <c r="BT21" i="2"/>
  <c r="BV20" i="2"/>
  <c r="AJ20" i="2"/>
  <c r="T19" i="2"/>
  <c r="BN17" i="2"/>
  <c r="AF19" i="2"/>
  <c r="AD18" i="2"/>
  <c r="T21" i="2"/>
  <c r="AT16" i="2"/>
  <c r="BT18" i="2"/>
  <c r="BX21" i="2"/>
  <c r="P19" i="2"/>
  <c r="P18" i="2"/>
  <c r="X16" i="2"/>
  <c r="BN20" i="2"/>
  <c r="BH21" i="2"/>
  <c r="AL20" i="2"/>
  <c r="Z19" i="2"/>
  <c r="AJ19" i="2"/>
  <c r="AJ18" i="2"/>
  <c r="AT18" i="2"/>
  <c r="AR16" i="2"/>
  <c r="BZ19" i="2"/>
  <c r="BP19" i="2"/>
  <c r="X21" i="2"/>
  <c r="CH21" i="2"/>
  <c r="AR18" i="2"/>
  <c r="AP21" i="2"/>
  <c r="BH18" i="2"/>
  <c r="BF19" i="2"/>
  <c r="AL21" i="2"/>
  <c r="Z20" i="2"/>
  <c r="BZ20" i="2"/>
  <c r="BP18" i="2"/>
  <c r="X20" i="2"/>
  <c r="CH18" i="2"/>
  <c r="Z17" i="2"/>
  <c r="AJ17" i="2"/>
  <c r="BZ16" i="2"/>
  <c r="BP16" i="2"/>
  <c r="X17" i="2"/>
  <c r="AJ21" i="2"/>
  <c r="BJ16" i="2"/>
  <c r="Z21" i="2"/>
  <c r="CH16" i="2"/>
  <c r="AP20" i="2"/>
  <c r="BH19" i="2"/>
  <c r="AT19" i="2"/>
  <c r="AL17" i="2"/>
  <c r="BZ21" i="2"/>
  <c r="BP20" i="2"/>
  <c r="X19" i="2"/>
  <c r="CH17" i="2"/>
  <c r="BZ18" i="2"/>
  <c r="BP17" i="2"/>
  <c r="AL16" i="2"/>
  <c r="J16" i="2"/>
  <c r="J18" i="2"/>
  <c r="BF16" i="2"/>
  <c r="BF17" i="2"/>
  <c r="BF18" i="2"/>
  <c r="BF21" i="2"/>
  <c r="L20" i="2"/>
  <c r="FT22" i="2"/>
  <c r="FT23" i="2" s="1"/>
  <c r="FT24" i="2" s="1"/>
  <c r="J17" i="2"/>
  <c r="J19" i="2"/>
  <c r="J20" i="2"/>
  <c r="GH22" i="2"/>
  <c r="GH23" i="2" s="1"/>
  <c r="GH24" i="2" s="1"/>
  <c r="FH22" i="2"/>
  <c r="FH23" i="2" s="1"/>
  <c r="FH24" i="2" s="1"/>
  <c r="CP22" i="2"/>
  <c r="CP23" i="2" s="1"/>
  <c r="CP24" i="2" s="1"/>
  <c r="DN22" i="2"/>
  <c r="DN23" i="2" s="1"/>
  <c r="DN24" i="2" s="1"/>
  <c r="N19" i="2"/>
  <c r="HH22" i="2"/>
  <c r="HH23" i="2" s="1"/>
  <c r="HH24" i="2" s="1"/>
  <c r="EZ22" i="2"/>
  <c r="EZ23" i="2" s="1"/>
  <c r="EZ24" i="2" s="1"/>
  <c r="EX22" i="2"/>
  <c r="EX23" i="2" s="1"/>
  <c r="EX24" i="2" s="1"/>
  <c r="GX22" i="2"/>
  <c r="GX23" i="2" s="1"/>
  <c r="GX24" i="2" s="1"/>
  <c r="L16" i="2"/>
  <c r="CN22" i="2"/>
  <c r="CN23" i="2" s="1"/>
  <c r="CN24" i="2" s="1"/>
  <c r="L17" i="2"/>
  <c r="DV22" i="2"/>
  <c r="DV23" i="2" s="1"/>
  <c r="DV24" i="2" s="1"/>
  <c r="GD22" i="2"/>
  <c r="GD23" i="2" s="1"/>
  <c r="GD24" i="2" s="1"/>
  <c r="DX22" i="2"/>
  <c r="DX23" i="2" s="1"/>
  <c r="DX24" i="2" s="1"/>
  <c r="FN22" i="2"/>
  <c r="FN23" i="2" s="1"/>
  <c r="FN24" i="2" s="1"/>
  <c r="CJ22" i="2"/>
  <c r="CJ23" i="2" s="1"/>
  <c r="CJ24" i="2" s="1"/>
  <c r="N20" i="2"/>
  <c r="L21" i="2"/>
  <c r="FV22" i="2"/>
  <c r="FV23" i="2" s="1"/>
  <c r="FV24" i="2" s="1"/>
  <c r="GJ22" i="2"/>
  <c r="GJ23" i="2" s="1"/>
  <c r="GJ24" i="2" s="1"/>
  <c r="HB22" i="2"/>
  <c r="HB23" i="2" s="1"/>
  <c r="HB24" i="2" s="1"/>
  <c r="AZ22" i="2"/>
  <c r="AZ23" i="2" s="1"/>
  <c r="AZ24" i="2" s="1"/>
  <c r="FX22" i="2"/>
  <c r="FX23" i="2" s="1"/>
  <c r="FX24" i="2" s="1"/>
  <c r="DP22" i="2"/>
  <c r="DP23" i="2" s="1"/>
  <c r="DP24" i="2" s="1"/>
  <c r="GV22" i="2"/>
  <c r="GV23" i="2" s="1"/>
  <c r="GV24" i="2" s="1"/>
  <c r="EP22" i="2"/>
  <c r="EP23" i="2" s="1"/>
  <c r="EP24" i="2" s="1"/>
  <c r="FF22" i="2"/>
  <c r="FF23" i="2" s="1"/>
  <c r="FF24" i="2" s="1"/>
  <c r="EJ22" i="2"/>
  <c r="EJ23" i="2" s="1"/>
  <c r="EJ24" i="2" s="1"/>
  <c r="DF22" i="2"/>
  <c r="DF23" i="2" s="1"/>
  <c r="DF24" i="2" s="1"/>
  <c r="AV22" i="2"/>
  <c r="AV23" i="2" s="1"/>
  <c r="AV24" i="2" s="1"/>
  <c r="CL22" i="2"/>
  <c r="CL23" i="2" s="1"/>
  <c r="CL24" i="2" s="1"/>
  <c r="N17" i="2"/>
  <c r="L18" i="2"/>
  <c r="EL22" i="2"/>
  <c r="EL23" i="2" s="1"/>
  <c r="EL24" i="2" s="1"/>
  <c r="GT22" i="2"/>
  <c r="GT23" i="2" s="1"/>
  <c r="GT24" i="2" s="1"/>
  <c r="FP22" i="2"/>
  <c r="FP23" i="2" s="1"/>
  <c r="FP24" i="2" s="1"/>
  <c r="N21" i="2"/>
  <c r="L19" i="2"/>
  <c r="ED22" i="2"/>
  <c r="ED23" i="2" s="1"/>
  <c r="ED24" i="2" s="1"/>
  <c r="HD22" i="2"/>
  <c r="HD23" i="2" s="1"/>
  <c r="HD24" i="2" s="1"/>
  <c r="EN22" i="2"/>
  <c r="EN23" i="2" s="1"/>
  <c r="EN24" i="2" s="1"/>
  <c r="DT22" i="2"/>
  <c r="DT23" i="2" s="1"/>
  <c r="DT24" i="2" s="1"/>
  <c r="N16" i="2"/>
  <c r="GR22" i="2"/>
  <c r="GR23" i="2" s="1"/>
  <c r="GR24" i="2" s="1"/>
  <c r="GP22" i="2"/>
  <c r="GP23" i="2" s="1"/>
  <c r="GP24" i="2" s="1"/>
  <c r="DD22" i="2"/>
  <c r="DD23" i="2" s="1"/>
  <c r="DD24" i="2" s="1"/>
  <c r="HF22" i="2"/>
  <c r="HF23" i="2" s="1"/>
  <c r="HF24" i="2" s="1"/>
  <c r="CT22" i="2"/>
  <c r="CT23" i="2" s="1"/>
  <c r="CT24" i="2" s="1"/>
  <c r="N18" i="2"/>
  <c r="DL22" i="2"/>
  <c r="DL23" i="2" s="1"/>
  <c r="DL24" i="2" s="1"/>
  <c r="DR22" i="2"/>
  <c r="DR23" i="2" s="1"/>
  <c r="DR24" i="2" s="1"/>
  <c r="ET22" i="2"/>
  <c r="ET23" i="2" s="1"/>
  <c r="ET24" i="2" s="1"/>
  <c r="CZ22" i="2"/>
  <c r="CZ23" i="2" s="1"/>
  <c r="CZ24" i="2" s="1"/>
  <c r="DB22" i="2"/>
  <c r="DB23" i="2" s="1"/>
  <c r="DB24" i="2" s="1"/>
  <c r="FZ22" i="2"/>
  <c r="FZ23" i="2" s="1"/>
  <c r="FZ24" i="2" s="1"/>
  <c r="EV22" i="2"/>
  <c r="EV23" i="2" s="1"/>
  <c r="EV24" i="2" s="1"/>
  <c r="ER22" i="2"/>
  <c r="ER23" i="2" s="1"/>
  <c r="ER24" i="2" s="1"/>
  <c r="DJ22" i="2"/>
  <c r="DJ23" i="2" s="1"/>
  <c r="DJ24" i="2" s="1"/>
  <c r="FR22" i="2"/>
  <c r="FR23" i="2" s="1"/>
  <c r="FR24" i="2" s="1"/>
  <c r="EB22" i="2"/>
  <c r="EB23" i="2" s="1"/>
  <c r="EB24" i="2" s="1"/>
  <c r="GL22" i="2"/>
  <c r="GL23" i="2" s="1"/>
  <c r="GL24" i="2" s="1"/>
  <c r="DZ22" i="2"/>
  <c r="DZ23" i="2" s="1"/>
  <c r="DZ24" i="2" s="1"/>
  <c r="FB22" i="2"/>
  <c r="FB23" i="2" s="1"/>
  <c r="FB24" i="2" s="1"/>
  <c r="FJ22" i="2"/>
  <c r="FJ23" i="2" s="1"/>
  <c r="FJ24" i="2" s="1"/>
  <c r="CV22" i="2"/>
  <c r="CV23" i="2" s="1"/>
  <c r="CV24" i="2" s="1"/>
  <c r="GB22" i="2"/>
  <c r="GB23" i="2" s="1"/>
  <c r="GB24" i="2" s="1"/>
  <c r="DH22" i="2"/>
  <c r="DH23" i="2" s="1"/>
  <c r="DH24" i="2" s="1"/>
  <c r="CR22" i="2"/>
  <c r="CR23" i="2" s="1"/>
  <c r="CR24" i="2" s="1"/>
  <c r="GN22" i="2"/>
  <c r="GN23" i="2" s="1"/>
  <c r="GN24" i="2" s="1"/>
  <c r="EH22" i="2"/>
  <c r="EH23" i="2" s="1"/>
  <c r="EH24" i="2" s="1"/>
  <c r="EF22" i="2"/>
  <c r="EF23" i="2" s="1"/>
  <c r="EF24" i="2" s="1"/>
  <c r="GF22" i="2"/>
  <c r="GF23" i="2" s="1"/>
  <c r="GF24" i="2" s="1"/>
  <c r="FL22" i="2"/>
  <c r="FL23" i="2" s="1"/>
  <c r="FL24" i="2" s="1"/>
  <c r="FD22" i="2"/>
  <c r="FD23" i="2" s="1"/>
  <c r="FD24" i="2" s="1"/>
  <c r="GZ22" i="2"/>
  <c r="GZ23" i="2" s="1"/>
  <c r="GZ24" i="2" s="1"/>
  <c r="CX22" i="2"/>
  <c r="CX23" i="2" s="1"/>
  <c r="CX24" i="2" s="1"/>
  <c r="E76" i="4"/>
  <c r="AC78" i="4" l="1"/>
  <c r="AC79" i="4" s="1"/>
  <c r="AL78" i="4"/>
  <c r="AL79" i="4" s="1"/>
  <c r="W78" i="4"/>
  <c r="W79" i="4" s="1"/>
  <c r="H78" i="4"/>
  <c r="H79" i="4" s="1"/>
  <c r="AI78" i="4"/>
  <c r="AI79" i="4" s="1"/>
  <c r="Q78" i="4"/>
  <c r="Q79" i="4" s="1"/>
  <c r="T78" i="4"/>
  <c r="T79" i="4" s="1"/>
  <c r="Z78" i="4"/>
  <c r="Z79" i="4" s="1"/>
  <c r="AF78" i="4"/>
  <c r="AF79" i="4" s="1"/>
  <c r="AN22" i="2"/>
  <c r="AN23" i="2" s="1"/>
  <c r="AN24" i="2" s="1"/>
  <c r="CB22" i="2"/>
  <c r="CB23" i="2" s="1"/>
  <c r="CB24" i="2" s="1"/>
  <c r="BL22" i="2"/>
  <c r="BL23" i="2" s="1"/>
  <c r="BL24" i="2" s="1"/>
  <c r="R22" i="2"/>
  <c r="R23" i="2" s="1"/>
  <c r="R24" i="2" s="1"/>
  <c r="AH22" i="2"/>
  <c r="AH23" i="2" s="1"/>
  <c r="AH24" i="2" s="1"/>
  <c r="V22" i="2"/>
  <c r="V23" i="2" s="1"/>
  <c r="V24" i="2" s="1"/>
  <c r="AB22" i="2"/>
  <c r="AB23" i="2" s="1"/>
  <c r="AB24" i="2" s="1"/>
  <c r="CD22" i="2"/>
  <c r="CD23" i="2" s="1"/>
  <c r="CD24" i="2" s="1"/>
  <c r="BX22" i="2"/>
  <c r="BX23" i="2" s="1"/>
  <c r="BX24" i="2" s="1"/>
  <c r="BR22" i="2"/>
  <c r="BR23" i="2" s="1"/>
  <c r="BR24" i="2" s="1"/>
  <c r="BB22" i="2"/>
  <c r="BB23" i="2" s="1"/>
  <c r="BB24" i="2" s="1"/>
  <c r="T22" i="2"/>
  <c r="T23" i="2" s="1"/>
  <c r="T24" i="2" s="1"/>
  <c r="CF22" i="2"/>
  <c r="CF23" i="2" s="1"/>
  <c r="CF24" i="2" s="1"/>
  <c r="BD22" i="2"/>
  <c r="BD23" i="2" s="1"/>
  <c r="BD24" i="2" s="1"/>
  <c r="AR22" i="2"/>
  <c r="AR23" i="2" s="1"/>
  <c r="AR24" i="2" s="1"/>
  <c r="BJ22" i="2"/>
  <c r="BJ23" i="2" s="1"/>
  <c r="BJ24" i="2" s="1"/>
  <c r="AX22" i="2"/>
  <c r="AX23" i="2" s="1"/>
  <c r="AX24" i="2" s="1"/>
  <c r="AP22" i="2"/>
  <c r="AP23" i="2" s="1"/>
  <c r="AP24" i="2" s="1"/>
  <c r="BT22" i="2"/>
  <c r="BT23" i="2" s="1"/>
  <c r="BT24" i="2" s="1"/>
  <c r="BV22" i="2"/>
  <c r="BV23" i="2" s="1"/>
  <c r="BV24" i="2" s="1"/>
  <c r="AF22" i="2"/>
  <c r="AF23" i="2" s="1"/>
  <c r="AF24" i="2" s="1"/>
  <c r="AT22" i="2"/>
  <c r="AT23" i="2" s="1"/>
  <c r="AT24" i="2" s="1"/>
  <c r="AD22" i="2"/>
  <c r="AD23" i="2" s="1"/>
  <c r="AD24" i="2" s="1"/>
  <c r="Z22" i="2"/>
  <c r="Z23" i="2" s="1"/>
  <c r="Z24" i="2" s="1"/>
  <c r="P22" i="2"/>
  <c r="P23" i="2" s="1"/>
  <c r="P24" i="2" s="1"/>
  <c r="BN22" i="2"/>
  <c r="BN23" i="2" s="1"/>
  <c r="BN24" i="2" s="1"/>
  <c r="BP22" i="2"/>
  <c r="BP23" i="2" s="1"/>
  <c r="BP24" i="2" s="1"/>
  <c r="BF22" i="2"/>
  <c r="BF23" i="2" s="1"/>
  <c r="BF24" i="2" s="1"/>
  <c r="AJ22" i="2"/>
  <c r="AJ23" i="2" s="1"/>
  <c r="AJ24" i="2" s="1"/>
  <c r="CH22" i="2"/>
  <c r="CH23" i="2" s="1"/>
  <c r="CH24" i="2" s="1"/>
  <c r="BH22" i="2"/>
  <c r="BH23" i="2" s="1"/>
  <c r="BH24" i="2" s="1"/>
  <c r="AL22" i="2"/>
  <c r="AL23" i="2" s="1"/>
  <c r="AL24" i="2" s="1"/>
  <c r="X22" i="2"/>
  <c r="X23" i="2" s="1"/>
  <c r="X24" i="2" s="1"/>
  <c r="BZ22" i="2"/>
  <c r="BZ23" i="2" s="1"/>
  <c r="BZ24" i="2" s="1"/>
  <c r="J22" i="2"/>
  <c r="J23" i="2" s="1"/>
  <c r="J24" i="2" s="1"/>
  <c r="N22" i="2"/>
  <c r="N23" i="2" s="1"/>
  <c r="N24" i="2" s="1"/>
  <c r="L22" i="2"/>
  <c r="L23" i="2" s="1"/>
  <c r="L24" i="2" s="1"/>
  <c r="E78" i="4"/>
  <c r="H24" i="2" l="1"/>
  <c r="F5" i="1" s="1"/>
  <c r="B79" i="4"/>
  <c r="F6"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E23" authorId="0" shapeId="0" xr:uid="{30B37751-247E-4448-BE1A-77A7186824D5}">
      <text>
        <r>
          <rPr>
            <b/>
            <sz val="14"/>
            <color indexed="81"/>
            <rFont val="MS P ゴシック"/>
            <family val="3"/>
            <charset val="128"/>
          </rPr>
          <t>リストから選んで入力してください。
週単位、月単位、通期、未達成の順に優先するので最上位の達成状況を入力してください。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<sst xmlns="http://schemas.openxmlformats.org/spreadsheetml/2006/main" count="639" uniqueCount="100">
  <si>
    <t>計画</t>
    <rPh sb="0" eb="2">
      <t>ケイカク</t>
    </rPh>
    <phoneticPr fontId="3"/>
  </si>
  <si>
    <t>日付を入力したら曜日を返す</t>
    <rPh sb="0" eb="2">
      <t>ヒヅケ</t>
    </rPh>
    <rPh sb="3" eb="5">
      <t>ニュウリョク</t>
    </rPh>
    <rPh sb="8" eb="10">
      <t>ヨウビ</t>
    </rPh>
    <rPh sb="11" eb="12">
      <t>カエ</t>
    </rPh>
    <phoneticPr fontId="3"/>
  </si>
  <si>
    <t>入力</t>
    <rPh sb="0" eb="2">
      <t>ニュウリョク</t>
    </rPh>
    <phoneticPr fontId="3"/>
  </si>
  <si>
    <t>出力</t>
    <rPh sb="0" eb="2">
      <t>シュツリョク</t>
    </rPh>
    <phoneticPr fontId="3"/>
  </si>
  <si>
    <t>日付に対しての曜日番号を返す</t>
    <rPh sb="0" eb="2">
      <t>ヒヅケ</t>
    </rPh>
    <rPh sb="3" eb="4">
      <t>タイ</t>
    </rPh>
    <rPh sb="7" eb="9">
      <t>ヨウビ</t>
    </rPh>
    <rPh sb="9" eb="11">
      <t>バンゴウ</t>
    </rPh>
    <rPh sb="12" eb="13">
      <t>カエ</t>
    </rPh>
    <phoneticPr fontId="3"/>
  </si>
  <si>
    <t>月</t>
  </si>
  <si>
    <t>火</t>
  </si>
  <si>
    <t>水</t>
  </si>
  <si>
    <t>木</t>
  </si>
  <si>
    <t>金</t>
  </si>
  <si>
    <t>土</t>
  </si>
  <si>
    <t>日</t>
  </si>
  <si>
    <t>計算に使用した工期　始め</t>
    <rPh sb="0" eb="2">
      <t>ケイサン</t>
    </rPh>
    <rPh sb="3" eb="5">
      <t>シヨウ</t>
    </rPh>
    <rPh sb="7" eb="9">
      <t>コウキ</t>
    </rPh>
    <rPh sb="10" eb="11">
      <t>ハジ</t>
    </rPh>
    <phoneticPr fontId="3"/>
  </si>
  <si>
    <t>工事日数</t>
    <rPh sb="0" eb="2">
      <t>コウジ</t>
    </rPh>
    <rPh sb="2" eb="4">
      <t>ニッスウ</t>
    </rPh>
    <phoneticPr fontId="3"/>
  </si>
  <si>
    <t>工期日数</t>
    <rPh sb="0" eb="2">
      <t>コウキ</t>
    </rPh>
    <rPh sb="2" eb="4">
      <t>ニッスウ</t>
    </rPh>
    <phoneticPr fontId="3"/>
  </si>
  <si>
    <t>工期日数</t>
    <rPh sb="0" eb="4">
      <t>コウキニッスウ</t>
    </rPh>
    <phoneticPr fontId="3"/>
  </si>
  <si>
    <t>計算に使用した工期始め　日付</t>
    <rPh sb="0" eb="2">
      <t>ケイサン</t>
    </rPh>
    <rPh sb="3" eb="5">
      <t>シヨウ</t>
    </rPh>
    <rPh sb="7" eb="9">
      <t>コウキ</t>
    </rPh>
    <rPh sb="9" eb="10">
      <t>ハジ</t>
    </rPh>
    <rPh sb="12" eb="14">
      <t>ヒヅケ</t>
    </rPh>
    <phoneticPr fontId="3"/>
  </si>
  <si>
    <t>計算に使用した工期終わり　日付</t>
    <rPh sb="0" eb="2">
      <t>ケイサン</t>
    </rPh>
    <rPh sb="3" eb="5">
      <t>シヨウ</t>
    </rPh>
    <rPh sb="7" eb="9">
      <t>コウキ</t>
    </rPh>
    <rPh sb="9" eb="10">
      <t>オ</t>
    </rPh>
    <rPh sb="13" eb="15">
      <t>ヒヅケ</t>
    </rPh>
    <phoneticPr fontId="3"/>
  </si>
  <si>
    <r>
      <t>曜日番号の条件に応じて</t>
    </r>
    <r>
      <rPr>
        <b/>
        <sz val="8"/>
        <color rgb="FFFF0000"/>
        <rFont val="Yu Gothic"/>
        <family val="3"/>
        <charset val="128"/>
        <scheme val="minor"/>
      </rPr>
      <t>加える</t>
    </r>
    <r>
      <rPr>
        <sz val="8"/>
        <color theme="1"/>
        <rFont val="Yu Gothic"/>
        <family val="3"/>
        <charset val="128"/>
        <scheme val="minor"/>
      </rPr>
      <t>数値を区別する</t>
    </r>
    <rPh sb="0" eb="4">
      <t>ヨウビバンゴウ</t>
    </rPh>
    <rPh sb="5" eb="7">
      <t>ジョウケン</t>
    </rPh>
    <rPh sb="8" eb="9">
      <t>オウ</t>
    </rPh>
    <rPh sb="11" eb="12">
      <t>クワ</t>
    </rPh>
    <rPh sb="14" eb="16">
      <t>スウチ</t>
    </rPh>
    <rPh sb="17" eb="19">
      <t>クベツ</t>
    </rPh>
    <phoneticPr fontId="3"/>
  </si>
  <si>
    <r>
      <t>曜日番号の条件に応じて</t>
    </r>
    <r>
      <rPr>
        <b/>
        <sz val="8"/>
        <color rgb="FFFF0000"/>
        <rFont val="Yu Gothic"/>
        <family val="3"/>
        <charset val="128"/>
        <scheme val="minor"/>
      </rPr>
      <t>減じる</t>
    </r>
    <r>
      <rPr>
        <sz val="8"/>
        <color theme="1"/>
        <rFont val="Yu Gothic"/>
        <family val="3"/>
        <charset val="128"/>
        <scheme val="minor"/>
      </rPr>
      <t>数値を区別する</t>
    </r>
    <rPh sb="0" eb="4">
      <t>ヨウビバンゴウ</t>
    </rPh>
    <rPh sb="5" eb="7">
      <t>ジョウケン</t>
    </rPh>
    <rPh sb="8" eb="9">
      <t>オウ</t>
    </rPh>
    <rPh sb="11" eb="12">
      <t>ゲン</t>
    </rPh>
    <rPh sb="14" eb="16">
      <t>スウチ</t>
    </rPh>
    <rPh sb="17" eb="19">
      <t>クベツ</t>
    </rPh>
    <phoneticPr fontId="3"/>
  </si>
  <si>
    <t>計算に使用した工期　終わり</t>
    <rPh sb="0" eb="2">
      <t>ケイサン</t>
    </rPh>
    <rPh sb="3" eb="5">
      <t>シヨウ</t>
    </rPh>
    <rPh sb="7" eb="9">
      <t>コウキ</t>
    </rPh>
    <rPh sb="10" eb="11">
      <t>オ</t>
    </rPh>
    <phoneticPr fontId="3"/>
  </si>
  <si>
    <t>年末年始</t>
    <rPh sb="0" eb="4">
      <t>ネンマツネンシ</t>
    </rPh>
    <phoneticPr fontId="3"/>
  </si>
  <si>
    <t>現場閉所</t>
    <phoneticPr fontId="3"/>
  </si>
  <si>
    <t>工事着手日</t>
    <rPh sb="0" eb="2">
      <t>コウジ</t>
    </rPh>
    <rPh sb="2" eb="5">
      <t>チャクシュビ</t>
    </rPh>
    <phoneticPr fontId="3"/>
  </si>
  <si>
    <t>工事完成日</t>
    <rPh sb="0" eb="2">
      <t>コウジ</t>
    </rPh>
    <rPh sb="2" eb="5">
      <t>カンセイビ</t>
    </rPh>
    <phoneticPr fontId="3"/>
  </si>
  <si>
    <t>日付</t>
    <rPh sb="0" eb="2">
      <t>ヒヅケ</t>
    </rPh>
    <phoneticPr fontId="3"/>
  </si>
  <si>
    <t>曜日</t>
    <rPh sb="0" eb="2">
      <t>ヨウビ</t>
    </rPh>
    <phoneticPr fontId="3"/>
  </si>
  <si>
    <t>実績</t>
    <rPh sb="0" eb="2">
      <t>ジッセキ</t>
    </rPh>
    <phoneticPr fontId="3"/>
  </si>
  <si>
    <t>現場閉所の数①</t>
    <rPh sb="5" eb="6">
      <t>カズ</t>
    </rPh>
    <phoneticPr fontId="3"/>
  </si>
  <si>
    <t>夏季休暇の数②</t>
    <rPh sb="0" eb="4">
      <t>カキキュウカ</t>
    </rPh>
    <rPh sb="5" eb="6">
      <t>カズ</t>
    </rPh>
    <phoneticPr fontId="3"/>
  </si>
  <si>
    <t>年末年始の数③</t>
    <rPh sb="0" eb="2">
      <t>ネンマツ</t>
    </rPh>
    <rPh sb="2" eb="4">
      <t>ネンシ</t>
    </rPh>
    <rPh sb="5" eb="6">
      <t>カズ</t>
    </rPh>
    <phoneticPr fontId="3"/>
  </si>
  <si>
    <t>一時中止の数④</t>
    <rPh sb="0" eb="2">
      <t>イチジ</t>
    </rPh>
    <rPh sb="2" eb="4">
      <t>チュウシ</t>
    </rPh>
    <rPh sb="5" eb="6">
      <t>カズ</t>
    </rPh>
    <phoneticPr fontId="3"/>
  </si>
  <si>
    <t>工場製作の数⑤</t>
    <rPh sb="0" eb="2">
      <t>コウジョウ</t>
    </rPh>
    <rPh sb="2" eb="4">
      <t>セイサク</t>
    </rPh>
    <rPh sb="5" eb="6">
      <t>カズ</t>
    </rPh>
    <phoneticPr fontId="3"/>
  </si>
  <si>
    <t>対象外とする日数の計⑦＝②～⑥の和</t>
    <rPh sb="0" eb="3">
      <t>タイショウガイ</t>
    </rPh>
    <rPh sb="6" eb="8">
      <t>ニッスウ</t>
    </rPh>
    <rPh sb="9" eb="10">
      <t>ケイ</t>
    </rPh>
    <rPh sb="16" eb="17">
      <t>ワ</t>
    </rPh>
    <phoneticPr fontId="3"/>
  </si>
  <si>
    <t>その月の日数⑧</t>
    <rPh sb="2" eb="3">
      <t>ツキ</t>
    </rPh>
    <rPh sb="4" eb="6">
      <t>ニッスウ</t>
    </rPh>
    <phoneticPr fontId="3"/>
  </si>
  <si>
    <t>対象とする日数⑨＝⑧－⑦</t>
    <rPh sb="0" eb="2">
      <t>タイショウ</t>
    </rPh>
    <rPh sb="5" eb="7">
      <t>ニッスウ</t>
    </rPh>
    <phoneticPr fontId="3"/>
  </si>
  <si>
    <t>月全体の土、日の数⑩</t>
    <rPh sb="0" eb="1">
      <t>ツキ</t>
    </rPh>
    <rPh sb="1" eb="3">
      <t>ゼンタイ</t>
    </rPh>
    <rPh sb="4" eb="5">
      <t>ド</t>
    </rPh>
    <rPh sb="6" eb="7">
      <t>ニチ</t>
    </rPh>
    <rPh sb="8" eb="9">
      <t>カズ</t>
    </rPh>
    <phoneticPr fontId="3"/>
  </si>
  <si>
    <t>閉所率⑬＝（①／⑨）</t>
    <rPh sb="0" eb="3">
      <t>ヘイショリツ</t>
    </rPh>
    <phoneticPr fontId="3"/>
  </si>
  <si>
    <t>【判定】
対象とする日数⑨が７日以上のときに、
閉所率⑬が28.5％以上
または、現場閉所の数①が
本来休むべき土日の数⑫より多いときに
達成</t>
    <rPh sb="1" eb="3">
      <t>ハンテイ</t>
    </rPh>
    <rPh sb="5" eb="7">
      <t>タイショウ</t>
    </rPh>
    <rPh sb="10" eb="12">
      <t>ニッスウ</t>
    </rPh>
    <rPh sb="15" eb="16">
      <t>ニチ</t>
    </rPh>
    <rPh sb="16" eb="18">
      <t>イジョウ</t>
    </rPh>
    <rPh sb="24" eb="26">
      <t>ヘイショ</t>
    </rPh>
    <rPh sb="26" eb="27">
      <t>リツ</t>
    </rPh>
    <rPh sb="34" eb="36">
      <t>イジョウ</t>
    </rPh>
    <rPh sb="41" eb="45">
      <t>ゲンバヘイショ</t>
    </rPh>
    <rPh sb="46" eb="47">
      <t>カズ</t>
    </rPh>
    <rPh sb="50" eb="53">
      <t>ホンライヤス</t>
    </rPh>
    <rPh sb="56" eb="58">
      <t>ドニチ</t>
    </rPh>
    <rPh sb="59" eb="60">
      <t>カズ</t>
    </rPh>
    <rPh sb="63" eb="64">
      <t>オオ</t>
    </rPh>
    <rPh sb="69" eb="71">
      <t>タッセイ</t>
    </rPh>
    <phoneticPr fontId="3"/>
  </si>
  <si>
    <t>対象期間の日数⑧＝工期日数-⑦</t>
    <rPh sb="0" eb="4">
      <t>タイショウキカン</t>
    </rPh>
    <rPh sb="5" eb="7">
      <t>ニチスウ</t>
    </rPh>
    <rPh sb="9" eb="11">
      <t>コウキ</t>
    </rPh>
    <rPh sb="11" eb="13">
      <t>ニチスウ</t>
    </rPh>
    <phoneticPr fontId="3"/>
  </si>
  <si>
    <t>現場閉所率⑨＝①／⑧</t>
    <rPh sb="0" eb="5">
      <t>ゲンバヘイショリツ</t>
    </rPh>
    <phoneticPr fontId="3"/>
  </si>
  <si>
    <t>工場製作</t>
    <rPh sb="0" eb="2">
      <t>コウジョウ</t>
    </rPh>
    <rPh sb="2" eb="4">
      <t>セイサク</t>
    </rPh>
    <phoneticPr fontId="3"/>
  </si>
  <si>
    <t>指定対象外週</t>
    <rPh sb="0" eb="5">
      <t>シテイタイショウガイ</t>
    </rPh>
    <rPh sb="5" eb="6">
      <t>シュウ</t>
    </rPh>
    <phoneticPr fontId="3"/>
  </si>
  <si>
    <t>指定対象外週の数⑥</t>
    <rPh sb="0" eb="5">
      <t>シテイタイショウガイ</t>
    </rPh>
    <rPh sb="5" eb="6">
      <t>シュウ</t>
    </rPh>
    <rPh sb="7" eb="8">
      <t>カズ</t>
    </rPh>
    <phoneticPr fontId="3"/>
  </si>
  <si>
    <t>日付</t>
    <rPh sb="0" eb="2">
      <t>ヒヅケ</t>
    </rPh>
    <phoneticPr fontId="3"/>
  </si>
  <si>
    <t>実績①</t>
    <rPh sb="0" eb="2">
      <t>ジッセキ</t>
    </rPh>
    <phoneticPr fontId="3"/>
  </si>
  <si>
    <t>①または②の値を表示するが②を優先する</t>
    <rPh sb="6" eb="7">
      <t>アタイ</t>
    </rPh>
    <rPh sb="8" eb="10">
      <t>ヒョウジ</t>
    </rPh>
    <rPh sb="15" eb="17">
      <t>ユウセン</t>
    </rPh>
    <phoneticPr fontId="3"/>
  </si>
  <si>
    <t>判定２（現場閉所の数①が２以上であれば達成）</t>
    <rPh sb="0" eb="2">
      <t>ハンテイ</t>
    </rPh>
    <rPh sb="4" eb="6">
      <t>ゲンバ</t>
    </rPh>
    <rPh sb="6" eb="8">
      <t>ヘイショ</t>
    </rPh>
    <rPh sb="9" eb="10">
      <t>カズ</t>
    </rPh>
    <rPh sb="13" eb="15">
      <t>イジョウ</t>
    </rPh>
    <rPh sb="19" eb="21">
      <t>タッセイ</t>
    </rPh>
    <phoneticPr fontId="3"/>
  </si>
  <si>
    <t>判定１（対象外とする日数の計⑦が１以上であれば判断対象外）</t>
    <rPh sb="0" eb="2">
      <t>ハンテイ</t>
    </rPh>
    <rPh sb="4" eb="7">
      <t>タイショウガイ</t>
    </rPh>
    <rPh sb="10" eb="12">
      <t>ニッスウ</t>
    </rPh>
    <rPh sb="13" eb="14">
      <t>ケイ</t>
    </rPh>
    <rPh sb="17" eb="19">
      <t>イジョウ</t>
    </rPh>
    <rPh sb="23" eb="25">
      <t>ハンダン</t>
    </rPh>
    <rPh sb="25" eb="27">
      <t>タイショウ</t>
    </rPh>
    <rPh sb="27" eb="28">
      <t>ガイ</t>
    </rPh>
    <phoneticPr fontId="3"/>
  </si>
  <si>
    <t>夏季休暇</t>
    <rPh sb="0" eb="4">
      <t>カキキュウカ</t>
    </rPh>
    <phoneticPr fontId="3"/>
  </si>
  <si>
    <t>対象外とする日数の計⑦＝②～⑤の和</t>
    <rPh sb="0" eb="3">
      <t>タイショウガイ</t>
    </rPh>
    <rPh sb="6" eb="8">
      <t>ニッスウ</t>
    </rPh>
    <rPh sb="9" eb="10">
      <t>ケイ</t>
    </rPh>
    <rPh sb="16" eb="17">
      <t>ワ</t>
    </rPh>
    <phoneticPr fontId="3"/>
  </si>
  <si>
    <t>現場閉所</t>
    <rPh sb="0" eb="4">
      <t>ゲンバヘイショ</t>
    </rPh>
    <phoneticPr fontId="3"/>
  </si>
  <si>
    <t>年末年始</t>
    <rPh sb="0" eb="4">
      <t>ネンマツネンシ</t>
    </rPh>
    <phoneticPr fontId="3"/>
  </si>
  <si>
    <t>一時中止</t>
    <rPh sb="0" eb="4">
      <t>イチジチュウシ</t>
    </rPh>
    <phoneticPr fontId="3"/>
  </si>
  <si>
    <t>工場製作</t>
    <rPh sb="0" eb="2">
      <t>コウジョウ</t>
    </rPh>
    <rPh sb="2" eb="4">
      <t>セイサク</t>
    </rPh>
    <phoneticPr fontId="3"/>
  </si>
  <si>
    <t>工事名</t>
    <rPh sb="0" eb="3">
      <t>コウジメイ</t>
    </rPh>
    <phoneticPr fontId="3"/>
  </si>
  <si>
    <t>○○小学校新築工事</t>
    <rPh sb="2" eb="5">
      <t>ショウガッコウ</t>
    </rPh>
    <rPh sb="5" eb="7">
      <t>シンチク</t>
    </rPh>
    <rPh sb="7" eb="9">
      <t>コウジ</t>
    </rPh>
    <phoneticPr fontId="3"/>
  </si>
  <si>
    <t>株式会社○○建設</t>
    <rPh sb="0" eb="4">
      <t>カブシキカイシャ</t>
    </rPh>
    <rPh sb="6" eb="8">
      <t>ケンセツ</t>
    </rPh>
    <phoneticPr fontId="3"/>
  </si>
  <si>
    <t>【判定】現場閉所率⑨が28.5％以上の時に達成</t>
    <rPh sb="1" eb="3">
      <t>ハンテイ</t>
    </rPh>
    <rPh sb="4" eb="6">
      <t>ゲンバ</t>
    </rPh>
    <rPh sb="6" eb="9">
      <t>ヘイショリツ</t>
    </rPh>
    <rPh sb="16" eb="18">
      <t>イジョウ</t>
    </rPh>
    <rPh sb="19" eb="20">
      <t>トキ</t>
    </rPh>
    <rPh sb="21" eb="23">
      <t>タッセイ</t>
    </rPh>
    <phoneticPr fontId="3"/>
  </si>
  <si>
    <t>受注者</t>
    <rPh sb="0" eb="3">
      <t>ジュチュウシャ</t>
    </rPh>
    <phoneticPr fontId="15"/>
  </si>
  <si>
    <t>工事名</t>
    <rPh sb="0" eb="3">
      <t>コウジメイ</t>
    </rPh>
    <phoneticPr fontId="15"/>
  </si>
  <si>
    <t>～</t>
    <phoneticPr fontId="15"/>
  </si>
  <si>
    <t>契　約　工　期</t>
    <rPh sb="0" eb="1">
      <t>チギリ</t>
    </rPh>
    <rPh sb="2" eb="3">
      <t>ヤク</t>
    </rPh>
    <rPh sb="4" eb="5">
      <t>コウ</t>
    </rPh>
    <rPh sb="6" eb="7">
      <t>キ</t>
    </rPh>
    <phoneticPr fontId="15"/>
  </si>
  <si>
    <t>週休２日の実績</t>
    <rPh sb="0" eb="2">
      <t>シュウキュウ</t>
    </rPh>
    <rPh sb="3" eb="4">
      <t>ニチ</t>
    </rPh>
    <rPh sb="5" eb="7">
      <t>ジッセキ</t>
    </rPh>
    <phoneticPr fontId="15"/>
  </si>
  <si>
    <t>夏季休暇
（最大3日/年）</t>
    <rPh sb="0" eb="4">
      <t>カキキュウカ</t>
    </rPh>
    <rPh sb="6" eb="8">
      <t>サイダイ</t>
    </rPh>
    <rPh sb="9" eb="10">
      <t>ニチ</t>
    </rPh>
    <rPh sb="10" eb="12">
      <t>･ネン</t>
    </rPh>
    <phoneticPr fontId="3"/>
  </si>
  <si>
    <t>年末年始
（最大6日/年）</t>
    <rPh sb="0" eb="4">
      <t>ネンマツネンシ</t>
    </rPh>
    <rPh sb="6" eb="8">
      <t>サイダイ</t>
    </rPh>
    <rPh sb="9" eb="10">
      <t>ニチ</t>
    </rPh>
    <rPh sb="11" eb="12">
      <t>ネン</t>
    </rPh>
    <phoneticPr fontId="3"/>
  </si>
  <si>
    <t>休日取得　計画・実績表</t>
    <rPh sb="0" eb="2">
      <t>キュウジツ</t>
    </rPh>
    <rPh sb="2" eb="4">
      <t>シュトク</t>
    </rPh>
    <rPh sb="5" eb="7">
      <t>ケイカク</t>
    </rPh>
    <rPh sb="8" eb="10">
      <t>ジッセキ</t>
    </rPh>
    <rPh sb="10" eb="11">
      <t>ヒョウ</t>
    </rPh>
    <phoneticPr fontId="3"/>
  </si>
  <si>
    <t>【令和８年４月版】</t>
    <rPh sb="1" eb="3">
      <t>レイワ</t>
    </rPh>
    <rPh sb="4" eb="5">
      <t>ネン</t>
    </rPh>
    <rPh sb="6" eb="7">
      <t>ガツ</t>
    </rPh>
    <rPh sb="7" eb="8">
      <t>バン</t>
    </rPh>
    <phoneticPr fontId="3"/>
  </si>
  <si>
    <t>山田太郎</t>
    <rPh sb="0" eb="2">
      <t>ヤマダ</t>
    </rPh>
    <rPh sb="2" eb="4">
      <t>タロウ</t>
    </rPh>
    <phoneticPr fontId="3"/>
  </si>
  <si>
    <t>現場閉所</t>
    <rPh sb="0" eb="4">
      <t>ゲンバヘイショ</t>
    </rPh>
    <phoneticPr fontId="3"/>
  </si>
  <si>
    <t>夏季休暇</t>
    <rPh sb="0" eb="4">
      <t>カキキュウカ</t>
    </rPh>
    <phoneticPr fontId="3"/>
  </si>
  <si>
    <t>年末年始</t>
    <rPh sb="0" eb="4">
      <t>ネンマツネンシ</t>
    </rPh>
    <phoneticPr fontId="3"/>
  </si>
  <si>
    <t>一時中止</t>
    <rPh sb="0" eb="2">
      <t>イチジ</t>
    </rPh>
    <rPh sb="2" eb="4">
      <t>チュウシ</t>
    </rPh>
    <phoneticPr fontId="3"/>
  </si>
  <si>
    <t>受注者
（交替制の場合は
下段に氏名）</t>
    <rPh sb="0" eb="3">
      <t>ジュチュウシャ</t>
    </rPh>
    <rPh sb="5" eb="8">
      <t>コウタイセイ</t>
    </rPh>
    <rPh sb="9" eb="11">
      <t>バアイ</t>
    </rPh>
    <rPh sb="13" eb="15">
      <t>ゲダン</t>
    </rPh>
    <rPh sb="16" eb="18">
      <t>シメイ</t>
    </rPh>
    <phoneticPr fontId="3"/>
  </si>
  <si>
    <t>本来休むべき土日の数⑫＝⑩-⑪</t>
    <rPh sb="0" eb="2">
      <t>ホンライ</t>
    </rPh>
    <rPh sb="2" eb="3">
      <t>ヤス</t>
    </rPh>
    <rPh sb="6" eb="8">
      <t>ドニチ</t>
    </rPh>
    <rPh sb="9" eb="10">
      <t>カズ</t>
    </rPh>
    <phoneticPr fontId="3"/>
  </si>
  <si>
    <t>現場閉所</t>
    <rPh sb="0" eb="2">
      <t>ゲンバ</t>
    </rPh>
    <rPh sb="2" eb="4">
      <t>ヘイショ</t>
    </rPh>
    <phoneticPr fontId="3"/>
  </si>
  <si>
    <t>現場閉所/交替制</t>
    <rPh sb="0" eb="4">
      <t>ゲンバヘイショ</t>
    </rPh>
    <rPh sb="5" eb="8">
      <t>コウタイセイ</t>
    </rPh>
    <phoneticPr fontId="3"/>
  </si>
  <si>
    <t>交替制</t>
    <rPh sb="0" eb="3">
      <t>コウタイセイ</t>
    </rPh>
    <phoneticPr fontId="3"/>
  </si>
  <si>
    <t>契約工期（始）</t>
    <rPh sb="0" eb="2">
      <t>ケイヤク</t>
    </rPh>
    <rPh sb="2" eb="4">
      <t>コウキ</t>
    </rPh>
    <rPh sb="5" eb="6">
      <t>ハジ</t>
    </rPh>
    <phoneticPr fontId="3"/>
  </si>
  <si>
    <t>契約工期（終）</t>
    <rPh sb="0" eb="4">
      <t>ケイヤクコウキ</t>
    </rPh>
    <rPh sb="5" eb="6">
      <t>オ</t>
    </rPh>
    <phoneticPr fontId="3"/>
  </si>
  <si>
    <t>週単位</t>
    <rPh sb="0" eb="3">
      <t>シュウタンイ</t>
    </rPh>
    <phoneticPr fontId="3"/>
  </si>
  <si>
    <t>月単位</t>
    <rPh sb="0" eb="3">
      <t>ツキタンイ</t>
    </rPh>
    <phoneticPr fontId="3"/>
  </si>
  <si>
    <t>通期</t>
    <rPh sb="0" eb="2">
      <t>ツウキ</t>
    </rPh>
    <phoneticPr fontId="3"/>
  </si>
  <si>
    <t>達成状況（実績）</t>
    <rPh sb="0" eb="4">
      <t>タッセイジョウキョウ</t>
    </rPh>
    <rPh sb="5" eb="7">
      <t>ジッセキ</t>
    </rPh>
    <phoneticPr fontId="3"/>
  </si>
  <si>
    <t>下記対象工事の週休２日促進工事の実績について、次のとおり報告します。</t>
    <rPh sb="0" eb="2">
      <t>カキ</t>
    </rPh>
    <rPh sb="2" eb="4">
      <t>タイショウ</t>
    </rPh>
    <rPh sb="4" eb="6">
      <t>コウジ</t>
    </rPh>
    <rPh sb="7" eb="9">
      <t>シュウキュウ</t>
    </rPh>
    <rPh sb="10" eb="11">
      <t>ニチ</t>
    </rPh>
    <rPh sb="13" eb="15">
      <t>コウジ</t>
    </rPh>
    <rPh sb="16" eb="18">
      <t>ジッセキ</t>
    </rPh>
    <rPh sb="23" eb="24">
      <t>ツギ</t>
    </rPh>
    <rPh sb="28" eb="30">
      <t>ホウコク</t>
    </rPh>
    <phoneticPr fontId="15"/>
  </si>
  <si>
    <t>週休２日促進工事　実績報告書</t>
    <rPh sb="0" eb="2">
      <t>シュウキュウ</t>
    </rPh>
    <rPh sb="3" eb="4">
      <t>ニチ</t>
    </rPh>
    <rPh sb="6" eb="8">
      <t>コウジ</t>
    </rPh>
    <rPh sb="9" eb="11">
      <t>ジッセキ</t>
    </rPh>
    <rPh sb="11" eb="14">
      <t>ホウコクショ</t>
    </rPh>
    <phoneticPr fontId="15"/>
  </si>
  <si>
    <t>週単位　達成</t>
    <rPh sb="0" eb="3">
      <t>シュウタンイ</t>
    </rPh>
    <rPh sb="4" eb="6">
      <t>タッセイ</t>
    </rPh>
    <phoneticPr fontId="3"/>
  </si>
  <si>
    <t>月単位　達成</t>
    <rPh sb="0" eb="3">
      <t>ツキタンイ</t>
    </rPh>
    <rPh sb="4" eb="6">
      <t>タッセイ</t>
    </rPh>
    <phoneticPr fontId="3"/>
  </si>
  <si>
    <t>通期　　達成</t>
    <rPh sb="0" eb="2">
      <t>ツウキ</t>
    </rPh>
    <rPh sb="4" eb="6">
      <t>タッセイ</t>
    </rPh>
    <phoneticPr fontId="3"/>
  </si>
  <si>
    <t>未達成</t>
    <rPh sb="0" eb="3">
      <t>ミタッセイ</t>
    </rPh>
    <phoneticPr fontId="3"/>
  </si>
  <si>
    <t>令和　　年　　月　　日</t>
    <rPh sb="0" eb="2">
      <t>レイワ</t>
    </rPh>
    <rPh sb="4" eb="5">
      <t>ネン</t>
    </rPh>
    <rPh sb="7" eb="8">
      <t>ガツ</t>
    </rPh>
    <rPh sb="10" eb="11">
      <t>ニチ</t>
    </rPh>
    <phoneticPr fontId="3"/>
  </si>
  <si>
    <t>北九州市長　様</t>
    <rPh sb="0" eb="5">
      <t>キタキュウシュウシチョウ</t>
    </rPh>
    <rPh sb="6" eb="7">
      <t>サマ</t>
    </rPh>
    <phoneticPr fontId="15"/>
  </si>
  <si>
    <t>休日等の詳細につきましては、別に提出の休日取得計画・実績表によります。</t>
    <rPh sb="0" eb="2">
      <t>キュウジツ</t>
    </rPh>
    <rPh sb="2" eb="3">
      <t>ナド</t>
    </rPh>
    <rPh sb="4" eb="6">
      <t>ショウサイ</t>
    </rPh>
    <rPh sb="14" eb="15">
      <t>ベツ</t>
    </rPh>
    <rPh sb="16" eb="18">
      <t>テイシュツ</t>
    </rPh>
    <rPh sb="19" eb="21">
      <t>キュウジツ</t>
    </rPh>
    <rPh sb="21" eb="23">
      <t>シュトク</t>
    </rPh>
    <rPh sb="23" eb="25">
      <t>ケイカク</t>
    </rPh>
    <rPh sb="26" eb="28">
      <t>ジッセキ</t>
    </rPh>
    <rPh sb="28" eb="29">
      <t>ヒョウ</t>
    </rPh>
    <phoneticPr fontId="3"/>
  </si>
  <si>
    <t>土日に対象外の②～⑤がある日の数⑪</t>
    <rPh sb="0" eb="1">
      <t>ド</t>
    </rPh>
    <rPh sb="1" eb="2">
      <t>ニチ</t>
    </rPh>
    <rPh sb="3" eb="6">
      <t>タイショウガイ</t>
    </rPh>
    <rPh sb="13" eb="14">
      <t>ヒ</t>
    </rPh>
    <rPh sb="15" eb="16">
      <t>カズ</t>
    </rPh>
    <phoneticPr fontId="3"/>
  </si>
  <si>
    <t>週休２日実施証明書発行申出書</t>
    <rPh sb="0" eb="2">
      <t>シュウキュウ</t>
    </rPh>
    <rPh sb="3" eb="4">
      <t>ニチ</t>
    </rPh>
    <rPh sb="4" eb="6">
      <t>ジッシ</t>
    </rPh>
    <rPh sb="6" eb="9">
      <t>ショウメイショ</t>
    </rPh>
    <rPh sb="9" eb="11">
      <t>ハッコウ</t>
    </rPh>
    <rPh sb="11" eb="14">
      <t>モウシデショ</t>
    </rPh>
    <phoneticPr fontId="15"/>
  </si>
  <si>
    <t>下記対象工事について、週休２日実施証明書の発行を申し出ます。</t>
    <rPh sb="0" eb="2">
      <t>カキ</t>
    </rPh>
    <rPh sb="2" eb="4">
      <t>タイショウ</t>
    </rPh>
    <rPh sb="4" eb="6">
      <t>コウジ</t>
    </rPh>
    <rPh sb="11" eb="13">
      <t>シュウキュウ</t>
    </rPh>
    <rPh sb="14" eb="15">
      <t>ニチ</t>
    </rPh>
    <rPh sb="15" eb="17">
      <t>ジッシ</t>
    </rPh>
    <rPh sb="17" eb="20">
      <t>ショウメイショ</t>
    </rPh>
    <rPh sb="21" eb="23">
      <t>ハッコウ</t>
    </rPh>
    <rPh sb="24" eb="25">
      <t>モウ</t>
    </rPh>
    <rPh sb="26" eb="27">
      <t>デ</t>
    </rPh>
    <phoneticPr fontId="15"/>
  </si>
  <si>
    <t>工　期</t>
    <rPh sb="0" eb="1">
      <t>コウ</t>
    </rPh>
    <rPh sb="2" eb="3">
      <t>キ</t>
    </rPh>
    <phoneticPr fontId="15"/>
  </si>
  <si>
    <t>令和　年　月　日</t>
    <rPh sb="0" eb="2">
      <t>レイワ</t>
    </rPh>
    <rPh sb="3" eb="4">
      <t>ネン</t>
    </rPh>
    <rPh sb="5" eb="6">
      <t>ガツ</t>
    </rPh>
    <rPh sb="7" eb="8">
      <t>ニチ</t>
    </rPh>
    <phoneticPr fontId="3"/>
  </si>
  <si>
    <t>指定対象外週の有無②</t>
    <rPh sb="7" eb="9">
      <t>ウム</t>
    </rPh>
    <phoneticPr fontId="3"/>
  </si>
  <si>
    <r>
      <t xml:space="preserve">指定対象外週の有無
</t>
    </r>
    <r>
      <rPr>
        <sz val="10"/>
        <color rgb="FFFF0000"/>
        <rFont val="Yu Gothic"/>
        <family val="3"/>
        <charset val="128"/>
        <scheme val="minor"/>
      </rPr>
      <t>（月曜日から日曜日の
一週間通しで指定）</t>
    </r>
    <rPh sb="0" eb="2">
      <t>シテイ</t>
    </rPh>
    <rPh sb="2" eb="5">
      <t>タイショウガイ</t>
    </rPh>
    <rPh sb="5" eb="6">
      <t>シュウ</t>
    </rPh>
    <rPh sb="7" eb="9">
      <t>ウム</t>
    </rPh>
    <rPh sb="11" eb="12">
      <t>ゲツ</t>
    </rPh>
    <rPh sb="12" eb="14">
      <t>ヨウビ</t>
    </rPh>
    <rPh sb="16" eb="17">
      <t>ニチ</t>
    </rPh>
    <rPh sb="17" eb="19">
      <t>ヨウビ</t>
    </rPh>
    <rPh sb="21" eb="24">
      <t>イッシュウカン</t>
    </rPh>
    <rPh sb="24" eb="25">
      <t>トオ</t>
    </rPh>
    <rPh sb="27" eb="29">
      <t>シテイ</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</si>
</sst>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Red]\(0\)"/>
    <numFmt numFmtId="177" formatCode="yyyy&quot;年&quot;m&quot;月&quot;;@"/>
    <numFmt numFmtId="178" formatCode="0.0%"/>
    <numFmt numFmtId="179" formatCode="[$-411]ggge&quot;年&quot;m&quot;月&quot;d&quot;日&quot;;@"/>
  </numFmts>
  <fonts count="23">
    <font>
      <sz val="11"/>
      <color theme="1"/>
      <name val="Yu Gothic"/>
      <family val="2"/>
      <scheme val="minor"/>
    </font>
    <font>
      <sz val="11"/>
      <color theme="1"/>
      <name val="Yu Gothic"/>
      <family val="2"/>
      <charset val="128"/>
      <scheme val="minor"/>
    </font>
    <font>
      <sz val="11"/>
      <color theme="1"/>
      <name val="Yu Gothic"/>
      <family val="2"/>
      <charset val="128"/>
      <scheme val="minor"/>
    </font>
    <font>
      <sz val="6"/>
      <name val="Yu Gothic"/>
      <family val="3"/>
      <charset val="128"/>
      <scheme val="minor"/>
    </font>
    <font>
      <sz val="11"/>
      <color rgb="FFFF0000"/>
      <name val="Yu Gothic"/>
      <family val="2"/>
      <scheme val="minor"/>
    </font>
    <font>
      <sz val="8"/>
      <color theme="1"/>
      <name val="Yu Gothic"/>
      <family val="3"/>
      <charset val="128"/>
      <scheme val="minor"/>
    </font>
    <font>
      <b/>
      <sz val="8"/>
      <color rgb="FFFF0000"/>
      <name val="Yu Gothic"/>
      <family val="3"/>
      <charset val="128"/>
      <scheme val="minor"/>
    </font>
    <font>
      <sz val="11"/>
      <color theme="1"/>
      <name val="Yu Gothic"/>
      <family val="2"/>
      <scheme val="minor"/>
    </font>
    <font>
      <sz val="11"/>
      <color theme="1"/>
      <name val="Yu Gothic"/>
      <family val="3"/>
      <charset val="128"/>
      <scheme val="minor"/>
    </font>
    <font>
      <sz val="8"/>
      <color rgb="FFFF0000"/>
      <name val="Yu Gothic"/>
      <family val="3"/>
      <charset val="128"/>
      <scheme val="minor"/>
    </font>
    <font>
      <b/>
      <sz val="11"/>
      <color theme="1"/>
      <name val="Yu Gothic"/>
      <family val="3"/>
      <charset val="128"/>
      <scheme val="minor"/>
    </font>
    <font>
      <sz val="11"/>
      <name val="Yu Gothic"/>
      <family val="2"/>
      <scheme val="minor"/>
    </font>
    <font>
      <b/>
      <sz val="20"/>
      <color rgb="FFFF0000"/>
      <name val="Yu Gothic"/>
      <family val="3"/>
      <charset val="128"/>
      <scheme val="minor"/>
    </font>
    <font>
      <sz val="20"/>
      <color rgb="FFFF0000"/>
      <name val="Yu Gothic"/>
      <family val="3"/>
      <charset val="128"/>
      <scheme val="minor"/>
    </font>
    <font>
      <b/>
      <sz val="8"/>
      <color theme="1"/>
      <name val="Yu Gothic"/>
      <family val="3"/>
      <charset val="128"/>
      <scheme val="minor"/>
    </font>
    <font>
      <sz val="6"/>
      <name val="Yu Gothic"/>
      <family val="2"/>
      <charset val="128"/>
      <scheme val="minor"/>
    </font>
    <font>
      <sz val="20"/>
      <color theme="1"/>
      <name val="Yu Gothic"/>
      <family val="2"/>
      <scheme val="minor"/>
    </font>
    <font>
      <sz val="14"/>
      <color theme="1"/>
      <name val="Yu Gothic"/>
      <family val="2"/>
      <charset val="128"/>
      <scheme val="minor"/>
    </font>
    <font>
      <sz val="14"/>
      <color theme="1"/>
      <name val="Yu Gothic"/>
      <family val="3"/>
      <charset val="128"/>
      <scheme val="minor"/>
    </font>
    <font>
      <sz val="12"/>
      <color theme="1"/>
      <name val="Yu Gothic"/>
      <family val="2"/>
      <charset val="128"/>
      <scheme val="minor"/>
    </font>
    <font>
      <sz val="12"/>
      <color theme="1"/>
      <name val="Yu Gothic"/>
      <family val="3"/>
      <charset val="128"/>
      <scheme val="minor"/>
    </font>
    <font>
      <sz val="10"/>
      <color rgb="FFFF0000"/>
      <name val="Yu Gothic"/>
      <family val="3"/>
      <charset val="128"/>
      <scheme val="minor"/>
    </font>
    <font>
      <b/>
      <sz val="14"/>
      <color indexed="81"/>
      <name val="MS P ゴシック"/>
      <family val="3"/>
      <charset val="128"/>
    </font>
  </fonts>
  <fills count="4">
    <fill>
      <patternFill patternType="none"/>
    </fill>
    <fill>
      <patternFill patternType="gray125"/>
    </fill>
    <fill>
      <patternFill patternType="solid">
        <fgColor theme="0"/>
        <bgColor indexed="64"/>
      </patternFill>
    </fill>
    <fill>
      <patternFill patternType="solid">
        <fgColor theme="7" tint="0.79998168889431442"/>
        <bgColor indexed="64"/>
      </patternFill>
    </fill>
  </fills>
  <borders count="42">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auto="1"/>
      </left>
      <right style="dotted">
        <color auto="1"/>
      </right>
      <top style="medium">
        <color auto="1"/>
      </top>
      <bottom style="thin">
        <color auto="1"/>
      </bottom>
      <diagonal/>
    </border>
    <border>
      <left style="dotted">
        <color auto="1"/>
      </left>
      <right style="dotted">
        <color auto="1"/>
      </right>
      <top style="medium">
        <color auto="1"/>
      </top>
      <bottom style="thin">
        <color auto="1"/>
      </bottom>
      <diagonal/>
    </border>
    <border>
      <left style="dotted">
        <color auto="1"/>
      </left>
      <right style="medium">
        <color auto="1"/>
      </right>
      <top style="medium">
        <color auto="1"/>
      </top>
      <bottom style="thin">
        <color auto="1"/>
      </bottom>
      <diagonal/>
    </border>
    <border>
      <left style="medium">
        <color auto="1"/>
      </left>
      <right style="dotted">
        <color auto="1"/>
      </right>
      <top style="thin">
        <color auto="1"/>
      </top>
      <bottom style="thin">
        <color auto="1"/>
      </bottom>
      <diagonal/>
    </border>
    <border>
      <left style="dotted">
        <color auto="1"/>
      </left>
      <right style="dotted">
        <color auto="1"/>
      </right>
      <top style="thin">
        <color auto="1"/>
      </top>
      <bottom style="thin">
        <color auto="1"/>
      </bottom>
      <diagonal/>
    </border>
    <border>
      <left style="dotted">
        <color auto="1"/>
      </left>
      <right style="medium">
        <color auto="1"/>
      </right>
      <top style="thin">
        <color auto="1"/>
      </top>
      <bottom style="thin">
        <color auto="1"/>
      </bottom>
      <diagonal/>
    </border>
    <border>
      <left style="medium">
        <color auto="1"/>
      </left>
      <right style="dotted">
        <color auto="1"/>
      </right>
      <top style="thin">
        <color auto="1"/>
      </top>
      <bottom style="medium">
        <color auto="1"/>
      </bottom>
      <diagonal/>
    </border>
    <border>
      <left style="dotted">
        <color auto="1"/>
      </left>
      <right style="dotted">
        <color auto="1"/>
      </right>
      <top style="thin">
        <color auto="1"/>
      </top>
      <bottom style="medium">
        <color auto="1"/>
      </bottom>
      <diagonal/>
    </border>
    <border>
      <left style="dotted">
        <color auto="1"/>
      </left>
      <right style="medium">
        <color auto="1"/>
      </right>
      <top style="thin">
        <color auto="1"/>
      </top>
      <bottom style="medium">
        <color auto="1"/>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medium">
        <color auto="1"/>
      </left>
      <right style="dotted">
        <color auto="1"/>
      </right>
      <top style="thin">
        <color auto="1"/>
      </top>
      <bottom/>
      <diagonal/>
    </border>
    <border>
      <left style="medium">
        <color auto="1"/>
      </left>
      <right style="dotted">
        <color auto="1"/>
      </right>
      <top/>
      <bottom style="thin">
        <color auto="1"/>
      </bottom>
      <diagonal/>
    </border>
    <border>
      <left style="medium">
        <color indexed="64"/>
      </left>
      <right style="dotted">
        <color indexed="64"/>
      </right>
      <top style="medium">
        <color indexed="64"/>
      </top>
      <bottom style="dotted">
        <color indexed="64"/>
      </bottom>
      <diagonal/>
    </border>
    <border>
      <left style="dotted">
        <color indexed="64"/>
      </left>
      <right style="medium">
        <color indexed="64"/>
      </right>
      <top style="medium">
        <color indexed="64"/>
      </top>
      <bottom style="dotted">
        <color indexed="64"/>
      </bottom>
      <diagonal/>
    </border>
    <border>
      <left style="medium">
        <color indexed="64"/>
      </left>
      <right style="dotted">
        <color indexed="64"/>
      </right>
      <top style="dotted">
        <color indexed="64"/>
      </top>
      <bottom style="medium">
        <color indexed="64"/>
      </bottom>
      <diagonal/>
    </border>
    <border>
      <left style="dotted">
        <color indexed="64"/>
      </left>
      <right style="medium">
        <color indexed="64"/>
      </right>
      <top style="dotted">
        <color indexed="64"/>
      </top>
      <bottom style="medium">
        <color indexed="64"/>
      </bottom>
      <diagonal/>
    </border>
    <border>
      <left style="dotted">
        <color auto="1"/>
      </left>
      <right style="medium">
        <color indexed="64"/>
      </right>
      <top style="thin">
        <color auto="1"/>
      </top>
      <bottom/>
      <diagonal/>
    </border>
    <border>
      <left style="medium">
        <color auto="1"/>
      </left>
      <right style="dotted">
        <color auto="1"/>
      </right>
      <top/>
      <bottom style="medium">
        <color auto="1"/>
      </bottom>
      <diagonal/>
    </border>
    <border>
      <left style="dotted">
        <color auto="1"/>
      </left>
      <right style="medium">
        <color auto="1"/>
      </right>
      <top/>
      <bottom style="medium">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indexed="64"/>
      </left>
      <right/>
      <top/>
      <bottom style="thin">
        <color indexed="64"/>
      </bottom>
      <diagonal/>
    </border>
    <border>
      <left/>
      <right/>
      <top/>
      <bottom style="thin">
        <color auto="1"/>
      </bottom>
      <diagonal/>
    </border>
    <border>
      <left/>
      <right style="thin">
        <color auto="1"/>
      </right>
      <top/>
      <bottom style="thin">
        <color auto="1"/>
      </bottom>
      <diagonal/>
    </border>
  </borders>
  <cellStyleXfs count="4">
    <xf numFmtId="0" fontId="0" fillId="0" borderId="0"/>
    <xf numFmtId="9" fontId="7" fillId="0" borderId="0" applyFont="0" applyFill="0" applyBorder="0" applyAlignment="0" applyProtection="0">
      <alignment vertical="center"/>
    </xf>
    <xf numFmtId="0" fontId="2" fillId="0" borderId="0">
      <alignment vertical="center"/>
    </xf>
    <xf numFmtId="0" fontId="1" fillId="0" borderId="0">
      <alignment vertical="center"/>
    </xf>
  </cellStyleXfs>
  <cellXfs count="232">
    <xf numFmtId="0" fontId="0" fillId="0" borderId="0" xfId="0"/>
    <xf numFmtId="0" fontId="0" fillId="0" borderId="0" xfId="0" applyAlignment="1">
      <alignment horizontal="center"/>
    </xf>
    <xf numFmtId="14" fontId="0" fillId="0" borderId="0" xfId="0" applyNumberFormat="1" applyAlignment="1">
      <alignment horizontal="center"/>
    </xf>
    <xf numFmtId="14" fontId="5" fillId="0" borderId="0" xfId="0" applyNumberFormat="1" applyFont="1" applyFill="1"/>
    <xf numFmtId="176" fontId="5" fillId="0" borderId="0" xfId="0" applyNumberFormat="1" applyFont="1" applyFill="1"/>
    <xf numFmtId="14" fontId="5" fillId="0" borderId="0" xfId="0" applyNumberFormat="1" applyFont="1" applyAlignment="1">
      <alignment horizontal="center" wrapText="1"/>
    </xf>
    <xf numFmtId="0" fontId="5" fillId="0" borderId="1" xfId="0" applyFont="1" applyBorder="1"/>
    <xf numFmtId="0" fontId="5" fillId="0" borderId="2" xfId="0" applyFont="1" applyBorder="1"/>
    <xf numFmtId="0" fontId="5" fillId="0" borderId="4" xfId="0" applyFont="1" applyBorder="1"/>
    <xf numFmtId="14" fontId="5" fillId="2" borderId="0" xfId="0" applyNumberFormat="1" applyFont="1" applyFill="1" applyBorder="1"/>
    <xf numFmtId="0" fontId="5" fillId="0" borderId="0" xfId="0" applyFont="1" applyBorder="1" applyAlignment="1">
      <alignment horizontal="right"/>
    </xf>
    <xf numFmtId="14" fontId="5" fillId="0" borderId="0" xfId="0" applyNumberFormat="1" applyFont="1" applyBorder="1"/>
    <xf numFmtId="0" fontId="5" fillId="0" borderId="0" xfId="0" applyFont="1" applyBorder="1"/>
    <xf numFmtId="0" fontId="5" fillId="0" borderId="4" xfId="0" applyFont="1" applyBorder="1" applyAlignment="1">
      <alignment horizontal="right"/>
    </xf>
    <xf numFmtId="14" fontId="5" fillId="0" borderId="5" xfId="0" applyNumberFormat="1" applyFont="1" applyFill="1" applyBorder="1"/>
    <xf numFmtId="0" fontId="5" fillId="0" borderId="6" xfId="0" applyFont="1" applyBorder="1" applyAlignment="1">
      <alignment horizontal="right"/>
    </xf>
    <xf numFmtId="14" fontId="5" fillId="0" borderId="7" xfId="0" applyNumberFormat="1" applyFont="1" applyBorder="1"/>
    <xf numFmtId="14" fontId="5" fillId="2" borderId="7" xfId="0" applyNumberFormat="1" applyFont="1" applyFill="1" applyBorder="1"/>
    <xf numFmtId="14" fontId="5" fillId="0" borderId="8" xfId="0" applyNumberFormat="1" applyFont="1" applyFill="1" applyBorder="1"/>
    <xf numFmtId="14" fontId="5" fillId="2" borderId="0" xfId="0" applyNumberFormat="1" applyFont="1" applyFill="1"/>
    <xf numFmtId="0" fontId="5" fillId="0" borderId="0" xfId="0" applyFont="1" applyAlignment="1">
      <alignment horizontal="center"/>
    </xf>
    <xf numFmtId="0" fontId="5" fillId="0" borderId="0" xfId="0" applyFont="1" applyFill="1"/>
    <xf numFmtId="14" fontId="5" fillId="0" borderId="0" xfId="0" applyNumberFormat="1" applyFont="1" applyFill="1" applyAlignment="1">
      <alignment horizontal="center"/>
    </xf>
    <xf numFmtId="0" fontId="0" fillId="0" borderId="0" xfId="0" applyAlignment="1">
      <alignment horizontal="center" wrapText="1"/>
    </xf>
    <xf numFmtId="14" fontId="8" fillId="0" borderId="0" xfId="0" applyNumberFormat="1" applyFont="1" applyFill="1" applyAlignment="1">
      <alignment horizontal="center"/>
    </xf>
    <xf numFmtId="0" fontId="0" fillId="0" borderId="0" xfId="0" applyAlignment="1">
      <alignment vertical="center"/>
    </xf>
    <xf numFmtId="14" fontId="5" fillId="0" borderId="1" xfId="0" applyNumberFormat="1" applyFont="1" applyFill="1" applyBorder="1"/>
    <xf numFmtId="14" fontId="5" fillId="0" borderId="2" xfId="0" applyNumberFormat="1" applyFont="1" applyFill="1" applyBorder="1"/>
    <xf numFmtId="14" fontId="5" fillId="0" borderId="3" xfId="0" applyNumberFormat="1" applyFont="1" applyFill="1" applyBorder="1"/>
    <xf numFmtId="14" fontId="5" fillId="0" borderId="4" xfId="0" applyNumberFormat="1" applyFont="1" applyFill="1" applyBorder="1"/>
    <xf numFmtId="14" fontId="5" fillId="0" borderId="0" xfId="0" applyNumberFormat="1" applyFont="1" applyFill="1" applyBorder="1"/>
    <xf numFmtId="14" fontId="5" fillId="0" borderId="6" xfId="0" applyNumberFormat="1" applyFont="1" applyFill="1" applyBorder="1"/>
    <xf numFmtId="14" fontId="5" fillId="0" borderId="7" xfId="0" applyNumberFormat="1" applyFont="1" applyFill="1" applyBorder="1"/>
    <xf numFmtId="177" fontId="8" fillId="0" borderId="0" xfId="0" applyNumberFormat="1" applyFont="1"/>
    <xf numFmtId="14" fontId="8" fillId="0" borderId="0" xfId="0" applyNumberFormat="1" applyFont="1"/>
    <xf numFmtId="0" fontId="8" fillId="0" borderId="0" xfId="0" applyFont="1"/>
    <xf numFmtId="14" fontId="8" fillId="0" borderId="1" xfId="0" applyNumberFormat="1" applyFont="1" applyBorder="1"/>
    <xf numFmtId="14" fontId="8" fillId="0" borderId="2" xfId="0" applyNumberFormat="1" applyFont="1" applyBorder="1"/>
    <xf numFmtId="14" fontId="8" fillId="0" borderId="3" xfId="0" applyNumberFormat="1" applyFont="1" applyBorder="1"/>
    <xf numFmtId="14" fontId="8" fillId="0" borderId="4" xfId="0" applyNumberFormat="1" applyFont="1" applyBorder="1"/>
    <xf numFmtId="14" fontId="8" fillId="0" borderId="0" xfId="0" applyNumberFormat="1" applyFont="1" applyBorder="1"/>
    <xf numFmtId="14" fontId="8" fillId="0" borderId="5" xfId="0" applyNumberFormat="1" applyFont="1" applyBorder="1"/>
    <xf numFmtId="14" fontId="8" fillId="0" borderId="6" xfId="0" applyNumberFormat="1" applyFont="1" applyBorder="1"/>
    <xf numFmtId="14" fontId="8" fillId="0" borderId="7" xfId="0" applyNumberFormat="1" applyFont="1" applyBorder="1"/>
    <xf numFmtId="14" fontId="8" fillId="0" borderId="8" xfId="0" applyNumberFormat="1" applyFont="1" applyBorder="1"/>
    <xf numFmtId="0" fontId="8" fillId="0" borderId="0" xfId="0" applyFont="1" applyAlignment="1">
      <alignment horizontal="center"/>
    </xf>
    <xf numFmtId="0" fontId="8" fillId="0" borderId="0" xfId="0" applyFont="1" applyAlignment="1">
      <alignment vertical="center"/>
    </xf>
    <xf numFmtId="14" fontId="8" fillId="0" borderId="0" xfId="0" applyNumberFormat="1" applyFont="1" applyFill="1" applyBorder="1"/>
    <xf numFmtId="176" fontId="8" fillId="0" borderId="5" xfId="0" applyNumberFormat="1" applyFont="1" applyFill="1" applyBorder="1" applyAlignment="1">
      <alignment horizontal="center"/>
    </xf>
    <xf numFmtId="0" fontId="8" fillId="0" borderId="4" xfId="0" applyFont="1" applyBorder="1"/>
    <xf numFmtId="0" fontId="8" fillId="0" borderId="0" xfId="0" applyFont="1" applyBorder="1"/>
    <xf numFmtId="176" fontId="8" fillId="0" borderId="5" xfId="0" applyNumberFormat="1" applyFont="1" applyBorder="1" applyAlignment="1">
      <alignment horizontal="center"/>
    </xf>
    <xf numFmtId="178" fontId="8" fillId="0" borderId="5" xfId="1" applyNumberFormat="1" applyFont="1" applyBorder="1" applyAlignment="1">
      <alignment horizontal="center"/>
    </xf>
    <xf numFmtId="0" fontId="8" fillId="0" borderId="5" xfId="1" applyNumberFormat="1" applyFont="1" applyBorder="1" applyAlignment="1">
      <alignment horizontal="center"/>
    </xf>
    <xf numFmtId="0" fontId="8" fillId="0" borderId="5" xfId="0" applyFont="1" applyBorder="1" applyAlignment="1">
      <alignment horizontal="center"/>
    </xf>
    <xf numFmtId="0" fontId="5" fillId="0" borderId="2" xfId="0" applyFont="1" applyBorder="1" applyAlignment="1">
      <alignment horizontal="center"/>
    </xf>
    <xf numFmtId="0" fontId="5" fillId="0" borderId="3" xfId="0" applyNumberFormat="1" applyFont="1" applyBorder="1" applyAlignment="1">
      <alignment horizontal="center"/>
    </xf>
    <xf numFmtId="0" fontId="5" fillId="0" borderId="0" xfId="0" applyFont="1" applyBorder="1" applyAlignment="1">
      <alignment horizontal="center"/>
    </xf>
    <xf numFmtId="0" fontId="5" fillId="0" borderId="5" xfId="0" applyNumberFormat="1" applyFont="1" applyBorder="1" applyAlignment="1">
      <alignment horizontal="center"/>
    </xf>
    <xf numFmtId="0" fontId="5" fillId="0" borderId="7" xfId="0" applyFont="1" applyBorder="1" applyAlignment="1">
      <alignment horizontal="center"/>
    </xf>
    <xf numFmtId="0" fontId="5" fillId="0" borderId="8" xfId="0" applyNumberFormat="1" applyFont="1" applyBorder="1" applyAlignment="1">
      <alignment horizontal="center"/>
    </xf>
    <xf numFmtId="14" fontId="5" fillId="0" borderId="0" xfId="0" applyNumberFormat="1" applyFont="1" applyFill="1" applyAlignment="1">
      <alignment wrapText="1"/>
    </xf>
    <xf numFmtId="0" fontId="5" fillId="0" borderId="0" xfId="0" applyFont="1" applyAlignment="1">
      <alignment horizontal="center" wrapText="1"/>
    </xf>
    <xf numFmtId="14" fontId="5" fillId="0" borderId="1" xfId="0" applyNumberFormat="1" applyFont="1" applyFill="1" applyBorder="1" applyAlignment="1">
      <alignment wrapText="1"/>
    </xf>
    <xf numFmtId="14" fontId="5" fillId="0" borderId="3" xfId="0" applyNumberFormat="1" applyFont="1" applyFill="1" applyBorder="1" applyAlignment="1">
      <alignment wrapText="1"/>
    </xf>
    <xf numFmtId="0" fontId="5" fillId="0" borderId="5" xfId="0" applyNumberFormat="1" applyFont="1" applyFill="1" applyBorder="1"/>
    <xf numFmtId="14" fontId="5" fillId="0" borderId="2" xfId="0" applyNumberFormat="1" applyFont="1" applyFill="1" applyBorder="1" applyAlignment="1">
      <alignment horizontal="center" wrapText="1"/>
    </xf>
    <xf numFmtId="0" fontId="5" fillId="0" borderId="0" xfId="0" applyNumberFormat="1" applyFont="1" applyFill="1" applyBorder="1" applyAlignment="1">
      <alignment horizontal="center"/>
    </xf>
    <xf numFmtId="0" fontId="5" fillId="0" borderId="7" xfId="0" applyNumberFormat="1" applyFont="1" applyFill="1" applyBorder="1" applyAlignment="1">
      <alignment horizontal="center"/>
    </xf>
    <xf numFmtId="0" fontId="0" fillId="0" borderId="9" xfId="0" applyBorder="1"/>
    <xf numFmtId="0" fontId="0" fillId="0" borderId="10" xfId="0" applyBorder="1"/>
    <xf numFmtId="0" fontId="0" fillId="0" borderId="11" xfId="0" applyBorder="1"/>
    <xf numFmtId="14" fontId="0" fillId="0" borderId="12" xfId="0" applyNumberFormat="1" applyBorder="1" applyAlignment="1">
      <alignment horizontal="center" vertical="center"/>
    </xf>
    <xf numFmtId="0" fontId="0" fillId="0" borderId="13" xfId="0" applyBorder="1" applyAlignment="1">
      <alignment horizontal="center" vertical="center"/>
    </xf>
    <xf numFmtId="14" fontId="0" fillId="2" borderId="15" xfId="0" applyNumberFormat="1" applyFill="1" applyBorder="1" applyAlignment="1">
      <alignment horizontal="center"/>
    </xf>
    <xf numFmtId="0" fontId="0" fillId="0" borderId="16" xfId="0" applyBorder="1" applyAlignment="1">
      <alignment horizontal="center"/>
    </xf>
    <xf numFmtId="14" fontId="0" fillId="0" borderId="15" xfId="0" applyNumberFormat="1" applyBorder="1" applyAlignment="1">
      <alignment horizontal="center"/>
    </xf>
    <xf numFmtId="14" fontId="0" fillId="0" borderId="18" xfId="0" applyNumberFormat="1" applyBorder="1" applyAlignment="1">
      <alignment horizontal="center"/>
    </xf>
    <xf numFmtId="0" fontId="0" fillId="0" borderId="19" xfId="0" applyBorder="1" applyAlignment="1">
      <alignment horizontal="center"/>
    </xf>
    <xf numFmtId="0" fontId="0" fillId="3" borderId="14" xfId="0" applyFill="1" applyBorder="1" applyAlignment="1">
      <alignment horizontal="center" vertical="center"/>
    </xf>
    <xf numFmtId="0" fontId="0" fillId="3" borderId="16" xfId="0" applyFill="1" applyBorder="1" applyAlignment="1">
      <alignment horizontal="center"/>
    </xf>
    <xf numFmtId="0" fontId="0" fillId="3" borderId="19" xfId="0" applyFill="1" applyBorder="1" applyAlignment="1">
      <alignment horizontal="center"/>
    </xf>
    <xf numFmtId="14" fontId="0" fillId="0" borderId="12" xfId="0" applyNumberFormat="1" applyBorder="1" applyAlignment="1">
      <alignment horizontal="center" vertical="center" wrapText="1"/>
    </xf>
    <xf numFmtId="14" fontId="0" fillId="3" borderId="18" xfId="0" applyNumberFormat="1" applyFill="1" applyBorder="1" applyAlignment="1">
      <alignment horizontal="center"/>
    </xf>
    <xf numFmtId="14" fontId="0" fillId="3" borderId="19" xfId="0" applyNumberFormat="1" applyFill="1" applyBorder="1" applyAlignment="1">
      <alignment horizontal="center"/>
    </xf>
    <xf numFmtId="0" fontId="0" fillId="0" borderId="20" xfId="0" applyBorder="1" applyAlignment="1">
      <alignment horizontal="center"/>
    </xf>
    <xf numFmtId="14" fontId="5" fillId="0" borderId="2" xfId="0" applyNumberFormat="1" applyFont="1" applyFill="1" applyBorder="1" applyAlignment="1">
      <alignment horizontal="center"/>
    </xf>
    <xf numFmtId="0" fontId="5" fillId="0" borderId="2" xfId="0" applyNumberFormat="1" applyFont="1" applyFill="1" applyBorder="1"/>
    <xf numFmtId="0" fontId="5" fillId="0" borderId="3" xfId="0" applyNumberFormat="1" applyFont="1" applyFill="1" applyBorder="1"/>
    <xf numFmtId="14" fontId="5" fillId="0" borderId="0" xfId="0" applyNumberFormat="1" applyFont="1" applyFill="1" applyBorder="1" applyAlignment="1">
      <alignment horizontal="center"/>
    </xf>
    <xf numFmtId="0" fontId="5" fillId="0" borderId="0" xfId="0" applyNumberFormat="1" applyFont="1" applyFill="1" applyBorder="1"/>
    <xf numFmtId="14" fontId="5" fillId="0" borderId="4" xfId="0" applyNumberFormat="1" applyFont="1" applyFill="1" applyBorder="1" applyAlignment="1">
      <alignment horizontal="left"/>
    </xf>
    <xf numFmtId="176" fontId="5" fillId="0" borderId="0" xfId="0" applyNumberFormat="1" applyFont="1" applyFill="1" applyBorder="1"/>
    <xf numFmtId="176" fontId="5" fillId="0" borderId="5" xfId="0" applyNumberFormat="1" applyFont="1" applyFill="1" applyBorder="1"/>
    <xf numFmtId="14" fontId="5" fillId="0" borderId="4" xfId="0" applyNumberFormat="1" applyFont="1" applyFill="1" applyBorder="1" applyAlignment="1">
      <alignment horizontal="right"/>
    </xf>
    <xf numFmtId="14" fontId="5" fillId="0" borderId="4" xfId="0" applyNumberFormat="1" applyFont="1" applyFill="1" applyBorder="1" applyAlignment="1">
      <alignment wrapText="1"/>
    </xf>
    <xf numFmtId="14" fontId="5" fillId="0" borderId="0" xfId="0" applyNumberFormat="1" applyFont="1" applyFill="1" applyBorder="1" applyAlignment="1">
      <alignment wrapText="1"/>
    </xf>
    <xf numFmtId="14" fontId="5" fillId="0" borderId="5" xfId="0" applyNumberFormat="1" applyFont="1" applyFill="1" applyBorder="1" applyAlignment="1">
      <alignment wrapText="1"/>
    </xf>
    <xf numFmtId="14" fontId="5" fillId="0" borderId="6" xfId="0" applyNumberFormat="1" applyFont="1" applyFill="1" applyBorder="1" applyAlignment="1">
      <alignment wrapText="1"/>
    </xf>
    <xf numFmtId="0" fontId="5" fillId="0" borderId="3" xfId="0" applyFont="1" applyBorder="1" applyAlignment="1">
      <alignment horizontal="center"/>
    </xf>
    <xf numFmtId="14" fontId="5" fillId="0" borderId="7" xfId="0" applyNumberFormat="1" applyFont="1" applyFill="1" applyBorder="1" applyAlignment="1">
      <alignment horizontal="center"/>
    </xf>
    <xf numFmtId="14" fontId="5" fillId="0" borderId="0" xfId="0" applyNumberFormat="1" applyFont="1" applyFill="1" applyAlignment="1">
      <alignment horizontal="center" wrapText="1"/>
    </xf>
    <xf numFmtId="0" fontId="5" fillId="0" borderId="0" xfId="0" applyFont="1" applyFill="1" applyAlignment="1">
      <alignment horizontal="center"/>
    </xf>
    <xf numFmtId="0" fontId="8" fillId="0" borderId="0" xfId="0" applyNumberFormat="1" applyFont="1" applyBorder="1" applyAlignment="1">
      <alignment horizontal="center"/>
    </xf>
    <xf numFmtId="14" fontId="8" fillId="0" borderId="0" xfId="0" applyNumberFormat="1" applyFont="1" applyFill="1" applyBorder="1" applyAlignment="1">
      <alignment horizontal="center"/>
    </xf>
    <xf numFmtId="176" fontId="8" fillId="0" borderId="0" xfId="0" applyNumberFormat="1" applyFont="1" applyFill="1" applyBorder="1" applyAlignment="1">
      <alignment horizontal="center"/>
    </xf>
    <xf numFmtId="176" fontId="8" fillId="0" borderId="0" xfId="0" applyNumberFormat="1" applyFont="1" applyBorder="1" applyAlignment="1">
      <alignment horizontal="center"/>
    </xf>
    <xf numFmtId="178" fontId="8" fillId="0" borderId="0" xfId="1" applyNumberFormat="1" applyFont="1" applyBorder="1" applyAlignment="1">
      <alignment horizontal="center"/>
    </xf>
    <xf numFmtId="0" fontId="8" fillId="0" borderId="0" xfId="1" applyNumberFormat="1" applyFont="1" applyBorder="1" applyAlignment="1">
      <alignment horizontal="center"/>
    </xf>
    <xf numFmtId="0" fontId="8" fillId="0" borderId="0" xfId="0" applyFont="1" applyBorder="1" applyAlignment="1">
      <alignment horizontal="center"/>
    </xf>
    <xf numFmtId="0" fontId="8" fillId="0" borderId="1" xfId="0" applyFont="1" applyBorder="1"/>
    <xf numFmtId="0" fontId="8" fillId="0" borderId="2" xfId="0" applyFont="1" applyBorder="1"/>
    <xf numFmtId="0" fontId="8" fillId="0" borderId="2" xfId="0" applyNumberFormat="1" applyFont="1" applyBorder="1" applyAlignment="1">
      <alignment horizontal="center"/>
    </xf>
    <xf numFmtId="0" fontId="8" fillId="0" borderId="3" xfId="0" applyNumberFormat="1" applyFont="1" applyBorder="1" applyAlignment="1">
      <alignment horizontal="center"/>
    </xf>
    <xf numFmtId="0" fontId="8" fillId="0" borderId="5" xfId="0" applyNumberFormat="1" applyFont="1" applyBorder="1" applyAlignment="1">
      <alignment horizontal="center"/>
    </xf>
    <xf numFmtId="0" fontId="8" fillId="0" borderId="5" xfId="0" applyFont="1" applyBorder="1"/>
    <xf numFmtId="14" fontId="8" fillId="0" borderId="4" xfId="0" applyNumberFormat="1" applyFont="1" applyFill="1" applyBorder="1" applyAlignment="1">
      <alignment horizontal="center"/>
    </xf>
    <xf numFmtId="14" fontId="10" fillId="0" borderId="6" xfId="0" applyNumberFormat="1" applyFont="1" applyFill="1" applyBorder="1" applyAlignment="1">
      <alignment horizontal="left" vertical="center" wrapText="1"/>
    </xf>
    <xf numFmtId="0" fontId="8" fillId="0" borderId="7" xfId="0" applyFont="1" applyBorder="1" applyAlignment="1">
      <alignment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14" fontId="13" fillId="0" borderId="7" xfId="0" applyNumberFormat="1" applyFont="1" applyFill="1" applyBorder="1" applyAlignment="1">
      <alignment horizontal="center"/>
    </xf>
    <xf numFmtId="0" fontId="12" fillId="0" borderId="7" xfId="0" applyFont="1" applyBorder="1" applyAlignment="1">
      <alignment horizontal="center" vertical="center" wrapText="1"/>
    </xf>
    <xf numFmtId="14" fontId="9" fillId="0" borderId="0" xfId="0" applyNumberFormat="1" applyFont="1" applyFill="1" applyBorder="1"/>
    <xf numFmtId="0" fontId="5" fillId="0" borderId="3" xfId="0" applyNumberFormat="1" applyFont="1" applyFill="1" applyBorder="1" applyAlignment="1">
      <alignment horizontal="center"/>
    </xf>
    <xf numFmtId="0" fontId="5" fillId="0" borderId="5" xfId="0" applyNumberFormat="1" applyFont="1" applyFill="1" applyBorder="1" applyAlignment="1">
      <alignment horizontal="center"/>
    </xf>
    <xf numFmtId="176" fontId="5" fillId="0" borderId="5" xfId="0" applyNumberFormat="1" applyFont="1" applyFill="1" applyBorder="1" applyAlignment="1">
      <alignment horizontal="center"/>
    </xf>
    <xf numFmtId="178" fontId="5" fillId="0" borderId="5" xfId="1" applyNumberFormat="1" applyFont="1" applyFill="1" applyBorder="1" applyAlignment="1">
      <alignment horizontal="center"/>
    </xf>
    <xf numFmtId="14" fontId="13" fillId="0" borderId="5" xfId="0" applyNumberFormat="1" applyFont="1" applyFill="1" applyBorder="1" applyAlignment="1">
      <alignment horizontal="center"/>
    </xf>
    <xf numFmtId="14" fontId="5" fillId="0" borderId="8" xfId="0" applyNumberFormat="1" applyFont="1" applyFill="1" applyBorder="1" applyAlignment="1">
      <alignment horizontal="center"/>
    </xf>
    <xf numFmtId="14" fontId="14" fillId="0" borderId="4" xfId="0" applyNumberFormat="1" applyFont="1" applyFill="1" applyBorder="1" applyAlignment="1">
      <alignment horizontal="right" wrapText="1"/>
    </xf>
    <xf numFmtId="0" fontId="0" fillId="3" borderId="17" xfId="0" applyFill="1" applyBorder="1" applyAlignment="1">
      <alignment horizontal="center"/>
    </xf>
    <xf numFmtId="0" fontId="0" fillId="0" borderId="14" xfId="0" applyBorder="1" applyAlignment="1">
      <alignment horizontal="center" vertical="center" wrapText="1"/>
    </xf>
    <xf numFmtId="14" fontId="4" fillId="0" borderId="0" xfId="0" applyNumberFormat="1" applyFont="1" applyAlignment="1">
      <alignment horizontal="center"/>
    </xf>
    <xf numFmtId="0" fontId="0" fillId="3" borderId="20" xfId="0" applyFill="1" applyBorder="1" applyAlignment="1">
      <alignment horizontal="center"/>
    </xf>
    <xf numFmtId="14" fontId="16" fillId="0" borderId="0" xfId="0" applyNumberFormat="1" applyFont="1" applyAlignment="1">
      <alignment horizontal="left"/>
    </xf>
    <xf numFmtId="0" fontId="0" fillId="0" borderId="28" xfId="0" applyBorder="1" applyAlignment="1">
      <alignment horizontal="right" vertical="center" wrapText="1"/>
    </xf>
    <xf numFmtId="0" fontId="0" fillId="0" borderId="29" xfId="0" applyBorder="1" applyAlignment="1">
      <alignment horizontal="center" vertical="center"/>
    </xf>
    <xf numFmtId="0" fontId="0" fillId="0" borderId="30" xfId="0" applyBorder="1" applyAlignment="1">
      <alignment horizontal="right" wrapText="1"/>
    </xf>
    <xf numFmtId="0" fontId="11" fillId="0" borderId="31" xfId="0" applyNumberFormat="1" applyFont="1" applyBorder="1" applyAlignment="1">
      <alignment horizontal="center" vertical="center"/>
    </xf>
    <xf numFmtId="0" fontId="17" fillId="0" borderId="0" xfId="2" applyFont="1">
      <alignment vertical="center"/>
    </xf>
    <xf numFmtId="0" fontId="18" fillId="0" borderId="0" xfId="2" applyFont="1" applyAlignment="1">
      <alignment horizontal="center" vertical="center"/>
    </xf>
    <xf numFmtId="0" fontId="18" fillId="0" borderId="21" xfId="2" applyFont="1" applyBorder="1" applyAlignment="1">
      <alignment horizontal="center" vertical="center"/>
    </xf>
    <xf numFmtId="0" fontId="18" fillId="0" borderId="21" xfId="2" applyFont="1" applyBorder="1" applyAlignment="1">
      <alignment vertical="center"/>
    </xf>
    <xf numFmtId="0" fontId="0" fillId="3" borderId="16" xfId="0" applyFill="1" applyBorder="1" applyAlignment="1">
      <alignment horizontal="center"/>
    </xf>
    <xf numFmtId="0" fontId="0" fillId="3" borderId="17" xfId="0" applyFill="1" applyBorder="1" applyAlignment="1">
      <alignment horizontal="center"/>
    </xf>
    <xf numFmtId="0" fontId="5" fillId="0" borderId="8" xfId="0" applyNumberFormat="1" applyFont="1" applyFill="1" applyBorder="1"/>
    <xf numFmtId="0" fontId="0" fillId="3" borderId="17" xfId="0" applyFill="1" applyBorder="1" applyAlignment="1">
      <alignment horizontal="center"/>
    </xf>
    <xf numFmtId="0" fontId="17" fillId="0" borderId="0" xfId="2" applyFont="1" applyFill="1" applyAlignment="1">
      <alignment vertical="center"/>
    </xf>
    <xf numFmtId="0" fontId="0" fillId="3" borderId="17" xfId="0" applyFill="1" applyBorder="1" applyAlignment="1">
      <alignment horizontal="center"/>
    </xf>
    <xf numFmtId="0" fontId="0" fillId="0" borderId="4" xfId="0" applyFill="1" applyBorder="1" applyAlignment="1"/>
    <xf numFmtId="0" fontId="0" fillId="0" borderId="4" xfId="0" applyFill="1" applyBorder="1" applyAlignment="1">
      <alignment vertical="center"/>
    </xf>
    <xf numFmtId="0" fontId="0" fillId="0" borderId="4" xfId="0" applyFill="1" applyBorder="1" applyAlignment="1">
      <alignment horizontal="center" vertical="center"/>
    </xf>
    <xf numFmtId="0" fontId="0" fillId="0" borderId="0" xfId="0" applyFill="1" applyAlignment="1">
      <alignment horizontal="center"/>
    </xf>
    <xf numFmtId="0" fontId="0" fillId="0" borderId="32" xfId="0" applyFill="1" applyBorder="1" applyAlignment="1">
      <alignment horizontal="center" vertical="center"/>
    </xf>
    <xf numFmtId="0" fontId="0" fillId="0" borderId="0" xfId="0" applyFill="1" applyBorder="1" applyAlignment="1">
      <alignment horizontal="center" vertical="center"/>
    </xf>
    <xf numFmtId="14" fontId="0" fillId="0" borderId="0" xfId="0" applyNumberFormat="1" applyFill="1" applyBorder="1" applyAlignment="1">
      <alignment horizontal="center"/>
    </xf>
    <xf numFmtId="0" fontId="0" fillId="0" borderId="4" xfId="0" applyFill="1" applyBorder="1" applyAlignment="1">
      <alignment horizontal="center"/>
    </xf>
    <xf numFmtId="14" fontId="0" fillId="0" borderId="15" xfId="0" applyNumberFormat="1" applyBorder="1" applyAlignment="1">
      <alignment horizontal="center" vertical="center"/>
    </xf>
    <xf numFmtId="14" fontId="0" fillId="0" borderId="26" xfId="0" applyNumberFormat="1" applyBorder="1" applyAlignment="1">
      <alignment horizontal="center" vertical="center"/>
    </xf>
    <xf numFmtId="14" fontId="0" fillId="3" borderId="34" xfId="0" applyNumberFormat="1" applyFill="1" applyBorder="1" applyAlignment="1">
      <alignment horizontal="center" vertical="center"/>
    </xf>
    <xf numFmtId="0" fontId="0" fillId="3" borderId="17" xfId="0" applyFill="1" applyBorder="1" applyAlignment="1">
      <alignment horizontal="center" vertical="center"/>
    </xf>
    <xf numFmtId="14" fontId="0" fillId="3" borderId="33" xfId="0" applyNumberFormat="1" applyFill="1" applyBorder="1" applyAlignment="1">
      <alignment horizontal="center" vertical="center"/>
    </xf>
    <xf numFmtId="0" fontId="0" fillId="0" borderId="17" xfId="0" applyBorder="1" applyAlignment="1">
      <alignment horizontal="center" vertical="center"/>
    </xf>
    <xf numFmtId="0" fontId="0" fillId="0" borderId="15" xfId="0" applyFill="1" applyBorder="1" applyAlignment="1">
      <alignment horizontal="center" vertical="center"/>
    </xf>
    <xf numFmtId="0" fontId="0" fillId="0" borderId="18" xfId="0" applyFill="1" applyBorder="1" applyAlignment="1">
      <alignment horizontal="center" vertical="center"/>
    </xf>
    <xf numFmtId="14" fontId="0" fillId="0" borderId="17" xfId="0" applyNumberFormat="1" applyFill="1" applyBorder="1" applyAlignment="1">
      <alignment horizontal="center" vertical="center"/>
    </xf>
    <xf numFmtId="14" fontId="0" fillId="0" borderId="20" xfId="0" applyNumberFormat="1" applyBorder="1" applyAlignment="1">
      <alignment horizontal="center" vertical="center"/>
    </xf>
    <xf numFmtId="0" fontId="17" fillId="0" borderId="9" xfId="2" applyFont="1" applyBorder="1">
      <alignment vertical="center"/>
    </xf>
    <xf numFmtId="0" fontId="17" fillId="0" borderId="10" xfId="2" applyFont="1" applyBorder="1">
      <alignment vertical="center"/>
    </xf>
    <xf numFmtId="0" fontId="17" fillId="0" borderId="11" xfId="2" applyFont="1" applyBorder="1">
      <alignment vertical="center"/>
    </xf>
    <xf numFmtId="0" fontId="0" fillId="0" borderId="13" xfId="0" applyFill="1" applyBorder="1" applyAlignment="1">
      <alignment horizontal="center" vertical="center"/>
    </xf>
    <xf numFmtId="0" fontId="0" fillId="0" borderId="13" xfId="0" applyFill="1" applyBorder="1" applyAlignment="1">
      <alignment horizontal="center" vertical="center" wrapText="1"/>
    </xf>
    <xf numFmtId="0" fontId="0" fillId="0" borderId="14" xfId="0" applyFill="1" applyBorder="1" applyAlignment="1">
      <alignment horizontal="center" vertical="center" wrapText="1"/>
    </xf>
    <xf numFmtId="0" fontId="18" fillId="0" borderId="0" xfId="2" applyFont="1" applyBorder="1" applyAlignment="1">
      <alignment horizontal="center" vertical="center"/>
    </xf>
    <xf numFmtId="0" fontId="1" fillId="0" borderId="0" xfId="3">
      <alignment vertical="center"/>
    </xf>
    <xf numFmtId="0" fontId="19" fillId="0" borderId="0" xfId="3" applyFont="1">
      <alignment vertical="center"/>
    </xf>
    <xf numFmtId="0" fontId="19" fillId="0" borderId="0" xfId="3" applyFont="1" applyAlignment="1">
      <alignment horizontal="center" vertical="center"/>
    </xf>
    <xf numFmtId="0" fontId="20" fillId="0" borderId="0" xfId="3" applyFont="1" applyAlignment="1">
      <alignment horizontal="center" vertical="center"/>
    </xf>
    <xf numFmtId="0" fontId="19" fillId="0" borderId="21" xfId="3" applyFont="1" applyBorder="1" applyAlignment="1">
      <alignment vertical="center" wrapText="1"/>
    </xf>
    <xf numFmtId="0" fontId="19" fillId="0" borderId="21" xfId="3" applyFont="1" applyBorder="1" applyAlignment="1">
      <alignment horizontal="center" vertical="center" wrapText="1"/>
    </xf>
    <xf numFmtId="0" fontId="1" fillId="0" borderId="21" xfId="3" applyBorder="1">
      <alignment vertical="center"/>
    </xf>
    <xf numFmtId="0" fontId="19" fillId="0" borderId="0" xfId="3" applyFont="1" applyAlignment="1">
      <alignment vertical="center" wrapText="1"/>
    </xf>
    <xf numFmtId="0" fontId="19" fillId="0" borderId="0" xfId="3" applyFont="1" applyAlignment="1">
      <alignment horizontal="center" vertical="center" wrapText="1"/>
    </xf>
    <xf numFmtId="0" fontId="1" fillId="0" borderId="0" xfId="3" applyAlignment="1">
      <alignment vertical="center" wrapText="1"/>
    </xf>
    <xf numFmtId="14" fontId="0" fillId="0" borderId="26" xfId="0" applyNumberFormat="1" applyBorder="1" applyAlignment="1">
      <alignment horizontal="center" wrapText="1"/>
    </xf>
    <xf numFmtId="14" fontId="0" fillId="0" borderId="27" xfId="0" applyNumberFormat="1" applyBorder="1" applyAlignment="1">
      <alignment horizontal="center"/>
    </xf>
    <xf numFmtId="0" fontId="0" fillId="0" borderId="12" xfId="0" applyFill="1" applyBorder="1" applyAlignment="1">
      <alignment horizontal="center" vertical="center"/>
    </xf>
    <xf numFmtId="0" fontId="0" fillId="0" borderId="14" xfId="0" applyFill="1" applyBorder="1" applyAlignment="1">
      <alignment horizontal="center" vertical="center"/>
    </xf>
    <xf numFmtId="0" fontId="18" fillId="0" borderId="0" xfId="2" applyFont="1" applyAlignment="1">
      <alignment horizontal="center" vertical="center"/>
    </xf>
    <xf numFmtId="179" fontId="17" fillId="0" borderId="0" xfId="2" applyNumberFormat="1" applyFont="1" applyAlignment="1">
      <alignment horizontal="center" vertical="center"/>
    </xf>
    <xf numFmtId="0" fontId="18" fillId="0" borderId="23" xfId="2" applyFont="1" applyBorder="1" applyAlignment="1">
      <alignment horizontal="center" vertical="center"/>
    </xf>
    <xf numFmtId="0" fontId="18" fillId="0" borderId="25" xfId="2" applyFont="1" applyBorder="1" applyAlignment="1">
      <alignment horizontal="center" vertical="center"/>
    </xf>
    <xf numFmtId="0" fontId="18" fillId="0" borderId="24" xfId="2" applyFont="1" applyBorder="1" applyAlignment="1">
      <alignment horizontal="center" vertical="center"/>
    </xf>
    <xf numFmtId="0" fontId="18" fillId="0" borderId="0" xfId="2" applyFont="1" applyBorder="1" applyAlignment="1">
      <alignment horizontal="left" vertical="center"/>
    </xf>
    <xf numFmtId="0" fontId="2" fillId="0" borderId="0" xfId="2" applyFont="1" applyAlignment="1">
      <alignment horizontal="right" vertical="center"/>
    </xf>
    <xf numFmtId="0" fontId="8" fillId="0" borderId="0" xfId="2" applyFont="1" applyAlignment="1">
      <alignment horizontal="right" vertical="center"/>
    </xf>
    <xf numFmtId="0" fontId="18" fillId="0" borderId="22" xfId="2" applyFont="1" applyBorder="1" applyAlignment="1">
      <alignment horizontal="center" vertical="center" wrapText="1"/>
    </xf>
    <xf numFmtId="179" fontId="18" fillId="0" borderId="23" xfId="2" applyNumberFormat="1" applyFont="1" applyBorder="1" applyAlignment="1">
      <alignment horizontal="center" vertical="center"/>
    </xf>
    <xf numFmtId="179" fontId="18" fillId="0" borderId="25" xfId="2" applyNumberFormat="1" applyFont="1" applyBorder="1" applyAlignment="1">
      <alignment horizontal="center" vertical="center"/>
    </xf>
    <xf numFmtId="179" fontId="18" fillId="0" borderId="24" xfId="2" applyNumberFormat="1" applyFont="1" applyBorder="1" applyAlignment="1">
      <alignment horizontal="center" vertical="center"/>
    </xf>
    <xf numFmtId="0" fontId="18" fillId="3" borderId="23" xfId="2" applyFont="1" applyFill="1" applyBorder="1" applyAlignment="1">
      <alignment horizontal="center" vertical="center"/>
    </xf>
    <xf numFmtId="0" fontId="18" fillId="3" borderId="25" xfId="2" applyFont="1" applyFill="1" applyBorder="1" applyAlignment="1">
      <alignment horizontal="center" vertical="center"/>
    </xf>
    <xf numFmtId="0" fontId="18" fillId="3" borderId="24" xfId="2" applyFont="1" applyFill="1" applyBorder="1" applyAlignment="1">
      <alignment horizontal="center" vertical="center"/>
    </xf>
    <xf numFmtId="0" fontId="19" fillId="0" borderId="35" xfId="3" applyFont="1" applyBorder="1" applyAlignment="1">
      <alignment horizontal="center" vertical="center"/>
    </xf>
    <xf numFmtId="0" fontId="19" fillId="0" borderId="21" xfId="3" applyFont="1" applyBorder="1" applyAlignment="1">
      <alignment horizontal="center" vertical="center"/>
    </xf>
    <xf numFmtId="0" fontId="19" fillId="0" borderId="36" xfId="3" applyFont="1" applyBorder="1" applyAlignment="1">
      <alignment horizontal="center" vertical="center"/>
    </xf>
    <xf numFmtId="0" fontId="19" fillId="0" borderId="37" xfId="3" applyFont="1" applyBorder="1" applyAlignment="1">
      <alignment horizontal="center" vertical="center"/>
    </xf>
    <xf numFmtId="0" fontId="19" fillId="0" borderId="0" xfId="3" applyFont="1" applyAlignment="1">
      <alignment horizontal="center" vertical="center"/>
    </xf>
    <xf numFmtId="0" fontId="19" fillId="0" borderId="38" xfId="3" applyFont="1" applyBorder="1" applyAlignment="1">
      <alignment horizontal="center" vertical="center"/>
    </xf>
    <xf numFmtId="0" fontId="19" fillId="0" borderId="39" xfId="3" applyFont="1" applyBorder="1" applyAlignment="1">
      <alignment horizontal="center" vertical="center"/>
    </xf>
    <xf numFmtId="0" fontId="19" fillId="0" borderId="40" xfId="3" applyFont="1" applyBorder="1" applyAlignment="1">
      <alignment horizontal="center" vertical="center"/>
    </xf>
    <xf numFmtId="0" fontId="19" fillId="0" borderId="41" xfId="3" applyFont="1" applyBorder="1" applyAlignment="1">
      <alignment horizontal="center" vertical="center"/>
    </xf>
    <xf numFmtId="179" fontId="1" fillId="0" borderId="35" xfId="3" applyNumberFormat="1" applyBorder="1" applyAlignment="1">
      <alignment horizontal="center" vertical="center"/>
    </xf>
    <xf numFmtId="179" fontId="1" fillId="0" borderId="21" xfId="3" applyNumberFormat="1" applyBorder="1" applyAlignment="1">
      <alignment horizontal="center" vertical="center"/>
    </xf>
    <xf numFmtId="179" fontId="1" fillId="0" borderId="37" xfId="3" applyNumberFormat="1" applyBorder="1" applyAlignment="1">
      <alignment horizontal="center" vertical="center"/>
    </xf>
    <xf numFmtId="179" fontId="1" fillId="0" borderId="0" xfId="3" applyNumberFormat="1" applyAlignment="1">
      <alignment horizontal="center" vertical="center"/>
    </xf>
    <xf numFmtId="179" fontId="1" fillId="0" borderId="39" xfId="3" applyNumberFormat="1" applyBorder="1" applyAlignment="1">
      <alignment horizontal="center" vertical="center"/>
    </xf>
    <xf numFmtId="179" fontId="1" fillId="0" borderId="40" xfId="3" applyNumberFormat="1" applyBorder="1" applyAlignment="1">
      <alignment horizontal="center" vertical="center"/>
    </xf>
    <xf numFmtId="0" fontId="1" fillId="0" borderId="21" xfId="3" applyBorder="1" applyAlignment="1">
      <alignment horizontal="center" vertical="center"/>
    </xf>
    <xf numFmtId="0" fontId="1" fillId="0" borderId="0" xfId="3" applyAlignment="1">
      <alignment horizontal="center" vertical="center"/>
    </xf>
    <xf numFmtId="0" fontId="1" fillId="0" borderId="40" xfId="3" applyBorder="1" applyAlignment="1">
      <alignment horizontal="center" vertical="center"/>
    </xf>
    <xf numFmtId="179" fontId="1" fillId="0" borderId="36" xfId="3" applyNumberFormat="1" applyBorder="1" applyAlignment="1">
      <alignment horizontal="center" vertical="center"/>
    </xf>
    <xf numFmtId="179" fontId="1" fillId="0" borderId="38" xfId="3" applyNumberFormat="1" applyBorder="1" applyAlignment="1">
      <alignment horizontal="center" vertical="center"/>
    </xf>
    <xf numFmtId="179" fontId="1" fillId="0" borderId="41" xfId="3" applyNumberFormat="1" applyBorder="1" applyAlignment="1">
      <alignment horizontal="center" vertical="center"/>
    </xf>
    <xf numFmtId="179" fontId="19" fillId="0" borderId="0" xfId="3" applyNumberFormat="1" applyFont="1" applyAlignment="1">
      <alignment horizontal="center" vertical="center"/>
    </xf>
    <xf numFmtId="0" fontId="1" fillId="0" borderId="35" xfId="3" applyBorder="1" applyAlignment="1">
      <alignment horizontal="center" vertical="center"/>
    </xf>
    <xf numFmtId="0" fontId="1" fillId="0" borderId="36" xfId="3" applyBorder="1" applyAlignment="1">
      <alignment horizontal="center" vertical="center"/>
    </xf>
    <xf numFmtId="0" fontId="1" fillId="0" borderId="37" xfId="3" applyBorder="1" applyAlignment="1">
      <alignment horizontal="center" vertical="center"/>
    </xf>
    <xf numFmtId="0" fontId="1" fillId="0" borderId="38" xfId="3" applyBorder="1" applyAlignment="1">
      <alignment horizontal="center" vertical="center"/>
    </xf>
    <xf numFmtId="0" fontId="1" fillId="0" borderId="39" xfId="3" applyBorder="1" applyAlignment="1">
      <alignment horizontal="center" vertical="center"/>
    </xf>
    <xf numFmtId="0" fontId="1" fillId="0" borderId="41" xfId="3" applyBorder="1" applyAlignment="1">
      <alignment horizontal="center" vertical="center"/>
    </xf>
  </cellXfs>
  <cellStyles count="4">
    <cellStyle name="パーセント" xfId="1" builtinId="5"/>
    <cellStyle name="標準" xfId="0" builtinId="0"/>
    <cellStyle name="標準 2" xfId="2" xr:uid="{96359AD2-F977-43CE-BF5B-DB3736DA65D0}"/>
    <cellStyle name="標準 3" xfId="3" xr:uid="{4D992D86-D2A1-4EEB-9FC8-D8D94DF4FB7E}"/>
  </cellStyles>
  <dxfs count="3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metadata.xml" Type="http://schemas.openxmlformats.org/officeDocument/2006/relationships/sheetMetadata"/><Relationship Id="rId11"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drawings/drawing1.xml><?xml version="1.0" encoding="utf-8"?>
<xdr:wsDr xmlns:xdr="http://schemas.openxmlformats.org/drawingml/2006/spreadsheetDrawing" xmlns:a="http://schemas.openxmlformats.org/drawingml/2006/main">
  <xdr:oneCellAnchor>
    <xdr:from>
      <xdr:col>7</xdr:col>
      <xdr:colOff>557672</xdr:colOff>
      <xdr:row>40</xdr:row>
      <xdr:rowOff>28807</xdr:rowOff>
    </xdr:from>
    <xdr:ext cx="6981825" cy="1122423"/>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11057584" y="11940660"/>
          <a:ext cx="6981825" cy="1122423"/>
        </a:xfrm>
        <a:prstGeom prst="rect">
          <a:avLst/>
        </a:prstGeom>
        <a:solidFill>
          <a:schemeClr val="accent2"/>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b="1">
              <a:solidFill>
                <a:schemeClr val="bg1"/>
              </a:solidFill>
            </a:rPr>
            <a:t>・このエクセルシートでは、計画段階の判定は行っていません。</a:t>
          </a:r>
          <a:endParaRPr kumimoji="1" lang="en-US" altLang="ja-JP" sz="1600" b="1">
            <a:solidFill>
              <a:schemeClr val="bg1"/>
            </a:solidFill>
          </a:endParaRPr>
        </a:p>
        <a:p>
          <a:r>
            <a:rPr kumimoji="1" lang="ja-JP" altLang="en-US" sz="1600" b="1">
              <a:solidFill>
                <a:schemeClr val="bg1"/>
              </a:solidFill>
            </a:rPr>
            <a:t>・計画段階での達成確認の必要があるときは、「実績列」に仮入力して判定を行ってください。</a:t>
          </a:r>
        </a:p>
      </xdr:txBody>
    </xdr:sp>
    <xdr:clientData/>
  </xdr:oneCellAnchor>
  <xdr:oneCellAnchor>
    <xdr:from>
      <xdr:col>7</xdr:col>
      <xdr:colOff>543664</xdr:colOff>
      <xdr:row>23</xdr:row>
      <xdr:rowOff>53854</xdr:rowOff>
    </xdr:from>
    <xdr:ext cx="6981825" cy="1122423"/>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11043576" y="7965207"/>
          <a:ext cx="6981825" cy="1122423"/>
        </a:xfrm>
        <a:prstGeom prst="rect">
          <a:avLst/>
        </a:prstGeom>
        <a:solidFill>
          <a:schemeClr val="accent2"/>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b="1">
              <a:solidFill>
                <a:schemeClr val="bg1"/>
              </a:solidFill>
            </a:rPr>
            <a:t>・夏季休暇は年間で最大３日間、年末年始が年間で最大６日間です。</a:t>
          </a:r>
          <a:endParaRPr kumimoji="1" lang="en-US" altLang="ja-JP" sz="1600" b="1">
            <a:solidFill>
              <a:schemeClr val="bg1"/>
            </a:solidFill>
          </a:endParaRPr>
        </a:p>
        <a:p>
          <a:r>
            <a:rPr kumimoji="1" lang="ja-JP" altLang="en-US" sz="1600" b="1">
              <a:solidFill>
                <a:schemeClr val="bg1"/>
              </a:solidFill>
            </a:rPr>
            <a:t>・年間の夏季休暇及び年末年始の取得数が上記日数を超える場合は、超える日数分を「現場閉所」として入力してください。</a:t>
          </a:r>
          <a:endParaRPr kumimoji="1" lang="en-US" altLang="ja-JP" sz="1600" b="1">
            <a:solidFill>
              <a:schemeClr val="bg1"/>
            </a:solidFill>
          </a:endParaRPr>
        </a:p>
      </xdr:txBody>
    </xdr:sp>
    <xdr:clientData/>
  </xdr:oneCellAnchor>
  <xdr:oneCellAnchor>
    <xdr:from>
      <xdr:col>7</xdr:col>
      <xdr:colOff>545966</xdr:colOff>
      <xdr:row>28</xdr:row>
      <xdr:rowOff>166781</xdr:rowOff>
    </xdr:from>
    <xdr:ext cx="6981825" cy="2495876"/>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11045878" y="9254752"/>
          <a:ext cx="6981825" cy="2495876"/>
        </a:xfrm>
        <a:prstGeom prst="rect">
          <a:avLst/>
        </a:prstGeom>
        <a:solidFill>
          <a:schemeClr val="accent2"/>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b="1">
              <a:solidFill>
                <a:schemeClr val="bg1"/>
              </a:solidFill>
            </a:rPr>
            <a:t>・週単位の週休２日の達成判断対象外となる週を発注者が指定している場合は、「指定対象外週の有無」の列に一週間単位（月曜日スタート）で「指定対象外週」と入力してください。</a:t>
          </a:r>
          <a:endParaRPr kumimoji="1" lang="en-US" altLang="ja-JP" sz="1600" b="1">
            <a:solidFill>
              <a:schemeClr val="bg1"/>
            </a:solidFill>
          </a:endParaRPr>
        </a:p>
        <a:p>
          <a:r>
            <a:rPr kumimoji="1" lang="ja-JP" altLang="en-US" sz="1600" b="1">
              <a:solidFill>
                <a:schemeClr val="bg1"/>
              </a:solidFill>
            </a:rPr>
            <a:t>・「指定対象外週」は週単位の達成判断対象から外れますが、月単位、通期においては達成判断の対象です。この期間に月・通期の週休２日に取り組んでいないと、週単位が達成できない週が一回でもあれば、一気に通期まで達成できなくなる場合もありますので、ご注意ください。</a:t>
          </a:r>
          <a:endParaRPr kumimoji="1" lang="en-US" altLang="ja-JP" sz="1600" b="1">
            <a:solidFill>
              <a:schemeClr val="bg1"/>
            </a:solidFill>
          </a:endParaRPr>
        </a:p>
      </xdr:txBody>
    </xdr:sp>
    <xdr:clientData/>
  </xdr:oneCellAnchor>
  <xdr:oneCellAnchor>
    <xdr:from>
      <xdr:col>7</xdr:col>
      <xdr:colOff>531159</xdr:colOff>
      <xdr:row>1</xdr:row>
      <xdr:rowOff>28014</xdr:rowOff>
    </xdr:from>
    <xdr:ext cx="6973981" cy="1809150"/>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11031071" y="263338"/>
          <a:ext cx="6973981" cy="1809150"/>
        </a:xfrm>
        <a:prstGeom prst="rect">
          <a:avLst/>
        </a:prstGeom>
        <a:solidFill>
          <a:schemeClr val="accent2"/>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b="1">
              <a:solidFill>
                <a:schemeClr val="bg1"/>
              </a:solidFill>
            </a:rPr>
            <a:t>・黄色の着色部分へ入力してください（記入例は削除してください）</a:t>
          </a:r>
          <a:endParaRPr kumimoji="1" lang="en-US" altLang="ja-JP" sz="1600" b="1">
            <a:solidFill>
              <a:schemeClr val="bg1"/>
            </a:solidFill>
          </a:endParaRPr>
        </a:p>
        <a:p>
          <a:r>
            <a:rPr kumimoji="1" lang="ja-JP" altLang="en-US" sz="1600" b="1">
              <a:solidFill>
                <a:schemeClr val="bg1"/>
              </a:solidFill>
            </a:rPr>
            <a:t>・工事着手日、工事完成日を入力すると自動的に日付と曜日を生成します。</a:t>
          </a:r>
          <a:endParaRPr kumimoji="1" lang="en-US" altLang="ja-JP" sz="1600" b="1">
            <a:solidFill>
              <a:schemeClr val="bg1"/>
            </a:solidFill>
          </a:endParaRPr>
        </a:p>
        <a:p>
          <a:r>
            <a:rPr kumimoji="1" lang="ja-JP" altLang="en-US" sz="1600" b="1">
              <a:solidFill>
                <a:schemeClr val="bg1"/>
              </a:solidFill>
            </a:rPr>
            <a:t>・最長２年間分（７３１日分）の計算シートを作っていますので、これより長い場合は監督員と相談してご対応ください。</a:t>
          </a:r>
          <a:endParaRPr kumimoji="1" lang="en-US" altLang="ja-JP" sz="1600" b="1">
            <a:solidFill>
              <a:schemeClr val="bg1"/>
            </a:solidFill>
          </a:endParaRPr>
        </a:p>
        <a:p>
          <a:r>
            <a:rPr kumimoji="1" lang="ja-JP" altLang="en-US" sz="1600" b="1">
              <a:solidFill>
                <a:schemeClr val="bg1"/>
              </a:solidFill>
            </a:rPr>
            <a:t>・契約工期と工事着手日、工事完成日は異なりますのでご注意ください。</a:t>
          </a:r>
        </a:p>
      </xdr:txBody>
    </xdr:sp>
    <xdr:clientData/>
  </xdr:oneCellAnchor>
  <xdr:oneCellAnchor>
    <xdr:from>
      <xdr:col>7</xdr:col>
      <xdr:colOff>552043</xdr:colOff>
      <xdr:row>17</xdr:row>
      <xdr:rowOff>208669</xdr:rowOff>
    </xdr:from>
    <xdr:ext cx="6973981" cy="1122423"/>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11051955" y="6674463"/>
          <a:ext cx="6973981" cy="1122423"/>
        </a:xfrm>
        <a:prstGeom prst="rect">
          <a:avLst/>
        </a:prstGeom>
        <a:solidFill>
          <a:schemeClr val="accent2"/>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b="1">
              <a:solidFill>
                <a:schemeClr val="bg1"/>
              </a:solidFill>
            </a:rPr>
            <a:t>・「計画」列及び「実績」列には</a:t>
          </a:r>
          <a:endParaRPr kumimoji="1" lang="en-US" altLang="ja-JP" sz="1600" b="1">
            <a:solidFill>
              <a:schemeClr val="bg1"/>
            </a:solidFill>
          </a:endParaRPr>
        </a:p>
        <a:p>
          <a:r>
            <a:rPr kumimoji="1" lang="ja-JP" altLang="en-US" sz="1600" b="1">
              <a:solidFill>
                <a:schemeClr val="bg1"/>
              </a:solidFill>
            </a:rPr>
            <a:t>　　現場閉所　　夏季休暇　　年末年始　　一時中止　工場製作</a:t>
          </a:r>
          <a:endParaRPr kumimoji="1" lang="en-US" altLang="ja-JP" sz="1600" b="1">
            <a:solidFill>
              <a:schemeClr val="bg1"/>
            </a:solidFill>
          </a:endParaRPr>
        </a:p>
        <a:p>
          <a:r>
            <a:rPr kumimoji="1" lang="ja-JP" altLang="en-US" sz="1600" b="1">
              <a:solidFill>
                <a:schemeClr val="bg1"/>
              </a:solidFill>
            </a:rPr>
            <a:t>　のいずれかを入力してください</a:t>
          </a:r>
          <a:endParaRPr kumimoji="1" lang="en-US" altLang="ja-JP" sz="1600" b="1">
            <a:solidFill>
              <a:schemeClr val="bg1"/>
            </a:solidFill>
          </a:endParaRPr>
        </a:p>
      </xdr:txBody>
    </xdr:sp>
    <xdr:clientData/>
  </xdr:oneCellAnchor>
  <xdr:oneCellAnchor>
    <xdr:from>
      <xdr:col>7</xdr:col>
      <xdr:colOff>583470</xdr:colOff>
      <xdr:row>56</xdr:row>
      <xdr:rowOff>212928</xdr:rowOff>
    </xdr:from>
    <xdr:ext cx="6991706" cy="5726193"/>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11083382" y="15889957"/>
          <a:ext cx="6991706" cy="5726193"/>
        </a:xfrm>
        <a:prstGeom prst="rect">
          <a:avLst/>
        </a:prstGeom>
        <a:solidFill>
          <a:srgbClr val="7030A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600" b="1">
              <a:solidFill>
                <a:schemeClr val="bg1"/>
              </a:solidFill>
            </a:rPr>
            <a:t>【</a:t>
          </a:r>
          <a:r>
            <a:rPr kumimoji="1" lang="ja-JP" altLang="en-US" sz="1600" b="1">
              <a:solidFill>
                <a:schemeClr val="bg1"/>
              </a:solidFill>
            </a:rPr>
            <a:t>交替制の場合の注意事項</a:t>
          </a:r>
          <a:r>
            <a:rPr kumimoji="1" lang="en-US" altLang="ja-JP" sz="1600" b="1">
              <a:solidFill>
                <a:schemeClr val="bg1"/>
              </a:solidFill>
            </a:rPr>
            <a:t>】</a:t>
          </a:r>
        </a:p>
        <a:p>
          <a:r>
            <a:rPr kumimoji="1" lang="ja-JP" altLang="en-US" sz="1600" b="1">
              <a:solidFill>
                <a:schemeClr val="bg1"/>
              </a:solidFill>
            </a:rPr>
            <a:t>・「受注者欄」に会社名と個人のお名前を記入して使用し、対象者</a:t>
          </a:r>
          <a:r>
            <a:rPr kumimoji="1" lang="en-US" altLang="ja-JP" sz="1600" b="1">
              <a:solidFill>
                <a:schemeClr val="bg1"/>
              </a:solidFill>
            </a:rPr>
            <a:t>1</a:t>
          </a:r>
          <a:r>
            <a:rPr kumimoji="1" lang="ja-JP" altLang="en-US" sz="1600" b="1">
              <a:solidFill>
                <a:schemeClr val="bg1"/>
              </a:solidFill>
            </a:rPr>
            <a:t>人につき１つのエクセルファイルを作成して管理してください。</a:t>
          </a:r>
          <a:endParaRPr kumimoji="1" lang="en-US" altLang="ja-JP" sz="1600" b="1">
            <a:solidFill>
              <a:schemeClr val="bg1"/>
            </a:solidFill>
          </a:endParaRPr>
        </a:p>
        <a:p>
          <a:r>
            <a:rPr kumimoji="1" lang="ja-JP" altLang="en-US" sz="1600" b="1">
              <a:solidFill>
                <a:schemeClr val="bg1"/>
              </a:solidFill>
            </a:rPr>
            <a:t>・「工事着手日」「工事完成日」には、対象者の方の入場日及び退場日を入力してください。</a:t>
          </a:r>
        </a:p>
        <a:p>
          <a:r>
            <a:rPr kumimoji="1" lang="ja-JP" altLang="en-US" sz="1600" b="1">
              <a:solidFill>
                <a:schemeClr val="bg1"/>
              </a:solidFill>
            </a:rPr>
            <a:t>・休みの日は「現場閉所」と入力してください</a:t>
          </a:r>
        </a:p>
        <a:p>
          <a:r>
            <a:rPr kumimoji="1" lang="ja-JP" altLang="en-US" sz="1600" b="1">
              <a:solidFill>
                <a:schemeClr val="bg1"/>
              </a:solidFill>
            </a:rPr>
            <a:t>・途中で長期にわたって現場から離れる場合は「一時中止」を入力して、集計から外れるようにしてください。</a:t>
          </a:r>
          <a:endParaRPr kumimoji="1" lang="en-US" altLang="ja-JP" sz="1600" b="1">
            <a:solidFill>
              <a:schemeClr val="bg1"/>
            </a:solidFill>
          </a:endParaRPr>
        </a:p>
        <a:p>
          <a:r>
            <a:rPr kumimoji="1" lang="ja-JP" altLang="en-US" sz="1600" b="1">
              <a:solidFill>
                <a:schemeClr val="bg1"/>
              </a:solidFill>
            </a:rPr>
            <a:t>・交替制の場合、計画段階での「休日取得　計画・実績表」の提出は不要です。</a:t>
          </a:r>
          <a:endParaRPr kumimoji="1" lang="en-US" altLang="ja-JP" sz="1600" b="1">
            <a:solidFill>
              <a:schemeClr val="bg1"/>
            </a:solidFill>
          </a:endParaRPr>
        </a:p>
        <a:p>
          <a:r>
            <a:rPr kumimoji="1" lang="ja-JP" altLang="en-US" sz="1600" b="1">
              <a:solidFill>
                <a:schemeClr val="bg1"/>
              </a:solidFill>
            </a:rPr>
            <a:t>・各対象者の休日取得状況を「実績列」に入力し、定期的に監督員の確認を受けてください。</a:t>
          </a:r>
          <a:endParaRPr kumimoji="1" lang="en-US" altLang="ja-JP" sz="1600" b="1">
            <a:solidFill>
              <a:schemeClr val="bg1"/>
            </a:solidFill>
          </a:endParaRPr>
        </a:p>
        <a:p>
          <a:r>
            <a:rPr kumimoji="1" lang="ja-JP" altLang="en-US" sz="1600" b="1">
              <a:solidFill>
                <a:schemeClr val="bg1"/>
              </a:solidFill>
            </a:rPr>
            <a:t>・週休２日の実績報告の際は、まずこの「休日取得　計画・実績表」右上の「達成状況（実績）」欄で各対象者の達成状況を確認してください。全員が達成できた実績のうち、最も上位のものをその工事の実績として「週休２日促進工事実績報告書」に入力し、監督員に提出してください。</a:t>
          </a:r>
          <a:endParaRPr kumimoji="1" lang="en-US" altLang="ja-JP" sz="1600" b="1">
            <a:solidFill>
              <a:schemeClr val="bg1"/>
            </a:solidFill>
          </a:endParaRPr>
        </a:p>
      </xdr:txBody>
    </xdr:sp>
    <xdr:clientData/>
  </xdr:oneCellAnchor>
  <xdr:oneCellAnchor>
    <xdr:from>
      <xdr:col>7</xdr:col>
      <xdr:colOff>532866</xdr:colOff>
      <xdr:row>6</xdr:row>
      <xdr:rowOff>11996</xdr:rowOff>
    </xdr:from>
    <xdr:ext cx="6973981" cy="4212692"/>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11032778" y="2286790"/>
          <a:ext cx="6973981" cy="4212692"/>
        </a:xfrm>
        <a:prstGeom prst="rect">
          <a:avLst/>
        </a:prstGeom>
        <a:solidFill>
          <a:schemeClr val="accent2"/>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b="1">
              <a:solidFill>
                <a:schemeClr val="bg1"/>
              </a:solidFill>
            </a:rPr>
            <a:t>・着工前に、この「休日取得　計画・実績表」の「計画」列に入力し、監督員へ提出してください（交替制を除く）。</a:t>
          </a:r>
          <a:endParaRPr kumimoji="1" lang="en-US" altLang="ja-JP" sz="1600" b="1">
            <a:solidFill>
              <a:schemeClr val="bg1"/>
            </a:solidFill>
          </a:endParaRPr>
        </a:p>
        <a:p>
          <a:r>
            <a:rPr kumimoji="1" lang="ja-JP" altLang="en-US" sz="1600" b="1">
              <a:solidFill>
                <a:schemeClr val="bg1"/>
              </a:solidFill>
            </a:rPr>
            <a:t>・休日取得の実績を「実績」列に入力して管理してください。監督員が定期的に実績の確認を行います（現場閉所・交替制共通）。確認方法（紙・電子データなど）は、監督員とご相談ください。</a:t>
          </a:r>
          <a:endParaRPr kumimoji="1" lang="en-US" altLang="ja-JP" sz="1600" b="1">
            <a:solidFill>
              <a:schemeClr val="bg1"/>
            </a:solidFill>
          </a:endParaRPr>
        </a:p>
        <a:p>
          <a:r>
            <a:rPr kumimoji="1" lang="ja-JP" altLang="en-US" sz="1600" b="1">
              <a:solidFill>
                <a:schemeClr val="bg1"/>
              </a:solidFill>
            </a:rPr>
            <a:t>・週休２日の実績報告の際は、「実績」列を全て入力した上でこの「休日取得　計画・実績表」右上の「達成状況（実績）」欄を確認し、達成できた最も上位の実績を「週休２日促進工事実績報告書」に入力して監督員に提出してください（現場閉所・交替制共通。交替制の詳細は下記の「交替制の場合の注意事項」参照）。</a:t>
          </a:r>
          <a:endParaRPr kumimoji="1" lang="en-US" altLang="ja-JP" sz="1600" b="1">
            <a:solidFill>
              <a:schemeClr val="bg1"/>
            </a:solidFill>
          </a:endParaRPr>
        </a:p>
        <a:p>
          <a:r>
            <a:rPr kumimoji="1" lang="ja-JP" altLang="en-US" sz="1600" b="1">
              <a:solidFill>
                <a:schemeClr val="bg1"/>
              </a:solidFill>
            </a:rPr>
            <a:t>・「判定計算シート（週・月・通期単位）」は紙での出力を想定していないので、必要な場合はデータ上で監督員との確認をお願いします。</a:t>
          </a:r>
        </a:p>
      </xdr:txBody>
    </xdr:sp>
    <xdr:clientData/>
  </xdr:oneCellAnchor>
  <xdr:oneCellAnchor>
    <xdr:from>
      <xdr:col>7</xdr:col>
      <xdr:colOff>563275</xdr:colOff>
      <xdr:row>45</xdr:row>
      <xdr:rowOff>129658</xdr:rowOff>
    </xdr:from>
    <xdr:ext cx="6955872" cy="2495876"/>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11063187" y="13218129"/>
          <a:ext cx="6955872" cy="2495876"/>
        </a:xfrm>
        <a:prstGeom prst="rect">
          <a:avLst/>
        </a:prstGeom>
        <a:solidFill>
          <a:schemeClr val="accent2"/>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600" b="1">
              <a:solidFill>
                <a:schemeClr val="bg1"/>
              </a:solidFill>
            </a:rPr>
            <a:t>【</a:t>
          </a:r>
          <a:r>
            <a:rPr kumimoji="1" lang="ja-JP" altLang="en-US" sz="1600" b="1">
              <a:solidFill>
                <a:schemeClr val="bg1"/>
              </a:solidFill>
            </a:rPr>
            <a:t>休日の振替について</a:t>
          </a:r>
          <a:r>
            <a:rPr kumimoji="1" lang="en-US" altLang="ja-JP" sz="1600" b="1">
              <a:solidFill>
                <a:schemeClr val="bg1"/>
              </a:solidFill>
            </a:rPr>
            <a:t>】</a:t>
          </a:r>
        </a:p>
        <a:p>
          <a:r>
            <a:rPr kumimoji="1" lang="ja-JP" altLang="en-US" sz="1600" b="1">
              <a:solidFill>
                <a:schemeClr val="bg1"/>
              </a:solidFill>
            </a:rPr>
            <a:t>・週単位では、休日の振替は同じ週内で行う必要があります。</a:t>
          </a:r>
          <a:endParaRPr kumimoji="1" lang="en-US" altLang="ja-JP" sz="1600" b="1">
            <a:solidFill>
              <a:schemeClr val="bg1"/>
            </a:solidFill>
          </a:endParaRPr>
        </a:p>
        <a:p>
          <a:r>
            <a:rPr kumimoji="1" lang="ja-JP" altLang="en-US" sz="1600" b="1">
              <a:solidFill>
                <a:schemeClr val="bg1"/>
              </a:solidFill>
            </a:rPr>
            <a:t>・月単位（または通期）の場合は、同じ月内（または対象期間内）の別の週への振替が可能ですが、振替日は年末年始・夏季休暇を除く前後１４日以内に設定するよう努めてください。本シートの計算上、１４日以内の振替は必要条件になっていませんが、本制度の主旨をご理解の上、適時に休日を取得してください。</a:t>
          </a:r>
          <a:endParaRPr kumimoji="1" lang="en-US" altLang="ja-JP" sz="1600" b="1">
            <a:solidFill>
              <a:schemeClr val="bg1"/>
            </a:solidFill>
          </a:endParaRP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12</xdr:col>
      <xdr:colOff>60699</xdr:colOff>
      <xdr:row>20</xdr:row>
      <xdr:rowOff>452904</xdr:rowOff>
    </xdr:from>
    <xdr:ext cx="6973981" cy="779059"/>
    <xdr:sp macro="" textlink="">
      <xdr:nvSpPr>
        <xdr:cNvPr id="5" name="テキスト ボックス 4">
          <a:extLst>
            <a:ext uri="{FF2B5EF4-FFF2-40B4-BE49-F238E27FC236}">
              <a16:creationId xmlns:a16="http://schemas.microsoft.com/office/drawing/2014/main" id="{00000000-0008-0000-0100-000005000000}"/>
            </a:ext>
          </a:extLst>
        </xdr:cNvPr>
        <xdr:cNvSpPr txBox="1"/>
      </xdr:nvSpPr>
      <xdr:spPr>
        <a:xfrm>
          <a:off x="8268074" y="5612279"/>
          <a:ext cx="6973981" cy="779059"/>
        </a:xfrm>
        <a:prstGeom prst="rect">
          <a:avLst/>
        </a:prstGeom>
        <a:solidFill>
          <a:schemeClr val="accent2"/>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b="1">
              <a:solidFill>
                <a:schemeClr val="bg1"/>
              </a:solidFill>
            </a:rPr>
            <a:t>　現場閉所か交替制かを問わず、工事全体に対しての総括的な報告をこの書式にて監督員へ報告してください。</a:t>
          </a:r>
          <a:endParaRPr kumimoji="1" lang="en-US" altLang="ja-JP" sz="1600" b="1">
            <a:solidFill>
              <a:schemeClr val="bg1"/>
            </a:solidFill>
          </a:endParaRP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2</xdr:col>
      <xdr:colOff>561976</xdr:colOff>
      <xdr:row>17</xdr:row>
      <xdr:rowOff>19050</xdr:rowOff>
    </xdr:from>
    <xdr:ext cx="3676650" cy="607218"/>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4448176" y="2800350"/>
          <a:ext cx="3676650" cy="607218"/>
        </a:xfrm>
        <a:prstGeom prst="rect">
          <a:avLst/>
        </a:prstGeom>
        <a:solidFill>
          <a:schemeClr val="accent6"/>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b="1">
              <a:solidFill>
                <a:schemeClr val="bg1"/>
              </a:solidFill>
            </a:rPr>
            <a:t>１．入力された工期を月曜日スタート、日曜日エンドの日付に変換する（週単位のみ）↑</a:t>
          </a:r>
          <a:endParaRPr kumimoji="1" lang="en-US" altLang="ja-JP" sz="1200" b="1">
            <a:solidFill>
              <a:schemeClr val="bg1"/>
            </a:solidFill>
          </a:endParaRPr>
        </a:p>
      </xdr:txBody>
    </xdr:sp>
    <xdr:clientData/>
  </xdr:oneCellAnchor>
  <xdr:oneCellAnchor>
    <xdr:from>
      <xdr:col>0</xdr:col>
      <xdr:colOff>1343025</xdr:colOff>
      <xdr:row>23</xdr:row>
      <xdr:rowOff>152400</xdr:rowOff>
    </xdr:from>
    <xdr:ext cx="3286125" cy="607218"/>
    <xdr:sp macro="" textlink="">
      <xdr:nvSpPr>
        <xdr:cNvPr id="3" name="テキスト ボックス 2">
          <a:extLst>
            <a:ext uri="{FF2B5EF4-FFF2-40B4-BE49-F238E27FC236}">
              <a16:creationId xmlns:a16="http://schemas.microsoft.com/office/drawing/2014/main" id="{00000000-0008-0000-0300-000003000000}"/>
            </a:ext>
          </a:extLst>
        </xdr:cNvPr>
        <xdr:cNvSpPr txBox="1"/>
      </xdr:nvSpPr>
      <xdr:spPr>
        <a:xfrm>
          <a:off x="1343025" y="4057650"/>
          <a:ext cx="3286125" cy="607218"/>
        </a:xfrm>
        <a:prstGeom prst="rect">
          <a:avLst/>
        </a:prstGeom>
        <a:solidFill>
          <a:schemeClr val="accent6"/>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b="1">
              <a:solidFill>
                <a:schemeClr val="bg1"/>
              </a:solidFill>
            </a:rPr>
            <a:t>３．「指定対象外週」を入力したときはこれを優先して選ぶ（週単位のみ）↓</a:t>
          </a:r>
          <a:endParaRPr kumimoji="1" lang="en-US" altLang="ja-JP" sz="1200" b="1">
            <a:solidFill>
              <a:schemeClr val="bg1"/>
            </a:solidFill>
          </a:endParaRPr>
        </a:p>
      </xdr:txBody>
    </xdr:sp>
    <xdr:clientData/>
  </xdr:oneCellAnchor>
  <xdr:oneCellAnchor>
    <xdr:from>
      <xdr:col>5</xdr:col>
      <xdr:colOff>495300</xdr:colOff>
      <xdr:row>0</xdr:row>
      <xdr:rowOff>142875</xdr:rowOff>
    </xdr:from>
    <xdr:ext cx="3286125" cy="349776"/>
    <xdr:sp macro="" textlink="">
      <xdr:nvSpPr>
        <xdr:cNvPr id="4" name="テキスト ボックス 3">
          <a:extLst>
            <a:ext uri="{FF2B5EF4-FFF2-40B4-BE49-F238E27FC236}">
              <a16:creationId xmlns:a16="http://schemas.microsoft.com/office/drawing/2014/main" id="{00000000-0008-0000-0300-000004000000}"/>
            </a:ext>
          </a:extLst>
        </xdr:cNvPr>
        <xdr:cNvSpPr txBox="1"/>
      </xdr:nvSpPr>
      <xdr:spPr>
        <a:xfrm>
          <a:off x="8896350" y="142875"/>
          <a:ext cx="3286125" cy="349776"/>
        </a:xfrm>
        <a:prstGeom prst="rect">
          <a:avLst/>
        </a:prstGeom>
        <a:solidFill>
          <a:schemeClr val="accent6"/>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200" b="1">
              <a:solidFill>
                <a:schemeClr val="bg1"/>
              </a:solidFill>
            </a:rPr>
            <a:t>２．週ごとのカレンダーを生成する→</a:t>
          </a:r>
          <a:endParaRPr kumimoji="1" lang="en-US" altLang="ja-JP" sz="1200" b="1">
            <a:solidFill>
              <a:schemeClr val="bg1"/>
            </a:solidFill>
          </a:endParaRPr>
        </a:p>
      </xdr:txBody>
    </xdr:sp>
    <xdr:clientData/>
  </xdr:oneCellAnchor>
  <xdr:oneCellAnchor>
    <xdr:from>
      <xdr:col>10</xdr:col>
      <xdr:colOff>514350</xdr:colOff>
      <xdr:row>24</xdr:row>
      <xdr:rowOff>133350</xdr:rowOff>
    </xdr:from>
    <xdr:ext cx="3286125" cy="607218"/>
    <xdr:sp macro="" textlink="">
      <xdr:nvSpPr>
        <xdr:cNvPr id="5" name="テキスト ボックス 4">
          <a:extLst>
            <a:ext uri="{FF2B5EF4-FFF2-40B4-BE49-F238E27FC236}">
              <a16:creationId xmlns:a16="http://schemas.microsoft.com/office/drawing/2014/main" id="{00000000-0008-0000-0300-000005000000}"/>
            </a:ext>
          </a:extLst>
        </xdr:cNvPr>
        <xdr:cNvSpPr txBox="1"/>
      </xdr:nvSpPr>
      <xdr:spPr>
        <a:xfrm>
          <a:off x="14297025" y="4362450"/>
          <a:ext cx="3286125" cy="607218"/>
        </a:xfrm>
        <a:prstGeom prst="rect">
          <a:avLst/>
        </a:prstGeom>
        <a:solidFill>
          <a:schemeClr val="accent6"/>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b="1">
              <a:solidFill>
                <a:schemeClr val="bg1"/>
              </a:solidFill>
            </a:rPr>
            <a:t>４．各日付に対応した休みの種類を計数して判断対象外、達成の判定をする↑</a:t>
          </a:r>
          <a:endParaRPr kumimoji="1" lang="en-US" altLang="ja-JP" sz="1200" b="1">
            <a:solidFill>
              <a:schemeClr val="bg1"/>
            </a:solidFill>
          </a:endParaRPr>
        </a:p>
      </xdr:txBody>
    </xdr:sp>
    <xdr:clientData/>
  </xdr:oneCellAnchor>
  <xdr:oneCellAnchor>
    <xdr:from>
      <xdr:col>4</xdr:col>
      <xdr:colOff>923925</xdr:colOff>
      <xdr:row>27</xdr:row>
      <xdr:rowOff>409575</xdr:rowOff>
    </xdr:from>
    <xdr:ext cx="6477000" cy="1980670"/>
    <xdr:sp macro="" textlink="">
      <xdr:nvSpPr>
        <xdr:cNvPr id="6" name="テキスト ボックス 5">
          <a:extLst>
            <a:ext uri="{FF2B5EF4-FFF2-40B4-BE49-F238E27FC236}">
              <a16:creationId xmlns:a16="http://schemas.microsoft.com/office/drawing/2014/main" id="{00000000-0008-0000-0300-000006000000}"/>
            </a:ext>
          </a:extLst>
        </xdr:cNvPr>
        <xdr:cNvSpPr txBox="1"/>
      </xdr:nvSpPr>
      <xdr:spPr>
        <a:xfrm>
          <a:off x="8086725" y="5153025"/>
          <a:ext cx="6477000" cy="1980670"/>
        </a:xfrm>
        <a:prstGeom prst="rect">
          <a:avLst/>
        </a:prstGeom>
        <a:solidFill>
          <a:srgbClr val="FF00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4400" b="1">
              <a:solidFill>
                <a:schemeClr val="bg1"/>
              </a:solidFill>
            </a:rPr>
            <a:t>このシートは計算シート</a:t>
          </a:r>
          <a:endParaRPr kumimoji="1" lang="en-US" altLang="ja-JP" sz="4400" b="1">
            <a:solidFill>
              <a:schemeClr val="bg1"/>
            </a:solidFill>
          </a:endParaRPr>
        </a:p>
        <a:p>
          <a:pPr algn="ctr"/>
          <a:r>
            <a:rPr kumimoji="1" lang="ja-JP" altLang="en-US" sz="4400" b="1">
              <a:solidFill>
                <a:schemeClr val="bg1"/>
              </a:solidFill>
            </a:rPr>
            <a:t>なので触らない事</a:t>
          </a:r>
          <a:endParaRPr kumimoji="1" lang="en-US" altLang="ja-JP" sz="4400" b="1">
            <a:solidFill>
              <a:schemeClr val="bg1"/>
            </a:solidFill>
          </a:endParaRP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0</xdr:col>
      <xdr:colOff>495301</xdr:colOff>
      <xdr:row>50</xdr:row>
      <xdr:rowOff>169719</xdr:rowOff>
    </xdr:from>
    <xdr:ext cx="5029200" cy="2924840"/>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495301" y="12292446"/>
          <a:ext cx="5029200" cy="2924840"/>
        </a:xfrm>
        <a:prstGeom prst="rect">
          <a:avLst/>
        </a:prstGeom>
        <a:solidFill>
          <a:srgbClr val="FF00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4400" b="1">
              <a:solidFill>
                <a:schemeClr val="bg1"/>
              </a:solidFill>
            </a:rPr>
            <a:t>このシートは計算シートなので触らない事</a:t>
          </a:r>
          <a:endParaRPr kumimoji="1" lang="en-US" altLang="ja-JP" sz="4400" b="1">
            <a:solidFill>
              <a:schemeClr val="bg1"/>
            </a:solidFill>
          </a:endParaRPr>
        </a:p>
      </xdr:txBody>
    </xdr:sp>
    <xdr:clientData/>
  </xdr:oneCellAnchor>
  <xdr:oneCellAnchor>
    <xdr:from>
      <xdr:col>0</xdr:col>
      <xdr:colOff>2143125</xdr:colOff>
      <xdr:row>4</xdr:row>
      <xdr:rowOff>152400</xdr:rowOff>
    </xdr:from>
    <xdr:ext cx="3286125" cy="349776"/>
    <xdr:sp macro="" textlink="">
      <xdr:nvSpPr>
        <xdr:cNvPr id="3" name="テキスト ボックス 2">
          <a:extLst>
            <a:ext uri="{FF2B5EF4-FFF2-40B4-BE49-F238E27FC236}">
              <a16:creationId xmlns:a16="http://schemas.microsoft.com/office/drawing/2014/main" id="{00000000-0008-0000-0400-000003000000}"/>
            </a:ext>
          </a:extLst>
        </xdr:cNvPr>
        <xdr:cNvSpPr txBox="1"/>
      </xdr:nvSpPr>
      <xdr:spPr>
        <a:xfrm>
          <a:off x="2143125" y="1114425"/>
          <a:ext cx="3286125" cy="349776"/>
        </a:xfrm>
        <a:prstGeom prst="rect">
          <a:avLst/>
        </a:prstGeom>
        <a:solidFill>
          <a:schemeClr val="accent5"/>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200" b="1">
              <a:solidFill>
                <a:schemeClr val="bg1"/>
              </a:solidFill>
            </a:rPr>
            <a:t>１．月ごとのカレンダーを生成する→</a:t>
          </a:r>
          <a:endParaRPr kumimoji="1" lang="en-US" altLang="ja-JP" sz="1200" b="1">
            <a:solidFill>
              <a:schemeClr val="bg1"/>
            </a:solidFill>
          </a:endParaRPr>
        </a:p>
      </xdr:txBody>
    </xdr:sp>
    <xdr:clientData/>
  </xdr:oneCellAnchor>
  <xdr:oneCellAnchor>
    <xdr:from>
      <xdr:col>0</xdr:col>
      <xdr:colOff>2528454</xdr:colOff>
      <xdr:row>45</xdr:row>
      <xdr:rowOff>121228</xdr:rowOff>
    </xdr:from>
    <xdr:ext cx="3286125" cy="607218"/>
    <xdr:sp macro="" textlink="">
      <xdr:nvSpPr>
        <xdr:cNvPr id="5" name="テキスト ボックス 4">
          <a:extLst>
            <a:ext uri="{FF2B5EF4-FFF2-40B4-BE49-F238E27FC236}">
              <a16:creationId xmlns:a16="http://schemas.microsoft.com/office/drawing/2014/main" id="{00000000-0008-0000-0400-000005000000}"/>
            </a:ext>
          </a:extLst>
        </xdr:cNvPr>
        <xdr:cNvSpPr txBox="1"/>
      </xdr:nvSpPr>
      <xdr:spPr>
        <a:xfrm>
          <a:off x="2528454" y="11031683"/>
          <a:ext cx="3286125" cy="607218"/>
        </a:xfrm>
        <a:prstGeom prst="rect">
          <a:avLst/>
        </a:prstGeom>
        <a:solidFill>
          <a:schemeClr val="accent5"/>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b="1">
              <a:solidFill>
                <a:schemeClr val="bg1"/>
              </a:solidFill>
            </a:rPr>
            <a:t>２．各日付に対応した休みの種類を計数して判断対象外、達成の判定をする→</a:t>
          </a:r>
          <a:endParaRPr kumimoji="1" lang="en-US" altLang="ja-JP" sz="1200" b="1">
            <a:solidFill>
              <a:schemeClr val="bg1"/>
            </a:solidFill>
          </a:endParaRP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1</xdr:col>
      <xdr:colOff>152400</xdr:colOff>
      <xdr:row>12</xdr:row>
      <xdr:rowOff>0</xdr:rowOff>
    </xdr:from>
    <xdr:ext cx="3286125" cy="607218"/>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2095500" y="1952625"/>
          <a:ext cx="3286125" cy="607218"/>
        </a:xfrm>
        <a:prstGeom prst="rect">
          <a:avLst/>
        </a:prstGeom>
        <a:solidFill>
          <a:schemeClr val="tx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l"/>
          <a:r>
            <a:rPr kumimoji="1" lang="ja-JP" altLang="en-US" sz="1200" b="1">
              <a:solidFill>
                <a:schemeClr val="bg1"/>
              </a:solidFill>
            </a:rPr>
            <a:t>１．各日付に対応した休みの種類を計数して判断対象外、達成の判断をする→</a:t>
          </a:r>
          <a:endParaRPr kumimoji="1" lang="en-US" altLang="ja-JP" sz="1200" b="1">
            <a:solidFill>
              <a:schemeClr val="bg1"/>
            </a:solidFill>
          </a:endParaRPr>
        </a:p>
      </xdr:txBody>
    </xdr:sp>
    <xdr:clientData/>
  </xdr:oneCellAnchor>
  <xdr:oneCellAnchor>
    <xdr:from>
      <xdr:col>0</xdr:col>
      <xdr:colOff>152400</xdr:colOff>
      <xdr:row>16</xdr:row>
      <xdr:rowOff>142875</xdr:rowOff>
    </xdr:from>
    <xdr:ext cx="5029200" cy="2924840"/>
    <xdr:sp macro="" textlink="">
      <xdr:nvSpPr>
        <xdr:cNvPr id="3" name="テキスト ボックス 2">
          <a:extLst>
            <a:ext uri="{FF2B5EF4-FFF2-40B4-BE49-F238E27FC236}">
              <a16:creationId xmlns:a16="http://schemas.microsoft.com/office/drawing/2014/main" id="{00000000-0008-0000-0500-000003000000}"/>
            </a:ext>
          </a:extLst>
        </xdr:cNvPr>
        <xdr:cNvSpPr txBox="1"/>
      </xdr:nvSpPr>
      <xdr:spPr>
        <a:xfrm>
          <a:off x="152400" y="2762250"/>
          <a:ext cx="5029200" cy="2924840"/>
        </a:xfrm>
        <a:prstGeom prst="rect">
          <a:avLst/>
        </a:prstGeom>
        <a:solidFill>
          <a:srgbClr val="FF00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4400" b="1">
              <a:solidFill>
                <a:schemeClr val="bg1"/>
              </a:solidFill>
            </a:rPr>
            <a:t>このシートは計算シートなので触らない事</a:t>
          </a:r>
          <a:endParaRPr kumimoji="1" lang="en-US" altLang="ja-JP" sz="4400" b="1">
            <a:solidFill>
              <a:schemeClr val="bg1"/>
            </a:solidFill>
          </a:endParaRP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2.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3.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4.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5.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7" tint="0.79998168889431442"/>
    <pageSetUpPr fitToPage="1"/>
  </sheetPr>
  <dimension ref="B1:V745"/>
  <sheetViews>
    <sheetView tabSelected="1" view="pageBreakPreview" topLeftCell="A19" zoomScale="85" zoomScaleNormal="85" zoomScaleSheetLayoutView="85" workbookViewId="0">
      <selection activeCell="F11" sqref="F11"/>
    </sheetView>
  </sheetViews>
  <sheetFormatPr defaultRowHeight="18.75"/>
  <cols>
    <col min="2" max="2" width="29.625" style="2" customWidth="1"/>
    <col min="3" max="3" width="29.625" style="1" customWidth="1"/>
    <col min="4" max="5" width="16.5" style="1" customWidth="1"/>
    <col min="6" max="6" width="27.75" style="1" bestFit="1" customWidth="1"/>
    <col min="22" max="22" width="13" bestFit="1" customWidth="1"/>
  </cols>
  <sheetData>
    <row r="1" spans="2:6">
      <c r="F1" s="2" t="s">
        <v>67</v>
      </c>
    </row>
    <row r="2" spans="2:6" ht="33">
      <c r="B2" s="135" t="s">
        <v>66</v>
      </c>
      <c r="F2" s="153"/>
    </row>
    <row r="3" spans="2:6" ht="19.5" thickBot="1">
      <c r="F3" s="153"/>
    </row>
    <row r="4" spans="2:6" ht="36" customHeight="1">
      <c r="B4" s="72" t="s">
        <v>55</v>
      </c>
      <c r="C4" s="79" t="s">
        <v>56</v>
      </c>
      <c r="D4" s="150"/>
      <c r="E4" s="187" t="s">
        <v>83</v>
      </c>
      <c r="F4" s="188"/>
    </row>
    <row r="5" spans="2:6" ht="36" customHeight="1">
      <c r="B5" s="185" t="s">
        <v>73</v>
      </c>
      <c r="C5" s="161" t="s">
        <v>57</v>
      </c>
      <c r="D5" s="150"/>
      <c r="E5" s="164" t="s">
        <v>80</v>
      </c>
      <c r="F5" s="166" t="str">
        <f>'判定計算シート(週単位)'!$H$24</f>
        <v>達成</v>
      </c>
    </row>
    <row r="6" spans="2:6" ht="36" customHeight="1">
      <c r="B6" s="186"/>
      <c r="C6" s="161" t="s">
        <v>68</v>
      </c>
      <c r="D6" s="150"/>
      <c r="E6" s="164" t="s">
        <v>81</v>
      </c>
      <c r="F6" s="163" t="str">
        <f>'判定計算シート(月単位)'!$B$79</f>
        <v>未達成</v>
      </c>
    </row>
    <row r="7" spans="2:6" ht="36" customHeight="1" thickBot="1">
      <c r="B7" s="158" t="s">
        <v>76</v>
      </c>
      <c r="C7" s="161" t="s">
        <v>75</v>
      </c>
      <c r="D7" s="151"/>
      <c r="E7" s="165" t="s">
        <v>82</v>
      </c>
      <c r="F7" s="167" t="str">
        <f>'判定計算シート(通期) '!$F$12</f>
        <v>未達成</v>
      </c>
    </row>
    <row r="8" spans="2:6" ht="36" customHeight="1">
      <c r="B8" s="159" t="s">
        <v>78</v>
      </c>
      <c r="C8" s="154" t="s">
        <v>79</v>
      </c>
      <c r="D8" s="152"/>
      <c r="E8" s="155"/>
    </row>
    <row r="9" spans="2:6" ht="36" customHeight="1" thickBot="1">
      <c r="B9" s="162">
        <v>46113</v>
      </c>
      <c r="C9" s="160">
        <v>46843</v>
      </c>
      <c r="D9" s="157"/>
      <c r="E9" s="156"/>
    </row>
    <row r="10" spans="2:6" ht="19.5" thickBot="1"/>
    <row r="11" spans="2:6" s="25" customFormat="1" ht="36.75" customHeight="1">
      <c r="B11" s="82" t="s">
        <v>23</v>
      </c>
      <c r="C11" s="73" t="s">
        <v>24</v>
      </c>
      <c r="D11" s="132" t="s">
        <v>14</v>
      </c>
      <c r="E11" s="136" t="s">
        <v>64</v>
      </c>
      <c r="F11" s="137">
        <f>'判定計算シート(通期) '!$F$5</f>
        <v>6</v>
      </c>
    </row>
    <row r="12" spans="2:6" ht="36.75" customHeight="1" thickBot="1">
      <c r="B12" s="83">
        <v>46113</v>
      </c>
      <c r="C12" s="84">
        <v>46843</v>
      </c>
      <c r="D12" s="85">
        <f>'判定計算シート(週単位)'!C2</f>
        <v>731</v>
      </c>
      <c r="E12" s="138" t="s">
        <v>65</v>
      </c>
      <c r="F12" s="139">
        <f>'判定計算シート(通期) '!$F$6</f>
        <v>12</v>
      </c>
    </row>
    <row r="13" spans="2:6" ht="19.5" thickBot="1">
      <c r="C13" s="2"/>
      <c r="E13" s="23"/>
      <c r="F13" s="133"/>
    </row>
    <row r="14" spans="2:6" s="25" customFormat="1" ht="51.75">
      <c r="B14" s="72" t="s">
        <v>25</v>
      </c>
      <c r="C14" s="73" t="s">
        <v>26</v>
      </c>
      <c r="D14" s="171" t="s">
        <v>0</v>
      </c>
      <c r="E14" s="172" t="s">
        <v>27</v>
      </c>
      <c r="F14" s="173" t="s">
        <v>99</v>
      </c>
    </row>
    <row r="15" spans="2:6">
      <c r="B15" s="74" cm="1">
        <f t="array" ref="B15:B745">_xlfn.SEQUENCE(D12, 1, B12, 1)</f>
        <v>46113</v>
      </c>
      <c r="C15" s="75" t="str">
        <f>IF(B15="","",TEXT(B15,"aaa"))</f>
        <v>水</v>
      </c>
      <c r="D15" s="80"/>
      <c r="E15" s="80" t="s">
        <v>41</v>
      </c>
      <c r="F15" s="131"/>
    </row>
    <row r="16" spans="2:6" ht="19.5" thickBot="1">
      <c r="B16" s="76">
        <v>46114</v>
      </c>
      <c r="C16" s="75" t="str">
        <f t="shared" ref="C16:C79" si="0">IF(B16="","",TEXT(B16,"aaa"))</f>
        <v>木</v>
      </c>
      <c r="D16" s="80"/>
      <c r="E16" s="144" t="s">
        <v>41</v>
      </c>
      <c r="F16" s="147"/>
    </row>
    <row r="17" spans="2:22">
      <c r="B17" s="76">
        <v>46115</v>
      </c>
      <c r="C17" s="75" t="str">
        <f t="shared" si="0"/>
        <v>金</v>
      </c>
      <c r="D17" s="80"/>
      <c r="E17" s="144" t="s">
        <v>41</v>
      </c>
      <c r="F17" s="147"/>
      <c r="T17" s="69"/>
      <c r="U17" s="69"/>
      <c r="V17" s="69"/>
    </row>
    <row r="18" spans="2:22" ht="19.5" thickBot="1">
      <c r="B18" s="76">
        <v>46116</v>
      </c>
      <c r="C18" s="75" t="str">
        <f t="shared" si="0"/>
        <v>土</v>
      </c>
      <c r="D18" s="80" t="s">
        <v>22</v>
      </c>
      <c r="E18" s="144" t="s">
        <v>41</v>
      </c>
      <c r="F18" s="147"/>
      <c r="T18" s="70" t="s">
        <v>75</v>
      </c>
      <c r="U18" s="70" t="s">
        <v>51</v>
      </c>
      <c r="V18" s="71" t="s">
        <v>42</v>
      </c>
    </row>
    <row r="19" spans="2:22" ht="19.5" thickBot="1">
      <c r="B19" s="76">
        <v>46117</v>
      </c>
      <c r="C19" s="75" t="str">
        <f t="shared" si="0"/>
        <v>日</v>
      </c>
      <c r="D19" s="80" t="s">
        <v>22</v>
      </c>
      <c r="E19" s="144" t="s">
        <v>41</v>
      </c>
      <c r="F19" s="147"/>
      <c r="T19" s="71" t="s">
        <v>77</v>
      </c>
      <c r="U19" s="70" t="s">
        <v>49</v>
      </c>
    </row>
    <row r="20" spans="2:22">
      <c r="B20" s="76">
        <v>46118</v>
      </c>
      <c r="C20" s="75" t="str">
        <f t="shared" si="0"/>
        <v>月</v>
      </c>
      <c r="D20" s="80"/>
      <c r="E20" s="144" t="s">
        <v>41</v>
      </c>
      <c r="F20" s="147" t="s">
        <v>42</v>
      </c>
      <c r="U20" s="70" t="s">
        <v>52</v>
      </c>
    </row>
    <row r="21" spans="2:22">
      <c r="B21" s="76">
        <v>46119</v>
      </c>
      <c r="C21" s="75" t="str">
        <f t="shared" si="0"/>
        <v>火</v>
      </c>
      <c r="D21" s="80"/>
      <c r="E21" s="144" t="s">
        <v>41</v>
      </c>
      <c r="F21" s="149" t="s">
        <v>42</v>
      </c>
      <c r="U21" s="70" t="s">
        <v>53</v>
      </c>
    </row>
    <row r="22" spans="2:22" ht="19.5" thickBot="1">
      <c r="B22" s="76">
        <v>46120</v>
      </c>
      <c r="C22" s="75" t="str">
        <f t="shared" si="0"/>
        <v>水</v>
      </c>
      <c r="D22" s="80"/>
      <c r="E22" s="144" t="s">
        <v>41</v>
      </c>
      <c r="F22" s="149" t="s">
        <v>42</v>
      </c>
      <c r="U22" s="71" t="s">
        <v>54</v>
      </c>
    </row>
    <row r="23" spans="2:22">
      <c r="B23" s="76">
        <v>46121</v>
      </c>
      <c r="C23" s="75" t="str">
        <f t="shared" si="0"/>
        <v>木</v>
      </c>
      <c r="D23" s="80"/>
      <c r="E23" s="144" t="s">
        <v>41</v>
      </c>
      <c r="F23" s="149" t="s">
        <v>42</v>
      </c>
    </row>
    <row r="24" spans="2:22">
      <c r="B24" s="76">
        <v>46122</v>
      </c>
      <c r="C24" s="75" t="str">
        <f t="shared" si="0"/>
        <v>金</v>
      </c>
      <c r="D24" s="80"/>
      <c r="E24" s="144" t="s">
        <v>41</v>
      </c>
      <c r="F24" s="149" t="s">
        <v>42</v>
      </c>
    </row>
    <row r="25" spans="2:22">
      <c r="B25" s="76">
        <v>46123</v>
      </c>
      <c r="C25" s="75" t="str">
        <f t="shared" si="0"/>
        <v>土</v>
      </c>
      <c r="D25" s="80" t="s">
        <v>22</v>
      </c>
      <c r="E25" s="144" t="s">
        <v>41</v>
      </c>
      <c r="F25" s="149" t="s">
        <v>42</v>
      </c>
    </row>
    <row r="26" spans="2:22">
      <c r="B26" s="76">
        <v>46124</v>
      </c>
      <c r="C26" s="75" t="str">
        <f t="shared" si="0"/>
        <v>日</v>
      </c>
      <c r="D26" s="80" t="s">
        <v>22</v>
      </c>
      <c r="E26" s="144" t="s">
        <v>41</v>
      </c>
      <c r="F26" s="149" t="s">
        <v>42</v>
      </c>
    </row>
    <row r="27" spans="2:22">
      <c r="B27" s="76">
        <v>46125</v>
      </c>
      <c r="C27" s="75" t="str">
        <f t="shared" si="0"/>
        <v>月</v>
      </c>
      <c r="D27" s="80"/>
      <c r="E27" s="144" t="s">
        <v>41</v>
      </c>
      <c r="F27" s="147"/>
    </row>
    <row r="28" spans="2:22">
      <c r="B28" s="76">
        <v>46126</v>
      </c>
      <c r="C28" s="75" t="str">
        <f t="shared" si="0"/>
        <v>火</v>
      </c>
      <c r="D28" s="80"/>
      <c r="E28" s="144" t="s">
        <v>41</v>
      </c>
      <c r="F28" s="131"/>
    </row>
    <row r="29" spans="2:22">
      <c r="B29" s="76">
        <v>46127</v>
      </c>
      <c r="C29" s="75" t="str">
        <f t="shared" si="0"/>
        <v>水</v>
      </c>
      <c r="D29" s="80"/>
      <c r="E29" s="144" t="s">
        <v>41</v>
      </c>
      <c r="F29" s="131"/>
    </row>
    <row r="30" spans="2:22">
      <c r="B30" s="76">
        <v>46128</v>
      </c>
      <c r="C30" s="75" t="str">
        <f t="shared" si="0"/>
        <v>木</v>
      </c>
      <c r="D30" s="80"/>
      <c r="E30" s="144" t="s">
        <v>41</v>
      </c>
      <c r="F30" s="131"/>
    </row>
    <row r="31" spans="2:22">
      <c r="B31" s="76">
        <v>46129</v>
      </c>
      <c r="C31" s="75" t="str">
        <f t="shared" si="0"/>
        <v>金</v>
      </c>
      <c r="D31" s="80"/>
      <c r="E31" s="144" t="s">
        <v>41</v>
      </c>
      <c r="F31" s="131"/>
    </row>
    <row r="32" spans="2:22">
      <c r="B32" s="76">
        <v>46130</v>
      </c>
      <c r="C32" s="75" t="str">
        <f t="shared" si="0"/>
        <v>土</v>
      </c>
      <c r="D32" s="80" t="s">
        <v>22</v>
      </c>
      <c r="E32" s="144" t="s">
        <v>41</v>
      </c>
      <c r="F32" s="131"/>
    </row>
    <row r="33" spans="2:6">
      <c r="B33" s="76">
        <v>46131</v>
      </c>
      <c r="C33" s="75" t="str">
        <f t="shared" si="0"/>
        <v>日</v>
      </c>
      <c r="D33" s="80" t="s">
        <v>22</v>
      </c>
      <c r="E33" s="144" t="s">
        <v>41</v>
      </c>
      <c r="F33" s="131"/>
    </row>
    <row r="34" spans="2:6">
      <c r="B34" s="76">
        <v>46132</v>
      </c>
      <c r="C34" s="75" t="str">
        <f t="shared" si="0"/>
        <v>月</v>
      </c>
      <c r="D34" s="80"/>
      <c r="E34" s="144" t="s">
        <v>41</v>
      </c>
      <c r="F34" s="131"/>
    </row>
    <row r="35" spans="2:6">
      <c r="B35" s="76">
        <v>46133</v>
      </c>
      <c r="C35" s="75" t="str">
        <f t="shared" si="0"/>
        <v>火</v>
      </c>
      <c r="D35" s="80"/>
      <c r="E35" s="144" t="s">
        <v>41</v>
      </c>
      <c r="F35" s="131"/>
    </row>
    <row r="36" spans="2:6">
      <c r="B36" s="76">
        <v>46134</v>
      </c>
      <c r="C36" s="75" t="str">
        <f t="shared" si="0"/>
        <v>水</v>
      </c>
      <c r="D36" s="80"/>
      <c r="E36" s="144" t="s">
        <v>41</v>
      </c>
      <c r="F36" s="131"/>
    </row>
    <row r="37" spans="2:6">
      <c r="B37" s="76">
        <v>46135</v>
      </c>
      <c r="C37" s="75" t="str">
        <f t="shared" si="0"/>
        <v>木</v>
      </c>
      <c r="D37" s="80"/>
      <c r="E37" s="144" t="s">
        <v>41</v>
      </c>
      <c r="F37" s="131"/>
    </row>
    <row r="38" spans="2:6">
      <c r="B38" s="76">
        <v>46136</v>
      </c>
      <c r="C38" s="75" t="str">
        <f t="shared" si="0"/>
        <v>金</v>
      </c>
      <c r="D38" s="80"/>
      <c r="E38" s="144" t="s">
        <v>41</v>
      </c>
      <c r="F38" s="131"/>
    </row>
    <row r="39" spans="2:6">
      <c r="B39" s="76">
        <v>46137</v>
      </c>
      <c r="C39" s="75" t="str">
        <f t="shared" si="0"/>
        <v>土</v>
      </c>
      <c r="D39" s="80" t="s">
        <v>22</v>
      </c>
      <c r="E39" s="144" t="s">
        <v>41</v>
      </c>
      <c r="F39" s="131"/>
    </row>
    <row r="40" spans="2:6">
      <c r="B40" s="76">
        <v>46138</v>
      </c>
      <c r="C40" s="75" t="str">
        <f t="shared" si="0"/>
        <v>日</v>
      </c>
      <c r="D40" s="80" t="s">
        <v>22</v>
      </c>
      <c r="E40" s="144" t="s">
        <v>41</v>
      </c>
      <c r="F40" s="131"/>
    </row>
    <row r="41" spans="2:6">
      <c r="B41" s="76">
        <v>46139</v>
      </c>
      <c r="C41" s="75" t="str">
        <f t="shared" si="0"/>
        <v>月</v>
      </c>
      <c r="D41" s="80"/>
      <c r="E41" s="144" t="s">
        <v>41</v>
      </c>
      <c r="F41" s="131"/>
    </row>
    <row r="42" spans="2:6">
      <c r="B42" s="76">
        <v>46140</v>
      </c>
      <c r="C42" s="75" t="str">
        <f t="shared" si="0"/>
        <v>火</v>
      </c>
      <c r="D42" s="80"/>
      <c r="E42" s="144" t="s">
        <v>41</v>
      </c>
      <c r="F42" s="131"/>
    </row>
    <row r="43" spans="2:6">
      <c r="B43" s="76">
        <v>46141</v>
      </c>
      <c r="C43" s="75" t="str">
        <f t="shared" si="0"/>
        <v>水</v>
      </c>
      <c r="D43" s="80"/>
      <c r="E43" s="144" t="s">
        <v>41</v>
      </c>
      <c r="F43" s="131"/>
    </row>
    <row r="44" spans="2:6">
      <c r="B44" s="76">
        <v>46142</v>
      </c>
      <c r="C44" s="75" t="str">
        <f t="shared" si="0"/>
        <v>木</v>
      </c>
      <c r="D44" s="80"/>
      <c r="E44" s="144" t="s">
        <v>41</v>
      </c>
      <c r="F44" s="131"/>
    </row>
    <row r="45" spans="2:6">
      <c r="B45" s="76">
        <v>46143</v>
      </c>
      <c r="C45" s="75" t="str">
        <f t="shared" si="0"/>
        <v>金</v>
      </c>
      <c r="D45" s="80"/>
      <c r="E45" s="144" t="s">
        <v>41</v>
      </c>
      <c r="F45" s="131"/>
    </row>
    <row r="46" spans="2:6">
      <c r="B46" s="76">
        <v>46144</v>
      </c>
      <c r="C46" s="75" t="str">
        <f t="shared" si="0"/>
        <v>土</v>
      </c>
      <c r="D46" s="80" t="s">
        <v>22</v>
      </c>
      <c r="E46" s="144" t="s">
        <v>41</v>
      </c>
      <c r="F46" s="131"/>
    </row>
    <row r="47" spans="2:6">
      <c r="B47" s="76">
        <v>46145</v>
      </c>
      <c r="C47" s="75" t="str">
        <f t="shared" si="0"/>
        <v>日</v>
      </c>
      <c r="D47" s="80" t="s">
        <v>22</v>
      </c>
      <c r="E47" s="144" t="s">
        <v>41</v>
      </c>
      <c r="F47" s="131"/>
    </row>
    <row r="48" spans="2:6">
      <c r="B48" s="76">
        <v>46146</v>
      </c>
      <c r="C48" s="75" t="str">
        <f t="shared" si="0"/>
        <v>月</v>
      </c>
      <c r="D48" s="80"/>
      <c r="E48" s="80"/>
      <c r="F48" s="131"/>
    </row>
    <row r="49" spans="2:6">
      <c r="B49" s="76">
        <v>46147</v>
      </c>
      <c r="C49" s="75" t="str">
        <f t="shared" si="0"/>
        <v>火</v>
      </c>
      <c r="D49" s="80"/>
      <c r="E49" s="80"/>
      <c r="F49" s="131"/>
    </row>
    <row r="50" spans="2:6">
      <c r="B50" s="76">
        <v>46148</v>
      </c>
      <c r="C50" s="75" t="str">
        <f t="shared" si="0"/>
        <v>水</v>
      </c>
      <c r="D50" s="80"/>
      <c r="E50" s="80"/>
      <c r="F50" s="131"/>
    </row>
    <row r="51" spans="2:6">
      <c r="B51" s="76">
        <v>46149</v>
      </c>
      <c r="C51" s="75" t="str">
        <f t="shared" si="0"/>
        <v>木</v>
      </c>
      <c r="D51" s="80"/>
      <c r="E51" s="80"/>
      <c r="F51" s="131"/>
    </row>
    <row r="52" spans="2:6">
      <c r="B52" s="76">
        <v>46150</v>
      </c>
      <c r="C52" s="75" t="str">
        <f t="shared" si="0"/>
        <v>金</v>
      </c>
      <c r="D52" s="80"/>
      <c r="E52" s="80"/>
      <c r="F52" s="131"/>
    </row>
    <row r="53" spans="2:6">
      <c r="B53" s="76">
        <v>46151</v>
      </c>
      <c r="C53" s="75" t="str">
        <f t="shared" si="0"/>
        <v>土</v>
      </c>
      <c r="D53" s="80" t="s">
        <v>22</v>
      </c>
      <c r="E53" s="80" t="s">
        <v>69</v>
      </c>
      <c r="F53" s="131"/>
    </row>
    <row r="54" spans="2:6">
      <c r="B54" s="76">
        <v>46152</v>
      </c>
      <c r="C54" s="75" t="str">
        <f t="shared" si="0"/>
        <v>日</v>
      </c>
      <c r="D54" s="80" t="s">
        <v>22</v>
      </c>
      <c r="E54" s="80" t="s">
        <v>69</v>
      </c>
      <c r="F54" s="131"/>
    </row>
    <row r="55" spans="2:6">
      <c r="B55" s="76">
        <v>46153</v>
      </c>
      <c r="C55" s="75" t="str">
        <f t="shared" si="0"/>
        <v>月</v>
      </c>
      <c r="D55" s="80"/>
      <c r="E55" s="80" t="s">
        <v>72</v>
      </c>
      <c r="F55" s="131"/>
    </row>
    <row r="56" spans="2:6">
      <c r="B56" s="76">
        <v>46154</v>
      </c>
      <c r="C56" s="75" t="str">
        <f t="shared" si="0"/>
        <v>火</v>
      </c>
      <c r="D56" s="80"/>
      <c r="E56" s="80" t="s">
        <v>72</v>
      </c>
      <c r="F56" s="131"/>
    </row>
    <row r="57" spans="2:6">
      <c r="B57" s="76">
        <v>46155</v>
      </c>
      <c r="C57" s="75" t="str">
        <f t="shared" si="0"/>
        <v>水</v>
      </c>
      <c r="D57" s="80"/>
      <c r="E57" s="80" t="s">
        <v>72</v>
      </c>
      <c r="F57" s="131"/>
    </row>
    <row r="58" spans="2:6">
      <c r="B58" s="76">
        <v>46156</v>
      </c>
      <c r="C58" s="75" t="str">
        <f t="shared" si="0"/>
        <v>木</v>
      </c>
      <c r="D58" s="80"/>
      <c r="E58" s="80"/>
      <c r="F58" s="131"/>
    </row>
    <row r="59" spans="2:6">
      <c r="B59" s="76">
        <v>46157</v>
      </c>
      <c r="C59" s="75" t="str">
        <f t="shared" si="0"/>
        <v>金</v>
      </c>
      <c r="D59" s="80"/>
      <c r="E59" s="80"/>
      <c r="F59" s="131"/>
    </row>
    <row r="60" spans="2:6">
      <c r="B60" s="76">
        <v>46158</v>
      </c>
      <c r="C60" s="75" t="str">
        <f t="shared" si="0"/>
        <v>土</v>
      </c>
      <c r="D60" s="80" t="s">
        <v>22</v>
      </c>
      <c r="E60" s="80" t="s">
        <v>69</v>
      </c>
      <c r="F60" s="131"/>
    </row>
    <row r="61" spans="2:6">
      <c r="B61" s="76">
        <v>46159</v>
      </c>
      <c r="C61" s="75" t="str">
        <f t="shared" si="0"/>
        <v>日</v>
      </c>
      <c r="D61" s="80" t="s">
        <v>22</v>
      </c>
      <c r="E61" s="80" t="s">
        <v>69</v>
      </c>
      <c r="F61" s="131"/>
    </row>
    <row r="62" spans="2:6">
      <c r="B62" s="76">
        <v>46160</v>
      </c>
      <c r="C62" s="75" t="str">
        <f t="shared" si="0"/>
        <v>月</v>
      </c>
      <c r="D62" s="80"/>
      <c r="E62" s="80"/>
      <c r="F62" s="131"/>
    </row>
    <row r="63" spans="2:6">
      <c r="B63" s="76">
        <v>46161</v>
      </c>
      <c r="C63" s="75" t="str">
        <f t="shared" si="0"/>
        <v>火</v>
      </c>
      <c r="D63" s="80"/>
      <c r="E63" s="80"/>
      <c r="F63" s="131"/>
    </row>
    <row r="64" spans="2:6">
      <c r="B64" s="76">
        <v>46162</v>
      </c>
      <c r="C64" s="75" t="str">
        <f t="shared" si="0"/>
        <v>水</v>
      </c>
      <c r="D64" s="80"/>
      <c r="E64" s="80"/>
      <c r="F64" s="131"/>
    </row>
    <row r="65" spans="2:6">
      <c r="B65" s="76">
        <v>46163</v>
      </c>
      <c r="C65" s="75" t="str">
        <f t="shared" si="0"/>
        <v>木</v>
      </c>
      <c r="D65" s="80"/>
      <c r="E65" s="80"/>
      <c r="F65" s="131"/>
    </row>
    <row r="66" spans="2:6">
      <c r="B66" s="76">
        <v>46164</v>
      </c>
      <c r="C66" s="75" t="str">
        <f t="shared" si="0"/>
        <v>金</v>
      </c>
      <c r="D66" s="80"/>
      <c r="E66" s="80"/>
      <c r="F66" s="131"/>
    </row>
    <row r="67" spans="2:6">
      <c r="B67" s="76">
        <v>46165</v>
      </c>
      <c r="C67" s="75" t="str">
        <f t="shared" si="0"/>
        <v>土</v>
      </c>
      <c r="D67" s="80" t="s">
        <v>22</v>
      </c>
      <c r="E67" s="80" t="s">
        <v>51</v>
      </c>
      <c r="F67" s="131"/>
    </row>
    <row r="68" spans="2:6">
      <c r="B68" s="76">
        <v>46166</v>
      </c>
      <c r="C68" s="75" t="str">
        <f t="shared" si="0"/>
        <v>日</v>
      </c>
      <c r="D68" s="80" t="s">
        <v>22</v>
      </c>
      <c r="E68" s="80" t="s">
        <v>51</v>
      </c>
      <c r="F68" s="131"/>
    </row>
    <row r="69" spans="2:6">
      <c r="B69" s="76">
        <v>46167</v>
      </c>
      <c r="C69" s="75" t="str">
        <f t="shared" si="0"/>
        <v>月</v>
      </c>
      <c r="D69" s="80"/>
      <c r="E69" s="80" t="s">
        <v>51</v>
      </c>
      <c r="F69" s="131"/>
    </row>
    <row r="70" spans="2:6">
      <c r="B70" s="76">
        <v>46168</v>
      </c>
      <c r="C70" s="75" t="str">
        <f t="shared" si="0"/>
        <v>火</v>
      </c>
      <c r="D70" s="80"/>
      <c r="E70" s="80"/>
      <c r="F70" s="131"/>
    </row>
    <row r="71" spans="2:6">
      <c r="B71" s="76">
        <v>46169</v>
      </c>
      <c r="C71" s="75" t="str">
        <f t="shared" si="0"/>
        <v>水</v>
      </c>
      <c r="D71" s="80"/>
      <c r="E71" s="80"/>
      <c r="F71" s="131"/>
    </row>
    <row r="72" spans="2:6">
      <c r="B72" s="76">
        <v>46170</v>
      </c>
      <c r="C72" s="75" t="str">
        <f t="shared" si="0"/>
        <v>木</v>
      </c>
      <c r="D72" s="80"/>
      <c r="E72" s="80"/>
      <c r="F72" s="131"/>
    </row>
    <row r="73" spans="2:6">
      <c r="B73" s="76">
        <v>46171</v>
      </c>
      <c r="C73" s="75" t="str">
        <f t="shared" si="0"/>
        <v>金</v>
      </c>
      <c r="D73" s="80"/>
      <c r="E73" s="80"/>
      <c r="F73" s="131"/>
    </row>
    <row r="74" spans="2:6">
      <c r="B74" s="76">
        <v>46172</v>
      </c>
      <c r="C74" s="75" t="str">
        <f t="shared" si="0"/>
        <v>土</v>
      </c>
      <c r="D74" s="80" t="s">
        <v>22</v>
      </c>
      <c r="E74" s="80" t="s">
        <v>51</v>
      </c>
      <c r="F74" s="131"/>
    </row>
    <row r="75" spans="2:6">
      <c r="B75" s="76">
        <v>46173</v>
      </c>
      <c r="C75" s="75" t="str">
        <f t="shared" si="0"/>
        <v>日</v>
      </c>
      <c r="D75" s="80" t="s">
        <v>22</v>
      </c>
      <c r="E75" s="80" t="s">
        <v>51</v>
      </c>
      <c r="F75" s="131"/>
    </row>
    <row r="76" spans="2:6">
      <c r="B76" s="76">
        <v>46174</v>
      </c>
      <c r="C76" s="75" t="str">
        <f t="shared" si="0"/>
        <v>月</v>
      </c>
      <c r="D76" s="80"/>
      <c r="E76" s="80"/>
      <c r="F76" s="131"/>
    </row>
    <row r="77" spans="2:6">
      <c r="B77" s="76">
        <v>46175</v>
      </c>
      <c r="C77" s="75" t="str">
        <f t="shared" si="0"/>
        <v>火</v>
      </c>
      <c r="D77" s="80"/>
      <c r="E77" s="80"/>
      <c r="F77" s="131"/>
    </row>
    <row r="78" spans="2:6">
      <c r="B78" s="76">
        <v>46176</v>
      </c>
      <c r="C78" s="75" t="str">
        <f t="shared" si="0"/>
        <v>水</v>
      </c>
      <c r="D78" s="80"/>
      <c r="E78" s="80"/>
      <c r="F78" s="131"/>
    </row>
    <row r="79" spans="2:6">
      <c r="B79" s="76">
        <v>46177</v>
      </c>
      <c r="C79" s="75" t="str">
        <f t="shared" si="0"/>
        <v>木</v>
      </c>
      <c r="D79" s="80"/>
      <c r="E79" s="80"/>
      <c r="F79" s="131"/>
    </row>
    <row r="80" spans="2:6">
      <c r="B80" s="76">
        <v>46178</v>
      </c>
      <c r="C80" s="75" t="str">
        <f t="shared" ref="C80:C143" si="1">IF(B80="","",TEXT(B80,"aaa"))</f>
        <v>金</v>
      </c>
      <c r="D80" s="80"/>
      <c r="E80" s="80"/>
      <c r="F80" s="131"/>
    </row>
    <row r="81" spans="2:6">
      <c r="B81" s="76">
        <v>46179</v>
      </c>
      <c r="C81" s="75" t="str">
        <f t="shared" si="1"/>
        <v>土</v>
      </c>
      <c r="D81" s="80" t="s">
        <v>22</v>
      </c>
      <c r="E81" s="80" t="s">
        <v>51</v>
      </c>
      <c r="F81" s="131"/>
    </row>
    <row r="82" spans="2:6">
      <c r="B82" s="76">
        <v>46180</v>
      </c>
      <c r="C82" s="75" t="str">
        <f t="shared" si="1"/>
        <v>日</v>
      </c>
      <c r="D82" s="80" t="s">
        <v>22</v>
      </c>
      <c r="E82" s="80" t="s">
        <v>51</v>
      </c>
      <c r="F82" s="131"/>
    </row>
    <row r="83" spans="2:6">
      <c r="B83" s="76">
        <v>46181</v>
      </c>
      <c r="C83" s="75" t="str">
        <f t="shared" si="1"/>
        <v>月</v>
      </c>
      <c r="D83" s="80"/>
      <c r="E83" s="80"/>
      <c r="F83" s="131"/>
    </row>
    <row r="84" spans="2:6">
      <c r="B84" s="76">
        <v>46182</v>
      </c>
      <c r="C84" s="75" t="str">
        <f t="shared" si="1"/>
        <v>火</v>
      </c>
      <c r="D84" s="80"/>
      <c r="E84" s="80"/>
      <c r="F84" s="131"/>
    </row>
    <row r="85" spans="2:6">
      <c r="B85" s="76">
        <v>46183</v>
      </c>
      <c r="C85" s="75" t="str">
        <f t="shared" si="1"/>
        <v>水</v>
      </c>
      <c r="D85" s="80"/>
      <c r="E85" s="80"/>
      <c r="F85" s="131"/>
    </row>
    <row r="86" spans="2:6">
      <c r="B86" s="76">
        <v>46184</v>
      </c>
      <c r="C86" s="75" t="str">
        <f t="shared" si="1"/>
        <v>木</v>
      </c>
      <c r="D86" s="80"/>
      <c r="E86" s="80"/>
      <c r="F86" s="131"/>
    </row>
    <row r="87" spans="2:6">
      <c r="B87" s="76">
        <v>46185</v>
      </c>
      <c r="C87" s="75" t="str">
        <f t="shared" si="1"/>
        <v>金</v>
      </c>
      <c r="D87" s="80"/>
      <c r="E87" s="80"/>
      <c r="F87" s="131"/>
    </row>
    <row r="88" spans="2:6">
      <c r="B88" s="76">
        <v>46186</v>
      </c>
      <c r="C88" s="75" t="str">
        <f t="shared" si="1"/>
        <v>土</v>
      </c>
      <c r="D88" s="80" t="s">
        <v>22</v>
      </c>
      <c r="E88" s="80" t="s">
        <v>51</v>
      </c>
      <c r="F88" s="131"/>
    </row>
    <row r="89" spans="2:6">
      <c r="B89" s="76">
        <v>46187</v>
      </c>
      <c r="C89" s="75" t="str">
        <f t="shared" si="1"/>
        <v>日</v>
      </c>
      <c r="D89" s="80" t="s">
        <v>22</v>
      </c>
      <c r="E89" s="80" t="s">
        <v>51</v>
      </c>
      <c r="F89" s="131"/>
    </row>
    <row r="90" spans="2:6">
      <c r="B90" s="76">
        <v>46188</v>
      </c>
      <c r="C90" s="75" t="str">
        <f t="shared" si="1"/>
        <v>月</v>
      </c>
      <c r="D90" s="80"/>
      <c r="E90" s="80"/>
      <c r="F90" s="131"/>
    </row>
    <row r="91" spans="2:6">
      <c r="B91" s="76">
        <v>46189</v>
      </c>
      <c r="C91" s="75" t="str">
        <f t="shared" si="1"/>
        <v>火</v>
      </c>
      <c r="D91" s="80"/>
      <c r="E91" s="80"/>
      <c r="F91" s="131"/>
    </row>
    <row r="92" spans="2:6">
      <c r="B92" s="76">
        <v>46190</v>
      </c>
      <c r="C92" s="75" t="str">
        <f t="shared" si="1"/>
        <v>水</v>
      </c>
      <c r="D92" s="80"/>
      <c r="E92" s="80"/>
      <c r="F92" s="131"/>
    </row>
    <row r="93" spans="2:6">
      <c r="B93" s="76">
        <v>46191</v>
      </c>
      <c r="C93" s="75" t="str">
        <f t="shared" si="1"/>
        <v>木</v>
      </c>
      <c r="D93" s="80"/>
      <c r="E93" s="80"/>
      <c r="F93" s="131"/>
    </row>
    <row r="94" spans="2:6">
      <c r="B94" s="76">
        <v>46192</v>
      </c>
      <c r="C94" s="75" t="str">
        <f t="shared" si="1"/>
        <v>金</v>
      </c>
      <c r="D94" s="80"/>
      <c r="E94" s="80"/>
      <c r="F94" s="131"/>
    </row>
    <row r="95" spans="2:6">
      <c r="B95" s="76">
        <v>46193</v>
      </c>
      <c r="C95" s="75" t="str">
        <f t="shared" si="1"/>
        <v>土</v>
      </c>
      <c r="D95" s="144" t="s">
        <v>22</v>
      </c>
      <c r="E95" s="144" t="s">
        <v>51</v>
      </c>
      <c r="F95" s="131"/>
    </row>
    <row r="96" spans="2:6">
      <c r="B96" s="76">
        <v>46194</v>
      </c>
      <c r="C96" s="75" t="str">
        <f t="shared" si="1"/>
        <v>日</v>
      </c>
      <c r="D96" s="144" t="s">
        <v>22</v>
      </c>
      <c r="E96" s="144" t="s">
        <v>51</v>
      </c>
      <c r="F96" s="131"/>
    </row>
    <row r="97" spans="2:6">
      <c r="B97" s="76">
        <v>46195</v>
      </c>
      <c r="C97" s="75" t="str">
        <f t="shared" si="1"/>
        <v>月</v>
      </c>
      <c r="D97" s="80"/>
      <c r="E97" s="80"/>
      <c r="F97" s="131"/>
    </row>
    <row r="98" spans="2:6">
      <c r="B98" s="76">
        <v>46196</v>
      </c>
      <c r="C98" s="75" t="str">
        <f t="shared" si="1"/>
        <v>火</v>
      </c>
      <c r="D98" s="80"/>
      <c r="E98" s="80"/>
      <c r="F98" s="131"/>
    </row>
    <row r="99" spans="2:6">
      <c r="B99" s="76">
        <v>46197</v>
      </c>
      <c r="C99" s="75" t="str">
        <f t="shared" si="1"/>
        <v>水</v>
      </c>
      <c r="D99" s="80"/>
      <c r="E99" s="80"/>
      <c r="F99" s="131"/>
    </row>
    <row r="100" spans="2:6">
      <c r="B100" s="76">
        <v>46198</v>
      </c>
      <c r="C100" s="75" t="str">
        <f t="shared" si="1"/>
        <v>木</v>
      </c>
      <c r="D100" s="80"/>
      <c r="E100" s="80"/>
      <c r="F100" s="131"/>
    </row>
    <row r="101" spans="2:6">
      <c r="B101" s="76">
        <v>46199</v>
      </c>
      <c r="C101" s="75" t="str">
        <f t="shared" si="1"/>
        <v>金</v>
      </c>
      <c r="D101" s="80"/>
      <c r="E101" s="80"/>
      <c r="F101" s="131"/>
    </row>
    <row r="102" spans="2:6">
      <c r="B102" s="76">
        <v>46200</v>
      </c>
      <c r="C102" s="75" t="str">
        <f t="shared" si="1"/>
        <v>土</v>
      </c>
      <c r="D102" s="144" t="s">
        <v>22</v>
      </c>
      <c r="E102" s="144" t="s">
        <v>51</v>
      </c>
      <c r="F102" s="131"/>
    </row>
    <row r="103" spans="2:6">
      <c r="B103" s="76">
        <v>46201</v>
      </c>
      <c r="C103" s="75" t="str">
        <f t="shared" si="1"/>
        <v>日</v>
      </c>
      <c r="D103" s="144" t="s">
        <v>22</v>
      </c>
      <c r="E103" s="144" t="s">
        <v>51</v>
      </c>
      <c r="F103" s="131"/>
    </row>
    <row r="104" spans="2:6">
      <c r="B104" s="76">
        <v>46202</v>
      </c>
      <c r="C104" s="75" t="str">
        <f t="shared" si="1"/>
        <v>月</v>
      </c>
      <c r="D104" s="80"/>
      <c r="E104" s="80"/>
      <c r="F104" s="131"/>
    </row>
    <row r="105" spans="2:6">
      <c r="B105" s="76">
        <v>46203</v>
      </c>
      <c r="C105" s="75" t="str">
        <f t="shared" si="1"/>
        <v>火</v>
      </c>
      <c r="D105" s="80"/>
      <c r="E105" s="80"/>
      <c r="F105" s="131"/>
    </row>
    <row r="106" spans="2:6">
      <c r="B106" s="76">
        <v>46204</v>
      </c>
      <c r="C106" s="75" t="str">
        <f t="shared" si="1"/>
        <v>水</v>
      </c>
      <c r="D106" s="80"/>
      <c r="E106" s="80"/>
      <c r="F106" s="131"/>
    </row>
    <row r="107" spans="2:6">
      <c r="B107" s="76">
        <v>46205</v>
      </c>
      <c r="C107" s="75" t="str">
        <f t="shared" si="1"/>
        <v>木</v>
      </c>
      <c r="D107" s="80"/>
      <c r="E107" s="80"/>
      <c r="F107" s="131"/>
    </row>
    <row r="108" spans="2:6">
      <c r="B108" s="76">
        <v>46206</v>
      </c>
      <c r="C108" s="75" t="str">
        <f t="shared" si="1"/>
        <v>金</v>
      </c>
      <c r="D108" s="80"/>
      <c r="E108" s="80"/>
      <c r="F108" s="131"/>
    </row>
    <row r="109" spans="2:6">
      <c r="B109" s="76">
        <v>46207</v>
      </c>
      <c r="C109" s="75" t="str">
        <f t="shared" si="1"/>
        <v>土</v>
      </c>
      <c r="D109" s="144" t="s">
        <v>22</v>
      </c>
      <c r="E109" s="144" t="s">
        <v>51</v>
      </c>
      <c r="F109" s="131"/>
    </row>
    <row r="110" spans="2:6">
      <c r="B110" s="76">
        <v>46208</v>
      </c>
      <c r="C110" s="75" t="str">
        <f t="shared" si="1"/>
        <v>日</v>
      </c>
      <c r="D110" s="144" t="s">
        <v>22</v>
      </c>
      <c r="E110" s="144" t="s">
        <v>51</v>
      </c>
      <c r="F110" s="131"/>
    </row>
    <row r="111" spans="2:6">
      <c r="B111" s="76">
        <v>46209</v>
      </c>
      <c r="C111" s="75" t="str">
        <f t="shared" si="1"/>
        <v>月</v>
      </c>
      <c r="D111" s="80"/>
      <c r="E111" s="80"/>
      <c r="F111" s="131"/>
    </row>
    <row r="112" spans="2:6">
      <c r="B112" s="76">
        <v>46210</v>
      </c>
      <c r="C112" s="75" t="str">
        <f t="shared" si="1"/>
        <v>火</v>
      </c>
      <c r="D112" s="80"/>
      <c r="E112" s="80"/>
      <c r="F112" s="131"/>
    </row>
    <row r="113" spans="2:6">
      <c r="B113" s="76">
        <v>46211</v>
      </c>
      <c r="C113" s="75" t="str">
        <f t="shared" si="1"/>
        <v>水</v>
      </c>
      <c r="D113" s="80"/>
      <c r="E113" s="80"/>
      <c r="F113" s="131"/>
    </row>
    <row r="114" spans="2:6">
      <c r="B114" s="76">
        <v>46212</v>
      </c>
      <c r="C114" s="75" t="str">
        <f t="shared" si="1"/>
        <v>木</v>
      </c>
      <c r="D114" s="80"/>
      <c r="E114" s="80"/>
      <c r="F114" s="131"/>
    </row>
    <row r="115" spans="2:6">
      <c r="B115" s="76">
        <v>46213</v>
      </c>
      <c r="C115" s="75" t="str">
        <f t="shared" si="1"/>
        <v>金</v>
      </c>
      <c r="D115" s="80"/>
      <c r="E115" s="80"/>
      <c r="F115" s="131"/>
    </row>
    <row r="116" spans="2:6">
      <c r="B116" s="76">
        <v>46214</v>
      </c>
      <c r="C116" s="75" t="str">
        <f t="shared" si="1"/>
        <v>土</v>
      </c>
      <c r="D116" s="144" t="s">
        <v>22</v>
      </c>
      <c r="E116" s="144" t="s">
        <v>51</v>
      </c>
      <c r="F116" s="131"/>
    </row>
    <row r="117" spans="2:6">
      <c r="B117" s="76">
        <v>46215</v>
      </c>
      <c r="C117" s="75" t="str">
        <f t="shared" si="1"/>
        <v>日</v>
      </c>
      <c r="D117" s="144" t="s">
        <v>22</v>
      </c>
      <c r="E117" s="144" t="s">
        <v>51</v>
      </c>
      <c r="F117" s="131"/>
    </row>
    <row r="118" spans="2:6">
      <c r="B118" s="76">
        <v>46216</v>
      </c>
      <c r="C118" s="75" t="str">
        <f t="shared" si="1"/>
        <v>月</v>
      </c>
      <c r="D118" s="80"/>
      <c r="E118" s="80"/>
      <c r="F118" s="131"/>
    </row>
    <row r="119" spans="2:6">
      <c r="B119" s="76">
        <v>46217</v>
      </c>
      <c r="C119" s="75" t="str">
        <f t="shared" si="1"/>
        <v>火</v>
      </c>
      <c r="D119" s="80"/>
      <c r="E119" s="80"/>
      <c r="F119" s="131"/>
    </row>
    <row r="120" spans="2:6">
      <c r="B120" s="76">
        <v>46218</v>
      </c>
      <c r="C120" s="75" t="str">
        <f t="shared" si="1"/>
        <v>水</v>
      </c>
      <c r="D120" s="80"/>
      <c r="E120" s="80"/>
      <c r="F120" s="131"/>
    </row>
    <row r="121" spans="2:6">
      <c r="B121" s="76">
        <v>46219</v>
      </c>
      <c r="C121" s="75" t="str">
        <f t="shared" si="1"/>
        <v>木</v>
      </c>
      <c r="D121" s="80"/>
      <c r="E121" s="80"/>
      <c r="F121" s="131"/>
    </row>
    <row r="122" spans="2:6">
      <c r="B122" s="76">
        <v>46220</v>
      </c>
      <c r="C122" s="75" t="str">
        <f t="shared" si="1"/>
        <v>金</v>
      </c>
      <c r="D122" s="80"/>
      <c r="E122" s="80"/>
      <c r="F122" s="131"/>
    </row>
    <row r="123" spans="2:6">
      <c r="B123" s="76">
        <v>46221</v>
      </c>
      <c r="C123" s="75" t="str">
        <f t="shared" si="1"/>
        <v>土</v>
      </c>
      <c r="D123" s="144" t="s">
        <v>22</v>
      </c>
      <c r="E123" s="144" t="s">
        <v>51</v>
      </c>
      <c r="F123" s="131"/>
    </row>
    <row r="124" spans="2:6">
      <c r="B124" s="76">
        <v>46222</v>
      </c>
      <c r="C124" s="75" t="str">
        <f t="shared" si="1"/>
        <v>日</v>
      </c>
      <c r="D124" s="144" t="s">
        <v>22</v>
      </c>
      <c r="E124" s="144" t="s">
        <v>51</v>
      </c>
      <c r="F124" s="131"/>
    </row>
    <row r="125" spans="2:6">
      <c r="B125" s="76">
        <v>46223</v>
      </c>
      <c r="C125" s="75" t="str">
        <f t="shared" si="1"/>
        <v>月</v>
      </c>
      <c r="D125" s="80"/>
      <c r="E125" s="80"/>
      <c r="F125" s="131"/>
    </row>
    <row r="126" spans="2:6">
      <c r="B126" s="76">
        <v>46224</v>
      </c>
      <c r="C126" s="75" t="str">
        <f t="shared" si="1"/>
        <v>火</v>
      </c>
      <c r="D126" s="80"/>
      <c r="E126" s="80"/>
      <c r="F126" s="131"/>
    </row>
    <row r="127" spans="2:6">
      <c r="B127" s="76">
        <v>46225</v>
      </c>
      <c r="C127" s="75" t="str">
        <f t="shared" si="1"/>
        <v>水</v>
      </c>
      <c r="D127" s="80"/>
      <c r="E127" s="80"/>
      <c r="F127" s="131"/>
    </row>
    <row r="128" spans="2:6">
      <c r="B128" s="76">
        <v>46226</v>
      </c>
      <c r="C128" s="75" t="str">
        <f t="shared" si="1"/>
        <v>木</v>
      </c>
      <c r="D128" s="80"/>
      <c r="E128" s="80"/>
      <c r="F128" s="131"/>
    </row>
    <row r="129" spans="2:6">
      <c r="B129" s="76">
        <v>46227</v>
      </c>
      <c r="C129" s="75" t="str">
        <f t="shared" si="1"/>
        <v>金</v>
      </c>
      <c r="D129" s="80"/>
      <c r="E129" s="80"/>
      <c r="F129" s="131"/>
    </row>
    <row r="130" spans="2:6">
      <c r="B130" s="76">
        <v>46228</v>
      </c>
      <c r="C130" s="75" t="str">
        <f t="shared" si="1"/>
        <v>土</v>
      </c>
      <c r="D130" s="144" t="s">
        <v>22</v>
      </c>
      <c r="E130" s="144" t="s">
        <v>51</v>
      </c>
      <c r="F130" s="131"/>
    </row>
    <row r="131" spans="2:6">
      <c r="B131" s="76">
        <v>46229</v>
      </c>
      <c r="C131" s="75" t="str">
        <f t="shared" si="1"/>
        <v>日</v>
      </c>
      <c r="D131" s="144" t="s">
        <v>22</v>
      </c>
      <c r="E131" s="144" t="s">
        <v>51</v>
      </c>
      <c r="F131" s="131"/>
    </row>
    <row r="132" spans="2:6">
      <c r="B132" s="76">
        <v>46230</v>
      </c>
      <c r="C132" s="75" t="str">
        <f t="shared" si="1"/>
        <v>月</v>
      </c>
      <c r="D132" s="80"/>
      <c r="E132" s="80"/>
      <c r="F132" s="131"/>
    </row>
    <row r="133" spans="2:6">
      <c r="B133" s="76">
        <v>46231</v>
      </c>
      <c r="C133" s="75" t="str">
        <f t="shared" si="1"/>
        <v>火</v>
      </c>
      <c r="D133" s="80"/>
      <c r="E133" s="80"/>
      <c r="F133" s="131"/>
    </row>
    <row r="134" spans="2:6">
      <c r="B134" s="76">
        <v>46232</v>
      </c>
      <c r="C134" s="75" t="str">
        <f t="shared" si="1"/>
        <v>水</v>
      </c>
      <c r="D134" s="80"/>
      <c r="E134" s="80"/>
      <c r="F134" s="131"/>
    </row>
    <row r="135" spans="2:6">
      <c r="B135" s="76">
        <v>46233</v>
      </c>
      <c r="C135" s="75" t="str">
        <f t="shared" si="1"/>
        <v>木</v>
      </c>
      <c r="D135" s="80"/>
      <c r="E135" s="80"/>
      <c r="F135" s="131"/>
    </row>
    <row r="136" spans="2:6">
      <c r="B136" s="76">
        <v>46234</v>
      </c>
      <c r="C136" s="75" t="str">
        <f t="shared" si="1"/>
        <v>金</v>
      </c>
      <c r="D136" s="80"/>
      <c r="E136" s="80"/>
      <c r="F136" s="131"/>
    </row>
    <row r="137" spans="2:6">
      <c r="B137" s="76">
        <v>46235</v>
      </c>
      <c r="C137" s="75" t="str">
        <f t="shared" si="1"/>
        <v>土</v>
      </c>
      <c r="D137" s="144" t="s">
        <v>22</v>
      </c>
      <c r="E137" s="144" t="s">
        <v>51</v>
      </c>
      <c r="F137" s="131"/>
    </row>
    <row r="138" spans="2:6">
      <c r="B138" s="76">
        <v>46236</v>
      </c>
      <c r="C138" s="75" t="str">
        <f t="shared" si="1"/>
        <v>日</v>
      </c>
      <c r="D138" s="144" t="s">
        <v>22</v>
      </c>
      <c r="E138" s="144" t="s">
        <v>51</v>
      </c>
      <c r="F138" s="145"/>
    </row>
    <row r="139" spans="2:6">
      <c r="B139" s="76">
        <v>46237</v>
      </c>
      <c r="C139" s="75" t="str">
        <f t="shared" si="1"/>
        <v>月</v>
      </c>
      <c r="D139" s="80"/>
      <c r="E139" s="80"/>
      <c r="F139" s="145" t="s">
        <v>42</v>
      </c>
    </row>
    <row r="140" spans="2:6">
      <c r="B140" s="76">
        <v>46238</v>
      </c>
      <c r="C140" s="75" t="str">
        <f t="shared" si="1"/>
        <v>火</v>
      </c>
      <c r="D140" s="80"/>
      <c r="E140" s="80"/>
      <c r="F140" s="145" t="s">
        <v>42</v>
      </c>
    </row>
    <row r="141" spans="2:6">
      <c r="B141" s="76">
        <v>46239</v>
      </c>
      <c r="C141" s="75" t="str">
        <f t="shared" si="1"/>
        <v>水</v>
      </c>
      <c r="D141" s="80"/>
      <c r="E141" s="80"/>
      <c r="F141" s="145" t="s">
        <v>42</v>
      </c>
    </row>
    <row r="142" spans="2:6">
      <c r="B142" s="76">
        <v>46240</v>
      </c>
      <c r="C142" s="75" t="str">
        <f t="shared" si="1"/>
        <v>木</v>
      </c>
      <c r="D142" s="80"/>
      <c r="E142" s="80"/>
      <c r="F142" s="145" t="s">
        <v>42</v>
      </c>
    </row>
    <row r="143" spans="2:6">
      <c r="B143" s="76">
        <v>46241</v>
      </c>
      <c r="C143" s="75" t="str">
        <f t="shared" si="1"/>
        <v>金</v>
      </c>
      <c r="D143" s="80"/>
      <c r="E143" s="80"/>
      <c r="F143" s="145" t="s">
        <v>42</v>
      </c>
    </row>
    <row r="144" spans="2:6">
      <c r="B144" s="76">
        <v>46242</v>
      </c>
      <c r="C144" s="75" t="str">
        <f t="shared" ref="C144:C207" si="2">IF(B144="","",TEXT(B144,"aaa"))</f>
        <v>土</v>
      </c>
      <c r="D144" s="144" t="s">
        <v>22</v>
      </c>
      <c r="E144" s="144"/>
      <c r="F144" s="145" t="s">
        <v>42</v>
      </c>
    </row>
    <row r="145" spans="2:6">
      <c r="B145" s="76">
        <v>46243</v>
      </c>
      <c r="C145" s="75" t="str">
        <f t="shared" si="2"/>
        <v>日</v>
      </c>
      <c r="D145" s="144" t="s">
        <v>22</v>
      </c>
      <c r="E145" s="144" t="s">
        <v>51</v>
      </c>
      <c r="F145" s="145" t="s">
        <v>42</v>
      </c>
    </row>
    <row r="146" spans="2:6">
      <c r="B146" s="76">
        <v>46244</v>
      </c>
      <c r="C146" s="75" t="str">
        <f t="shared" si="2"/>
        <v>月</v>
      </c>
      <c r="D146" s="80"/>
      <c r="E146" s="80"/>
      <c r="F146" s="145" t="s">
        <v>42</v>
      </c>
    </row>
    <row r="147" spans="2:6">
      <c r="B147" s="76">
        <v>46245</v>
      </c>
      <c r="C147" s="75" t="str">
        <f t="shared" si="2"/>
        <v>火</v>
      </c>
      <c r="D147" s="80"/>
      <c r="E147" s="80"/>
      <c r="F147" s="145" t="s">
        <v>42</v>
      </c>
    </row>
    <row r="148" spans="2:6">
      <c r="B148" s="76">
        <v>46246</v>
      </c>
      <c r="C148" s="75" t="str">
        <f t="shared" si="2"/>
        <v>水</v>
      </c>
      <c r="D148" s="80"/>
      <c r="E148" s="80"/>
      <c r="F148" s="145" t="s">
        <v>42</v>
      </c>
    </row>
    <row r="149" spans="2:6">
      <c r="B149" s="76">
        <v>46247</v>
      </c>
      <c r="C149" s="75" t="str">
        <f t="shared" si="2"/>
        <v>木</v>
      </c>
      <c r="D149" s="80"/>
      <c r="E149" s="80"/>
      <c r="F149" s="145" t="s">
        <v>42</v>
      </c>
    </row>
    <row r="150" spans="2:6">
      <c r="B150" s="76">
        <v>46248</v>
      </c>
      <c r="C150" s="75" t="str">
        <f t="shared" si="2"/>
        <v>金</v>
      </c>
      <c r="D150" s="80"/>
      <c r="E150" s="80"/>
      <c r="F150" s="145" t="s">
        <v>42</v>
      </c>
    </row>
    <row r="151" spans="2:6">
      <c r="B151" s="76">
        <v>46249</v>
      </c>
      <c r="C151" s="75" t="str">
        <f t="shared" si="2"/>
        <v>土</v>
      </c>
      <c r="D151" s="144" t="s">
        <v>22</v>
      </c>
      <c r="E151" s="144"/>
      <c r="F151" s="145" t="s">
        <v>42</v>
      </c>
    </row>
    <row r="152" spans="2:6">
      <c r="B152" s="76">
        <v>46250</v>
      </c>
      <c r="C152" s="75" t="str">
        <f t="shared" si="2"/>
        <v>日</v>
      </c>
      <c r="D152" s="144" t="s">
        <v>22</v>
      </c>
      <c r="E152" s="144" t="s">
        <v>51</v>
      </c>
      <c r="F152" s="145" t="s">
        <v>42</v>
      </c>
    </row>
    <row r="153" spans="2:6">
      <c r="B153" s="76">
        <v>46251</v>
      </c>
      <c r="C153" s="75" t="str">
        <f t="shared" si="2"/>
        <v>月</v>
      </c>
      <c r="D153" s="80"/>
      <c r="E153" s="80"/>
      <c r="F153" s="145" t="s">
        <v>42</v>
      </c>
    </row>
    <row r="154" spans="2:6">
      <c r="B154" s="76">
        <v>46252</v>
      </c>
      <c r="C154" s="75" t="str">
        <f t="shared" si="2"/>
        <v>火</v>
      </c>
      <c r="D154" s="80"/>
      <c r="E154" s="80"/>
      <c r="F154" s="145" t="s">
        <v>42</v>
      </c>
    </row>
    <row r="155" spans="2:6">
      <c r="B155" s="76">
        <v>46253</v>
      </c>
      <c r="C155" s="75" t="str">
        <f t="shared" si="2"/>
        <v>水</v>
      </c>
      <c r="D155" s="80"/>
      <c r="E155" s="80"/>
      <c r="F155" s="145" t="s">
        <v>42</v>
      </c>
    </row>
    <row r="156" spans="2:6">
      <c r="B156" s="76">
        <v>46254</v>
      </c>
      <c r="C156" s="75" t="str">
        <f t="shared" si="2"/>
        <v>木</v>
      </c>
      <c r="D156" s="80"/>
      <c r="E156" s="80"/>
      <c r="F156" s="145" t="s">
        <v>42</v>
      </c>
    </row>
    <row r="157" spans="2:6">
      <c r="B157" s="76">
        <v>46255</v>
      </c>
      <c r="C157" s="75" t="str">
        <f t="shared" si="2"/>
        <v>金</v>
      </c>
      <c r="D157" s="80"/>
      <c r="E157" s="80"/>
      <c r="F157" s="145" t="s">
        <v>42</v>
      </c>
    </row>
    <row r="158" spans="2:6">
      <c r="B158" s="76">
        <v>46256</v>
      </c>
      <c r="C158" s="75" t="str">
        <f t="shared" si="2"/>
        <v>土</v>
      </c>
      <c r="D158" s="144" t="s">
        <v>22</v>
      </c>
      <c r="E158" s="144"/>
      <c r="F158" s="145" t="s">
        <v>42</v>
      </c>
    </row>
    <row r="159" spans="2:6">
      <c r="B159" s="76">
        <v>46257</v>
      </c>
      <c r="C159" s="75" t="str">
        <f t="shared" si="2"/>
        <v>日</v>
      </c>
      <c r="D159" s="144" t="s">
        <v>22</v>
      </c>
      <c r="E159" s="144" t="s">
        <v>51</v>
      </c>
      <c r="F159" s="145" t="s">
        <v>42</v>
      </c>
    </row>
    <row r="160" spans="2:6">
      <c r="B160" s="76">
        <v>46258</v>
      </c>
      <c r="C160" s="75" t="str">
        <f t="shared" si="2"/>
        <v>月</v>
      </c>
      <c r="D160" s="80"/>
      <c r="E160" s="80"/>
      <c r="F160" s="131"/>
    </row>
    <row r="161" spans="2:6">
      <c r="B161" s="76">
        <v>46259</v>
      </c>
      <c r="C161" s="75" t="str">
        <f t="shared" si="2"/>
        <v>火</v>
      </c>
      <c r="D161" s="80"/>
      <c r="E161" s="80"/>
      <c r="F161" s="131"/>
    </row>
    <row r="162" spans="2:6">
      <c r="B162" s="76">
        <v>46260</v>
      </c>
      <c r="C162" s="75" t="str">
        <f t="shared" si="2"/>
        <v>水</v>
      </c>
      <c r="D162" s="80"/>
      <c r="E162" s="80"/>
      <c r="F162" s="131"/>
    </row>
    <row r="163" spans="2:6">
      <c r="B163" s="76">
        <v>46261</v>
      </c>
      <c r="C163" s="75" t="str">
        <f t="shared" si="2"/>
        <v>木</v>
      </c>
      <c r="D163" s="80"/>
      <c r="E163" s="80"/>
      <c r="F163" s="131"/>
    </row>
    <row r="164" spans="2:6">
      <c r="B164" s="76">
        <v>46262</v>
      </c>
      <c r="C164" s="75" t="str">
        <f t="shared" si="2"/>
        <v>金</v>
      </c>
      <c r="D164" s="80"/>
      <c r="E164" s="80"/>
      <c r="F164" s="131"/>
    </row>
    <row r="165" spans="2:6">
      <c r="B165" s="76">
        <v>46263</v>
      </c>
      <c r="C165" s="75" t="str">
        <f t="shared" si="2"/>
        <v>土</v>
      </c>
      <c r="D165" s="144" t="s">
        <v>22</v>
      </c>
      <c r="E165" s="144" t="s">
        <v>51</v>
      </c>
      <c r="F165" s="131"/>
    </row>
    <row r="166" spans="2:6">
      <c r="B166" s="76">
        <v>46264</v>
      </c>
      <c r="C166" s="75" t="str">
        <f t="shared" si="2"/>
        <v>日</v>
      </c>
      <c r="D166" s="144" t="s">
        <v>22</v>
      </c>
      <c r="E166" s="144" t="s">
        <v>51</v>
      </c>
      <c r="F166" s="131"/>
    </row>
    <row r="167" spans="2:6">
      <c r="B167" s="76">
        <v>46265</v>
      </c>
      <c r="C167" s="75" t="str">
        <f t="shared" si="2"/>
        <v>月</v>
      </c>
      <c r="D167" s="80"/>
      <c r="E167" s="80" t="s">
        <v>49</v>
      </c>
      <c r="F167" s="131"/>
    </row>
    <row r="168" spans="2:6">
      <c r="B168" s="76">
        <v>46266</v>
      </c>
      <c r="C168" s="75" t="str">
        <f t="shared" si="2"/>
        <v>火</v>
      </c>
      <c r="D168" s="80"/>
      <c r="E168" s="80" t="s">
        <v>49</v>
      </c>
      <c r="F168" s="131"/>
    </row>
    <row r="169" spans="2:6">
      <c r="B169" s="76">
        <v>46267</v>
      </c>
      <c r="C169" s="75" t="str">
        <f t="shared" si="2"/>
        <v>水</v>
      </c>
      <c r="D169" s="80"/>
      <c r="E169" s="80" t="s">
        <v>49</v>
      </c>
      <c r="F169" s="131"/>
    </row>
    <row r="170" spans="2:6">
      <c r="B170" s="76">
        <v>46268</v>
      </c>
      <c r="C170" s="75" t="str">
        <f t="shared" si="2"/>
        <v>木</v>
      </c>
      <c r="D170" s="80"/>
      <c r="E170" s="80"/>
      <c r="F170" s="131"/>
    </row>
    <row r="171" spans="2:6">
      <c r="B171" s="76">
        <v>46269</v>
      </c>
      <c r="C171" s="75" t="str">
        <f t="shared" si="2"/>
        <v>金</v>
      </c>
      <c r="D171" s="80"/>
      <c r="E171" s="80"/>
      <c r="F171" s="131"/>
    </row>
    <row r="172" spans="2:6">
      <c r="B172" s="76">
        <v>46270</v>
      </c>
      <c r="C172" s="75" t="str">
        <f t="shared" si="2"/>
        <v>土</v>
      </c>
      <c r="D172" s="144" t="s">
        <v>22</v>
      </c>
      <c r="E172" s="144" t="s">
        <v>51</v>
      </c>
      <c r="F172" s="131"/>
    </row>
    <row r="173" spans="2:6">
      <c r="B173" s="76">
        <v>46271</v>
      </c>
      <c r="C173" s="75" t="str">
        <f t="shared" si="2"/>
        <v>日</v>
      </c>
      <c r="D173" s="144" t="s">
        <v>22</v>
      </c>
      <c r="E173" s="144" t="s">
        <v>51</v>
      </c>
      <c r="F173" s="131"/>
    </row>
    <row r="174" spans="2:6">
      <c r="B174" s="76">
        <v>46272</v>
      </c>
      <c r="C174" s="75" t="str">
        <f t="shared" si="2"/>
        <v>月</v>
      </c>
      <c r="D174" s="80"/>
      <c r="E174" s="80"/>
      <c r="F174" s="131"/>
    </row>
    <row r="175" spans="2:6">
      <c r="B175" s="76">
        <v>46273</v>
      </c>
      <c r="C175" s="75" t="str">
        <f t="shared" si="2"/>
        <v>火</v>
      </c>
      <c r="D175" s="80"/>
      <c r="E175" s="80"/>
      <c r="F175" s="131"/>
    </row>
    <row r="176" spans="2:6">
      <c r="B176" s="76">
        <v>46274</v>
      </c>
      <c r="C176" s="75" t="str">
        <f t="shared" si="2"/>
        <v>水</v>
      </c>
      <c r="D176" s="80"/>
      <c r="E176" s="80"/>
      <c r="F176" s="131"/>
    </row>
    <row r="177" spans="2:6">
      <c r="B177" s="76">
        <v>46275</v>
      </c>
      <c r="C177" s="75" t="str">
        <f t="shared" si="2"/>
        <v>木</v>
      </c>
      <c r="D177" s="80"/>
      <c r="E177" s="80"/>
      <c r="F177" s="131"/>
    </row>
    <row r="178" spans="2:6">
      <c r="B178" s="76">
        <v>46276</v>
      </c>
      <c r="C178" s="75" t="str">
        <f t="shared" si="2"/>
        <v>金</v>
      </c>
      <c r="D178" s="80"/>
      <c r="E178" s="80"/>
      <c r="F178" s="131"/>
    </row>
    <row r="179" spans="2:6">
      <c r="B179" s="76">
        <v>46277</v>
      </c>
      <c r="C179" s="75" t="str">
        <f t="shared" si="2"/>
        <v>土</v>
      </c>
      <c r="D179" s="144" t="s">
        <v>22</v>
      </c>
      <c r="E179" s="144" t="s">
        <v>51</v>
      </c>
      <c r="F179" s="131"/>
    </row>
    <row r="180" spans="2:6">
      <c r="B180" s="76">
        <v>46278</v>
      </c>
      <c r="C180" s="75" t="str">
        <f t="shared" si="2"/>
        <v>日</v>
      </c>
      <c r="D180" s="144" t="s">
        <v>22</v>
      </c>
      <c r="E180" s="144" t="s">
        <v>51</v>
      </c>
      <c r="F180" s="131"/>
    </row>
    <row r="181" spans="2:6">
      <c r="B181" s="76">
        <v>46279</v>
      </c>
      <c r="C181" s="75" t="str">
        <f t="shared" si="2"/>
        <v>月</v>
      </c>
      <c r="D181" s="80"/>
      <c r="E181" s="80"/>
      <c r="F181" s="131"/>
    </row>
    <row r="182" spans="2:6">
      <c r="B182" s="76">
        <v>46280</v>
      </c>
      <c r="C182" s="75" t="str">
        <f t="shared" si="2"/>
        <v>火</v>
      </c>
      <c r="D182" s="80"/>
      <c r="E182" s="80"/>
      <c r="F182" s="131"/>
    </row>
    <row r="183" spans="2:6">
      <c r="B183" s="76">
        <v>46281</v>
      </c>
      <c r="C183" s="75" t="str">
        <f t="shared" si="2"/>
        <v>水</v>
      </c>
      <c r="D183" s="80"/>
      <c r="E183" s="80"/>
      <c r="F183" s="131"/>
    </row>
    <row r="184" spans="2:6">
      <c r="B184" s="76">
        <v>46282</v>
      </c>
      <c r="C184" s="75" t="str">
        <f t="shared" si="2"/>
        <v>木</v>
      </c>
      <c r="D184" s="80"/>
      <c r="E184" s="80"/>
      <c r="F184" s="131"/>
    </row>
    <row r="185" spans="2:6">
      <c r="B185" s="76">
        <v>46283</v>
      </c>
      <c r="C185" s="75" t="str">
        <f t="shared" si="2"/>
        <v>金</v>
      </c>
      <c r="D185" s="80"/>
      <c r="E185" s="80"/>
      <c r="F185" s="131"/>
    </row>
    <row r="186" spans="2:6">
      <c r="B186" s="76">
        <v>46284</v>
      </c>
      <c r="C186" s="75" t="str">
        <f t="shared" si="2"/>
        <v>土</v>
      </c>
      <c r="D186" s="144" t="s">
        <v>22</v>
      </c>
      <c r="E186" s="144" t="s">
        <v>51</v>
      </c>
      <c r="F186" s="131"/>
    </row>
    <row r="187" spans="2:6">
      <c r="B187" s="76">
        <v>46285</v>
      </c>
      <c r="C187" s="75" t="str">
        <f t="shared" si="2"/>
        <v>日</v>
      </c>
      <c r="D187" s="144" t="s">
        <v>22</v>
      </c>
      <c r="E187" s="144" t="s">
        <v>51</v>
      </c>
      <c r="F187" s="131"/>
    </row>
    <row r="188" spans="2:6">
      <c r="B188" s="76">
        <v>46286</v>
      </c>
      <c r="C188" s="75" t="str">
        <f t="shared" si="2"/>
        <v>月</v>
      </c>
      <c r="D188" s="80"/>
      <c r="E188" s="80"/>
      <c r="F188" s="131"/>
    </row>
    <row r="189" spans="2:6">
      <c r="B189" s="76">
        <v>46287</v>
      </c>
      <c r="C189" s="75" t="str">
        <f t="shared" si="2"/>
        <v>火</v>
      </c>
      <c r="D189" s="80"/>
      <c r="E189" s="80"/>
      <c r="F189" s="131"/>
    </row>
    <row r="190" spans="2:6">
      <c r="B190" s="76">
        <v>46288</v>
      </c>
      <c r="C190" s="75" t="str">
        <f t="shared" si="2"/>
        <v>水</v>
      </c>
      <c r="D190" s="80"/>
      <c r="E190" s="80"/>
      <c r="F190" s="131"/>
    </row>
    <row r="191" spans="2:6">
      <c r="B191" s="76">
        <v>46289</v>
      </c>
      <c r="C191" s="75" t="str">
        <f t="shared" si="2"/>
        <v>木</v>
      </c>
      <c r="D191" s="80"/>
      <c r="E191" s="80"/>
      <c r="F191" s="131"/>
    </row>
    <row r="192" spans="2:6">
      <c r="B192" s="76">
        <v>46290</v>
      </c>
      <c r="C192" s="75" t="str">
        <f t="shared" si="2"/>
        <v>金</v>
      </c>
      <c r="D192" s="80"/>
      <c r="E192" s="80"/>
      <c r="F192" s="131"/>
    </row>
    <row r="193" spans="2:6">
      <c r="B193" s="76">
        <v>46291</v>
      </c>
      <c r="C193" s="75" t="str">
        <f t="shared" si="2"/>
        <v>土</v>
      </c>
      <c r="D193" s="144" t="s">
        <v>22</v>
      </c>
      <c r="E193" s="144" t="s">
        <v>51</v>
      </c>
      <c r="F193" s="131"/>
    </row>
    <row r="194" spans="2:6">
      <c r="B194" s="76">
        <v>46292</v>
      </c>
      <c r="C194" s="75" t="str">
        <f t="shared" si="2"/>
        <v>日</v>
      </c>
      <c r="D194" s="144" t="s">
        <v>22</v>
      </c>
      <c r="E194" s="144" t="s">
        <v>51</v>
      </c>
      <c r="F194" s="131"/>
    </row>
    <row r="195" spans="2:6">
      <c r="B195" s="76">
        <v>46293</v>
      </c>
      <c r="C195" s="75" t="str">
        <f t="shared" si="2"/>
        <v>月</v>
      </c>
      <c r="D195" s="80"/>
      <c r="E195" s="80"/>
      <c r="F195" s="131"/>
    </row>
    <row r="196" spans="2:6">
      <c r="B196" s="76">
        <v>46294</v>
      </c>
      <c r="C196" s="75" t="str">
        <f t="shared" si="2"/>
        <v>火</v>
      </c>
      <c r="D196" s="80"/>
      <c r="E196" s="80"/>
      <c r="F196" s="131"/>
    </row>
    <row r="197" spans="2:6">
      <c r="B197" s="76">
        <v>46295</v>
      </c>
      <c r="C197" s="75" t="str">
        <f t="shared" si="2"/>
        <v>水</v>
      </c>
      <c r="D197" s="80"/>
      <c r="E197" s="80"/>
      <c r="F197" s="131"/>
    </row>
    <row r="198" spans="2:6">
      <c r="B198" s="76">
        <v>46296</v>
      </c>
      <c r="C198" s="75" t="str">
        <f t="shared" si="2"/>
        <v>木</v>
      </c>
      <c r="D198" s="80"/>
      <c r="E198" s="80"/>
      <c r="F198" s="131"/>
    </row>
    <row r="199" spans="2:6">
      <c r="B199" s="76">
        <v>46297</v>
      </c>
      <c r="C199" s="75" t="str">
        <f t="shared" si="2"/>
        <v>金</v>
      </c>
      <c r="D199" s="80"/>
      <c r="E199" s="80"/>
      <c r="F199" s="131"/>
    </row>
    <row r="200" spans="2:6">
      <c r="B200" s="76">
        <v>46298</v>
      </c>
      <c r="C200" s="75" t="str">
        <f t="shared" si="2"/>
        <v>土</v>
      </c>
      <c r="D200" s="144" t="s">
        <v>22</v>
      </c>
      <c r="E200" s="144" t="s">
        <v>51</v>
      </c>
      <c r="F200" s="131"/>
    </row>
    <row r="201" spans="2:6">
      <c r="B201" s="76">
        <v>46299</v>
      </c>
      <c r="C201" s="75" t="str">
        <f t="shared" si="2"/>
        <v>日</v>
      </c>
      <c r="D201" s="144" t="s">
        <v>22</v>
      </c>
      <c r="E201" s="144" t="s">
        <v>51</v>
      </c>
      <c r="F201" s="131"/>
    </row>
    <row r="202" spans="2:6">
      <c r="B202" s="76">
        <v>46300</v>
      </c>
      <c r="C202" s="75" t="str">
        <f t="shared" si="2"/>
        <v>月</v>
      </c>
      <c r="D202" s="80"/>
      <c r="E202" s="80"/>
      <c r="F202" s="131"/>
    </row>
    <row r="203" spans="2:6">
      <c r="B203" s="76">
        <v>46301</v>
      </c>
      <c r="C203" s="75" t="str">
        <f t="shared" si="2"/>
        <v>火</v>
      </c>
      <c r="D203" s="80"/>
      <c r="E203" s="80"/>
      <c r="F203" s="131"/>
    </row>
    <row r="204" spans="2:6">
      <c r="B204" s="76">
        <v>46302</v>
      </c>
      <c r="C204" s="75" t="str">
        <f t="shared" si="2"/>
        <v>水</v>
      </c>
      <c r="D204" s="80"/>
      <c r="E204" s="80"/>
      <c r="F204" s="131"/>
    </row>
    <row r="205" spans="2:6">
      <c r="B205" s="76">
        <v>46303</v>
      </c>
      <c r="C205" s="75" t="str">
        <f t="shared" si="2"/>
        <v>木</v>
      </c>
      <c r="D205" s="80"/>
      <c r="E205" s="80"/>
      <c r="F205" s="131"/>
    </row>
    <row r="206" spans="2:6">
      <c r="B206" s="76">
        <v>46304</v>
      </c>
      <c r="C206" s="75" t="str">
        <f t="shared" si="2"/>
        <v>金</v>
      </c>
      <c r="D206" s="80"/>
      <c r="E206" s="80"/>
      <c r="F206" s="131"/>
    </row>
    <row r="207" spans="2:6">
      <c r="B207" s="76">
        <v>46305</v>
      </c>
      <c r="C207" s="75" t="str">
        <f t="shared" si="2"/>
        <v>土</v>
      </c>
      <c r="D207" s="144" t="s">
        <v>22</v>
      </c>
      <c r="E207" s="144" t="s">
        <v>51</v>
      </c>
      <c r="F207" s="131"/>
    </row>
    <row r="208" spans="2:6">
      <c r="B208" s="76">
        <v>46306</v>
      </c>
      <c r="C208" s="75" t="str">
        <f t="shared" ref="C208:C271" si="3">IF(B208="","",TEXT(B208,"aaa"))</f>
        <v>日</v>
      </c>
      <c r="D208" s="144" t="s">
        <v>22</v>
      </c>
      <c r="E208" s="144" t="s">
        <v>51</v>
      </c>
      <c r="F208" s="131"/>
    </row>
    <row r="209" spans="2:6">
      <c r="B209" s="76">
        <v>46307</v>
      </c>
      <c r="C209" s="75" t="str">
        <f t="shared" si="3"/>
        <v>月</v>
      </c>
      <c r="D209" s="80"/>
      <c r="E209" s="80"/>
      <c r="F209" s="131"/>
    </row>
    <row r="210" spans="2:6">
      <c r="B210" s="76">
        <v>46308</v>
      </c>
      <c r="C210" s="75" t="str">
        <f t="shared" si="3"/>
        <v>火</v>
      </c>
      <c r="D210" s="80"/>
      <c r="E210" s="80"/>
      <c r="F210" s="131"/>
    </row>
    <row r="211" spans="2:6">
      <c r="B211" s="76">
        <v>46309</v>
      </c>
      <c r="C211" s="75" t="str">
        <f t="shared" si="3"/>
        <v>水</v>
      </c>
      <c r="D211" s="80"/>
      <c r="E211" s="80"/>
      <c r="F211" s="131"/>
    </row>
    <row r="212" spans="2:6">
      <c r="B212" s="76">
        <v>46310</v>
      </c>
      <c r="C212" s="75" t="str">
        <f t="shared" si="3"/>
        <v>木</v>
      </c>
      <c r="D212" s="80"/>
      <c r="E212" s="80"/>
      <c r="F212" s="131"/>
    </row>
    <row r="213" spans="2:6">
      <c r="B213" s="76">
        <v>46311</v>
      </c>
      <c r="C213" s="75" t="str">
        <f t="shared" si="3"/>
        <v>金</v>
      </c>
      <c r="D213" s="80"/>
      <c r="E213" s="80"/>
      <c r="F213" s="131"/>
    </row>
    <row r="214" spans="2:6">
      <c r="B214" s="76">
        <v>46312</v>
      </c>
      <c r="C214" s="75" t="str">
        <f t="shared" si="3"/>
        <v>土</v>
      </c>
      <c r="D214" s="144" t="s">
        <v>22</v>
      </c>
      <c r="E214" s="144" t="s">
        <v>51</v>
      </c>
      <c r="F214" s="131"/>
    </row>
    <row r="215" spans="2:6">
      <c r="B215" s="76">
        <v>46313</v>
      </c>
      <c r="C215" s="75" t="str">
        <f t="shared" si="3"/>
        <v>日</v>
      </c>
      <c r="D215" s="144" t="s">
        <v>22</v>
      </c>
      <c r="E215" s="144" t="s">
        <v>51</v>
      </c>
      <c r="F215" s="131"/>
    </row>
    <row r="216" spans="2:6">
      <c r="B216" s="76">
        <v>46314</v>
      </c>
      <c r="C216" s="75" t="str">
        <f t="shared" si="3"/>
        <v>月</v>
      </c>
      <c r="D216" s="80"/>
      <c r="E216" s="80"/>
      <c r="F216" s="131"/>
    </row>
    <row r="217" spans="2:6">
      <c r="B217" s="76">
        <v>46315</v>
      </c>
      <c r="C217" s="75" t="str">
        <f t="shared" si="3"/>
        <v>火</v>
      </c>
      <c r="D217" s="80"/>
      <c r="E217" s="80"/>
      <c r="F217" s="131"/>
    </row>
    <row r="218" spans="2:6">
      <c r="B218" s="76">
        <v>46316</v>
      </c>
      <c r="C218" s="75" t="str">
        <f t="shared" si="3"/>
        <v>水</v>
      </c>
      <c r="D218" s="80"/>
      <c r="E218" s="80"/>
      <c r="F218" s="131"/>
    </row>
    <row r="219" spans="2:6">
      <c r="B219" s="76">
        <v>46317</v>
      </c>
      <c r="C219" s="75" t="str">
        <f t="shared" si="3"/>
        <v>木</v>
      </c>
      <c r="D219" s="80"/>
      <c r="E219" s="80"/>
      <c r="F219" s="131"/>
    </row>
    <row r="220" spans="2:6">
      <c r="B220" s="76">
        <v>46318</v>
      </c>
      <c r="C220" s="75" t="str">
        <f t="shared" si="3"/>
        <v>金</v>
      </c>
      <c r="D220" s="80"/>
      <c r="E220" s="80"/>
      <c r="F220" s="131"/>
    </row>
    <row r="221" spans="2:6">
      <c r="B221" s="76">
        <v>46319</v>
      </c>
      <c r="C221" s="75" t="str">
        <f t="shared" si="3"/>
        <v>土</v>
      </c>
      <c r="D221" s="144" t="s">
        <v>22</v>
      </c>
      <c r="E221" s="144" t="s">
        <v>51</v>
      </c>
      <c r="F221" s="131"/>
    </row>
    <row r="222" spans="2:6">
      <c r="B222" s="76">
        <v>46320</v>
      </c>
      <c r="C222" s="75" t="str">
        <f t="shared" si="3"/>
        <v>日</v>
      </c>
      <c r="D222" s="144" t="s">
        <v>22</v>
      </c>
      <c r="E222" s="144" t="s">
        <v>51</v>
      </c>
      <c r="F222" s="131"/>
    </row>
    <row r="223" spans="2:6">
      <c r="B223" s="76">
        <v>46321</v>
      </c>
      <c r="C223" s="75" t="str">
        <f t="shared" si="3"/>
        <v>月</v>
      </c>
      <c r="D223" s="80"/>
      <c r="E223" s="80"/>
      <c r="F223" s="131"/>
    </row>
    <row r="224" spans="2:6">
      <c r="B224" s="76">
        <v>46322</v>
      </c>
      <c r="C224" s="75" t="str">
        <f t="shared" si="3"/>
        <v>火</v>
      </c>
      <c r="D224" s="80"/>
      <c r="E224" s="80"/>
      <c r="F224" s="131"/>
    </row>
    <row r="225" spans="2:6">
      <c r="B225" s="76">
        <v>46323</v>
      </c>
      <c r="C225" s="75" t="str">
        <f t="shared" si="3"/>
        <v>水</v>
      </c>
      <c r="D225" s="80"/>
      <c r="E225" s="80"/>
      <c r="F225" s="131"/>
    </row>
    <row r="226" spans="2:6">
      <c r="B226" s="76">
        <v>46324</v>
      </c>
      <c r="C226" s="75" t="str">
        <f t="shared" si="3"/>
        <v>木</v>
      </c>
      <c r="D226" s="80"/>
      <c r="E226" s="80"/>
      <c r="F226" s="131"/>
    </row>
    <row r="227" spans="2:6">
      <c r="B227" s="76">
        <v>46325</v>
      </c>
      <c r="C227" s="75" t="str">
        <f t="shared" si="3"/>
        <v>金</v>
      </c>
      <c r="D227" s="80"/>
      <c r="E227" s="80"/>
      <c r="F227" s="131"/>
    </row>
    <row r="228" spans="2:6">
      <c r="B228" s="76">
        <v>46326</v>
      </c>
      <c r="C228" s="75" t="str">
        <f t="shared" si="3"/>
        <v>土</v>
      </c>
      <c r="D228" s="144" t="s">
        <v>22</v>
      </c>
      <c r="E228" s="144" t="s">
        <v>51</v>
      </c>
      <c r="F228" s="131"/>
    </row>
    <row r="229" spans="2:6">
      <c r="B229" s="76">
        <v>46327</v>
      </c>
      <c r="C229" s="75" t="str">
        <f t="shared" si="3"/>
        <v>日</v>
      </c>
      <c r="D229" s="144" t="s">
        <v>22</v>
      </c>
      <c r="E229" s="144" t="s">
        <v>51</v>
      </c>
      <c r="F229" s="131"/>
    </row>
    <row r="230" spans="2:6">
      <c r="B230" s="76">
        <v>46328</v>
      </c>
      <c r="C230" s="75" t="str">
        <f t="shared" si="3"/>
        <v>月</v>
      </c>
      <c r="D230" s="80"/>
      <c r="E230" s="80"/>
      <c r="F230" s="131"/>
    </row>
    <row r="231" spans="2:6">
      <c r="B231" s="76">
        <v>46329</v>
      </c>
      <c r="C231" s="75" t="str">
        <f t="shared" si="3"/>
        <v>火</v>
      </c>
      <c r="D231" s="80"/>
      <c r="E231" s="80"/>
      <c r="F231" s="131"/>
    </row>
    <row r="232" spans="2:6">
      <c r="B232" s="76">
        <v>46330</v>
      </c>
      <c r="C232" s="75" t="str">
        <f t="shared" si="3"/>
        <v>水</v>
      </c>
      <c r="D232" s="80"/>
      <c r="E232" s="80"/>
      <c r="F232" s="131"/>
    </row>
    <row r="233" spans="2:6">
      <c r="B233" s="76">
        <v>46331</v>
      </c>
      <c r="C233" s="75" t="str">
        <f t="shared" si="3"/>
        <v>木</v>
      </c>
      <c r="D233" s="80"/>
      <c r="E233" s="80"/>
      <c r="F233" s="131"/>
    </row>
    <row r="234" spans="2:6">
      <c r="B234" s="76">
        <v>46332</v>
      </c>
      <c r="C234" s="75" t="str">
        <f t="shared" si="3"/>
        <v>金</v>
      </c>
      <c r="D234" s="80"/>
      <c r="E234" s="80"/>
      <c r="F234" s="131"/>
    </row>
    <row r="235" spans="2:6">
      <c r="B235" s="76">
        <v>46333</v>
      </c>
      <c r="C235" s="75" t="str">
        <f t="shared" si="3"/>
        <v>土</v>
      </c>
      <c r="D235" s="144" t="s">
        <v>22</v>
      </c>
      <c r="E235" s="144" t="s">
        <v>51</v>
      </c>
      <c r="F235" s="131"/>
    </row>
    <row r="236" spans="2:6">
      <c r="B236" s="76">
        <v>46334</v>
      </c>
      <c r="C236" s="75" t="str">
        <f t="shared" si="3"/>
        <v>日</v>
      </c>
      <c r="D236" s="144" t="s">
        <v>22</v>
      </c>
      <c r="E236" s="144" t="s">
        <v>51</v>
      </c>
      <c r="F236" s="131"/>
    </row>
    <row r="237" spans="2:6">
      <c r="B237" s="76">
        <v>46335</v>
      </c>
      <c r="C237" s="75" t="str">
        <f t="shared" si="3"/>
        <v>月</v>
      </c>
      <c r="D237" s="80"/>
      <c r="E237" s="80"/>
      <c r="F237" s="131"/>
    </row>
    <row r="238" spans="2:6">
      <c r="B238" s="76">
        <v>46336</v>
      </c>
      <c r="C238" s="75" t="str">
        <f t="shared" si="3"/>
        <v>火</v>
      </c>
      <c r="D238" s="80"/>
      <c r="E238" s="80"/>
      <c r="F238" s="131"/>
    </row>
    <row r="239" spans="2:6">
      <c r="B239" s="76">
        <v>46337</v>
      </c>
      <c r="C239" s="75" t="str">
        <f t="shared" si="3"/>
        <v>水</v>
      </c>
      <c r="D239" s="80"/>
      <c r="E239" s="80"/>
      <c r="F239" s="131"/>
    </row>
    <row r="240" spans="2:6">
      <c r="B240" s="76">
        <v>46338</v>
      </c>
      <c r="C240" s="75" t="str">
        <f t="shared" si="3"/>
        <v>木</v>
      </c>
      <c r="D240" s="80"/>
      <c r="E240" s="80"/>
      <c r="F240" s="131"/>
    </row>
    <row r="241" spans="2:6">
      <c r="B241" s="76">
        <v>46339</v>
      </c>
      <c r="C241" s="75" t="str">
        <f t="shared" si="3"/>
        <v>金</v>
      </c>
      <c r="D241" s="80"/>
      <c r="E241" s="80"/>
      <c r="F241" s="131"/>
    </row>
    <row r="242" spans="2:6">
      <c r="B242" s="76">
        <v>46340</v>
      </c>
      <c r="C242" s="75" t="str">
        <f t="shared" si="3"/>
        <v>土</v>
      </c>
      <c r="D242" s="144" t="s">
        <v>22</v>
      </c>
      <c r="E242" s="144" t="s">
        <v>51</v>
      </c>
      <c r="F242" s="131"/>
    </row>
    <row r="243" spans="2:6">
      <c r="B243" s="76">
        <v>46341</v>
      </c>
      <c r="C243" s="75" t="str">
        <f t="shared" si="3"/>
        <v>日</v>
      </c>
      <c r="D243" s="144" t="s">
        <v>22</v>
      </c>
      <c r="E243" s="144" t="s">
        <v>51</v>
      </c>
      <c r="F243" s="131"/>
    </row>
    <row r="244" spans="2:6">
      <c r="B244" s="76">
        <v>46342</v>
      </c>
      <c r="C244" s="75" t="str">
        <f t="shared" si="3"/>
        <v>月</v>
      </c>
      <c r="D244" s="80"/>
      <c r="E244" s="80"/>
      <c r="F244" s="131"/>
    </row>
    <row r="245" spans="2:6">
      <c r="B245" s="76">
        <v>46343</v>
      </c>
      <c r="C245" s="75" t="str">
        <f t="shared" si="3"/>
        <v>火</v>
      </c>
      <c r="D245" s="80"/>
      <c r="E245" s="80"/>
      <c r="F245" s="131"/>
    </row>
    <row r="246" spans="2:6">
      <c r="B246" s="76">
        <v>46344</v>
      </c>
      <c r="C246" s="75" t="str">
        <f t="shared" si="3"/>
        <v>水</v>
      </c>
      <c r="D246" s="80"/>
      <c r="E246" s="80"/>
      <c r="F246" s="131"/>
    </row>
    <row r="247" spans="2:6">
      <c r="B247" s="76">
        <v>46345</v>
      </c>
      <c r="C247" s="75" t="str">
        <f t="shared" si="3"/>
        <v>木</v>
      </c>
      <c r="D247" s="80"/>
      <c r="E247" s="80"/>
      <c r="F247" s="131"/>
    </row>
    <row r="248" spans="2:6">
      <c r="B248" s="76">
        <v>46346</v>
      </c>
      <c r="C248" s="75" t="str">
        <f t="shared" si="3"/>
        <v>金</v>
      </c>
      <c r="D248" s="80"/>
      <c r="E248" s="80"/>
      <c r="F248" s="131"/>
    </row>
    <row r="249" spans="2:6">
      <c r="B249" s="76">
        <v>46347</v>
      </c>
      <c r="C249" s="75" t="str">
        <f t="shared" si="3"/>
        <v>土</v>
      </c>
      <c r="D249" s="144" t="s">
        <v>22</v>
      </c>
      <c r="E249" s="144" t="s">
        <v>51</v>
      </c>
      <c r="F249" s="131"/>
    </row>
    <row r="250" spans="2:6">
      <c r="B250" s="76">
        <v>46348</v>
      </c>
      <c r="C250" s="75" t="str">
        <f t="shared" si="3"/>
        <v>日</v>
      </c>
      <c r="D250" s="144" t="s">
        <v>22</v>
      </c>
      <c r="E250" s="144" t="s">
        <v>51</v>
      </c>
      <c r="F250" s="131"/>
    </row>
    <row r="251" spans="2:6">
      <c r="B251" s="76">
        <v>46349</v>
      </c>
      <c r="C251" s="75" t="str">
        <f t="shared" si="3"/>
        <v>月</v>
      </c>
      <c r="D251" s="80"/>
      <c r="E251" s="80"/>
      <c r="F251" s="131"/>
    </row>
    <row r="252" spans="2:6">
      <c r="B252" s="76">
        <v>46350</v>
      </c>
      <c r="C252" s="75" t="str">
        <f t="shared" si="3"/>
        <v>火</v>
      </c>
      <c r="D252" s="80"/>
      <c r="E252" s="80"/>
      <c r="F252" s="131"/>
    </row>
    <row r="253" spans="2:6">
      <c r="B253" s="76">
        <v>46351</v>
      </c>
      <c r="C253" s="75" t="str">
        <f t="shared" si="3"/>
        <v>水</v>
      </c>
      <c r="D253" s="80"/>
      <c r="E253" s="80"/>
      <c r="F253" s="131"/>
    </row>
    <row r="254" spans="2:6">
      <c r="B254" s="76">
        <v>46352</v>
      </c>
      <c r="C254" s="75" t="str">
        <f t="shared" si="3"/>
        <v>木</v>
      </c>
      <c r="D254" s="80"/>
      <c r="E254" s="80"/>
      <c r="F254" s="131"/>
    </row>
    <row r="255" spans="2:6">
      <c r="B255" s="76">
        <v>46353</v>
      </c>
      <c r="C255" s="75" t="str">
        <f t="shared" si="3"/>
        <v>金</v>
      </c>
      <c r="D255" s="80"/>
      <c r="E255" s="80"/>
      <c r="F255" s="131"/>
    </row>
    <row r="256" spans="2:6">
      <c r="B256" s="76">
        <v>46354</v>
      </c>
      <c r="C256" s="75" t="str">
        <f t="shared" si="3"/>
        <v>土</v>
      </c>
      <c r="D256" s="144" t="s">
        <v>22</v>
      </c>
      <c r="E256" s="144" t="s">
        <v>51</v>
      </c>
      <c r="F256" s="131"/>
    </row>
    <row r="257" spans="2:6">
      <c r="B257" s="76">
        <v>46355</v>
      </c>
      <c r="C257" s="75" t="str">
        <f t="shared" si="3"/>
        <v>日</v>
      </c>
      <c r="D257" s="144" t="s">
        <v>22</v>
      </c>
      <c r="E257" s="144" t="s">
        <v>51</v>
      </c>
      <c r="F257" s="131"/>
    </row>
    <row r="258" spans="2:6">
      <c r="B258" s="76">
        <v>46356</v>
      </c>
      <c r="C258" s="75" t="str">
        <f t="shared" si="3"/>
        <v>月</v>
      </c>
      <c r="D258" s="80"/>
      <c r="E258" s="80"/>
      <c r="F258" s="131"/>
    </row>
    <row r="259" spans="2:6">
      <c r="B259" s="76">
        <v>46357</v>
      </c>
      <c r="C259" s="75" t="str">
        <f t="shared" si="3"/>
        <v>火</v>
      </c>
      <c r="D259" s="80"/>
      <c r="E259" s="80"/>
      <c r="F259" s="131"/>
    </row>
    <row r="260" spans="2:6">
      <c r="B260" s="76">
        <v>46358</v>
      </c>
      <c r="C260" s="75" t="str">
        <f t="shared" si="3"/>
        <v>水</v>
      </c>
      <c r="D260" s="80"/>
      <c r="E260" s="80"/>
      <c r="F260" s="131"/>
    </row>
    <row r="261" spans="2:6">
      <c r="B261" s="76">
        <v>46359</v>
      </c>
      <c r="C261" s="75" t="str">
        <f t="shared" si="3"/>
        <v>木</v>
      </c>
      <c r="D261" s="80"/>
      <c r="E261" s="80"/>
      <c r="F261" s="131"/>
    </row>
    <row r="262" spans="2:6">
      <c r="B262" s="76">
        <v>46360</v>
      </c>
      <c r="C262" s="75" t="str">
        <f t="shared" si="3"/>
        <v>金</v>
      </c>
      <c r="D262" s="80"/>
      <c r="E262" s="80"/>
      <c r="F262" s="131"/>
    </row>
    <row r="263" spans="2:6">
      <c r="B263" s="76">
        <v>46361</v>
      </c>
      <c r="C263" s="75" t="str">
        <f t="shared" si="3"/>
        <v>土</v>
      </c>
      <c r="D263" s="144" t="s">
        <v>22</v>
      </c>
      <c r="E263" s="144" t="s">
        <v>51</v>
      </c>
      <c r="F263" s="131"/>
    </row>
    <row r="264" spans="2:6">
      <c r="B264" s="76">
        <v>46362</v>
      </c>
      <c r="C264" s="75" t="str">
        <f t="shared" si="3"/>
        <v>日</v>
      </c>
      <c r="D264" s="144" t="s">
        <v>22</v>
      </c>
      <c r="E264" s="144" t="s">
        <v>51</v>
      </c>
      <c r="F264" s="131"/>
    </row>
    <row r="265" spans="2:6">
      <c r="B265" s="76">
        <v>46363</v>
      </c>
      <c r="C265" s="75" t="str">
        <f t="shared" si="3"/>
        <v>月</v>
      </c>
      <c r="D265" s="80"/>
      <c r="E265" s="80"/>
      <c r="F265" s="131"/>
    </row>
    <row r="266" spans="2:6">
      <c r="B266" s="76">
        <v>46364</v>
      </c>
      <c r="C266" s="75" t="str">
        <f t="shared" si="3"/>
        <v>火</v>
      </c>
      <c r="D266" s="80"/>
      <c r="E266" s="80"/>
      <c r="F266" s="131"/>
    </row>
    <row r="267" spans="2:6">
      <c r="B267" s="76">
        <v>46365</v>
      </c>
      <c r="C267" s="75" t="str">
        <f t="shared" si="3"/>
        <v>水</v>
      </c>
      <c r="D267" s="80"/>
      <c r="E267" s="80"/>
      <c r="F267" s="131"/>
    </row>
    <row r="268" spans="2:6">
      <c r="B268" s="76">
        <v>46366</v>
      </c>
      <c r="C268" s="75" t="str">
        <f t="shared" si="3"/>
        <v>木</v>
      </c>
      <c r="D268" s="80"/>
      <c r="E268" s="80"/>
      <c r="F268" s="131"/>
    </row>
    <row r="269" spans="2:6">
      <c r="B269" s="76">
        <v>46367</v>
      </c>
      <c r="C269" s="75" t="str">
        <f t="shared" si="3"/>
        <v>金</v>
      </c>
      <c r="D269" s="80"/>
      <c r="E269" s="80"/>
      <c r="F269" s="131"/>
    </row>
    <row r="270" spans="2:6">
      <c r="B270" s="76">
        <v>46368</v>
      </c>
      <c r="C270" s="75" t="str">
        <f t="shared" si="3"/>
        <v>土</v>
      </c>
      <c r="D270" s="144" t="s">
        <v>22</v>
      </c>
      <c r="E270" s="144" t="s">
        <v>51</v>
      </c>
      <c r="F270" s="131"/>
    </row>
    <row r="271" spans="2:6">
      <c r="B271" s="76">
        <v>46369</v>
      </c>
      <c r="C271" s="75" t="str">
        <f t="shared" si="3"/>
        <v>日</v>
      </c>
      <c r="D271" s="144" t="s">
        <v>22</v>
      </c>
      <c r="E271" s="144" t="s">
        <v>51</v>
      </c>
      <c r="F271" s="131"/>
    </row>
    <row r="272" spans="2:6">
      <c r="B272" s="76">
        <v>46370</v>
      </c>
      <c r="C272" s="75" t="str">
        <f t="shared" ref="C272:C335" si="4">IF(B272="","",TEXT(B272,"aaa"))</f>
        <v>月</v>
      </c>
      <c r="D272" s="80"/>
      <c r="E272" s="80"/>
      <c r="F272" s="131"/>
    </row>
    <row r="273" spans="2:6">
      <c r="B273" s="76">
        <v>46371</v>
      </c>
      <c r="C273" s="75" t="str">
        <f t="shared" si="4"/>
        <v>火</v>
      </c>
      <c r="D273" s="80"/>
      <c r="E273" s="80"/>
      <c r="F273" s="131"/>
    </row>
    <row r="274" spans="2:6">
      <c r="B274" s="76">
        <v>46372</v>
      </c>
      <c r="C274" s="75" t="str">
        <f t="shared" si="4"/>
        <v>水</v>
      </c>
      <c r="D274" s="80"/>
      <c r="E274" s="80"/>
      <c r="F274" s="131"/>
    </row>
    <row r="275" spans="2:6">
      <c r="B275" s="76">
        <v>46373</v>
      </c>
      <c r="C275" s="75" t="str">
        <f t="shared" si="4"/>
        <v>木</v>
      </c>
      <c r="D275" s="80"/>
      <c r="E275" s="80"/>
      <c r="F275" s="131"/>
    </row>
    <row r="276" spans="2:6">
      <c r="B276" s="76">
        <v>46374</v>
      </c>
      <c r="C276" s="75" t="str">
        <f t="shared" si="4"/>
        <v>金</v>
      </c>
      <c r="D276" s="80"/>
      <c r="E276" s="80"/>
      <c r="F276" s="131"/>
    </row>
    <row r="277" spans="2:6">
      <c r="B277" s="76">
        <v>46375</v>
      </c>
      <c r="C277" s="75" t="str">
        <f t="shared" si="4"/>
        <v>土</v>
      </c>
      <c r="D277" s="144" t="s">
        <v>22</v>
      </c>
      <c r="E277" s="144" t="s">
        <v>51</v>
      </c>
      <c r="F277" s="131"/>
    </row>
    <row r="278" spans="2:6">
      <c r="B278" s="76">
        <v>46376</v>
      </c>
      <c r="C278" s="75" t="str">
        <f t="shared" si="4"/>
        <v>日</v>
      </c>
      <c r="D278" s="144" t="s">
        <v>22</v>
      </c>
      <c r="E278" s="144" t="s">
        <v>51</v>
      </c>
      <c r="F278" s="131"/>
    </row>
    <row r="279" spans="2:6">
      <c r="B279" s="76">
        <v>46377</v>
      </c>
      <c r="C279" s="75" t="str">
        <f t="shared" si="4"/>
        <v>月</v>
      </c>
      <c r="D279" s="80"/>
      <c r="E279" s="80"/>
      <c r="F279" s="131"/>
    </row>
    <row r="280" spans="2:6">
      <c r="B280" s="76">
        <v>46378</v>
      </c>
      <c r="C280" s="75" t="str">
        <f t="shared" si="4"/>
        <v>火</v>
      </c>
      <c r="D280" s="80"/>
      <c r="E280" s="80"/>
      <c r="F280" s="131"/>
    </row>
    <row r="281" spans="2:6">
      <c r="B281" s="76">
        <v>46379</v>
      </c>
      <c r="C281" s="75" t="str">
        <f t="shared" si="4"/>
        <v>水</v>
      </c>
      <c r="D281" s="80"/>
      <c r="E281" s="80"/>
      <c r="F281" s="131"/>
    </row>
    <row r="282" spans="2:6">
      <c r="B282" s="76">
        <v>46380</v>
      </c>
      <c r="C282" s="75" t="str">
        <f t="shared" si="4"/>
        <v>木</v>
      </c>
      <c r="D282" s="80"/>
      <c r="E282" s="80"/>
      <c r="F282" s="131"/>
    </row>
    <row r="283" spans="2:6">
      <c r="B283" s="76">
        <v>46381</v>
      </c>
      <c r="C283" s="75" t="str">
        <f t="shared" si="4"/>
        <v>金</v>
      </c>
      <c r="D283" s="80"/>
      <c r="E283" s="80"/>
      <c r="F283" s="131"/>
    </row>
    <row r="284" spans="2:6">
      <c r="B284" s="76">
        <v>46382</v>
      </c>
      <c r="C284" s="75" t="str">
        <f t="shared" si="4"/>
        <v>土</v>
      </c>
      <c r="D284" s="144" t="s">
        <v>22</v>
      </c>
      <c r="E284" s="144" t="s">
        <v>51</v>
      </c>
      <c r="F284" s="131"/>
    </row>
    <row r="285" spans="2:6">
      <c r="B285" s="76">
        <v>46383</v>
      </c>
      <c r="C285" s="75" t="str">
        <f t="shared" si="4"/>
        <v>日</v>
      </c>
      <c r="D285" s="144" t="s">
        <v>22</v>
      </c>
      <c r="E285" s="144" t="s">
        <v>51</v>
      </c>
      <c r="F285" s="131"/>
    </row>
    <row r="286" spans="2:6">
      <c r="B286" s="76">
        <v>46384</v>
      </c>
      <c r="C286" s="75" t="str">
        <f t="shared" si="4"/>
        <v>月</v>
      </c>
      <c r="D286" s="80"/>
      <c r="E286" s="80" t="s">
        <v>71</v>
      </c>
      <c r="F286" s="131"/>
    </row>
    <row r="287" spans="2:6">
      <c r="B287" s="76">
        <v>46385</v>
      </c>
      <c r="C287" s="75" t="str">
        <f t="shared" si="4"/>
        <v>火</v>
      </c>
      <c r="D287" s="80"/>
      <c r="E287" s="80" t="s">
        <v>21</v>
      </c>
      <c r="F287" s="131"/>
    </row>
    <row r="288" spans="2:6">
      <c r="B288" s="76">
        <v>46386</v>
      </c>
      <c r="C288" s="75" t="str">
        <f t="shared" si="4"/>
        <v>水</v>
      </c>
      <c r="D288" s="80"/>
      <c r="E288" s="144" t="s">
        <v>21</v>
      </c>
      <c r="F288" s="131"/>
    </row>
    <row r="289" spans="2:6">
      <c r="B289" s="76">
        <v>46387</v>
      </c>
      <c r="C289" s="75" t="str">
        <f t="shared" si="4"/>
        <v>木</v>
      </c>
      <c r="D289" s="80"/>
      <c r="E289" s="144" t="s">
        <v>21</v>
      </c>
      <c r="F289" s="131"/>
    </row>
    <row r="290" spans="2:6">
      <c r="B290" s="76">
        <v>46388</v>
      </c>
      <c r="C290" s="75" t="str">
        <f t="shared" si="4"/>
        <v>金</v>
      </c>
      <c r="D290" s="80"/>
      <c r="E290" s="144" t="s">
        <v>21</v>
      </c>
      <c r="F290" s="131"/>
    </row>
    <row r="291" spans="2:6">
      <c r="B291" s="76">
        <v>46389</v>
      </c>
      <c r="C291" s="75" t="str">
        <f t="shared" si="4"/>
        <v>土</v>
      </c>
      <c r="D291" s="144" t="s">
        <v>22</v>
      </c>
      <c r="E291" s="144" t="s">
        <v>51</v>
      </c>
      <c r="F291" s="131"/>
    </row>
    <row r="292" spans="2:6">
      <c r="B292" s="76">
        <v>46390</v>
      </c>
      <c r="C292" s="75" t="str">
        <f t="shared" si="4"/>
        <v>日</v>
      </c>
      <c r="D292" s="144" t="s">
        <v>22</v>
      </c>
      <c r="E292" s="144" t="s">
        <v>51</v>
      </c>
      <c r="F292" s="131"/>
    </row>
    <row r="293" spans="2:6">
      <c r="B293" s="76">
        <v>46391</v>
      </c>
      <c r="C293" s="75" t="str">
        <f t="shared" si="4"/>
        <v>月</v>
      </c>
      <c r="D293" s="80"/>
      <c r="E293" s="80" t="s">
        <v>71</v>
      </c>
      <c r="F293" s="131"/>
    </row>
    <row r="294" spans="2:6">
      <c r="B294" s="76">
        <v>46392</v>
      </c>
      <c r="C294" s="75" t="str">
        <f t="shared" si="4"/>
        <v>火</v>
      </c>
      <c r="D294" s="80"/>
      <c r="E294" s="80"/>
      <c r="F294" s="131"/>
    </row>
    <row r="295" spans="2:6">
      <c r="B295" s="76">
        <v>46393</v>
      </c>
      <c r="C295" s="75" t="str">
        <f t="shared" si="4"/>
        <v>水</v>
      </c>
      <c r="D295" s="80"/>
      <c r="E295" s="80"/>
      <c r="F295" s="131"/>
    </row>
    <row r="296" spans="2:6">
      <c r="B296" s="76">
        <v>46394</v>
      </c>
      <c r="C296" s="75" t="str">
        <f t="shared" si="4"/>
        <v>木</v>
      </c>
      <c r="D296" s="80"/>
      <c r="E296" s="80"/>
      <c r="F296" s="131"/>
    </row>
    <row r="297" spans="2:6">
      <c r="B297" s="76">
        <v>46395</v>
      </c>
      <c r="C297" s="75" t="str">
        <f t="shared" si="4"/>
        <v>金</v>
      </c>
      <c r="D297" s="80"/>
      <c r="E297" s="80"/>
      <c r="F297" s="131"/>
    </row>
    <row r="298" spans="2:6">
      <c r="B298" s="76">
        <v>46396</v>
      </c>
      <c r="C298" s="75" t="str">
        <f t="shared" si="4"/>
        <v>土</v>
      </c>
      <c r="D298" s="144" t="s">
        <v>22</v>
      </c>
      <c r="E298" s="144" t="s">
        <v>51</v>
      </c>
      <c r="F298" s="131"/>
    </row>
    <row r="299" spans="2:6">
      <c r="B299" s="76">
        <v>46397</v>
      </c>
      <c r="C299" s="75" t="str">
        <f t="shared" si="4"/>
        <v>日</v>
      </c>
      <c r="D299" s="144" t="s">
        <v>22</v>
      </c>
      <c r="E299" s="144" t="s">
        <v>51</v>
      </c>
      <c r="F299" s="131"/>
    </row>
    <row r="300" spans="2:6">
      <c r="B300" s="76">
        <v>46398</v>
      </c>
      <c r="C300" s="75" t="str">
        <f t="shared" si="4"/>
        <v>月</v>
      </c>
      <c r="D300" s="80"/>
      <c r="E300" s="80"/>
      <c r="F300" s="131"/>
    </row>
    <row r="301" spans="2:6">
      <c r="B301" s="76">
        <v>46399</v>
      </c>
      <c r="C301" s="75" t="str">
        <f t="shared" si="4"/>
        <v>火</v>
      </c>
      <c r="D301" s="80"/>
      <c r="E301" s="80"/>
      <c r="F301" s="131"/>
    </row>
    <row r="302" spans="2:6">
      <c r="B302" s="76">
        <v>46400</v>
      </c>
      <c r="C302" s="75" t="str">
        <f t="shared" si="4"/>
        <v>水</v>
      </c>
      <c r="D302" s="80"/>
      <c r="E302" s="80"/>
      <c r="F302" s="131"/>
    </row>
    <row r="303" spans="2:6">
      <c r="B303" s="76">
        <v>46401</v>
      </c>
      <c r="C303" s="75" t="str">
        <f t="shared" si="4"/>
        <v>木</v>
      </c>
      <c r="D303" s="80"/>
      <c r="E303" s="80"/>
      <c r="F303" s="131"/>
    </row>
    <row r="304" spans="2:6">
      <c r="B304" s="76">
        <v>46402</v>
      </c>
      <c r="C304" s="75" t="str">
        <f t="shared" si="4"/>
        <v>金</v>
      </c>
      <c r="D304" s="80"/>
      <c r="E304" s="80"/>
      <c r="F304" s="131"/>
    </row>
    <row r="305" spans="2:6">
      <c r="B305" s="76">
        <v>46403</v>
      </c>
      <c r="C305" s="75" t="str">
        <f t="shared" si="4"/>
        <v>土</v>
      </c>
      <c r="D305" s="144" t="s">
        <v>22</v>
      </c>
      <c r="E305" s="144" t="s">
        <v>51</v>
      </c>
      <c r="F305" s="131"/>
    </row>
    <row r="306" spans="2:6">
      <c r="B306" s="76">
        <v>46404</v>
      </c>
      <c r="C306" s="75" t="str">
        <f t="shared" si="4"/>
        <v>日</v>
      </c>
      <c r="D306" s="144" t="s">
        <v>22</v>
      </c>
      <c r="E306" s="144" t="s">
        <v>51</v>
      </c>
      <c r="F306" s="131"/>
    </row>
    <row r="307" spans="2:6">
      <c r="B307" s="76">
        <v>46405</v>
      </c>
      <c r="C307" s="75" t="str">
        <f t="shared" si="4"/>
        <v>月</v>
      </c>
      <c r="D307" s="80"/>
      <c r="E307" s="80"/>
      <c r="F307" s="131"/>
    </row>
    <row r="308" spans="2:6">
      <c r="B308" s="76">
        <v>46406</v>
      </c>
      <c r="C308" s="75" t="str">
        <f t="shared" si="4"/>
        <v>火</v>
      </c>
      <c r="D308" s="80"/>
      <c r="E308" s="80"/>
      <c r="F308" s="131"/>
    </row>
    <row r="309" spans="2:6">
      <c r="B309" s="76">
        <v>46407</v>
      </c>
      <c r="C309" s="75" t="str">
        <f t="shared" si="4"/>
        <v>水</v>
      </c>
      <c r="D309" s="80"/>
      <c r="E309" s="80"/>
      <c r="F309" s="131"/>
    </row>
    <row r="310" spans="2:6">
      <c r="B310" s="76">
        <v>46408</v>
      </c>
      <c r="C310" s="75" t="str">
        <f t="shared" si="4"/>
        <v>木</v>
      </c>
      <c r="D310" s="80"/>
      <c r="E310" s="80"/>
      <c r="F310" s="131"/>
    </row>
    <row r="311" spans="2:6">
      <c r="B311" s="76">
        <v>46409</v>
      </c>
      <c r="C311" s="75" t="str">
        <f t="shared" si="4"/>
        <v>金</v>
      </c>
      <c r="D311" s="80"/>
      <c r="E311" s="80"/>
      <c r="F311" s="131"/>
    </row>
    <row r="312" spans="2:6">
      <c r="B312" s="76">
        <v>46410</v>
      </c>
      <c r="C312" s="75" t="str">
        <f t="shared" si="4"/>
        <v>土</v>
      </c>
      <c r="D312" s="144" t="s">
        <v>22</v>
      </c>
      <c r="E312" s="144" t="s">
        <v>51</v>
      </c>
      <c r="F312" s="131"/>
    </row>
    <row r="313" spans="2:6">
      <c r="B313" s="76">
        <v>46411</v>
      </c>
      <c r="C313" s="75" t="str">
        <f t="shared" si="4"/>
        <v>日</v>
      </c>
      <c r="D313" s="144" t="s">
        <v>22</v>
      </c>
      <c r="E313" s="144" t="s">
        <v>51</v>
      </c>
      <c r="F313" s="131"/>
    </row>
    <row r="314" spans="2:6">
      <c r="B314" s="76">
        <v>46412</v>
      </c>
      <c r="C314" s="75" t="str">
        <f t="shared" si="4"/>
        <v>月</v>
      </c>
      <c r="D314" s="80"/>
      <c r="E314" s="80"/>
      <c r="F314" s="131"/>
    </row>
    <row r="315" spans="2:6">
      <c r="B315" s="76">
        <v>46413</v>
      </c>
      <c r="C315" s="75" t="str">
        <f t="shared" si="4"/>
        <v>火</v>
      </c>
      <c r="D315" s="80"/>
      <c r="E315" s="80"/>
      <c r="F315" s="131"/>
    </row>
    <row r="316" spans="2:6">
      <c r="B316" s="76">
        <v>46414</v>
      </c>
      <c r="C316" s="75" t="str">
        <f t="shared" si="4"/>
        <v>水</v>
      </c>
      <c r="D316" s="80"/>
      <c r="E316" s="80"/>
      <c r="F316" s="131"/>
    </row>
    <row r="317" spans="2:6">
      <c r="B317" s="76">
        <v>46415</v>
      </c>
      <c r="C317" s="75" t="str">
        <f t="shared" si="4"/>
        <v>木</v>
      </c>
      <c r="D317" s="80"/>
      <c r="E317" s="80"/>
      <c r="F317" s="131"/>
    </row>
    <row r="318" spans="2:6">
      <c r="B318" s="76">
        <v>46416</v>
      </c>
      <c r="C318" s="75" t="str">
        <f t="shared" si="4"/>
        <v>金</v>
      </c>
      <c r="D318" s="80"/>
      <c r="E318" s="80"/>
      <c r="F318" s="131"/>
    </row>
    <row r="319" spans="2:6">
      <c r="B319" s="76">
        <v>46417</v>
      </c>
      <c r="C319" s="75" t="str">
        <f t="shared" si="4"/>
        <v>土</v>
      </c>
      <c r="D319" s="144" t="s">
        <v>22</v>
      </c>
      <c r="E319" s="144" t="s">
        <v>51</v>
      </c>
      <c r="F319" s="131"/>
    </row>
    <row r="320" spans="2:6">
      <c r="B320" s="76">
        <v>46418</v>
      </c>
      <c r="C320" s="75" t="str">
        <f t="shared" si="4"/>
        <v>日</v>
      </c>
      <c r="D320" s="144" t="s">
        <v>22</v>
      </c>
      <c r="E320" s="144" t="s">
        <v>51</v>
      </c>
      <c r="F320" s="131"/>
    </row>
    <row r="321" spans="2:6">
      <c r="B321" s="76">
        <v>46419</v>
      </c>
      <c r="C321" s="75" t="str">
        <f t="shared" si="4"/>
        <v>月</v>
      </c>
      <c r="D321" s="80"/>
      <c r="E321" s="80"/>
      <c r="F321" s="131"/>
    </row>
    <row r="322" spans="2:6">
      <c r="B322" s="76">
        <v>46420</v>
      </c>
      <c r="C322" s="75" t="str">
        <f t="shared" si="4"/>
        <v>火</v>
      </c>
      <c r="D322" s="80"/>
      <c r="E322" s="80"/>
      <c r="F322" s="131"/>
    </row>
    <row r="323" spans="2:6">
      <c r="B323" s="76">
        <v>46421</v>
      </c>
      <c r="C323" s="75" t="str">
        <f t="shared" si="4"/>
        <v>水</v>
      </c>
      <c r="D323" s="80"/>
      <c r="E323" s="80"/>
      <c r="F323" s="131"/>
    </row>
    <row r="324" spans="2:6">
      <c r="B324" s="76">
        <v>46422</v>
      </c>
      <c r="C324" s="75" t="str">
        <f t="shared" si="4"/>
        <v>木</v>
      </c>
      <c r="D324" s="80"/>
      <c r="E324" s="80"/>
      <c r="F324" s="131"/>
    </row>
    <row r="325" spans="2:6">
      <c r="B325" s="76">
        <v>46423</v>
      </c>
      <c r="C325" s="75" t="str">
        <f t="shared" si="4"/>
        <v>金</v>
      </c>
      <c r="D325" s="80"/>
      <c r="E325" s="80"/>
      <c r="F325" s="131"/>
    </row>
    <row r="326" spans="2:6">
      <c r="B326" s="76">
        <v>46424</v>
      </c>
      <c r="C326" s="75" t="str">
        <f t="shared" si="4"/>
        <v>土</v>
      </c>
      <c r="D326" s="144" t="s">
        <v>22</v>
      </c>
      <c r="E326" s="144" t="s">
        <v>51</v>
      </c>
      <c r="F326" s="131"/>
    </row>
    <row r="327" spans="2:6">
      <c r="B327" s="76">
        <v>46425</v>
      </c>
      <c r="C327" s="75" t="str">
        <f t="shared" si="4"/>
        <v>日</v>
      </c>
      <c r="D327" s="144" t="s">
        <v>22</v>
      </c>
      <c r="E327" s="144" t="s">
        <v>51</v>
      </c>
      <c r="F327" s="131"/>
    </row>
    <row r="328" spans="2:6">
      <c r="B328" s="76">
        <v>46426</v>
      </c>
      <c r="C328" s="75" t="str">
        <f t="shared" si="4"/>
        <v>月</v>
      </c>
      <c r="D328" s="80"/>
      <c r="E328" s="80"/>
      <c r="F328" s="131"/>
    </row>
    <row r="329" spans="2:6">
      <c r="B329" s="76">
        <v>46427</v>
      </c>
      <c r="C329" s="75" t="str">
        <f t="shared" si="4"/>
        <v>火</v>
      </c>
      <c r="D329" s="80"/>
      <c r="E329" s="80"/>
      <c r="F329" s="131"/>
    </row>
    <row r="330" spans="2:6">
      <c r="B330" s="76">
        <v>46428</v>
      </c>
      <c r="C330" s="75" t="str">
        <f t="shared" si="4"/>
        <v>水</v>
      </c>
      <c r="D330" s="80"/>
      <c r="E330" s="80"/>
      <c r="F330" s="131"/>
    </row>
    <row r="331" spans="2:6">
      <c r="B331" s="76">
        <v>46429</v>
      </c>
      <c r="C331" s="75" t="str">
        <f t="shared" si="4"/>
        <v>木</v>
      </c>
      <c r="D331" s="80"/>
      <c r="E331" s="80"/>
      <c r="F331" s="131"/>
    </row>
    <row r="332" spans="2:6">
      <c r="B332" s="76">
        <v>46430</v>
      </c>
      <c r="C332" s="75" t="str">
        <f t="shared" si="4"/>
        <v>金</v>
      </c>
      <c r="D332" s="80"/>
      <c r="E332" s="80"/>
      <c r="F332" s="131"/>
    </row>
    <row r="333" spans="2:6">
      <c r="B333" s="76">
        <v>46431</v>
      </c>
      <c r="C333" s="75" t="str">
        <f t="shared" si="4"/>
        <v>土</v>
      </c>
      <c r="D333" s="144" t="s">
        <v>22</v>
      </c>
      <c r="E333" s="144" t="s">
        <v>51</v>
      </c>
      <c r="F333" s="131"/>
    </row>
    <row r="334" spans="2:6">
      <c r="B334" s="76">
        <v>46432</v>
      </c>
      <c r="C334" s="75" t="str">
        <f t="shared" si="4"/>
        <v>日</v>
      </c>
      <c r="D334" s="144" t="s">
        <v>22</v>
      </c>
      <c r="E334" s="144" t="s">
        <v>51</v>
      </c>
      <c r="F334" s="131"/>
    </row>
    <row r="335" spans="2:6">
      <c r="B335" s="76">
        <v>46433</v>
      </c>
      <c r="C335" s="75" t="str">
        <f t="shared" si="4"/>
        <v>月</v>
      </c>
      <c r="D335" s="80"/>
      <c r="E335" s="80"/>
      <c r="F335" s="131"/>
    </row>
    <row r="336" spans="2:6">
      <c r="B336" s="76">
        <v>46434</v>
      </c>
      <c r="C336" s="75" t="str">
        <f t="shared" ref="C336:C399" si="5">IF(B336="","",TEXT(B336,"aaa"))</f>
        <v>火</v>
      </c>
      <c r="D336" s="80"/>
      <c r="E336" s="80"/>
      <c r="F336" s="131"/>
    </row>
    <row r="337" spans="2:6">
      <c r="B337" s="76">
        <v>46435</v>
      </c>
      <c r="C337" s="75" t="str">
        <f t="shared" si="5"/>
        <v>水</v>
      </c>
      <c r="D337" s="80"/>
      <c r="E337" s="80"/>
      <c r="F337" s="131"/>
    </row>
    <row r="338" spans="2:6">
      <c r="B338" s="76">
        <v>46436</v>
      </c>
      <c r="C338" s="75" t="str">
        <f t="shared" si="5"/>
        <v>木</v>
      </c>
      <c r="D338" s="80"/>
      <c r="E338" s="80"/>
      <c r="F338" s="131"/>
    </row>
    <row r="339" spans="2:6">
      <c r="B339" s="76">
        <v>46437</v>
      </c>
      <c r="C339" s="75" t="str">
        <f t="shared" si="5"/>
        <v>金</v>
      </c>
      <c r="D339" s="80"/>
      <c r="E339" s="80"/>
      <c r="F339" s="131"/>
    </row>
    <row r="340" spans="2:6">
      <c r="B340" s="76">
        <v>46438</v>
      </c>
      <c r="C340" s="75" t="str">
        <f t="shared" si="5"/>
        <v>土</v>
      </c>
      <c r="D340" s="144" t="s">
        <v>22</v>
      </c>
      <c r="E340" s="144" t="s">
        <v>51</v>
      </c>
      <c r="F340" s="131"/>
    </row>
    <row r="341" spans="2:6">
      <c r="B341" s="76">
        <v>46439</v>
      </c>
      <c r="C341" s="75" t="str">
        <f t="shared" si="5"/>
        <v>日</v>
      </c>
      <c r="D341" s="144" t="s">
        <v>22</v>
      </c>
      <c r="E341" s="144" t="s">
        <v>51</v>
      </c>
      <c r="F341" s="131"/>
    </row>
    <row r="342" spans="2:6">
      <c r="B342" s="76">
        <v>46440</v>
      </c>
      <c r="C342" s="75" t="str">
        <f t="shared" si="5"/>
        <v>月</v>
      </c>
      <c r="D342" s="80"/>
      <c r="E342" s="80"/>
      <c r="F342" s="131"/>
    </row>
    <row r="343" spans="2:6">
      <c r="B343" s="76">
        <v>46441</v>
      </c>
      <c r="C343" s="75" t="str">
        <f t="shared" si="5"/>
        <v>火</v>
      </c>
      <c r="D343" s="80"/>
      <c r="E343" s="80"/>
      <c r="F343" s="131"/>
    </row>
    <row r="344" spans="2:6">
      <c r="B344" s="76">
        <v>46442</v>
      </c>
      <c r="C344" s="75" t="str">
        <f t="shared" si="5"/>
        <v>水</v>
      </c>
      <c r="D344" s="80"/>
      <c r="E344" s="80"/>
      <c r="F344" s="131"/>
    </row>
    <row r="345" spans="2:6">
      <c r="B345" s="76">
        <v>46443</v>
      </c>
      <c r="C345" s="75" t="str">
        <f t="shared" si="5"/>
        <v>木</v>
      </c>
      <c r="D345" s="80"/>
      <c r="E345" s="80"/>
      <c r="F345" s="131"/>
    </row>
    <row r="346" spans="2:6">
      <c r="B346" s="76">
        <v>46444</v>
      </c>
      <c r="C346" s="75" t="str">
        <f t="shared" si="5"/>
        <v>金</v>
      </c>
      <c r="D346" s="80"/>
      <c r="E346" s="80"/>
      <c r="F346" s="131"/>
    </row>
    <row r="347" spans="2:6">
      <c r="B347" s="76">
        <v>46445</v>
      </c>
      <c r="C347" s="75" t="str">
        <f t="shared" si="5"/>
        <v>土</v>
      </c>
      <c r="D347" s="144" t="s">
        <v>22</v>
      </c>
      <c r="E347" s="144" t="s">
        <v>51</v>
      </c>
      <c r="F347" s="131"/>
    </row>
    <row r="348" spans="2:6">
      <c r="B348" s="76">
        <v>46446</v>
      </c>
      <c r="C348" s="75" t="str">
        <f t="shared" si="5"/>
        <v>日</v>
      </c>
      <c r="D348" s="144" t="s">
        <v>22</v>
      </c>
      <c r="E348" s="144" t="s">
        <v>51</v>
      </c>
      <c r="F348" s="131"/>
    </row>
    <row r="349" spans="2:6">
      <c r="B349" s="76">
        <v>46447</v>
      </c>
      <c r="C349" s="75" t="str">
        <f t="shared" si="5"/>
        <v>月</v>
      </c>
      <c r="D349" s="80"/>
      <c r="E349" s="80"/>
      <c r="F349" s="131"/>
    </row>
    <row r="350" spans="2:6">
      <c r="B350" s="76">
        <v>46448</v>
      </c>
      <c r="C350" s="75" t="str">
        <f t="shared" si="5"/>
        <v>火</v>
      </c>
      <c r="D350" s="80"/>
      <c r="E350" s="80"/>
      <c r="F350" s="131"/>
    </row>
    <row r="351" spans="2:6">
      <c r="B351" s="76">
        <v>46449</v>
      </c>
      <c r="C351" s="75" t="str">
        <f t="shared" si="5"/>
        <v>水</v>
      </c>
      <c r="D351" s="80"/>
      <c r="E351" s="80"/>
      <c r="F351" s="131"/>
    </row>
    <row r="352" spans="2:6">
      <c r="B352" s="76">
        <v>46450</v>
      </c>
      <c r="C352" s="75" t="str">
        <f t="shared" si="5"/>
        <v>木</v>
      </c>
      <c r="D352" s="80"/>
      <c r="E352" s="80"/>
      <c r="F352" s="131"/>
    </row>
    <row r="353" spans="2:6">
      <c r="B353" s="76">
        <v>46451</v>
      </c>
      <c r="C353" s="75" t="str">
        <f t="shared" si="5"/>
        <v>金</v>
      </c>
      <c r="D353" s="80"/>
      <c r="E353" s="80"/>
      <c r="F353" s="131"/>
    </row>
    <row r="354" spans="2:6">
      <c r="B354" s="76">
        <v>46452</v>
      </c>
      <c r="C354" s="75" t="str">
        <f t="shared" si="5"/>
        <v>土</v>
      </c>
      <c r="D354" s="144" t="s">
        <v>22</v>
      </c>
      <c r="E354" s="144" t="s">
        <v>51</v>
      </c>
      <c r="F354" s="131"/>
    </row>
    <row r="355" spans="2:6">
      <c r="B355" s="76">
        <v>46453</v>
      </c>
      <c r="C355" s="75" t="str">
        <f t="shared" si="5"/>
        <v>日</v>
      </c>
      <c r="D355" s="144" t="s">
        <v>22</v>
      </c>
      <c r="E355" s="144" t="s">
        <v>51</v>
      </c>
      <c r="F355" s="131"/>
    </row>
    <row r="356" spans="2:6">
      <c r="B356" s="76">
        <v>46454</v>
      </c>
      <c r="C356" s="75" t="str">
        <f t="shared" si="5"/>
        <v>月</v>
      </c>
      <c r="D356" s="80"/>
      <c r="E356" s="80"/>
      <c r="F356" s="131"/>
    </row>
    <row r="357" spans="2:6">
      <c r="B357" s="76">
        <v>46455</v>
      </c>
      <c r="C357" s="75" t="str">
        <f t="shared" si="5"/>
        <v>火</v>
      </c>
      <c r="D357" s="80"/>
      <c r="E357" s="80"/>
      <c r="F357" s="131"/>
    </row>
    <row r="358" spans="2:6">
      <c r="B358" s="76">
        <v>46456</v>
      </c>
      <c r="C358" s="75" t="str">
        <f t="shared" si="5"/>
        <v>水</v>
      </c>
      <c r="D358" s="80"/>
      <c r="E358" s="80"/>
      <c r="F358" s="131"/>
    </row>
    <row r="359" spans="2:6">
      <c r="B359" s="76">
        <v>46457</v>
      </c>
      <c r="C359" s="75" t="str">
        <f t="shared" si="5"/>
        <v>木</v>
      </c>
      <c r="D359" s="80"/>
      <c r="E359" s="80"/>
      <c r="F359" s="131"/>
    </row>
    <row r="360" spans="2:6">
      <c r="B360" s="76">
        <v>46458</v>
      </c>
      <c r="C360" s="75" t="str">
        <f t="shared" si="5"/>
        <v>金</v>
      </c>
      <c r="D360" s="80"/>
      <c r="E360" s="80"/>
      <c r="F360" s="131"/>
    </row>
    <row r="361" spans="2:6">
      <c r="B361" s="76">
        <v>46459</v>
      </c>
      <c r="C361" s="75" t="str">
        <f t="shared" si="5"/>
        <v>土</v>
      </c>
      <c r="D361" s="144" t="s">
        <v>22</v>
      </c>
      <c r="E361" s="144" t="s">
        <v>51</v>
      </c>
      <c r="F361" s="131"/>
    </row>
    <row r="362" spans="2:6">
      <c r="B362" s="76">
        <v>46460</v>
      </c>
      <c r="C362" s="75" t="str">
        <f t="shared" si="5"/>
        <v>日</v>
      </c>
      <c r="D362" s="144" t="s">
        <v>22</v>
      </c>
      <c r="E362" s="144" t="s">
        <v>51</v>
      </c>
      <c r="F362" s="131"/>
    </row>
    <row r="363" spans="2:6">
      <c r="B363" s="76">
        <v>46461</v>
      </c>
      <c r="C363" s="75" t="str">
        <f t="shared" si="5"/>
        <v>月</v>
      </c>
      <c r="D363" s="80"/>
      <c r="E363" s="80"/>
      <c r="F363" s="131"/>
    </row>
    <row r="364" spans="2:6">
      <c r="B364" s="76">
        <v>46462</v>
      </c>
      <c r="C364" s="75" t="str">
        <f t="shared" si="5"/>
        <v>火</v>
      </c>
      <c r="D364" s="80"/>
      <c r="E364" s="80"/>
      <c r="F364" s="131"/>
    </row>
    <row r="365" spans="2:6">
      <c r="B365" s="76">
        <v>46463</v>
      </c>
      <c r="C365" s="75" t="str">
        <f t="shared" si="5"/>
        <v>水</v>
      </c>
      <c r="D365" s="80"/>
      <c r="E365" s="80"/>
      <c r="F365" s="131"/>
    </row>
    <row r="366" spans="2:6">
      <c r="B366" s="76">
        <v>46464</v>
      </c>
      <c r="C366" s="75" t="str">
        <f t="shared" si="5"/>
        <v>木</v>
      </c>
      <c r="D366" s="80"/>
      <c r="E366" s="80"/>
      <c r="F366" s="131"/>
    </row>
    <row r="367" spans="2:6">
      <c r="B367" s="76">
        <v>46465</v>
      </c>
      <c r="C367" s="75" t="str">
        <f t="shared" si="5"/>
        <v>金</v>
      </c>
      <c r="D367" s="80"/>
      <c r="E367" s="80"/>
      <c r="F367" s="131"/>
    </row>
    <row r="368" spans="2:6">
      <c r="B368" s="76">
        <v>46466</v>
      </c>
      <c r="C368" s="75" t="str">
        <f t="shared" si="5"/>
        <v>土</v>
      </c>
      <c r="D368" s="144" t="s">
        <v>22</v>
      </c>
      <c r="E368" s="144" t="s">
        <v>51</v>
      </c>
      <c r="F368" s="131"/>
    </row>
    <row r="369" spans="2:6">
      <c r="B369" s="76">
        <v>46467</v>
      </c>
      <c r="C369" s="75" t="str">
        <f t="shared" si="5"/>
        <v>日</v>
      </c>
      <c r="D369" s="144" t="s">
        <v>22</v>
      </c>
      <c r="E369" s="144" t="s">
        <v>51</v>
      </c>
      <c r="F369" s="131"/>
    </row>
    <row r="370" spans="2:6">
      <c r="B370" s="76">
        <v>46468</v>
      </c>
      <c r="C370" s="75" t="str">
        <f t="shared" si="5"/>
        <v>月</v>
      </c>
      <c r="D370" s="80"/>
      <c r="E370" s="80"/>
      <c r="F370" s="131"/>
    </row>
    <row r="371" spans="2:6">
      <c r="B371" s="76">
        <v>46469</v>
      </c>
      <c r="C371" s="75" t="str">
        <f t="shared" si="5"/>
        <v>火</v>
      </c>
      <c r="D371" s="80"/>
      <c r="E371" s="80"/>
      <c r="F371" s="131"/>
    </row>
    <row r="372" spans="2:6">
      <c r="B372" s="76">
        <v>46470</v>
      </c>
      <c r="C372" s="75" t="str">
        <f t="shared" si="5"/>
        <v>水</v>
      </c>
      <c r="D372" s="80"/>
      <c r="E372" s="80"/>
      <c r="F372" s="131"/>
    </row>
    <row r="373" spans="2:6">
      <c r="B373" s="76">
        <v>46471</v>
      </c>
      <c r="C373" s="75" t="str">
        <f t="shared" si="5"/>
        <v>木</v>
      </c>
      <c r="D373" s="80"/>
      <c r="E373" s="80"/>
      <c r="F373" s="131"/>
    </row>
    <row r="374" spans="2:6">
      <c r="B374" s="76">
        <v>46472</v>
      </c>
      <c r="C374" s="75" t="str">
        <f t="shared" si="5"/>
        <v>金</v>
      </c>
      <c r="D374" s="80"/>
      <c r="E374" s="80"/>
      <c r="F374" s="131"/>
    </row>
    <row r="375" spans="2:6">
      <c r="B375" s="76">
        <v>46473</v>
      </c>
      <c r="C375" s="75" t="str">
        <f t="shared" si="5"/>
        <v>土</v>
      </c>
      <c r="D375" s="144" t="s">
        <v>22</v>
      </c>
      <c r="E375" s="144" t="s">
        <v>51</v>
      </c>
      <c r="F375" s="131"/>
    </row>
    <row r="376" spans="2:6">
      <c r="B376" s="76">
        <v>46474</v>
      </c>
      <c r="C376" s="75" t="str">
        <f t="shared" si="5"/>
        <v>日</v>
      </c>
      <c r="D376" s="144" t="s">
        <v>22</v>
      </c>
      <c r="E376" s="144" t="s">
        <v>51</v>
      </c>
      <c r="F376" s="131"/>
    </row>
    <row r="377" spans="2:6">
      <c r="B377" s="76">
        <v>46475</v>
      </c>
      <c r="C377" s="75" t="str">
        <f t="shared" si="5"/>
        <v>月</v>
      </c>
      <c r="D377" s="80"/>
      <c r="E377" s="80"/>
      <c r="F377" s="131"/>
    </row>
    <row r="378" spans="2:6">
      <c r="B378" s="76">
        <v>46476</v>
      </c>
      <c r="C378" s="75" t="str">
        <f t="shared" si="5"/>
        <v>火</v>
      </c>
      <c r="D378" s="80"/>
      <c r="E378" s="80"/>
      <c r="F378" s="131"/>
    </row>
    <row r="379" spans="2:6">
      <c r="B379" s="76">
        <v>46477</v>
      </c>
      <c r="C379" s="75" t="str">
        <f t="shared" si="5"/>
        <v>水</v>
      </c>
      <c r="D379" s="80"/>
      <c r="E379" s="80"/>
      <c r="F379" s="131"/>
    </row>
    <row r="380" spans="2:6">
      <c r="B380" s="76">
        <v>46478</v>
      </c>
      <c r="C380" s="75" t="str">
        <f t="shared" si="5"/>
        <v>木</v>
      </c>
      <c r="D380" s="80"/>
      <c r="E380" s="80"/>
      <c r="F380" s="131"/>
    </row>
    <row r="381" spans="2:6">
      <c r="B381" s="76">
        <v>46479</v>
      </c>
      <c r="C381" s="75" t="str">
        <f t="shared" si="5"/>
        <v>金</v>
      </c>
      <c r="D381" s="80"/>
      <c r="E381" s="80"/>
      <c r="F381" s="131"/>
    </row>
    <row r="382" spans="2:6">
      <c r="B382" s="76">
        <v>46480</v>
      </c>
      <c r="C382" s="75" t="str">
        <f t="shared" si="5"/>
        <v>土</v>
      </c>
      <c r="D382" s="144" t="s">
        <v>22</v>
      </c>
      <c r="E382" s="144" t="s">
        <v>51</v>
      </c>
      <c r="F382" s="131"/>
    </row>
    <row r="383" spans="2:6">
      <c r="B383" s="76">
        <v>46481</v>
      </c>
      <c r="C383" s="75" t="str">
        <f t="shared" si="5"/>
        <v>日</v>
      </c>
      <c r="D383" s="144" t="s">
        <v>22</v>
      </c>
      <c r="E383" s="144" t="s">
        <v>51</v>
      </c>
      <c r="F383" s="131"/>
    </row>
    <row r="384" spans="2:6">
      <c r="B384" s="76">
        <v>46482</v>
      </c>
      <c r="C384" s="75" t="str">
        <f t="shared" si="5"/>
        <v>月</v>
      </c>
      <c r="D384" s="80"/>
      <c r="E384" s="80"/>
      <c r="F384" s="131"/>
    </row>
    <row r="385" spans="2:6">
      <c r="B385" s="76">
        <v>46483</v>
      </c>
      <c r="C385" s="75" t="str">
        <f t="shared" si="5"/>
        <v>火</v>
      </c>
      <c r="D385" s="80"/>
      <c r="E385" s="80"/>
      <c r="F385" s="131"/>
    </row>
    <row r="386" spans="2:6">
      <c r="B386" s="76">
        <v>46484</v>
      </c>
      <c r="C386" s="75" t="str">
        <f t="shared" si="5"/>
        <v>水</v>
      </c>
      <c r="D386" s="80"/>
      <c r="E386" s="80"/>
      <c r="F386" s="131"/>
    </row>
    <row r="387" spans="2:6">
      <c r="B387" s="76">
        <v>46485</v>
      </c>
      <c r="C387" s="75" t="str">
        <f t="shared" si="5"/>
        <v>木</v>
      </c>
      <c r="D387" s="80"/>
      <c r="E387" s="80"/>
      <c r="F387" s="131"/>
    </row>
    <row r="388" spans="2:6">
      <c r="B388" s="76">
        <v>46486</v>
      </c>
      <c r="C388" s="75" t="str">
        <f t="shared" si="5"/>
        <v>金</v>
      </c>
      <c r="D388" s="80"/>
      <c r="E388" s="80"/>
      <c r="F388" s="131"/>
    </row>
    <row r="389" spans="2:6">
      <c r="B389" s="76">
        <v>46487</v>
      </c>
      <c r="C389" s="75" t="str">
        <f t="shared" si="5"/>
        <v>土</v>
      </c>
      <c r="D389" s="144" t="s">
        <v>22</v>
      </c>
      <c r="E389" s="144" t="s">
        <v>51</v>
      </c>
      <c r="F389" s="131"/>
    </row>
    <row r="390" spans="2:6">
      <c r="B390" s="76">
        <v>46488</v>
      </c>
      <c r="C390" s="75" t="str">
        <f t="shared" si="5"/>
        <v>日</v>
      </c>
      <c r="D390" s="144" t="s">
        <v>22</v>
      </c>
      <c r="E390" s="144" t="s">
        <v>51</v>
      </c>
      <c r="F390" s="131"/>
    </row>
    <row r="391" spans="2:6">
      <c r="B391" s="76">
        <v>46489</v>
      </c>
      <c r="C391" s="75" t="str">
        <f t="shared" si="5"/>
        <v>月</v>
      </c>
      <c r="D391" s="80"/>
      <c r="E391" s="80"/>
      <c r="F391" s="131"/>
    </row>
    <row r="392" spans="2:6">
      <c r="B392" s="76">
        <v>46490</v>
      </c>
      <c r="C392" s="75" t="str">
        <f t="shared" si="5"/>
        <v>火</v>
      </c>
      <c r="D392" s="80"/>
      <c r="E392" s="80"/>
      <c r="F392" s="131"/>
    </row>
    <row r="393" spans="2:6">
      <c r="B393" s="76">
        <v>46491</v>
      </c>
      <c r="C393" s="75" t="str">
        <f t="shared" si="5"/>
        <v>水</v>
      </c>
      <c r="D393" s="80"/>
      <c r="E393" s="80"/>
      <c r="F393" s="131"/>
    </row>
    <row r="394" spans="2:6">
      <c r="B394" s="76">
        <v>46492</v>
      </c>
      <c r="C394" s="75" t="str">
        <f t="shared" si="5"/>
        <v>木</v>
      </c>
      <c r="D394" s="80"/>
      <c r="E394" s="80"/>
      <c r="F394" s="131"/>
    </row>
    <row r="395" spans="2:6">
      <c r="B395" s="76">
        <v>46493</v>
      </c>
      <c r="C395" s="75" t="str">
        <f t="shared" si="5"/>
        <v>金</v>
      </c>
      <c r="D395" s="80"/>
      <c r="E395" s="80"/>
      <c r="F395" s="131"/>
    </row>
    <row r="396" spans="2:6">
      <c r="B396" s="76">
        <v>46494</v>
      </c>
      <c r="C396" s="75" t="str">
        <f t="shared" si="5"/>
        <v>土</v>
      </c>
      <c r="D396" s="144" t="s">
        <v>22</v>
      </c>
      <c r="E396" s="144" t="s">
        <v>51</v>
      </c>
      <c r="F396" s="131"/>
    </row>
    <row r="397" spans="2:6">
      <c r="B397" s="76">
        <v>46495</v>
      </c>
      <c r="C397" s="75" t="str">
        <f t="shared" si="5"/>
        <v>日</v>
      </c>
      <c r="D397" s="144" t="s">
        <v>22</v>
      </c>
      <c r="E397" s="144" t="s">
        <v>51</v>
      </c>
      <c r="F397" s="131"/>
    </row>
    <row r="398" spans="2:6">
      <c r="B398" s="76">
        <v>46496</v>
      </c>
      <c r="C398" s="75" t="str">
        <f t="shared" si="5"/>
        <v>月</v>
      </c>
      <c r="D398" s="80"/>
      <c r="E398" s="80"/>
      <c r="F398" s="131"/>
    </row>
    <row r="399" spans="2:6">
      <c r="B399" s="76">
        <v>46497</v>
      </c>
      <c r="C399" s="75" t="str">
        <f t="shared" si="5"/>
        <v>火</v>
      </c>
      <c r="D399" s="80"/>
      <c r="E399" s="80"/>
      <c r="F399" s="131"/>
    </row>
    <row r="400" spans="2:6">
      <c r="B400" s="76">
        <v>46498</v>
      </c>
      <c r="C400" s="75" t="str">
        <f t="shared" ref="C400:C463" si="6">IF(B400="","",TEXT(B400,"aaa"))</f>
        <v>水</v>
      </c>
      <c r="D400" s="80"/>
      <c r="E400" s="80"/>
      <c r="F400" s="131"/>
    </row>
    <row r="401" spans="2:6">
      <c r="B401" s="76">
        <v>46499</v>
      </c>
      <c r="C401" s="75" t="str">
        <f t="shared" si="6"/>
        <v>木</v>
      </c>
      <c r="D401" s="80"/>
      <c r="E401" s="80"/>
      <c r="F401" s="131"/>
    </row>
    <row r="402" spans="2:6">
      <c r="B402" s="76">
        <v>46500</v>
      </c>
      <c r="C402" s="75" t="str">
        <f t="shared" si="6"/>
        <v>金</v>
      </c>
      <c r="D402" s="80"/>
      <c r="E402" s="80"/>
      <c r="F402" s="131"/>
    </row>
    <row r="403" spans="2:6">
      <c r="B403" s="76">
        <v>46501</v>
      </c>
      <c r="C403" s="75" t="str">
        <f t="shared" si="6"/>
        <v>土</v>
      </c>
      <c r="D403" s="144" t="s">
        <v>22</v>
      </c>
      <c r="E403" s="144" t="s">
        <v>51</v>
      </c>
      <c r="F403" s="131"/>
    </row>
    <row r="404" spans="2:6">
      <c r="B404" s="76">
        <v>46502</v>
      </c>
      <c r="C404" s="75" t="str">
        <f t="shared" si="6"/>
        <v>日</v>
      </c>
      <c r="D404" s="144" t="s">
        <v>22</v>
      </c>
      <c r="E404" s="144" t="s">
        <v>51</v>
      </c>
      <c r="F404" s="131"/>
    </row>
    <row r="405" spans="2:6">
      <c r="B405" s="76">
        <v>46503</v>
      </c>
      <c r="C405" s="75" t="str">
        <f t="shared" si="6"/>
        <v>月</v>
      </c>
      <c r="D405" s="80"/>
      <c r="E405" s="80"/>
      <c r="F405" s="131"/>
    </row>
    <row r="406" spans="2:6">
      <c r="B406" s="76">
        <v>46504</v>
      </c>
      <c r="C406" s="75" t="str">
        <f t="shared" si="6"/>
        <v>火</v>
      </c>
      <c r="D406" s="80"/>
      <c r="E406" s="80"/>
      <c r="F406" s="131"/>
    </row>
    <row r="407" spans="2:6">
      <c r="B407" s="76">
        <v>46505</v>
      </c>
      <c r="C407" s="75" t="str">
        <f t="shared" si="6"/>
        <v>水</v>
      </c>
      <c r="D407" s="80"/>
      <c r="E407" s="80"/>
      <c r="F407" s="131"/>
    </row>
    <row r="408" spans="2:6">
      <c r="B408" s="76">
        <v>46506</v>
      </c>
      <c r="C408" s="75" t="str">
        <f t="shared" si="6"/>
        <v>木</v>
      </c>
      <c r="D408" s="80"/>
      <c r="E408" s="80"/>
      <c r="F408" s="131"/>
    </row>
    <row r="409" spans="2:6">
      <c r="B409" s="76">
        <v>46507</v>
      </c>
      <c r="C409" s="75" t="str">
        <f t="shared" si="6"/>
        <v>金</v>
      </c>
      <c r="D409" s="80"/>
      <c r="E409" s="80"/>
      <c r="F409" s="131"/>
    </row>
    <row r="410" spans="2:6">
      <c r="B410" s="76">
        <v>46508</v>
      </c>
      <c r="C410" s="75" t="str">
        <f t="shared" si="6"/>
        <v>土</v>
      </c>
      <c r="D410" s="144" t="s">
        <v>22</v>
      </c>
      <c r="E410" s="144" t="s">
        <v>51</v>
      </c>
      <c r="F410" s="131"/>
    </row>
    <row r="411" spans="2:6">
      <c r="B411" s="76">
        <v>46509</v>
      </c>
      <c r="C411" s="75" t="str">
        <f t="shared" si="6"/>
        <v>日</v>
      </c>
      <c r="D411" s="144" t="s">
        <v>22</v>
      </c>
      <c r="E411" s="144" t="s">
        <v>51</v>
      </c>
      <c r="F411" s="131"/>
    </row>
    <row r="412" spans="2:6">
      <c r="B412" s="76">
        <v>46510</v>
      </c>
      <c r="C412" s="75" t="str">
        <f t="shared" si="6"/>
        <v>月</v>
      </c>
      <c r="D412" s="80"/>
      <c r="E412" s="80"/>
      <c r="F412" s="131"/>
    </row>
    <row r="413" spans="2:6">
      <c r="B413" s="76">
        <v>46511</v>
      </c>
      <c r="C413" s="75" t="str">
        <f t="shared" si="6"/>
        <v>火</v>
      </c>
      <c r="D413" s="80"/>
      <c r="E413" s="80"/>
      <c r="F413" s="131"/>
    </row>
    <row r="414" spans="2:6">
      <c r="B414" s="76">
        <v>46512</v>
      </c>
      <c r="C414" s="75" t="str">
        <f t="shared" si="6"/>
        <v>水</v>
      </c>
      <c r="D414" s="80"/>
      <c r="E414" s="80"/>
      <c r="F414" s="131"/>
    </row>
    <row r="415" spans="2:6">
      <c r="B415" s="76">
        <v>46513</v>
      </c>
      <c r="C415" s="75" t="str">
        <f t="shared" si="6"/>
        <v>木</v>
      </c>
      <c r="D415" s="80"/>
      <c r="E415" s="80"/>
      <c r="F415" s="131"/>
    </row>
    <row r="416" spans="2:6">
      <c r="B416" s="76">
        <v>46514</v>
      </c>
      <c r="C416" s="75" t="str">
        <f t="shared" si="6"/>
        <v>金</v>
      </c>
      <c r="D416" s="80"/>
      <c r="E416" s="80"/>
      <c r="F416" s="131"/>
    </row>
    <row r="417" spans="2:6">
      <c r="B417" s="76">
        <v>46515</v>
      </c>
      <c r="C417" s="75" t="str">
        <f t="shared" si="6"/>
        <v>土</v>
      </c>
      <c r="D417" s="144" t="s">
        <v>22</v>
      </c>
      <c r="E417" s="144" t="s">
        <v>51</v>
      </c>
      <c r="F417" s="131"/>
    </row>
    <row r="418" spans="2:6">
      <c r="B418" s="76">
        <v>46516</v>
      </c>
      <c r="C418" s="75" t="str">
        <f t="shared" si="6"/>
        <v>日</v>
      </c>
      <c r="D418" s="144" t="s">
        <v>22</v>
      </c>
      <c r="E418" s="144" t="s">
        <v>51</v>
      </c>
      <c r="F418" s="131"/>
    </row>
    <row r="419" spans="2:6">
      <c r="B419" s="76">
        <v>46517</v>
      </c>
      <c r="C419" s="75" t="str">
        <f t="shared" si="6"/>
        <v>月</v>
      </c>
      <c r="D419" s="80"/>
      <c r="E419" s="80"/>
      <c r="F419" s="131"/>
    </row>
    <row r="420" spans="2:6">
      <c r="B420" s="76">
        <v>46518</v>
      </c>
      <c r="C420" s="75" t="str">
        <f t="shared" si="6"/>
        <v>火</v>
      </c>
      <c r="D420" s="80"/>
      <c r="E420" s="80"/>
      <c r="F420" s="131"/>
    </row>
    <row r="421" spans="2:6">
      <c r="B421" s="76">
        <v>46519</v>
      </c>
      <c r="C421" s="75" t="str">
        <f t="shared" si="6"/>
        <v>水</v>
      </c>
      <c r="D421" s="80"/>
      <c r="E421" s="80"/>
      <c r="F421" s="131"/>
    </row>
    <row r="422" spans="2:6">
      <c r="B422" s="76">
        <v>46520</v>
      </c>
      <c r="C422" s="75" t="str">
        <f t="shared" si="6"/>
        <v>木</v>
      </c>
      <c r="D422" s="80"/>
      <c r="E422" s="80"/>
      <c r="F422" s="131"/>
    </row>
    <row r="423" spans="2:6">
      <c r="B423" s="76">
        <v>46521</v>
      </c>
      <c r="C423" s="75" t="str">
        <f t="shared" si="6"/>
        <v>金</v>
      </c>
      <c r="D423" s="80"/>
      <c r="E423" s="80"/>
      <c r="F423" s="131"/>
    </row>
    <row r="424" spans="2:6">
      <c r="B424" s="76">
        <v>46522</v>
      </c>
      <c r="C424" s="75" t="str">
        <f t="shared" si="6"/>
        <v>土</v>
      </c>
      <c r="D424" s="144" t="s">
        <v>22</v>
      </c>
      <c r="E424" s="144" t="s">
        <v>51</v>
      </c>
      <c r="F424" s="131"/>
    </row>
    <row r="425" spans="2:6">
      <c r="B425" s="76">
        <v>46523</v>
      </c>
      <c r="C425" s="75" t="str">
        <f t="shared" si="6"/>
        <v>日</v>
      </c>
      <c r="D425" s="144" t="s">
        <v>22</v>
      </c>
      <c r="E425" s="144" t="s">
        <v>51</v>
      </c>
      <c r="F425" s="131"/>
    </row>
    <row r="426" spans="2:6">
      <c r="B426" s="76">
        <v>46524</v>
      </c>
      <c r="C426" s="75" t="str">
        <f t="shared" si="6"/>
        <v>月</v>
      </c>
      <c r="D426" s="80"/>
      <c r="E426" s="80"/>
      <c r="F426" s="131"/>
    </row>
    <row r="427" spans="2:6">
      <c r="B427" s="76">
        <v>46525</v>
      </c>
      <c r="C427" s="75" t="str">
        <f t="shared" si="6"/>
        <v>火</v>
      </c>
      <c r="D427" s="80"/>
      <c r="E427" s="80"/>
      <c r="F427" s="131"/>
    </row>
    <row r="428" spans="2:6">
      <c r="B428" s="76">
        <v>46526</v>
      </c>
      <c r="C428" s="75" t="str">
        <f t="shared" si="6"/>
        <v>水</v>
      </c>
      <c r="D428" s="80"/>
      <c r="E428" s="80"/>
      <c r="F428" s="131"/>
    </row>
    <row r="429" spans="2:6">
      <c r="B429" s="76">
        <v>46527</v>
      </c>
      <c r="C429" s="75" t="str">
        <f t="shared" si="6"/>
        <v>木</v>
      </c>
      <c r="D429" s="80"/>
      <c r="E429" s="80"/>
      <c r="F429" s="131"/>
    </row>
    <row r="430" spans="2:6">
      <c r="B430" s="76">
        <v>46528</v>
      </c>
      <c r="C430" s="75" t="str">
        <f t="shared" si="6"/>
        <v>金</v>
      </c>
      <c r="D430" s="80"/>
      <c r="E430" s="80"/>
      <c r="F430" s="131"/>
    </row>
    <row r="431" spans="2:6">
      <c r="B431" s="76">
        <v>46529</v>
      </c>
      <c r="C431" s="75" t="str">
        <f t="shared" si="6"/>
        <v>土</v>
      </c>
      <c r="D431" s="144" t="s">
        <v>22</v>
      </c>
      <c r="E431" s="144" t="s">
        <v>51</v>
      </c>
      <c r="F431" s="131"/>
    </row>
    <row r="432" spans="2:6">
      <c r="B432" s="76">
        <v>46530</v>
      </c>
      <c r="C432" s="75" t="str">
        <f t="shared" si="6"/>
        <v>日</v>
      </c>
      <c r="D432" s="144" t="s">
        <v>22</v>
      </c>
      <c r="E432" s="144" t="s">
        <v>51</v>
      </c>
      <c r="F432" s="131"/>
    </row>
    <row r="433" spans="2:6">
      <c r="B433" s="76">
        <v>46531</v>
      </c>
      <c r="C433" s="75" t="str">
        <f t="shared" si="6"/>
        <v>月</v>
      </c>
      <c r="D433" s="80"/>
      <c r="E433" s="80"/>
      <c r="F433" s="131"/>
    </row>
    <row r="434" spans="2:6">
      <c r="B434" s="76">
        <v>46532</v>
      </c>
      <c r="C434" s="75" t="str">
        <f t="shared" si="6"/>
        <v>火</v>
      </c>
      <c r="D434" s="80"/>
      <c r="E434" s="80"/>
      <c r="F434" s="131"/>
    </row>
    <row r="435" spans="2:6">
      <c r="B435" s="76">
        <v>46533</v>
      </c>
      <c r="C435" s="75" t="str">
        <f t="shared" si="6"/>
        <v>水</v>
      </c>
      <c r="D435" s="80"/>
      <c r="E435" s="80"/>
      <c r="F435" s="131"/>
    </row>
    <row r="436" spans="2:6">
      <c r="B436" s="76">
        <v>46534</v>
      </c>
      <c r="C436" s="75" t="str">
        <f t="shared" si="6"/>
        <v>木</v>
      </c>
      <c r="D436" s="80"/>
      <c r="E436" s="80"/>
      <c r="F436" s="131"/>
    </row>
    <row r="437" spans="2:6">
      <c r="B437" s="76">
        <v>46535</v>
      </c>
      <c r="C437" s="75" t="str">
        <f t="shared" si="6"/>
        <v>金</v>
      </c>
      <c r="D437" s="80"/>
      <c r="E437" s="80"/>
      <c r="F437" s="131"/>
    </row>
    <row r="438" spans="2:6">
      <c r="B438" s="76">
        <v>46536</v>
      </c>
      <c r="C438" s="75" t="str">
        <f t="shared" si="6"/>
        <v>土</v>
      </c>
      <c r="D438" s="144" t="s">
        <v>22</v>
      </c>
      <c r="E438" s="144" t="s">
        <v>51</v>
      </c>
      <c r="F438" s="131"/>
    </row>
    <row r="439" spans="2:6">
      <c r="B439" s="76">
        <v>46537</v>
      </c>
      <c r="C439" s="75" t="str">
        <f t="shared" si="6"/>
        <v>日</v>
      </c>
      <c r="D439" s="144" t="s">
        <v>22</v>
      </c>
      <c r="E439" s="144" t="s">
        <v>51</v>
      </c>
      <c r="F439" s="131"/>
    </row>
    <row r="440" spans="2:6">
      <c r="B440" s="76">
        <v>46538</v>
      </c>
      <c r="C440" s="75" t="str">
        <f t="shared" si="6"/>
        <v>月</v>
      </c>
      <c r="D440" s="80"/>
      <c r="E440" s="80"/>
      <c r="F440" s="131"/>
    </row>
    <row r="441" spans="2:6">
      <c r="B441" s="76">
        <v>46539</v>
      </c>
      <c r="C441" s="75" t="str">
        <f t="shared" si="6"/>
        <v>火</v>
      </c>
      <c r="D441" s="80"/>
      <c r="E441" s="80"/>
      <c r="F441" s="131"/>
    </row>
    <row r="442" spans="2:6">
      <c r="B442" s="76">
        <v>46540</v>
      </c>
      <c r="C442" s="75" t="str">
        <f t="shared" si="6"/>
        <v>水</v>
      </c>
      <c r="D442" s="80"/>
      <c r="E442" s="80"/>
      <c r="F442" s="131"/>
    </row>
    <row r="443" spans="2:6">
      <c r="B443" s="76">
        <v>46541</v>
      </c>
      <c r="C443" s="75" t="str">
        <f t="shared" si="6"/>
        <v>木</v>
      </c>
      <c r="D443" s="80"/>
      <c r="E443" s="80"/>
      <c r="F443" s="131"/>
    </row>
    <row r="444" spans="2:6">
      <c r="B444" s="76">
        <v>46542</v>
      </c>
      <c r="C444" s="75" t="str">
        <f t="shared" si="6"/>
        <v>金</v>
      </c>
      <c r="D444" s="80"/>
      <c r="E444" s="80"/>
      <c r="F444" s="131"/>
    </row>
    <row r="445" spans="2:6">
      <c r="B445" s="76">
        <v>46543</v>
      </c>
      <c r="C445" s="75" t="str">
        <f t="shared" si="6"/>
        <v>土</v>
      </c>
      <c r="D445" s="144" t="s">
        <v>22</v>
      </c>
      <c r="E445" s="144" t="s">
        <v>51</v>
      </c>
      <c r="F445" s="131"/>
    </row>
    <row r="446" spans="2:6">
      <c r="B446" s="76">
        <v>46544</v>
      </c>
      <c r="C446" s="75" t="str">
        <f t="shared" si="6"/>
        <v>日</v>
      </c>
      <c r="D446" s="144" t="s">
        <v>22</v>
      </c>
      <c r="E446" s="144" t="s">
        <v>51</v>
      </c>
      <c r="F446" s="131"/>
    </row>
    <row r="447" spans="2:6">
      <c r="B447" s="76">
        <v>46545</v>
      </c>
      <c r="C447" s="75" t="str">
        <f t="shared" si="6"/>
        <v>月</v>
      </c>
      <c r="D447" s="80"/>
      <c r="E447" s="80"/>
      <c r="F447" s="131"/>
    </row>
    <row r="448" spans="2:6">
      <c r="B448" s="76">
        <v>46546</v>
      </c>
      <c r="C448" s="75" t="str">
        <f t="shared" si="6"/>
        <v>火</v>
      </c>
      <c r="D448" s="80"/>
      <c r="E448" s="80"/>
      <c r="F448" s="131"/>
    </row>
    <row r="449" spans="2:6">
      <c r="B449" s="76">
        <v>46547</v>
      </c>
      <c r="C449" s="75" t="str">
        <f t="shared" si="6"/>
        <v>水</v>
      </c>
      <c r="D449" s="80"/>
      <c r="E449" s="80"/>
      <c r="F449" s="131"/>
    </row>
    <row r="450" spans="2:6">
      <c r="B450" s="76">
        <v>46548</v>
      </c>
      <c r="C450" s="75" t="str">
        <f t="shared" si="6"/>
        <v>木</v>
      </c>
      <c r="D450" s="80"/>
      <c r="E450" s="80"/>
      <c r="F450" s="131"/>
    </row>
    <row r="451" spans="2:6">
      <c r="B451" s="76">
        <v>46549</v>
      </c>
      <c r="C451" s="75" t="str">
        <f t="shared" si="6"/>
        <v>金</v>
      </c>
      <c r="D451" s="80"/>
      <c r="E451" s="80"/>
      <c r="F451" s="131"/>
    </row>
    <row r="452" spans="2:6">
      <c r="B452" s="76">
        <v>46550</v>
      </c>
      <c r="C452" s="75" t="str">
        <f t="shared" si="6"/>
        <v>土</v>
      </c>
      <c r="D452" s="144" t="s">
        <v>22</v>
      </c>
      <c r="E452" s="144" t="s">
        <v>51</v>
      </c>
      <c r="F452" s="131"/>
    </row>
    <row r="453" spans="2:6">
      <c r="B453" s="76">
        <v>46551</v>
      </c>
      <c r="C453" s="75" t="str">
        <f t="shared" si="6"/>
        <v>日</v>
      </c>
      <c r="D453" s="144" t="s">
        <v>22</v>
      </c>
      <c r="E453" s="144" t="s">
        <v>51</v>
      </c>
      <c r="F453" s="131"/>
    </row>
    <row r="454" spans="2:6">
      <c r="B454" s="76">
        <v>46552</v>
      </c>
      <c r="C454" s="75" t="str">
        <f t="shared" si="6"/>
        <v>月</v>
      </c>
      <c r="D454" s="80"/>
      <c r="E454" s="80"/>
      <c r="F454" s="131"/>
    </row>
    <row r="455" spans="2:6">
      <c r="B455" s="76">
        <v>46553</v>
      </c>
      <c r="C455" s="75" t="str">
        <f t="shared" si="6"/>
        <v>火</v>
      </c>
      <c r="D455" s="80"/>
      <c r="E455" s="80"/>
      <c r="F455" s="131"/>
    </row>
    <row r="456" spans="2:6">
      <c r="B456" s="76">
        <v>46554</v>
      </c>
      <c r="C456" s="75" t="str">
        <f t="shared" si="6"/>
        <v>水</v>
      </c>
      <c r="D456" s="80"/>
      <c r="E456" s="80"/>
      <c r="F456" s="131"/>
    </row>
    <row r="457" spans="2:6">
      <c r="B457" s="76">
        <v>46555</v>
      </c>
      <c r="C457" s="75" t="str">
        <f t="shared" si="6"/>
        <v>木</v>
      </c>
      <c r="D457" s="80"/>
      <c r="E457" s="80"/>
      <c r="F457" s="131"/>
    </row>
    <row r="458" spans="2:6">
      <c r="B458" s="76">
        <v>46556</v>
      </c>
      <c r="C458" s="75" t="str">
        <f t="shared" si="6"/>
        <v>金</v>
      </c>
      <c r="D458" s="80"/>
      <c r="E458" s="80"/>
      <c r="F458" s="131"/>
    </row>
    <row r="459" spans="2:6">
      <c r="B459" s="76">
        <v>46557</v>
      </c>
      <c r="C459" s="75" t="str">
        <f t="shared" si="6"/>
        <v>土</v>
      </c>
      <c r="D459" s="144" t="s">
        <v>22</v>
      </c>
      <c r="E459" s="144" t="s">
        <v>51</v>
      </c>
      <c r="F459" s="131"/>
    </row>
    <row r="460" spans="2:6">
      <c r="B460" s="76">
        <v>46558</v>
      </c>
      <c r="C460" s="75" t="str">
        <f t="shared" si="6"/>
        <v>日</v>
      </c>
      <c r="D460" s="144" t="s">
        <v>22</v>
      </c>
      <c r="E460" s="144" t="s">
        <v>51</v>
      </c>
      <c r="F460" s="131"/>
    </row>
    <row r="461" spans="2:6">
      <c r="B461" s="76">
        <v>46559</v>
      </c>
      <c r="C461" s="75" t="str">
        <f t="shared" si="6"/>
        <v>月</v>
      </c>
      <c r="D461" s="80"/>
      <c r="E461" s="80"/>
      <c r="F461" s="131"/>
    </row>
    <row r="462" spans="2:6">
      <c r="B462" s="76">
        <v>46560</v>
      </c>
      <c r="C462" s="75" t="str">
        <f t="shared" si="6"/>
        <v>火</v>
      </c>
      <c r="D462" s="80"/>
      <c r="E462" s="80"/>
      <c r="F462" s="131"/>
    </row>
    <row r="463" spans="2:6">
      <c r="B463" s="76">
        <v>46561</v>
      </c>
      <c r="C463" s="75" t="str">
        <f t="shared" si="6"/>
        <v>水</v>
      </c>
      <c r="D463" s="80"/>
      <c r="E463" s="80"/>
      <c r="F463" s="131"/>
    </row>
    <row r="464" spans="2:6">
      <c r="B464" s="76">
        <v>46562</v>
      </c>
      <c r="C464" s="75" t="str">
        <f t="shared" ref="C464:C527" si="7">IF(B464="","",TEXT(B464,"aaa"))</f>
        <v>木</v>
      </c>
      <c r="D464" s="80"/>
      <c r="E464" s="80"/>
      <c r="F464" s="131"/>
    </row>
    <row r="465" spans="2:6">
      <c r="B465" s="76">
        <v>46563</v>
      </c>
      <c r="C465" s="75" t="str">
        <f t="shared" si="7"/>
        <v>金</v>
      </c>
      <c r="D465" s="80"/>
      <c r="E465" s="80"/>
      <c r="F465" s="131"/>
    </row>
    <row r="466" spans="2:6">
      <c r="B466" s="76">
        <v>46564</v>
      </c>
      <c r="C466" s="75" t="str">
        <f t="shared" si="7"/>
        <v>土</v>
      </c>
      <c r="D466" s="144" t="s">
        <v>22</v>
      </c>
      <c r="E466" s="144" t="s">
        <v>51</v>
      </c>
      <c r="F466" s="131"/>
    </row>
    <row r="467" spans="2:6">
      <c r="B467" s="76">
        <v>46565</v>
      </c>
      <c r="C467" s="75" t="str">
        <f t="shared" si="7"/>
        <v>日</v>
      </c>
      <c r="D467" s="144" t="s">
        <v>22</v>
      </c>
      <c r="E467" s="144" t="s">
        <v>51</v>
      </c>
      <c r="F467" s="131"/>
    </row>
    <row r="468" spans="2:6">
      <c r="B468" s="76">
        <v>46566</v>
      </c>
      <c r="C468" s="75" t="str">
        <f t="shared" si="7"/>
        <v>月</v>
      </c>
      <c r="D468" s="80"/>
      <c r="E468" s="80"/>
      <c r="F468" s="131"/>
    </row>
    <row r="469" spans="2:6">
      <c r="B469" s="76">
        <v>46567</v>
      </c>
      <c r="C469" s="75" t="str">
        <f t="shared" si="7"/>
        <v>火</v>
      </c>
      <c r="D469" s="80"/>
      <c r="E469" s="80"/>
      <c r="F469" s="131"/>
    </row>
    <row r="470" spans="2:6">
      <c r="B470" s="76">
        <v>46568</v>
      </c>
      <c r="C470" s="75" t="str">
        <f t="shared" si="7"/>
        <v>水</v>
      </c>
      <c r="D470" s="80"/>
      <c r="E470" s="80"/>
      <c r="F470" s="131"/>
    </row>
    <row r="471" spans="2:6">
      <c r="B471" s="76">
        <v>46569</v>
      </c>
      <c r="C471" s="75" t="str">
        <f t="shared" si="7"/>
        <v>木</v>
      </c>
      <c r="D471" s="80"/>
      <c r="E471" s="80"/>
      <c r="F471" s="131"/>
    </row>
    <row r="472" spans="2:6">
      <c r="B472" s="76">
        <v>46570</v>
      </c>
      <c r="C472" s="75" t="str">
        <f t="shared" si="7"/>
        <v>金</v>
      </c>
      <c r="D472" s="80"/>
      <c r="E472" s="80"/>
      <c r="F472" s="131"/>
    </row>
    <row r="473" spans="2:6">
      <c r="B473" s="76">
        <v>46571</v>
      </c>
      <c r="C473" s="75" t="str">
        <f t="shared" si="7"/>
        <v>土</v>
      </c>
      <c r="D473" s="144" t="s">
        <v>22</v>
      </c>
      <c r="E473" s="144" t="s">
        <v>51</v>
      </c>
      <c r="F473" s="131"/>
    </row>
    <row r="474" spans="2:6">
      <c r="B474" s="76">
        <v>46572</v>
      </c>
      <c r="C474" s="75" t="str">
        <f t="shared" si="7"/>
        <v>日</v>
      </c>
      <c r="D474" s="144" t="s">
        <v>22</v>
      </c>
      <c r="E474" s="144" t="s">
        <v>51</v>
      </c>
      <c r="F474" s="131"/>
    </row>
    <row r="475" spans="2:6">
      <c r="B475" s="76">
        <v>46573</v>
      </c>
      <c r="C475" s="75" t="str">
        <f t="shared" si="7"/>
        <v>月</v>
      </c>
      <c r="D475" s="80"/>
      <c r="E475" s="80"/>
      <c r="F475" s="131"/>
    </row>
    <row r="476" spans="2:6">
      <c r="B476" s="76">
        <v>46574</v>
      </c>
      <c r="C476" s="75" t="str">
        <f t="shared" si="7"/>
        <v>火</v>
      </c>
      <c r="D476" s="80"/>
      <c r="E476" s="80"/>
      <c r="F476" s="131"/>
    </row>
    <row r="477" spans="2:6">
      <c r="B477" s="76">
        <v>46575</v>
      </c>
      <c r="C477" s="75" t="str">
        <f t="shared" si="7"/>
        <v>水</v>
      </c>
      <c r="D477" s="80"/>
      <c r="E477" s="80"/>
      <c r="F477" s="131"/>
    </row>
    <row r="478" spans="2:6">
      <c r="B478" s="76">
        <v>46576</v>
      </c>
      <c r="C478" s="75" t="str">
        <f t="shared" si="7"/>
        <v>木</v>
      </c>
      <c r="D478" s="80"/>
      <c r="E478" s="80"/>
      <c r="F478" s="131"/>
    </row>
    <row r="479" spans="2:6">
      <c r="B479" s="76">
        <v>46577</v>
      </c>
      <c r="C479" s="75" t="str">
        <f t="shared" si="7"/>
        <v>金</v>
      </c>
      <c r="D479" s="80"/>
      <c r="E479" s="80"/>
      <c r="F479" s="131"/>
    </row>
    <row r="480" spans="2:6">
      <c r="B480" s="76">
        <v>46578</v>
      </c>
      <c r="C480" s="75" t="str">
        <f t="shared" si="7"/>
        <v>土</v>
      </c>
      <c r="D480" s="144" t="s">
        <v>22</v>
      </c>
      <c r="E480" s="144" t="s">
        <v>51</v>
      </c>
      <c r="F480" s="131"/>
    </row>
    <row r="481" spans="2:6">
      <c r="B481" s="76">
        <v>46579</v>
      </c>
      <c r="C481" s="75" t="str">
        <f t="shared" si="7"/>
        <v>日</v>
      </c>
      <c r="D481" s="144" t="s">
        <v>22</v>
      </c>
      <c r="E481" s="144" t="s">
        <v>51</v>
      </c>
      <c r="F481" s="131"/>
    </row>
    <row r="482" spans="2:6">
      <c r="B482" s="76">
        <v>46580</v>
      </c>
      <c r="C482" s="75" t="str">
        <f t="shared" si="7"/>
        <v>月</v>
      </c>
      <c r="D482" s="80"/>
      <c r="E482" s="80" t="s">
        <v>72</v>
      </c>
      <c r="F482" s="131"/>
    </row>
    <row r="483" spans="2:6">
      <c r="B483" s="76">
        <v>46581</v>
      </c>
      <c r="C483" s="75" t="str">
        <f t="shared" si="7"/>
        <v>火</v>
      </c>
      <c r="D483" s="80"/>
      <c r="E483" s="144" t="s">
        <v>72</v>
      </c>
      <c r="F483" s="131"/>
    </row>
    <row r="484" spans="2:6">
      <c r="B484" s="76">
        <v>46582</v>
      </c>
      <c r="C484" s="75" t="str">
        <f t="shared" si="7"/>
        <v>水</v>
      </c>
      <c r="D484" s="80"/>
      <c r="E484" s="144" t="s">
        <v>72</v>
      </c>
      <c r="F484" s="131"/>
    </row>
    <row r="485" spans="2:6">
      <c r="B485" s="76">
        <v>46583</v>
      </c>
      <c r="C485" s="75" t="str">
        <f t="shared" si="7"/>
        <v>木</v>
      </c>
      <c r="D485" s="80"/>
      <c r="E485" s="144" t="s">
        <v>72</v>
      </c>
      <c r="F485" s="131"/>
    </row>
    <row r="486" spans="2:6">
      <c r="B486" s="76">
        <v>46584</v>
      </c>
      <c r="C486" s="75" t="str">
        <f t="shared" si="7"/>
        <v>金</v>
      </c>
      <c r="D486" s="80"/>
      <c r="E486" s="144" t="s">
        <v>72</v>
      </c>
      <c r="F486" s="131"/>
    </row>
    <row r="487" spans="2:6">
      <c r="B487" s="76">
        <v>46585</v>
      </c>
      <c r="C487" s="75" t="str">
        <f t="shared" si="7"/>
        <v>土</v>
      </c>
      <c r="D487" s="144" t="s">
        <v>22</v>
      </c>
      <c r="E487" s="144" t="s">
        <v>51</v>
      </c>
      <c r="F487" s="131"/>
    </row>
    <row r="488" spans="2:6">
      <c r="B488" s="76">
        <v>46586</v>
      </c>
      <c r="C488" s="75" t="str">
        <f t="shared" si="7"/>
        <v>日</v>
      </c>
      <c r="D488" s="144" t="s">
        <v>22</v>
      </c>
      <c r="E488" s="144" t="s">
        <v>51</v>
      </c>
      <c r="F488" s="131"/>
    </row>
    <row r="489" spans="2:6">
      <c r="B489" s="76">
        <v>46587</v>
      </c>
      <c r="C489" s="75" t="str">
        <f t="shared" si="7"/>
        <v>月</v>
      </c>
      <c r="D489" s="80"/>
      <c r="E489" s="80"/>
      <c r="F489" s="131"/>
    </row>
    <row r="490" spans="2:6">
      <c r="B490" s="76">
        <v>46588</v>
      </c>
      <c r="C490" s="75" t="str">
        <f t="shared" si="7"/>
        <v>火</v>
      </c>
      <c r="D490" s="80"/>
      <c r="E490" s="80"/>
      <c r="F490" s="131"/>
    </row>
    <row r="491" spans="2:6">
      <c r="B491" s="76">
        <v>46589</v>
      </c>
      <c r="C491" s="75" t="str">
        <f t="shared" si="7"/>
        <v>水</v>
      </c>
      <c r="D491" s="80"/>
      <c r="E491" s="80"/>
      <c r="F491" s="131"/>
    </row>
    <row r="492" spans="2:6">
      <c r="B492" s="76">
        <v>46590</v>
      </c>
      <c r="C492" s="75" t="str">
        <f t="shared" si="7"/>
        <v>木</v>
      </c>
      <c r="D492" s="80"/>
      <c r="E492" s="80"/>
      <c r="F492" s="131"/>
    </row>
    <row r="493" spans="2:6">
      <c r="B493" s="76">
        <v>46591</v>
      </c>
      <c r="C493" s="75" t="str">
        <f t="shared" si="7"/>
        <v>金</v>
      </c>
      <c r="D493" s="80"/>
      <c r="E493" s="80"/>
      <c r="F493" s="131"/>
    </row>
    <row r="494" spans="2:6">
      <c r="B494" s="76">
        <v>46592</v>
      </c>
      <c r="C494" s="75" t="str">
        <f t="shared" si="7"/>
        <v>土</v>
      </c>
      <c r="D494" s="144" t="s">
        <v>22</v>
      </c>
      <c r="E494" s="144" t="s">
        <v>51</v>
      </c>
      <c r="F494" s="131"/>
    </row>
    <row r="495" spans="2:6">
      <c r="B495" s="76">
        <v>46593</v>
      </c>
      <c r="C495" s="75" t="str">
        <f t="shared" si="7"/>
        <v>日</v>
      </c>
      <c r="D495" s="144" t="s">
        <v>22</v>
      </c>
      <c r="E495" s="144" t="s">
        <v>51</v>
      </c>
      <c r="F495" s="131"/>
    </row>
    <row r="496" spans="2:6">
      <c r="B496" s="76">
        <v>46594</v>
      </c>
      <c r="C496" s="75" t="str">
        <f t="shared" si="7"/>
        <v>月</v>
      </c>
      <c r="D496" s="80"/>
      <c r="E496" s="80"/>
      <c r="F496" s="131"/>
    </row>
    <row r="497" spans="2:6">
      <c r="B497" s="76">
        <v>46595</v>
      </c>
      <c r="C497" s="75" t="str">
        <f t="shared" si="7"/>
        <v>火</v>
      </c>
      <c r="D497" s="80"/>
      <c r="E497" s="80"/>
      <c r="F497" s="131"/>
    </row>
    <row r="498" spans="2:6">
      <c r="B498" s="76">
        <v>46596</v>
      </c>
      <c r="C498" s="75" t="str">
        <f t="shared" si="7"/>
        <v>水</v>
      </c>
      <c r="D498" s="80"/>
      <c r="E498" s="80"/>
      <c r="F498" s="131"/>
    </row>
    <row r="499" spans="2:6">
      <c r="B499" s="76">
        <v>46597</v>
      </c>
      <c r="C499" s="75" t="str">
        <f t="shared" si="7"/>
        <v>木</v>
      </c>
      <c r="D499" s="80"/>
      <c r="E499" s="80"/>
      <c r="F499" s="131"/>
    </row>
    <row r="500" spans="2:6">
      <c r="B500" s="76">
        <v>46598</v>
      </c>
      <c r="C500" s="75" t="str">
        <f t="shared" si="7"/>
        <v>金</v>
      </c>
      <c r="D500" s="80"/>
      <c r="E500" s="80"/>
      <c r="F500" s="131"/>
    </row>
    <row r="501" spans="2:6">
      <c r="B501" s="76">
        <v>46599</v>
      </c>
      <c r="C501" s="75" t="str">
        <f t="shared" si="7"/>
        <v>土</v>
      </c>
      <c r="D501" s="144" t="s">
        <v>22</v>
      </c>
      <c r="E501" s="144" t="s">
        <v>51</v>
      </c>
      <c r="F501" s="131"/>
    </row>
    <row r="502" spans="2:6">
      <c r="B502" s="76">
        <v>46600</v>
      </c>
      <c r="C502" s="75" t="str">
        <f t="shared" si="7"/>
        <v>日</v>
      </c>
      <c r="D502" s="144" t="s">
        <v>22</v>
      </c>
      <c r="E502" s="144" t="s">
        <v>51</v>
      </c>
      <c r="F502" s="131"/>
    </row>
    <row r="503" spans="2:6">
      <c r="B503" s="76">
        <v>46601</v>
      </c>
      <c r="C503" s="75" t="str">
        <f t="shared" si="7"/>
        <v>月</v>
      </c>
      <c r="D503" s="80"/>
      <c r="E503" s="80"/>
      <c r="F503" s="131" t="s">
        <v>42</v>
      </c>
    </row>
    <row r="504" spans="2:6">
      <c r="B504" s="76">
        <v>46602</v>
      </c>
      <c r="C504" s="75" t="str">
        <f t="shared" si="7"/>
        <v>火</v>
      </c>
      <c r="D504" s="80"/>
      <c r="E504" s="80"/>
      <c r="F504" s="145" t="s">
        <v>42</v>
      </c>
    </row>
    <row r="505" spans="2:6">
      <c r="B505" s="76">
        <v>46603</v>
      </c>
      <c r="C505" s="75" t="str">
        <f t="shared" si="7"/>
        <v>水</v>
      </c>
      <c r="D505" s="80"/>
      <c r="E505" s="80"/>
      <c r="F505" s="145" t="s">
        <v>42</v>
      </c>
    </row>
    <row r="506" spans="2:6">
      <c r="B506" s="76">
        <v>46604</v>
      </c>
      <c r="C506" s="75" t="str">
        <f t="shared" si="7"/>
        <v>木</v>
      </c>
      <c r="D506" s="80"/>
      <c r="E506" s="80"/>
      <c r="F506" s="145" t="s">
        <v>42</v>
      </c>
    </row>
    <row r="507" spans="2:6">
      <c r="B507" s="76">
        <v>46605</v>
      </c>
      <c r="C507" s="75" t="str">
        <f t="shared" si="7"/>
        <v>金</v>
      </c>
      <c r="D507" s="80"/>
      <c r="E507" s="80"/>
      <c r="F507" s="145" t="s">
        <v>42</v>
      </c>
    </row>
    <row r="508" spans="2:6">
      <c r="B508" s="76">
        <v>46606</v>
      </c>
      <c r="C508" s="75" t="str">
        <f t="shared" si="7"/>
        <v>土</v>
      </c>
      <c r="D508" s="144" t="s">
        <v>22</v>
      </c>
      <c r="E508" s="144" t="s">
        <v>51</v>
      </c>
      <c r="F508" s="145" t="s">
        <v>42</v>
      </c>
    </row>
    <row r="509" spans="2:6">
      <c r="B509" s="76">
        <v>46607</v>
      </c>
      <c r="C509" s="75" t="str">
        <f t="shared" si="7"/>
        <v>日</v>
      </c>
      <c r="D509" s="144" t="s">
        <v>22</v>
      </c>
      <c r="E509" s="144" t="s">
        <v>51</v>
      </c>
      <c r="F509" s="145" t="s">
        <v>42</v>
      </c>
    </row>
    <row r="510" spans="2:6">
      <c r="B510" s="76">
        <v>46608</v>
      </c>
      <c r="C510" s="75" t="str">
        <f t="shared" si="7"/>
        <v>月</v>
      </c>
      <c r="D510" s="80"/>
      <c r="E510" s="80"/>
      <c r="F510" s="145" t="s">
        <v>42</v>
      </c>
    </row>
    <row r="511" spans="2:6">
      <c r="B511" s="76">
        <v>46609</v>
      </c>
      <c r="C511" s="75" t="str">
        <f t="shared" si="7"/>
        <v>火</v>
      </c>
      <c r="D511" s="80"/>
      <c r="E511" s="80"/>
      <c r="F511" s="145" t="s">
        <v>42</v>
      </c>
    </row>
    <row r="512" spans="2:6">
      <c r="B512" s="76">
        <v>46610</v>
      </c>
      <c r="C512" s="75" t="str">
        <f t="shared" si="7"/>
        <v>水</v>
      </c>
      <c r="D512" s="80"/>
      <c r="E512" s="80"/>
      <c r="F512" s="145" t="s">
        <v>42</v>
      </c>
    </row>
    <row r="513" spans="2:6">
      <c r="B513" s="76">
        <v>46611</v>
      </c>
      <c r="C513" s="75" t="str">
        <f t="shared" si="7"/>
        <v>木</v>
      </c>
      <c r="D513" s="80"/>
      <c r="E513" s="80"/>
      <c r="F513" s="145" t="s">
        <v>42</v>
      </c>
    </row>
    <row r="514" spans="2:6">
      <c r="B514" s="76">
        <v>46612</v>
      </c>
      <c r="C514" s="75" t="str">
        <f t="shared" si="7"/>
        <v>金</v>
      </c>
      <c r="D514" s="80"/>
      <c r="E514" s="80"/>
      <c r="F514" s="145" t="s">
        <v>42</v>
      </c>
    </row>
    <row r="515" spans="2:6">
      <c r="B515" s="76">
        <v>46613</v>
      </c>
      <c r="C515" s="75" t="str">
        <f t="shared" si="7"/>
        <v>土</v>
      </c>
      <c r="D515" s="144" t="s">
        <v>22</v>
      </c>
      <c r="E515" s="144"/>
      <c r="F515" s="145" t="s">
        <v>42</v>
      </c>
    </row>
    <row r="516" spans="2:6">
      <c r="B516" s="76">
        <v>46614</v>
      </c>
      <c r="C516" s="75" t="str">
        <f t="shared" si="7"/>
        <v>日</v>
      </c>
      <c r="D516" s="144" t="s">
        <v>22</v>
      </c>
      <c r="E516" s="144" t="s">
        <v>51</v>
      </c>
      <c r="F516" s="145" t="s">
        <v>42</v>
      </c>
    </row>
    <row r="517" spans="2:6">
      <c r="B517" s="76">
        <v>46615</v>
      </c>
      <c r="C517" s="75" t="str">
        <f t="shared" si="7"/>
        <v>月</v>
      </c>
      <c r="D517" s="80"/>
      <c r="E517" s="80"/>
      <c r="F517" s="145" t="s">
        <v>42</v>
      </c>
    </row>
    <row r="518" spans="2:6">
      <c r="B518" s="76">
        <v>46616</v>
      </c>
      <c r="C518" s="75" t="str">
        <f t="shared" si="7"/>
        <v>火</v>
      </c>
      <c r="D518" s="80"/>
      <c r="E518" s="80"/>
      <c r="F518" s="145" t="s">
        <v>42</v>
      </c>
    </row>
    <row r="519" spans="2:6">
      <c r="B519" s="76">
        <v>46617</v>
      </c>
      <c r="C519" s="75" t="str">
        <f t="shared" si="7"/>
        <v>水</v>
      </c>
      <c r="D519" s="80"/>
      <c r="E519" s="80"/>
      <c r="F519" s="145" t="s">
        <v>42</v>
      </c>
    </row>
    <row r="520" spans="2:6">
      <c r="B520" s="76">
        <v>46618</v>
      </c>
      <c r="C520" s="75" t="str">
        <f t="shared" si="7"/>
        <v>木</v>
      </c>
      <c r="D520" s="80"/>
      <c r="E520" s="80"/>
      <c r="F520" s="145" t="s">
        <v>42</v>
      </c>
    </row>
    <row r="521" spans="2:6">
      <c r="B521" s="76">
        <v>46619</v>
      </c>
      <c r="C521" s="75" t="str">
        <f t="shared" si="7"/>
        <v>金</v>
      </c>
      <c r="D521" s="144" t="s">
        <v>22</v>
      </c>
      <c r="E521" s="144"/>
      <c r="F521" s="145" t="s">
        <v>42</v>
      </c>
    </row>
    <row r="522" spans="2:6">
      <c r="B522" s="76">
        <v>46620</v>
      </c>
      <c r="C522" s="75" t="str">
        <f t="shared" si="7"/>
        <v>土</v>
      </c>
      <c r="D522" s="144" t="s">
        <v>22</v>
      </c>
      <c r="E522" s="144"/>
      <c r="F522" s="145" t="s">
        <v>42</v>
      </c>
    </row>
    <row r="523" spans="2:6">
      <c r="B523" s="76">
        <v>46621</v>
      </c>
      <c r="C523" s="75" t="str">
        <f t="shared" si="7"/>
        <v>日</v>
      </c>
      <c r="D523" s="80"/>
      <c r="E523" s="80"/>
      <c r="F523" s="145" t="s">
        <v>42</v>
      </c>
    </row>
    <row r="524" spans="2:6">
      <c r="B524" s="76">
        <v>46622</v>
      </c>
      <c r="C524" s="75" t="str">
        <f t="shared" si="7"/>
        <v>月</v>
      </c>
      <c r="D524" s="80"/>
      <c r="E524" s="80"/>
      <c r="F524" s="145" t="s">
        <v>42</v>
      </c>
    </row>
    <row r="525" spans="2:6">
      <c r="B525" s="76">
        <v>46623</v>
      </c>
      <c r="C525" s="75" t="str">
        <f t="shared" si="7"/>
        <v>火</v>
      </c>
      <c r="D525" s="80"/>
      <c r="E525" s="80"/>
      <c r="F525" s="145" t="s">
        <v>42</v>
      </c>
    </row>
    <row r="526" spans="2:6">
      <c r="B526" s="76">
        <v>46624</v>
      </c>
      <c r="C526" s="75" t="str">
        <f t="shared" si="7"/>
        <v>水</v>
      </c>
      <c r="D526" s="80"/>
      <c r="E526" s="80"/>
      <c r="F526" s="145" t="s">
        <v>42</v>
      </c>
    </row>
    <row r="527" spans="2:6">
      <c r="B527" s="76">
        <v>46625</v>
      </c>
      <c r="C527" s="75" t="str">
        <f t="shared" si="7"/>
        <v>木</v>
      </c>
      <c r="D527" s="80"/>
      <c r="E527" s="80"/>
      <c r="F527" s="145" t="s">
        <v>42</v>
      </c>
    </row>
    <row r="528" spans="2:6">
      <c r="B528" s="76">
        <v>46626</v>
      </c>
      <c r="C528" s="75" t="str">
        <f t="shared" ref="C528:C591" si="8">IF(B528="","",TEXT(B528,"aaa"))</f>
        <v>金</v>
      </c>
      <c r="D528" s="80"/>
      <c r="E528" s="80"/>
      <c r="F528" s="145" t="s">
        <v>42</v>
      </c>
    </row>
    <row r="529" spans="2:6">
      <c r="B529" s="76">
        <v>46627</v>
      </c>
      <c r="C529" s="75" t="str">
        <f t="shared" si="8"/>
        <v>土</v>
      </c>
      <c r="D529" s="144" t="s">
        <v>22</v>
      </c>
      <c r="E529" s="144"/>
      <c r="F529" s="145" t="s">
        <v>42</v>
      </c>
    </row>
    <row r="530" spans="2:6">
      <c r="B530" s="76">
        <v>46628</v>
      </c>
      <c r="C530" s="75" t="str">
        <f t="shared" si="8"/>
        <v>日</v>
      </c>
      <c r="D530" s="144" t="s">
        <v>22</v>
      </c>
      <c r="E530" s="144" t="s">
        <v>51</v>
      </c>
      <c r="F530" s="145" t="s">
        <v>42</v>
      </c>
    </row>
    <row r="531" spans="2:6">
      <c r="B531" s="76">
        <v>46629</v>
      </c>
      <c r="C531" s="75" t="str">
        <f t="shared" si="8"/>
        <v>月</v>
      </c>
      <c r="D531" s="80"/>
      <c r="E531" s="80"/>
      <c r="F531" s="145" t="s">
        <v>42</v>
      </c>
    </row>
    <row r="532" spans="2:6">
      <c r="B532" s="76">
        <v>46630</v>
      </c>
      <c r="C532" s="75" t="str">
        <f t="shared" si="8"/>
        <v>火</v>
      </c>
      <c r="D532" s="80"/>
      <c r="E532" s="80"/>
      <c r="F532" s="145" t="s">
        <v>42</v>
      </c>
    </row>
    <row r="533" spans="2:6">
      <c r="B533" s="76">
        <v>46631</v>
      </c>
      <c r="C533" s="75" t="str">
        <f t="shared" si="8"/>
        <v>水</v>
      </c>
      <c r="D533" s="80"/>
      <c r="E533" s="80"/>
      <c r="F533" s="145" t="s">
        <v>42</v>
      </c>
    </row>
    <row r="534" spans="2:6">
      <c r="B534" s="76">
        <v>46632</v>
      </c>
      <c r="C534" s="75" t="str">
        <f t="shared" si="8"/>
        <v>木</v>
      </c>
      <c r="D534" s="80"/>
      <c r="E534" s="80"/>
      <c r="F534" s="145" t="s">
        <v>42</v>
      </c>
    </row>
    <row r="535" spans="2:6">
      <c r="B535" s="76">
        <v>46633</v>
      </c>
      <c r="C535" s="75" t="str">
        <f t="shared" si="8"/>
        <v>金</v>
      </c>
      <c r="D535" s="80"/>
      <c r="E535" s="80"/>
      <c r="F535" s="145" t="s">
        <v>42</v>
      </c>
    </row>
    <row r="536" spans="2:6">
      <c r="B536" s="76">
        <v>46634</v>
      </c>
      <c r="C536" s="75" t="str">
        <f t="shared" si="8"/>
        <v>土</v>
      </c>
      <c r="D536" s="144" t="s">
        <v>22</v>
      </c>
      <c r="E536" s="144" t="s">
        <v>51</v>
      </c>
      <c r="F536" s="145" t="s">
        <v>42</v>
      </c>
    </row>
    <row r="537" spans="2:6">
      <c r="B537" s="76">
        <v>46635</v>
      </c>
      <c r="C537" s="75" t="str">
        <f t="shared" si="8"/>
        <v>日</v>
      </c>
      <c r="D537" s="144" t="s">
        <v>22</v>
      </c>
      <c r="E537" s="144" t="s">
        <v>51</v>
      </c>
      <c r="F537" s="145" t="s">
        <v>42</v>
      </c>
    </row>
    <row r="538" spans="2:6">
      <c r="B538" s="76">
        <v>46636</v>
      </c>
      <c r="C538" s="75" t="str">
        <f t="shared" si="8"/>
        <v>月</v>
      </c>
      <c r="D538" s="80"/>
      <c r="E538" s="80"/>
      <c r="F538" s="131"/>
    </row>
    <row r="539" spans="2:6">
      <c r="B539" s="76">
        <v>46637</v>
      </c>
      <c r="C539" s="75" t="str">
        <f t="shared" si="8"/>
        <v>火</v>
      </c>
      <c r="D539" s="80"/>
      <c r="E539" s="80"/>
      <c r="F539" s="131"/>
    </row>
    <row r="540" spans="2:6">
      <c r="B540" s="76">
        <v>46638</v>
      </c>
      <c r="C540" s="75" t="str">
        <f t="shared" si="8"/>
        <v>水</v>
      </c>
      <c r="D540" s="80"/>
      <c r="E540" s="80"/>
      <c r="F540" s="131"/>
    </row>
    <row r="541" spans="2:6">
      <c r="B541" s="76">
        <v>46639</v>
      </c>
      <c r="C541" s="75" t="str">
        <f t="shared" si="8"/>
        <v>木</v>
      </c>
      <c r="D541" s="80"/>
      <c r="E541" s="80"/>
      <c r="F541" s="131"/>
    </row>
    <row r="542" spans="2:6">
      <c r="B542" s="76">
        <v>46640</v>
      </c>
      <c r="C542" s="75" t="str">
        <f t="shared" si="8"/>
        <v>金</v>
      </c>
      <c r="D542" s="80"/>
      <c r="E542" s="80"/>
      <c r="F542" s="131"/>
    </row>
    <row r="543" spans="2:6">
      <c r="B543" s="76">
        <v>46641</v>
      </c>
      <c r="C543" s="75" t="str">
        <f t="shared" si="8"/>
        <v>土</v>
      </c>
      <c r="D543" s="144" t="s">
        <v>22</v>
      </c>
      <c r="E543" s="144" t="s">
        <v>51</v>
      </c>
      <c r="F543" s="131"/>
    </row>
    <row r="544" spans="2:6">
      <c r="B544" s="76">
        <v>46642</v>
      </c>
      <c r="C544" s="75" t="str">
        <f t="shared" si="8"/>
        <v>日</v>
      </c>
      <c r="D544" s="144" t="s">
        <v>22</v>
      </c>
      <c r="E544" s="144" t="s">
        <v>51</v>
      </c>
      <c r="F544" s="131"/>
    </row>
    <row r="545" spans="2:6">
      <c r="B545" s="76">
        <v>46643</v>
      </c>
      <c r="C545" s="75" t="str">
        <f t="shared" si="8"/>
        <v>月</v>
      </c>
      <c r="D545" s="80"/>
      <c r="E545" s="80" t="s">
        <v>70</v>
      </c>
      <c r="F545" s="131"/>
    </row>
    <row r="546" spans="2:6">
      <c r="B546" s="76">
        <v>46644</v>
      </c>
      <c r="C546" s="75" t="str">
        <f t="shared" si="8"/>
        <v>火</v>
      </c>
      <c r="D546" s="80"/>
      <c r="E546" s="80" t="s">
        <v>70</v>
      </c>
      <c r="F546" s="131"/>
    </row>
    <row r="547" spans="2:6">
      <c r="B547" s="76">
        <v>46645</v>
      </c>
      <c r="C547" s="75" t="str">
        <f t="shared" si="8"/>
        <v>水</v>
      </c>
      <c r="D547" s="80"/>
      <c r="E547" s="80" t="s">
        <v>70</v>
      </c>
      <c r="F547" s="131"/>
    </row>
    <row r="548" spans="2:6">
      <c r="B548" s="76">
        <v>46646</v>
      </c>
      <c r="C548" s="75" t="str">
        <f t="shared" si="8"/>
        <v>木</v>
      </c>
      <c r="D548" s="80"/>
      <c r="E548" s="80"/>
      <c r="F548" s="131"/>
    </row>
    <row r="549" spans="2:6">
      <c r="B549" s="76">
        <v>46647</v>
      </c>
      <c r="C549" s="75" t="str">
        <f t="shared" si="8"/>
        <v>金</v>
      </c>
      <c r="D549" s="80"/>
      <c r="E549" s="80"/>
      <c r="F549" s="131"/>
    </row>
    <row r="550" spans="2:6">
      <c r="B550" s="76">
        <v>46648</v>
      </c>
      <c r="C550" s="75" t="str">
        <f t="shared" si="8"/>
        <v>土</v>
      </c>
      <c r="D550" s="144" t="s">
        <v>22</v>
      </c>
      <c r="E550" s="144" t="s">
        <v>51</v>
      </c>
      <c r="F550" s="131"/>
    </row>
    <row r="551" spans="2:6">
      <c r="B551" s="76">
        <v>46649</v>
      </c>
      <c r="C551" s="75" t="str">
        <f t="shared" si="8"/>
        <v>日</v>
      </c>
      <c r="D551" s="144" t="s">
        <v>22</v>
      </c>
      <c r="E551" s="144" t="s">
        <v>51</v>
      </c>
      <c r="F551" s="131"/>
    </row>
    <row r="552" spans="2:6">
      <c r="B552" s="76">
        <v>46650</v>
      </c>
      <c r="C552" s="75" t="str">
        <f t="shared" si="8"/>
        <v>月</v>
      </c>
      <c r="D552" s="80"/>
      <c r="E552" s="80"/>
      <c r="F552" s="131"/>
    </row>
    <row r="553" spans="2:6">
      <c r="B553" s="76">
        <v>46651</v>
      </c>
      <c r="C553" s="75" t="str">
        <f t="shared" si="8"/>
        <v>火</v>
      </c>
      <c r="D553" s="80"/>
      <c r="E553" s="80"/>
      <c r="F553" s="131"/>
    </row>
    <row r="554" spans="2:6">
      <c r="B554" s="76">
        <v>46652</v>
      </c>
      <c r="C554" s="75" t="str">
        <f t="shared" si="8"/>
        <v>水</v>
      </c>
      <c r="D554" s="80"/>
      <c r="E554" s="80"/>
      <c r="F554" s="131"/>
    </row>
    <row r="555" spans="2:6">
      <c r="B555" s="76">
        <v>46653</v>
      </c>
      <c r="C555" s="75" t="str">
        <f t="shared" si="8"/>
        <v>木</v>
      </c>
      <c r="D555" s="80"/>
      <c r="E555" s="80"/>
      <c r="F555" s="131"/>
    </row>
    <row r="556" spans="2:6">
      <c r="B556" s="76">
        <v>46654</v>
      </c>
      <c r="C556" s="75" t="str">
        <f t="shared" si="8"/>
        <v>金</v>
      </c>
      <c r="D556" s="80"/>
      <c r="E556" s="80"/>
      <c r="F556" s="131"/>
    </row>
    <row r="557" spans="2:6">
      <c r="B557" s="76">
        <v>46655</v>
      </c>
      <c r="C557" s="75" t="str">
        <f t="shared" si="8"/>
        <v>土</v>
      </c>
      <c r="D557" s="144" t="s">
        <v>22</v>
      </c>
      <c r="E557" s="144" t="s">
        <v>51</v>
      </c>
      <c r="F557" s="131"/>
    </row>
    <row r="558" spans="2:6">
      <c r="B558" s="76">
        <v>46656</v>
      </c>
      <c r="C558" s="75" t="str">
        <f t="shared" si="8"/>
        <v>日</v>
      </c>
      <c r="D558" s="144" t="s">
        <v>22</v>
      </c>
      <c r="E558" s="144" t="s">
        <v>51</v>
      </c>
      <c r="F558" s="131"/>
    </row>
    <row r="559" spans="2:6">
      <c r="B559" s="76">
        <v>46657</v>
      </c>
      <c r="C559" s="75" t="str">
        <f t="shared" si="8"/>
        <v>月</v>
      </c>
      <c r="D559" s="80"/>
      <c r="E559" s="80"/>
      <c r="F559" s="131"/>
    </row>
    <row r="560" spans="2:6">
      <c r="B560" s="76">
        <v>46658</v>
      </c>
      <c r="C560" s="75" t="str">
        <f t="shared" si="8"/>
        <v>火</v>
      </c>
      <c r="D560" s="80"/>
      <c r="E560" s="80"/>
      <c r="F560" s="131"/>
    </row>
    <row r="561" spans="2:6">
      <c r="B561" s="76">
        <v>46659</v>
      </c>
      <c r="C561" s="75" t="str">
        <f t="shared" si="8"/>
        <v>水</v>
      </c>
      <c r="D561" s="80"/>
      <c r="E561" s="80"/>
      <c r="F561" s="131"/>
    </row>
    <row r="562" spans="2:6">
      <c r="B562" s="76">
        <v>46660</v>
      </c>
      <c r="C562" s="75" t="str">
        <f t="shared" si="8"/>
        <v>木</v>
      </c>
      <c r="D562" s="80"/>
      <c r="E562" s="80"/>
      <c r="F562" s="131"/>
    </row>
    <row r="563" spans="2:6">
      <c r="B563" s="76">
        <v>46661</v>
      </c>
      <c r="C563" s="75" t="str">
        <f t="shared" si="8"/>
        <v>金</v>
      </c>
      <c r="D563" s="80"/>
      <c r="E563" s="80"/>
      <c r="F563" s="131"/>
    </row>
    <row r="564" spans="2:6">
      <c r="B564" s="76">
        <v>46662</v>
      </c>
      <c r="C564" s="75" t="str">
        <f t="shared" si="8"/>
        <v>土</v>
      </c>
      <c r="D564" s="144" t="s">
        <v>22</v>
      </c>
      <c r="E564" s="144" t="s">
        <v>51</v>
      </c>
      <c r="F564" s="131"/>
    </row>
    <row r="565" spans="2:6">
      <c r="B565" s="76">
        <v>46663</v>
      </c>
      <c r="C565" s="75" t="str">
        <f t="shared" si="8"/>
        <v>日</v>
      </c>
      <c r="D565" s="144" t="s">
        <v>22</v>
      </c>
      <c r="E565" s="144" t="s">
        <v>51</v>
      </c>
      <c r="F565" s="131"/>
    </row>
    <row r="566" spans="2:6">
      <c r="B566" s="76">
        <v>46664</v>
      </c>
      <c r="C566" s="75" t="str">
        <f t="shared" si="8"/>
        <v>月</v>
      </c>
      <c r="D566" s="80"/>
      <c r="E566" s="80"/>
      <c r="F566" s="131"/>
    </row>
    <row r="567" spans="2:6">
      <c r="B567" s="76">
        <v>46665</v>
      </c>
      <c r="C567" s="75" t="str">
        <f t="shared" si="8"/>
        <v>火</v>
      </c>
      <c r="D567" s="80"/>
      <c r="E567" s="80"/>
      <c r="F567" s="131"/>
    </row>
    <row r="568" spans="2:6">
      <c r="B568" s="76">
        <v>46666</v>
      </c>
      <c r="C568" s="75" t="str">
        <f t="shared" si="8"/>
        <v>水</v>
      </c>
      <c r="D568" s="80"/>
      <c r="E568" s="80"/>
      <c r="F568" s="131"/>
    </row>
    <row r="569" spans="2:6">
      <c r="B569" s="76">
        <v>46667</v>
      </c>
      <c r="C569" s="75" t="str">
        <f t="shared" si="8"/>
        <v>木</v>
      </c>
      <c r="D569" s="80"/>
      <c r="E569" s="80"/>
      <c r="F569" s="131"/>
    </row>
    <row r="570" spans="2:6">
      <c r="B570" s="76">
        <v>46668</v>
      </c>
      <c r="C570" s="75" t="str">
        <f t="shared" si="8"/>
        <v>金</v>
      </c>
      <c r="D570" s="80"/>
      <c r="E570" s="80"/>
      <c r="F570" s="131"/>
    </row>
    <row r="571" spans="2:6">
      <c r="B571" s="76">
        <v>46669</v>
      </c>
      <c r="C571" s="75" t="str">
        <f t="shared" si="8"/>
        <v>土</v>
      </c>
      <c r="D571" s="144" t="s">
        <v>22</v>
      </c>
      <c r="E571" s="144" t="s">
        <v>51</v>
      </c>
      <c r="F571" s="131"/>
    </row>
    <row r="572" spans="2:6">
      <c r="B572" s="76">
        <v>46670</v>
      </c>
      <c r="C572" s="75" t="str">
        <f t="shared" si="8"/>
        <v>日</v>
      </c>
      <c r="D572" s="144" t="s">
        <v>22</v>
      </c>
      <c r="E572" s="144" t="s">
        <v>51</v>
      </c>
      <c r="F572" s="131"/>
    </row>
    <row r="573" spans="2:6">
      <c r="B573" s="76">
        <v>46671</v>
      </c>
      <c r="C573" s="75" t="str">
        <f t="shared" si="8"/>
        <v>月</v>
      </c>
      <c r="D573" s="80"/>
      <c r="E573" s="80"/>
      <c r="F573" s="131"/>
    </row>
    <row r="574" spans="2:6">
      <c r="B574" s="76">
        <v>46672</v>
      </c>
      <c r="C574" s="75" t="str">
        <f t="shared" si="8"/>
        <v>火</v>
      </c>
      <c r="D574" s="80"/>
      <c r="E574" s="80"/>
      <c r="F574" s="131"/>
    </row>
    <row r="575" spans="2:6">
      <c r="B575" s="76">
        <v>46673</v>
      </c>
      <c r="C575" s="75" t="str">
        <f t="shared" si="8"/>
        <v>水</v>
      </c>
      <c r="D575" s="80"/>
      <c r="E575" s="80"/>
      <c r="F575" s="131"/>
    </row>
    <row r="576" spans="2:6">
      <c r="B576" s="76">
        <v>46674</v>
      </c>
      <c r="C576" s="75" t="str">
        <f t="shared" si="8"/>
        <v>木</v>
      </c>
      <c r="D576" s="80"/>
      <c r="E576" s="80"/>
      <c r="F576" s="131"/>
    </row>
    <row r="577" spans="2:6">
      <c r="B577" s="76">
        <v>46675</v>
      </c>
      <c r="C577" s="75" t="str">
        <f t="shared" si="8"/>
        <v>金</v>
      </c>
      <c r="D577" s="80"/>
      <c r="E577" s="80"/>
      <c r="F577" s="131"/>
    </row>
    <row r="578" spans="2:6">
      <c r="B578" s="76">
        <v>46676</v>
      </c>
      <c r="C578" s="75" t="str">
        <f t="shared" si="8"/>
        <v>土</v>
      </c>
      <c r="D578" s="144" t="s">
        <v>22</v>
      </c>
      <c r="E578" s="144" t="s">
        <v>51</v>
      </c>
      <c r="F578" s="131"/>
    </row>
    <row r="579" spans="2:6">
      <c r="B579" s="76">
        <v>46677</v>
      </c>
      <c r="C579" s="75" t="str">
        <f t="shared" si="8"/>
        <v>日</v>
      </c>
      <c r="D579" s="144" t="s">
        <v>22</v>
      </c>
      <c r="E579" s="144" t="s">
        <v>51</v>
      </c>
      <c r="F579" s="131"/>
    </row>
    <row r="580" spans="2:6">
      <c r="B580" s="76">
        <v>46678</v>
      </c>
      <c r="C580" s="75" t="str">
        <f t="shared" si="8"/>
        <v>月</v>
      </c>
      <c r="D580" s="80"/>
      <c r="E580" s="80"/>
      <c r="F580" s="131"/>
    </row>
    <row r="581" spans="2:6">
      <c r="B581" s="76">
        <v>46679</v>
      </c>
      <c r="C581" s="75" t="str">
        <f t="shared" si="8"/>
        <v>火</v>
      </c>
      <c r="D581" s="80"/>
      <c r="E581" s="80"/>
      <c r="F581" s="131"/>
    </row>
    <row r="582" spans="2:6">
      <c r="B582" s="76">
        <v>46680</v>
      </c>
      <c r="C582" s="75" t="str">
        <f t="shared" si="8"/>
        <v>水</v>
      </c>
      <c r="D582" s="80"/>
      <c r="E582" s="80"/>
      <c r="F582" s="131"/>
    </row>
    <row r="583" spans="2:6">
      <c r="B583" s="76">
        <v>46681</v>
      </c>
      <c r="C583" s="75" t="str">
        <f t="shared" si="8"/>
        <v>木</v>
      </c>
      <c r="D583" s="80"/>
      <c r="E583" s="80"/>
      <c r="F583" s="131"/>
    </row>
    <row r="584" spans="2:6">
      <c r="B584" s="76">
        <v>46682</v>
      </c>
      <c r="C584" s="75" t="str">
        <f t="shared" si="8"/>
        <v>金</v>
      </c>
      <c r="D584" s="80"/>
      <c r="E584" s="80"/>
      <c r="F584" s="131"/>
    </row>
    <row r="585" spans="2:6">
      <c r="B585" s="76">
        <v>46683</v>
      </c>
      <c r="C585" s="75" t="str">
        <f t="shared" si="8"/>
        <v>土</v>
      </c>
      <c r="D585" s="144" t="s">
        <v>22</v>
      </c>
      <c r="E585" s="144" t="s">
        <v>51</v>
      </c>
      <c r="F585" s="131"/>
    </row>
    <row r="586" spans="2:6">
      <c r="B586" s="76">
        <v>46684</v>
      </c>
      <c r="C586" s="75" t="str">
        <f t="shared" si="8"/>
        <v>日</v>
      </c>
      <c r="D586" s="144" t="s">
        <v>22</v>
      </c>
      <c r="E586" s="144" t="s">
        <v>51</v>
      </c>
      <c r="F586" s="131"/>
    </row>
    <row r="587" spans="2:6">
      <c r="B587" s="76">
        <v>46685</v>
      </c>
      <c r="C587" s="75" t="str">
        <f t="shared" si="8"/>
        <v>月</v>
      </c>
      <c r="D587" s="80"/>
      <c r="E587" s="80"/>
      <c r="F587" s="131"/>
    </row>
    <row r="588" spans="2:6">
      <c r="B588" s="76">
        <v>46686</v>
      </c>
      <c r="C588" s="75" t="str">
        <f t="shared" si="8"/>
        <v>火</v>
      </c>
      <c r="D588" s="80"/>
      <c r="E588" s="80"/>
      <c r="F588" s="131"/>
    </row>
    <row r="589" spans="2:6">
      <c r="B589" s="76">
        <v>46687</v>
      </c>
      <c r="C589" s="75" t="str">
        <f t="shared" si="8"/>
        <v>水</v>
      </c>
      <c r="D589" s="80"/>
      <c r="E589" s="80"/>
      <c r="F589" s="131"/>
    </row>
    <row r="590" spans="2:6">
      <c r="B590" s="76">
        <v>46688</v>
      </c>
      <c r="C590" s="75" t="str">
        <f t="shared" si="8"/>
        <v>木</v>
      </c>
      <c r="D590" s="80"/>
      <c r="E590" s="80"/>
      <c r="F590" s="131"/>
    </row>
    <row r="591" spans="2:6">
      <c r="B591" s="76">
        <v>46689</v>
      </c>
      <c r="C591" s="75" t="str">
        <f t="shared" si="8"/>
        <v>金</v>
      </c>
      <c r="D591" s="80"/>
      <c r="E591" s="80"/>
      <c r="F591" s="131"/>
    </row>
    <row r="592" spans="2:6">
      <c r="B592" s="76">
        <v>46690</v>
      </c>
      <c r="C592" s="75" t="str">
        <f t="shared" ref="C592:C655" si="9">IF(B592="","",TEXT(B592,"aaa"))</f>
        <v>土</v>
      </c>
      <c r="D592" s="144" t="s">
        <v>22</v>
      </c>
      <c r="E592" s="144" t="s">
        <v>51</v>
      </c>
      <c r="F592" s="131"/>
    </row>
    <row r="593" spans="2:6">
      <c r="B593" s="76">
        <v>46691</v>
      </c>
      <c r="C593" s="75" t="str">
        <f t="shared" si="9"/>
        <v>日</v>
      </c>
      <c r="D593" s="144" t="s">
        <v>22</v>
      </c>
      <c r="E593" s="144" t="s">
        <v>51</v>
      </c>
      <c r="F593" s="131"/>
    </row>
    <row r="594" spans="2:6">
      <c r="B594" s="76">
        <v>46692</v>
      </c>
      <c r="C594" s="75" t="str">
        <f t="shared" si="9"/>
        <v>月</v>
      </c>
      <c r="D594" s="80"/>
      <c r="E594" s="80"/>
      <c r="F594" s="131"/>
    </row>
    <row r="595" spans="2:6">
      <c r="B595" s="76">
        <v>46693</v>
      </c>
      <c r="C595" s="75" t="str">
        <f t="shared" si="9"/>
        <v>火</v>
      </c>
      <c r="D595" s="80"/>
      <c r="E595" s="80"/>
      <c r="F595" s="131"/>
    </row>
    <row r="596" spans="2:6">
      <c r="B596" s="76">
        <v>46694</v>
      </c>
      <c r="C596" s="75" t="str">
        <f t="shared" si="9"/>
        <v>水</v>
      </c>
      <c r="D596" s="80"/>
      <c r="E596" s="80"/>
      <c r="F596" s="131"/>
    </row>
    <row r="597" spans="2:6">
      <c r="B597" s="76">
        <v>46695</v>
      </c>
      <c r="C597" s="75" t="str">
        <f t="shared" si="9"/>
        <v>木</v>
      </c>
      <c r="D597" s="80"/>
      <c r="E597" s="80"/>
      <c r="F597" s="131"/>
    </row>
    <row r="598" spans="2:6">
      <c r="B598" s="76">
        <v>46696</v>
      </c>
      <c r="C598" s="75" t="str">
        <f t="shared" si="9"/>
        <v>金</v>
      </c>
      <c r="D598" s="80"/>
      <c r="E598" s="80"/>
      <c r="F598" s="131"/>
    </row>
    <row r="599" spans="2:6">
      <c r="B599" s="76">
        <v>46697</v>
      </c>
      <c r="C599" s="75" t="str">
        <f t="shared" si="9"/>
        <v>土</v>
      </c>
      <c r="D599" s="144" t="s">
        <v>22</v>
      </c>
      <c r="E599" s="144" t="s">
        <v>51</v>
      </c>
      <c r="F599" s="131"/>
    </row>
    <row r="600" spans="2:6">
      <c r="B600" s="76">
        <v>46698</v>
      </c>
      <c r="C600" s="75" t="str">
        <f t="shared" si="9"/>
        <v>日</v>
      </c>
      <c r="D600" s="144" t="s">
        <v>22</v>
      </c>
      <c r="E600" s="144" t="s">
        <v>51</v>
      </c>
      <c r="F600" s="131"/>
    </row>
    <row r="601" spans="2:6">
      <c r="B601" s="76">
        <v>46699</v>
      </c>
      <c r="C601" s="75" t="str">
        <f t="shared" si="9"/>
        <v>月</v>
      </c>
      <c r="D601" s="80"/>
      <c r="E601" s="80"/>
      <c r="F601" s="131"/>
    </row>
    <row r="602" spans="2:6">
      <c r="B602" s="76">
        <v>46700</v>
      </c>
      <c r="C602" s="75" t="str">
        <f t="shared" si="9"/>
        <v>火</v>
      </c>
      <c r="D602" s="80"/>
      <c r="E602" s="80"/>
      <c r="F602" s="131"/>
    </row>
    <row r="603" spans="2:6">
      <c r="B603" s="76">
        <v>46701</v>
      </c>
      <c r="C603" s="75" t="str">
        <f t="shared" si="9"/>
        <v>水</v>
      </c>
      <c r="D603" s="80"/>
      <c r="E603" s="80"/>
      <c r="F603" s="131"/>
    </row>
    <row r="604" spans="2:6">
      <c r="B604" s="76">
        <v>46702</v>
      </c>
      <c r="C604" s="75" t="str">
        <f t="shared" si="9"/>
        <v>木</v>
      </c>
      <c r="D604" s="80"/>
      <c r="E604" s="80"/>
      <c r="F604" s="131"/>
    </row>
    <row r="605" spans="2:6">
      <c r="B605" s="76">
        <v>46703</v>
      </c>
      <c r="C605" s="75" t="str">
        <f t="shared" si="9"/>
        <v>金</v>
      </c>
      <c r="D605" s="80"/>
      <c r="E605" s="80"/>
      <c r="F605" s="131"/>
    </row>
    <row r="606" spans="2:6">
      <c r="B606" s="76">
        <v>46704</v>
      </c>
      <c r="C606" s="75" t="str">
        <f t="shared" si="9"/>
        <v>土</v>
      </c>
      <c r="D606" s="144" t="s">
        <v>22</v>
      </c>
      <c r="E606" s="144" t="s">
        <v>51</v>
      </c>
      <c r="F606" s="131"/>
    </row>
    <row r="607" spans="2:6">
      <c r="B607" s="76">
        <v>46705</v>
      </c>
      <c r="C607" s="75" t="str">
        <f t="shared" si="9"/>
        <v>日</v>
      </c>
      <c r="D607" s="144" t="s">
        <v>22</v>
      </c>
      <c r="E607" s="144" t="s">
        <v>51</v>
      </c>
      <c r="F607" s="131"/>
    </row>
    <row r="608" spans="2:6">
      <c r="B608" s="76">
        <v>46706</v>
      </c>
      <c r="C608" s="75" t="str">
        <f t="shared" si="9"/>
        <v>月</v>
      </c>
      <c r="D608" s="80"/>
      <c r="E608" s="80"/>
      <c r="F608" s="131"/>
    </row>
    <row r="609" spans="2:6">
      <c r="B609" s="76">
        <v>46707</v>
      </c>
      <c r="C609" s="75" t="str">
        <f t="shared" si="9"/>
        <v>火</v>
      </c>
      <c r="D609" s="80"/>
      <c r="E609" s="80"/>
      <c r="F609" s="131"/>
    </row>
    <row r="610" spans="2:6">
      <c r="B610" s="76">
        <v>46708</v>
      </c>
      <c r="C610" s="75" t="str">
        <f t="shared" si="9"/>
        <v>水</v>
      </c>
      <c r="D610" s="80"/>
      <c r="E610" s="80"/>
      <c r="F610" s="131"/>
    </row>
    <row r="611" spans="2:6">
      <c r="B611" s="76">
        <v>46709</v>
      </c>
      <c r="C611" s="75" t="str">
        <f t="shared" si="9"/>
        <v>木</v>
      </c>
      <c r="D611" s="80"/>
      <c r="E611" s="80"/>
      <c r="F611" s="131"/>
    </row>
    <row r="612" spans="2:6">
      <c r="B612" s="76">
        <v>46710</v>
      </c>
      <c r="C612" s="75" t="str">
        <f t="shared" si="9"/>
        <v>金</v>
      </c>
      <c r="D612" s="80"/>
      <c r="E612" s="80"/>
      <c r="F612" s="131"/>
    </row>
    <row r="613" spans="2:6">
      <c r="B613" s="76">
        <v>46711</v>
      </c>
      <c r="C613" s="75" t="str">
        <f t="shared" si="9"/>
        <v>土</v>
      </c>
      <c r="D613" s="144" t="s">
        <v>22</v>
      </c>
      <c r="E613" s="144" t="s">
        <v>51</v>
      </c>
      <c r="F613" s="131"/>
    </row>
    <row r="614" spans="2:6">
      <c r="B614" s="76">
        <v>46712</v>
      </c>
      <c r="C614" s="75" t="str">
        <f t="shared" si="9"/>
        <v>日</v>
      </c>
      <c r="D614" s="144" t="s">
        <v>22</v>
      </c>
      <c r="E614" s="144" t="s">
        <v>51</v>
      </c>
      <c r="F614" s="131"/>
    </row>
    <row r="615" spans="2:6">
      <c r="B615" s="76">
        <v>46713</v>
      </c>
      <c r="C615" s="75" t="str">
        <f t="shared" si="9"/>
        <v>月</v>
      </c>
      <c r="D615" s="80"/>
      <c r="E615" s="80"/>
      <c r="F615" s="131"/>
    </row>
    <row r="616" spans="2:6">
      <c r="B616" s="76">
        <v>46714</v>
      </c>
      <c r="C616" s="75" t="str">
        <f t="shared" si="9"/>
        <v>火</v>
      </c>
      <c r="D616" s="80"/>
      <c r="E616" s="80"/>
      <c r="F616" s="131"/>
    </row>
    <row r="617" spans="2:6">
      <c r="B617" s="76">
        <v>46715</v>
      </c>
      <c r="C617" s="75" t="str">
        <f t="shared" si="9"/>
        <v>水</v>
      </c>
      <c r="D617" s="80"/>
      <c r="E617" s="80"/>
      <c r="F617" s="131"/>
    </row>
    <row r="618" spans="2:6">
      <c r="B618" s="76">
        <v>46716</v>
      </c>
      <c r="C618" s="75" t="str">
        <f t="shared" si="9"/>
        <v>木</v>
      </c>
      <c r="D618" s="80"/>
      <c r="E618" s="80"/>
      <c r="F618" s="131"/>
    </row>
    <row r="619" spans="2:6">
      <c r="B619" s="76">
        <v>46717</v>
      </c>
      <c r="C619" s="75" t="str">
        <f t="shared" si="9"/>
        <v>金</v>
      </c>
      <c r="D619" s="80"/>
      <c r="E619" s="80"/>
      <c r="F619" s="131"/>
    </row>
    <row r="620" spans="2:6">
      <c r="B620" s="76">
        <v>46718</v>
      </c>
      <c r="C620" s="75" t="str">
        <f t="shared" si="9"/>
        <v>土</v>
      </c>
      <c r="D620" s="144" t="s">
        <v>22</v>
      </c>
      <c r="E620" s="144" t="s">
        <v>51</v>
      </c>
      <c r="F620" s="131"/>
    </row>
    <row r="621" spans="2:6">
      <c r="B621" s="76">
        <v>46719</v>
      </c>
      <c r="C621" s="75" t="str">
        <f t="shared" si="9"/>
        <v>日</v>
      </c>
      <c r="D621" s="144" t="s">
        <v>22</v>
      </c>
      <c r="E621" s="144" t="s">
        <v>51</v>
      </c>
      <c r="F621" s="131"/>
    </row>
    <row r="622" spans="2:6">
      <c r="B622" s="76">
        <v>46720</v>
      </c>
      <c r="C622" s="75" t="str">
        <f t="shared" si="9"/>
        <v>月</v>
      </c>
      <c r="D622" s="80"/>
      <c r="E622" s="80"/>
      <c r="F622" s="131"/>
    </row>
    <row r="623" spans="2:6">
      <c r="B623" s="76">
        <v>46721</v>
      </c>
      <c r="C623" s="75" t="str">
        <f t="shared" si="9"/>
        <v>火</v>
      </c>
      <c r="D623" s="80"/>
      <c r="E623" s="80"/>
      <c r="F623" s="131"/>
    </row>
    <row r="624" spans="2:6">
      <c r="B624" s="76">
        <v>46722</v>
      </c>
      <c r="C624" s="75" t="str">
        <f t="shared" si="9"/>
        <v>水</v>
      </c>
      <c r="D624" s="80"/>
      <c r="E624" s="80"/>
      <c r="F624" s="131"/>
    </row>
    <row r="625" spans="2:6">
      <c r="B625" s="76">
        <v>46723</v>
      </c>
      <c r="C625" s="75" t="str">
        <f t="shared" si="9"/>
        <v>木</v>
      </c>
      <c r="D625" s="80"/>
      <c r="E625" s="80"/>
      <c r="F625" s="131"/>
    </row>
    <row r="626" spans="2:6">
      <c r="B626" s="76">
        <v>46724</v>
      </c>
      <c r="C626" s="75" t="str">
        <f t="shared" si="9"/>
        <v>金</v>
      </c>
      <c r="D626" s="80"/>
      <c r="E626" s="80"/>
      <c r="F626" s="131"/>
    </row>
    <row r="627" spans="2:6">
      <c r="B627" s="76">
        <v>46725</v>
      </c>
      <c r="C627" s="75" t="str">
        <f t="shared" si="9"/>
        <v>土</v>
      </c>
      <c r="D627" s="144" t="s">
        <v>22</v>
      </c>
      <c r="E627" s="144" t="s">
        <v>51</v>
      </c>
      <c r="F627" s="131"/>
    </row>
    <row r="628" spans="2:6">
      <c r="B628" s="76">
        <v>46726</v>
      </c>
      <c r="C628" s="75" t="str">
        <f t="shared" si="9"/>
        <v>日</v>
      </c>
      <c r="D628" s="144" t="s">
        <v>22</v>
      </c>
      <c r="E628" s="144" t="s">
        <v>51</v>
      </c>
      <c r="F628" s="131"/>
    </row>
    <row r="629" spans="2:6">
      <c r="B629" s="76">
        <v>46727</v>
      </c>
      <c r="C629" s="75" t="str">
        <f t="shared" si="9"/>
        <v>月</v>
      </c>
      <c r="D629" s="80"/>
      <c r="E629" s="80"/>
      <c r="F629" s="131"/>
    </row>
    <row r="630" spans="2:6">
      <c r="B630" s="76">
        <v>46728</v>
      </c>
      <c r="C630" s="75" t="str">
        <f t="shared" si="9"/>
        <v>火</v>
      </c>
      <c r="D630" s="80"/>
      <c r="E630" s="80"/>
      <c r="F630" s="131"/>
    </row>
    <row r="631" spans="2:6">
      <c r="B631" s="76">
        <v>46729</v>
      </c>
      <c r="C631" s="75" t="str">
        <f t="shared" si="9"/>
        <v>水</v>
      </c>
      <c r="D631" s="80"/>
      <c r="E631" s="80"/>
      <c r="F631" s="131"/>
    </row>
    <row r="632" spans="2:6">
      <c r="B632" s="76">
        <v>46730</v>
      </c>
      <c r="C632" s="75" t="str">
        <f t="shared" si="9"/>
        <v>木</v>
      </c>
      <c r="D632" s="80"/>
      <c r="E632" s="80"/>
      <c r="F632" s="131"/>
    </row>
    <row r="633" spans="2:6">
      <c r="B633" s="76">
        <v>46731</v>
      </c>
      <c r="C633" s="75" t="str">
        <f t="shared" si="9"/>
        <v>金</v>
      </c>
      <c r="D633" s="80"/>
      <c r="E633" s="80"/>
      <c r="F633" s="131"/>
    </row>
    <row r="634" spans="2:6">
      <c r="B634" s="76">
        <v>46732</v>
      </c>
      <c r="C634" s="75" t="str">
        <f t="shared" si="9"/>
        <v>土</v>
      </c>
      <c r="D634" s="144" t="s">
        <v>22</v>
      </c>
      <c r="E634" s="144" t="s">
        <v>51</v>
      </c>
      <c r="F634" s="131"/>
    </row>
    <row r="635" spans="2:6">
      <c r="B635" s="76">
        <v>46733</v>
      </c>
      <c r="C635" s="75" t="str">
        <f t="shared" si="9"/>
        <v>日</v>
      </c>
      <c r="D635" s="144" t="s">
        <v>22</v>
      </c>
      <c r="E635" s="144" t="s">
        <v>51</v>
      </c>
      <c r="F635" s="131"/>
    </row>
    <row r="636" spans="2:6">
      <c r="B636" s="76">
        <v>46734</v>
      </c>
      <c r="C636" s="75" t="str">
        <f t="shared" si="9"/>
        <v>月</v>
      </c>
      <c r="D636" s="80"/>
      <c r="E636" s="80"/>
      <c r="F636" s="131"/>
    </row>
    <row r="637" spans="2:6">
      <c r="B637" s="76">
        <v>46735</v>
      </c>
      <c r="C637" s="75" t="str">
        <f t="shared" si="9"/>
        <v>火</v>
      </c>
      <c r="D637" s="80"/>
      <c r="E637" s="80"/>
      <c r="F637" s="131"/>
    </row>
    <row r="638" spans="2:6">
      <c r="B638" s="76">
        <v>46736</v>
      </c>
      <c r="C638" s="75" t="str">
        <f t="shared" si="9"/>
        <v>水</v>
      </c>
      <c r="D638" s="80"/>
      <c r="E638" s="80"/>
      <c r="F638" s="131"/>
    </row>
    <row r="639" spans="2:6">
      <c r="B639" s="76">
        <v>46737</v>
      </c>
      <c r="C639" s="75" t="str">
        <f t="shared" si="9"/>
        <v>木</v>
      </c>
      <c r="D639" s="80"/>
      <c r="E639" s="80"/>
      <c r="F639" s="131"/>
    </row>
    <row r="640" spans="2:6">
      <c r="B640" s="76">
        <v>46738</v>
      </c>
      <c r="C640" s="75" t="str">
        <f t="shared" si="9"/>
        <v>金</v>
      </c>
      <c r="D640" s="80"/>
      <c r="E640" s="80"/>
      <c r="F640" s="131"/>
    </row>
    <row r="641" spans="2:6">
      <c r="B641" s="76">
        <v>46739</v>
      </c>
      <c r="C641" s="75" t="str">
        <f t="shared" si="9"/>
        <v>土</v>
      </c>
      <c r="D641" s="144" t="s">
        <v>22</v>
      </c>
      <c r="E641" s="144" t="s">
        <v>51</v>
      </c>
      <c r="F641" s="131"/>
    </row>
    <row r="642" spans="2:6">
      <c r="B642" s="76">
        <v>46740</v>
      </c>
      <c r="C642" s="75" t="str">
        <f t="shared" si="9"/>
        <v>日</v>
      </c>
      <c r="D642" s="144" t="s">
        <v>22</v>
      </c>
      <c r="E642" s="144" t="s">
        <v>51</v>
      </c>
      <c r="F642" s="131"/>
    </row>
    <row r="643" spans="2:6">
      <c r="B643" s="76">
        <v>46741</v>
      </c>
      <c r="C643" s="75" t="str">
        <f t="shared" si="9"/>
        <v>月</v>
      </c>
      <c r="D643" s="80"/>
      <c r="E643" s="80"/>
      <c r="F643" s="131"/>
    </row>
    <row r="644" spans="2:6">
      <c r="B644" s="76">
        <v>46742</v>
      </c>
      <c r="C644" s="75" t="str">
        <f t="shared" si="9"/>
        <v>火</v>
      </c>
      <c r="D644" s="80"/>
      <c r="E644" s="80"/>
      <c r="F644" s="131"/>
    </row>
    <row r="645" spans="2:6">
      <c r="B645" s="76">
        <v>46743</v>
      </c>
      <c r="C645" s="75" t="str">
        <f t="shared" si="9"/>
        <v>水</v>
      </c>
      <c r="D645" s="80"/>
      <c r="E645" s="80"/>
      <c r="F645" s="131"/>
    </row>
    <row r="646" spans="2:6">
      <c r="B646" s="76">
        <v>46744</v>
      </c>
      <c r="C646" s="75" t="str">
        <f t="shared" si="9"/>
        <v>木</v>
      </c>
      <c r="D646" s="80"/>
      <c r="E646" s="80"/>
      <c r="F646" s="131"/>
    </row>
    <row r="647" spans="2:6">
      <c r="B647" s="76">
        <v>46745</v>
      </c>
      <c r="C647" s="75" t="str">
        <f t="shared" si="9"/>
        <v>金</v>
      </c>
      <c r="D647" s="80"/>
      <c r="E647" s="80"/>
      <c r="F647" s="131"/>
    </row>
    <row r="648" spans="2:6">
      <c r="B648" s="76">
        <v>46746</v>
      </c>
      <c r="C648" s="75" t="str">
        <f t="shared" si="9"/>
        <v>土</v>
      </c>
      <c r="D648" s="144" t="s">
        <v>22</v>
      </c>
      <c r="E648" s="144" t="s">
        <v>51</v>
      </c>
      <c r="F648" s="131"/>
    </row>
    <row r="649" spans="2:6">
      <c r="B649" s="76">
        <v>46747</v>
      </c>
      <c r="C649" s="75" t="str">
        <f t="shared" si="9"/>
        <v>日</v>
      </c>
      <c r="D649" s="144" t="s">
        <v>22</v>
      </c>
      <c r="E649" s="144" t="s">
        <v>51</v>
      </c>
      <c r="F649" s="131"/>
    </row>
    <row r="650" spans="2:6">
      <c r="B650" s="76">
        <v>46748</v>
      </c>
      <c r="C650" s="75" t="str">
        <f t="shared" si="9"/>
        <v>月</v>
      </c>
      <c r="D650" s="80"/>
      <c r="E650" s="80"/>
      <c r="F650" s="131"/>
    </row>
    <row r="651" spans="2:6">
      <c r="B651" s="76">
        <v>46749</v>
      </c>
      <c r="C651" s="75" t="str">
        <f t="shared" si="9"/>
        <v>火</v>
      </c>
      <c r="D651" s="80"/>
      <c r="E651" s="144" t="s">
        <v>51</v>
      </c>
      <c r="F651" s="131"/>
    </row>
    <row r="652" spans="2:6">
      <c r="B652" s="76">
        <v>46750</v>
      </c>
      <c r="C652" s="75" t="str">
        <f t="shared" si="9"/>
        <v>水</v>
      </c>
      <c r="D652" s="80"/>
      <c r="E652" s="144" t="s">
        <v>21</v>
      </c>
      <c r="F652" s="131"/>
    </row>
    <row r="653" spans="2:6">
      <c r="B653" s="76">
        <v>46751</v>
      </c>
      <c r="C653" s="75" t="str">
        <f t="shared" si="9"/>
        <v>木</v>
      </c>
      <c r="D653" s="80"/>
      <c r="E653" s="144" t="s">
        <v>21</v>
      </c>
      <c r="F653" s="131"/>
    </row>
    <row r="654" spans="2:6">
      <c r="B654" s="76">
        <v>46752</v>
      </c>
      <c r="C654" s="75" t="str">
        <f t="shared" si="9"/>
        <v>金</v>
      </c>
      <c r="D654" s="80"/>
      <c r="E654" s="144" t="s">
        <v>21</v>
      </c>
      <c r="F654" s="131"/>
    </row>
    <row r="655" spans="2:6">
      <c r="B655" s="76">
        <v>46753</v>
      </c>
      <c r="C655" s="75" t="str">
        <f t="shared" si="9"/>
        <v>土</v>
      </c>
      <c r="D655" s="144" t="s">
        <v>22</v>
      </c>
      <c r="E655" s="144" t="s">
        <v>21</v>
      </c>
      <c r="F655" s="131"/>
    </row>
    <row r="656" spans="2:6">
      <c r="B656" s="76">
        <v>46754</v>
      </c>
      <c r="C656" s="75" t="str">
        <f t="shared" ref="C656:C719" si="10">IF(B656="","",TEXT(B656,"aaa"))</f>
        <v>日</v>
      </c>
      <c r="D656" s="144" t="s">
        <v>22</v>
      </c>
      <c r="E656" s="144" t="s">
        <v>21</v>
      </c>
      <c r="F656" s="131"/>
    </row>
    <row r="657" spans="2:6">
      <c r="B657" s="76">
        <v>46755</v>
      </c>
      <c r="C657" s="75" t="str">
        <f t="shared" si="10"/>
        <v>月</v>
      </c>
      <c r="D657" s="80"/>
      <c r="E657" s="80" t="s">
        <v>21</v>
      </c>
      <c r="F657" s="131"/>
    </row>
    <row r="658" spans="2:6">
      <c r="B658" s="76">
        <v>46756</v>
      </c>
      <c r="C658" s="75" t="str">
        <f t="shared" si="10"/>
        <v>火</v>
      </c>
      <c r="D658" s="80"/>
      <c r="E658" s="80"/>
      <c r="F658" s="131"/>
    </row>
    <row r="659" spans="2:6">
      <c r="B659" s="76">
        <v>46757</v>
      </c>
      <c r="C659" s="75" t="str">
        <f t="shared" si="10"/>
        <v>水</v>
      </c>
      <c r="D659" s="80"/>
      <c r="E659" s="80"/>
      <c r="F659" s="131"/>
    </row>
    <row r="660" spans="2:6">
      <c r="B660" s="76">
        <v>46758</v>
      </c>
      <c r="C660" s="75" t="str">
        <f t="shared" si="10"/>
        <v>木</v>
      </c>
      <c r="D660" s="80"/>
      <c r="E660" s="80"/>
      <c r="F660" s="131"/>
    </row>
    <row r="661" spans="2:6">
      <c r="B661" s="76">
        <v>46759</v>
      </c>
      <c r="C661" s="75" t="str">
        <f t="shared" si="10"/>
        <v>金</v>
      </c>
      <c r="D661" s="80"/>
      <c r="E661" s="80"/>
      <c r="F661" s="131"/>
    </row>
    <row r="662" spans="2:6">
      <c r="B662" s="76">
        <v>46760</v>
      </c>
      <c r="C662" s="75" t="str">
        <f t="shared" si="10"/>
        <v>土</v>
      </c>
      <c r="D662" s="144" t="s">
        <v>22</v>
      </c>
      <c r="E662" s="144" t="s">
        <v>51</v>
      </c>
      <c r="F662" s="131"/>
    </row>
    <row r="663" spans="2:6">
      <c r="B663" s="76">
        <v>46761</v>
      </c>
      <c r="C663" s="75" t="str">
        <f t="shared" si="10"/>
        <v>日</v>
      </c>
      <c r="D663" s="144" t="s">
        <v>22</v>
      </c>
      <c r="E663" s="144" t="s">
        <v>51</v>
      </c>
      <c r="F663" s="131"/>
    </row>
    <row r="664" spans="2:6">
      <c r="B664" s="76">
        <v>46762</v>
      </c>
      <c r="C664" s="75" t="str">
        <f t="shared" si="10"/>
        <v>月</v>
      </c>
      <c r="D664" s="80"/>
      <c r="E664" s="80"/>
      <c r="F664" s="131"/>
    </row>
    <row r="665" spans="2:6">
      <c r="B665" s="76">
        <v>46763</v>
      </c>
      <c r="C665" s="75" t="str">
        <f t="shared" si="10"/>
        <v>火</v>
      </c>
      <c r="D665" s="80"/>
      <c r="E665" s="80"/>
      <c r="F665" s="131"/>
    </row>
    <row r="666" spans="2:6">
      <c r="B666" s="76">
        <v>46764</v>
      </c>
      <c r="C666" s="75" t="str">
        <f t="shared" si="10"/>
        <v>水</v>
      </c>
      <c r="D666" s="80"/>
      <c r="E666" s="80"/>
      <c r="F666" s="131"/>
    </row>
    <row r="667" spans="2:6">
      <c r="B667" s="76">
        <v>46765</v>
      </c>
      <c r="C667" s="75" t="str">
        <f t="shared" si="10"/>
        <v>木</v>
      </c>
      <c r="D667" s="80"/>
      <c r="E667" s="80"/>
      <c r="F667" s="131"/>
    </row>
    <row r="668" spans="2:6">
      <c r="B668" s="76">
        <v>46766</v>
      </c>
      <c r="C668" s="75" t="str">
        <f t="shared" si="10"/>
        <v>金</v>
      </c>
      <c r="D668" s="80"/>
      <c r="E668" s="80"/>
      <c r="F668" s="131"/>
    </row>
    <row r="669" spans="2:6">
      <c r="B669" s="76">
        <v>46767</v>
      </c>
      <c r="C669" s="75" t="str">
        <f t="shared" si="10"/>
        <v>土</v>
      </c>
      <c r="D669" s="144" t="s">
        <v>22</v>
      </c>
      <c r="E669" s="144" t="s">
        <v>51</v>
      </c>
      <c r="F669" s="131"/>
    </row>
    <row r="670" spans="2:6">
      <c r="B670" s="76">
        <v>46768</v>
      </c>
      <c r="C670" s="75" t="str">
        <f t="shared" si="10"/>
        <v>日</v>
      </c>
      <c r="D670" s="144" t="s">
        <v>22</v>
      </c>
      <c r="E670" s="144" t="s">
        <v>51</v>
      </c>
      <c r="F670" s="131"/>
    </row>
    <row r="671" spans="2:6">
      <c r="B671" s="76">
        <v>46769</v>
      </c>
      <c r="C671" s="75" t="str">
        <f t="shared" si="10"/>
        <v>月</v>
      </c>
      <c r="D671" s="80"/>
      <c r="E671" s="80"/>
      <c r="F671" s="131"/>
    </row>
    <row r="672" spans="2:6">
      <c r="B672" s="76">
        <v>46770</v>
      </c>
      <c r="C672" s="75" t="str">
        <f t="shared" si="10"/>
        <v>火</v>
      </c>
      <c r="D672" s="80"/>
      <c r="E672" s="80"/>
      <c r="F672" s="131"/>
    </row>
    <row r="673" spans="2:6">
      <c r="B673" s="76">
        <v>46771</v>
      </c>
      <c r="C673" s="75" t="str">
        <f t="shared" si="10"/>
        <v>水</v>
      </c>
      <c r="D673" s="80"/>
      <c r="E673" s="80"/>
      <c r="F673" s="131"/>
    </row>
    <row r="674" spans="2:6">
      <c r="B674" s="76">
        <v>46772</v>
      </c>
      <c r="C674" s="75" t="str">
        <f t="shared" si="10"/>
        <v>木</v>
      </c>
      <c r="D674" s="80"/>
      <c r="E674" s="80"/>
      <c r="F674" s="131"/>
    </row>
    <row r="675" spans="2:6">
      <c r="B675" s="76">
        <v>46773</v>
      </c>
      <c r="C675" s="75" t="str">
        <f t="shared" si="10"/>
        <v>金</v>
      </c>
      <c r="D675" s="80"/>
      <c r="E675" s="80"/>
      <c r="F675" s="131"/>
    </row>
    <row r="676" spans="2:6">
      <c r="B676" s="76">
        <v>46774</v>
      </c>
      <c r="C676" s="75" t="str">
        <f t="shared" si="10"/>
        <v>土</v>
      </c>
      <c r="D676" s="144" t="s">
        <v>22</v>
      </c>
      <c r="E676" s="144" t="s">
        <v>51</v>
      </c>
      <c r="F676" s="131"/>
    </row>
    <row r="677" spans="2:6">
      <c r="B677" s="76">
        <v>46775</v>
      </c>
      <c r="C677" s="75" t="str">
        <f t="shared" si="10"/>
        <v>日</v>
      </c>
      <c r="D677" s="144" t="s">
        <v>22</v>
      </c>
      <c r="E677" s="144" t="s">
        <v>51</v>
      </c>
      <c r="F677" s="131"/>
    </row>
    <row r="678" spans="2:6">
      <c r="B678" s="76">
        <v>46776</v>
      </c>
      <c r="C678" s="75" t="str">
        <f t="shared" si="10"/>
        <v>月</v>
      </c>
      <c r="D678" s="80"/>
      <c r="E678" s="80"/>
      <c r="F678" s="131"/>
    </row>
    <row r="679" spans="2:6">
      <c r="B679" s="76">
        <v>46777</v>
      </c>
      <c r="C679" s="75" t="str">
        <f t="shared" si="10"/>
        <v>火</v>
      </c>
      <c r="D679" s="80"/>
      <c r="E679" s="80"/>
      <c r="F679" s="131"/>
    </row>
    <row r="680" spans="2:6">
      <c r="B680" s="76">
        <v>46778</v>
      </c>
      <c r="C680" s="75" t="str">
        <f t="shared" si="10"/>
        <v>水</v>
      </c>
      <c r="D680" s="80"/>
      <c r="E680" s="80"/>
      <c r="F680" s="131"/>
    </row>
    <row r="681" spans="2:6">
      <c r="B681" s="76">
        <v>46779</v>
      </c>
      <c r="C681" s="75" t="str">
        <f t="shared" si="10"/>
        <v>木</v>
      </c>
      <c r="D681" s="80"/>
      <c r="E681" s="80"/>
      <c r="F681" s="131"/>
    </row>
    <row r="682" spans="2:6">
      <c r="B682" s="76">
        <v>46780</v>
      </c>
      <c r="C682" s="75" t="str">
        <f t="shared" si="10"/>
        <v>金</v>
      </c>
      <c r="D682" s="80"/>
      <c r="E682" s="80"/>
      <c r="F682" s="131"/>
    </row>
    <row r="683" spans="2:6">
      <c r="B683" s="76">
        <v>46781</v>
      </c>
      <c r="C683" s="75" t="str">
        <f t="shared" si="10"/>
        <v>土</v>
      </c>
      <c r="D683" s="144" t="s">
        <v>22</v>
      </c>
      <c r="E683" s="144" t="s">
        <v>51</v>
      </c>
      <c r="F683" s="131"/>
    </row>
    <row r="684" spans="2:6">
      <c r="B684" s="76">
        <v>46782</v>
      </c>
      <c r="C684" s="75" t="str">
        <f t="shared" si="10"/>
        <v>日</v>
      </c>
      <c r="D684" s="144" t="s">
        <v>22</v>
      </c>
      <c r="E684" s="144" t="s">
        <v>51</v>
      </c>
      <c r="F684" s="131"/>
    </row>
    <row r="685" spans="2:6">
      <c r="B685" s="76">
        <v>46783</v>
      </c>
      <c r="C685" s="75" t="str">
        <f t="shared" si="10"/>
        <v>月</v>
      </c>
      <c r="D685" s="80"/>
      <c r="E685" s="80"/>
      <c r="F685" s="131"/>
    </row>
    <row r="686" spans="2:6">
      <c r="B686" s="76">
        <v>46784</v>
      </c>
      <c r="C686" s="75" t="str">
        <f t="shared" si="10"/>
        <v>火</v>
      </c>
      <c r="D686" s="80"/>
      <c r="E686" s="80"/>
      <c r="F686" s="131"/>
    </row>
    <row r="687" spans="2:6">
      <c r="B687" s="76">
        <v>46785</v>
      </c>
      <c r="C687" s="75" t="str">
        <f t="shared" si="10"/>
        <v>水</v>
      </c>
      <c r="D687" s="80"/>
      <c r="E687" s="80"/>
      <c r="F687" s="131"/>
    </row>
    <row r="688" spans="2:6">
      <c r="B688" s="76">
        <v>46786</v>
      </c>
      <c r="C688" s="75" t="str">
        <f t="shared" si="10"/>
        <v>木</v>
      </c>
      <c r="D688" s="80"/>
      <c r="E688" s="80"/>
      <c r="F688" s="131"/>
    </row>
    <row r="689" spans="2:6">
      <c r="B689" s="76">
        <v>46787</v>
      </c>
      <c r="C689" s="75" t="str">
        <f t="shared" si="10"/>
        <v>金</v>
      </c>
      <c r="D689" s="80"/>
      <c r="E689" s="80"/>
      <c r="F689" s="131"/>
    </row>
    <row r="690" spans="2:6">
      <c r="B690" s="76">
        <v>46788</v>
      </c>
      <c r="C690" s="75" t="str">
        <f t="shared" si="10"/>
        <v>土</v>
      </c>
      <c r="D690" s="144" t="s">
        <v>22</v>
      </c>
      <c r="E690" s="144" t="s">
        <v>51</v>
      </c>
      <c r="F690" s="131"/>
    </row>
    <row r="691" spans="2:6">
      <c r="B691" s="76">
        <v>46789</v>
      </c>
      <c r="C691" s="75" t="str">
        <f t="shared" si="10"/>
        <v>日</v>
      </c>
      <c r="D691" s="144" t="s">
        <v>22</v>
      </c>
      <c r="E691" s="144" t="s">
        <v>51</v>
      </c>
      <c r="F691" s="131"/>
    </row>
    <row r="692" spans="2:6">
      <c r="B692" s="76">
        <v>46790</v>
      </c>
      <c r="C692" s="75" t="str">
        <f t="shared" si="10"/>
        <v>月</v>
      </c>
      <c r="D692" s="80"/>
      <c r="E692" s="80"/>
      <c r="F692" s="131"/>
    </row>
    <row r="693" spans="2:6">
      <c r="B693" s="76">
        <v>46791</v>
      </c>
      <c r="C693" s="75" t="str">
        <f t="shared" si="10"/>
        <v>火</v>
      </c>
      <c r="D693" s="80"/>
      <c r="E693" s="80"/>
      <c r="F693" s="131"/>
    </row>
    <row r="694" spans="2:6">
      <c r="B694" s="76">
        <v>46792</v>
      </c>
      <c r="C694" s="75" t="str">
        <f t="shared" si="10"/>
        <v>水</v>
      </c>
      <c r="D694" s="80"/>
      <c r="E694" s="80"/>
      <c r="F694" s="131"/>
    </row>
    <row r="695" spans="2:6">
      <c r="B695" s="76">
        <v>46793</v>
      </c>
      <c r="C695" s="75" t="str">
        <f t="shared" si="10"/>
        <v>木</v>
      </c>
      <c r="D695" s="80"/>
      <c r="E695" s="80"/>
      <c r="F695" s="131"/>
    </row>
    <row r="696" spans="2:6">
      <c r="B696" s="76">
        <v>46794</v>
      </c>
      <c r="C696" s="75" t="str">
        <f t="shared" si="10"/>
        <v>金</v>
      </c>
      <c r="D696" s="80"/>
      <c r="E696" s="80"/>
      <c r="F696" s="131"/>
    </row>
    <row r="697" spans="2:6">
      <c r="B697" s="76">
        <v>46795</v>
      </c>
      <c r="C697" s="75" t="str">
        <f t="shared" si="10"/>
        <v>土</v>
      </c>
      <c r="D697" s="144" t="s">
        <v>22</v>
      </c>
      <c r="E697" s="144" t="s">
        <v>51</v>
      </c>
      <c r="F697" s="131"/>
    </row>
    <row r="698" spans="2:6">
      <c r="B698" s="76">
        <v>46796</v>
      </c>
      <c r="C698" s="75" t="str">
        <f t="shared" si="10"/>
        <v>日</v>
      </c>
      <c r="D698" s="144" t="s">
        <v>22</v>
      </c>
      <c r="E698" s="144" t="s">
        <v>51</v>
      </c>
      <c r="F698" s="131"/>
    </row>
    <row r="699" spans="2:6">
      <c r="B699" s="76">
        <v>46797</v>
      </c>
      <c r="C699" s="75" t="str">
        <f t="shared" si="10"/>
        <v>月</v>
      </c>
      <c r="D699" s="80"/>
      <c r="E699" s="80"/>
      <c r="F699" s="131"/>
    </row>
    <row r="700" spans="2:6">
      <c r="B700" s="76">
        <v>46798</v>
      </c>
      <c r="C700" s="75" t="str">
        <f t="shared" si="10"/>
        <v>火</v>
      </c>
      <c r="D700" s="80"/>
      <c r="E700" s="80"/>
      <c r="F700" s="131"/>
    </row>
    <row r="701" spans="2:6">
      <c r="B701" s="76">
        <v>46799</v>
      </c>
      <c r="C701" s="75" t="str">
        <f t="shared" si="10"/>
        <v>水</v>
      </c>
      <c r="D701" s="80"/>
      <c r="E701" s="80"/>
      <c r="F701" s="131"/>
    </row>
    <row r="702" spans="2:6">
      <c r="B702" s="76">
        <v>46800</v>
      </c>
      <c r="C702" s="75" t="str">
        <f t="shared" si="10"/>
        <v>木</v>
      </c>
      <c r="D702" s="80"/>
      <c r="E702" s="80"/>
      <c r="F702" s="131"/>
    </row>
    <row r="703" spans="2:6">
      <c r="B703" s="76">
        <v>46801</v>
      </c>
      <c r="C703" s="75" t="str">
        <f t="shared" si="10"/>
        <v>金</v>
      </c>
      <c r="D703" s="80"/>
      <c r="E703" s="80"/>
      <c r="F703" s="131"/>
    </row>
    <row r="704" spans="2:6">
      <c r="B704" s="76">
        <v>46802</v>
      </c>
      <c r="C704" s="75" t="str">
        <f t="shared" si="10"/>
        <v>土</v>
      </c>
      <c r="D704" s="144" t="s">
        <v>22</v>
      </c>
      <c r="E704" s="144" t="s">
        <v>51</v>
      </c>
      <c r="F704" s="131"/>
    </row>
    <row r="705" spans="2:6">
      <c r="B705" s="76">
        <v>46803</v>
      </c>
      <c r="C705" s="75" t="str">
        <f t="shared" si="10"/>
        <v>日</v>
      </c>
      <c r="D705" s="144" t="s">
        <v>22</v>
      </c>
      <c r="E705" s="144" t="s">
        <v>51</v>
      </c>
      <c r="F705" s="131"/>
    </row>
    <row r="706" spans="2:6">
      <c r="B706" s="76">
        <v>46804</v>
      </c>
      <c r="C706" s="75" t="str">
        <f t="shared" si="10"/>
        <v>月</v>
      </c>
      <c r="D706" s="80"/>
      <c r="E706" s="80"/>
      <c r="F706" s="131"/>
    </row>
    <row r="707" spans="2:6">
      <c r="B707" s="76">
        <v>46805</v>
      </c>
      <c r="C707" s="75" t="str">
        <f t="shared" si="10"/>
        <v>火</v>
      </c>
      <c r="D707" s="80"/>
      <c r="E707" s="80"/>
      <c r="F707" s="131"/>
    </row>
    <row r="708" spans="2:6">
      <c r="B708" s="76">
        <v>46806</v>
      </c>
      <c r="C708" s="75" t="str">
        <f t="shared" si="10"/>
        <v>水</v>
      </c>
      <c r="D708" s="80"/>
      <c r="E708" s="80"/>
      <c r="F708" s="131"/>
    </row>
    <row r="709" spans="2:6">
      <c r="B709" s="76">
        <v>46807</v>
      </c>
      <c r="C709" s="75" t="str">
        <f t="shared" si="10"/>
        <v>木</v>
      </c>
      <c r="D709" s="80"/>
      <c r="E709" s="80"/>
      <c r="F709" s="131"/>
    </row>
    <row r="710" spans="2:6">
      <c r="B710" s="76">
        <v>46808</v>
      </c>
      <c r="C710" s="75" t="str">
        <f t="shared" si="10"/>
        <v>金</v>
      </c>
      <c r="D710" s="80"/>
      <c r="E710" s="80"/>
      <c r="F710" s="131"/>
    </row>
    <row r="711" spans="2:6">
      <c r="B711" s="76">
        <v>46809</v>
      </c>
      <c r="C711" s="75" t="str">
        <f t="shared" si="10"/>
        <v>土</v>
      </c>
      <c r="D711" s="144" t="s">
        <v>22</v>
      </c>
      <c r="E711" s="144" t="s">
        <v>51</v>
      </c>
      <c r="F711" s="131"/>
    </row>
    <row r="712" spans="2:6">
      <c r="B712" s="76">
        <v>46810</v>
      </c>
      <c r="C712" s="75" t="str">
        <f t="shared" si="10"/>
        <v>日</v>
      </c>
      <c r="D712" s="144" t="s">
        <v>22</v>
      </c>
      <c r="E712" s="144" t="s">
        <v>51</v>
      </c>
      <c r="F712" s="131"/>
    </row>
    <row r="713" spans="2:6">
      <c r="B713" s="76">
        <v>46811</v>
      </c>
      <c r="C713" s="75" t="str">
        <f t="shared" si="10"/>
        <v>月</v>
      </c>
      <c r="D713" s="80"/>
      <c r="E713" s="80"/>
      <c r="F713" s="131"/>
    </row>
    <row r="714" spans="2:6">
      <c r="B714" s="76">
        <v>46812</v>
      </c>
      <c r="C714" s="75" t="str">
        <f t="shared" si="10"/>
        <v>火</v>
      </c>
      <c r="D714" s="80"/>
      <c r="E714" s="80"/>
      <c r="F714" s="131"/>
    </row>
    <row r="715" spans="2:6">
      <c r="B715" s="76">
        <v>46813</v>
      </c>
      <c r="C715" s="75" t="str">
        <f t="shared" si="10"/>
        <v>水</v>
      </c>
      <c r="D715" s="80"/>
      <c r="E715" s="80"/>
      <c r="F715" s="131"/>
    </row>
    <row r="716" spans="2:6">
      <c r="B716" s="76">
        <v>46814</v>
      </c>
      <c r="C716" s="75" t="str">
        <f t="shared" si="10"/>
        <v>木</v>
      </c>
      <c r="D716" s="80"/>
      <c r="E716" s="80"/>
      <c r="F716" s="131"/>
    </row>
    <row r="717" spans="2:6">
      <c r="B717" s="76">
        <v>46815</v>
      </c>
      <c r="C717" s="75" t="str">
        <f t="shared" si="10"/>
        <v>金</v>
      </c>
      <c r="D717" s="80"/>
      <c r="E717" s="80"/>
      <c r="F717" s="131"/>
    </row>
    <row r="718" spans="2:6">
      <c r="B718" s="76">
        <v>46816</v>
      </c>
      <c r="C718" s="75" t="str">
        <f t="shared" si="10"/>
        <v>土</v>
      </c>
      <c r="D718" s="144" t="s">
        <v>22</v>
      </c>
      <c r="E718" s="144" t="s">
        <v>51</v>
      </c>
      <c r="F718" s="131"/>
    </row>
    <row r="719" spans="2:6">
      <c r="B719" s="76">
        <v>46817</v>
      </c>
      <c r="C719" s="75" t="str">
        <f t="shared" si="10"/>
        <v>日</v>
      </c>
      <c r="D719" s="144" t="s">
        <v>22</v>
      </c>
      <c r="E719" s="144" t="s">
        <v>51</v>
      </c>
      <c r="F719" s="131"/>
    </row>
    <row r="720" spans="2:6">
      <c r="B720" s="76">
        <v>46818</v>
      </c>
      <c r="C720" s="75" t="str">
        <f t="shared" ref="C720:C745" si="11">IF(B720="","",TEXT(B720,"aaa"))</f>
        <v>月</v>
      </c>
      <c r="D720" s="80"/>
      <c r="E720" s="80"/>
      <c r="F720" s="131"/>
    </row>
    <row r="721" spans="2:6">
      <c r="B721" s="76">
        <v>46819</v>
      </c>
      <c r="C721" s="75" t="str">
        <f t="shared" si="11"/>
        <v>火</v>
      </c>
      <c r="D721" s="80"/>
      <c r="E721" s="80"/>
      <c r="F721" s="131"/>
    </row>
    <row r="722" spans="2:6">
      <c r="B722" s="76">
        <v>46820</v>
      </c>
      <c r="C722" s="75" t="str">
        <f t="shared" si="11"/>
        <v>水</v>
      </c>
      <c r="D722" s="80"/>
      <c r="E722" s="80"/>
      <c r="F722" s="131"/>
    </row>
    <row r="723" spans="2:6">
      <c r="B723" s="76">
        <v>46821</v>
      </c>
      <c r="C723" s="75" t="str">
        <f t="shared" si="11"/>
        <v>木</v>
      </c>
      <c r="D723" s="80"/>
      <c r="E723" s="80"/>
      <c r="F723" s="131"/>
    </row>
    <row r="724" spans="2:6">
      <c r="B724" s="76">
        <v>46822</v>
      </c>
      <c r="C724" s="75" t="str">
        <f t="shared" si="11"/>
        <v>金</v>
      </c>
      <c r="D724" s="80"/>
      <c r="E724" s="80"/>
      <c r="F724" s="131"/>
    </row>
    <row r="725" spans="2:6">
      <c r="B725" s="76">
        <v>46823</v>
      </c>
      <c r="C725" s="75" t="str">
        <f t="shared" si="11"/>
        <v>土</v>
      </c>
      <c r="D725" s="144" t="s">
        <v>22</v>
      </c>
      <c r="E725" s="144" t="s">
        <v>51</v>
      </c>
      <c r="F725" s="131"/>
    </row>
    <row r="726" spans="2:6">
      <c r="B726" s="76">
        <v>46824</v>
      </c>
      <c r="C726" s="75" t="str">
        <f t="shared" si="11"/>
        <v>日</v>
      </c>
      <c r="D726" s="144" t="s">
        <v>22</v>
      </c>
      <c r="E726" s="144" t="s">
        <v>51</v>
      </c>
      <c r="F726" s="131"/>
    </row>
    <row r="727" spans="2:6">
      <c r="B727" s="76">
        <v>46825</v>
      </c>
      <c r="C727" s="75" t="str">
        <f t="shared" si="11"/>
        <v>月</v>
      </c>
      <c r="D727" s="80"/>
      <c r="E727" s="80"/>
      <c r="F727" s="131"/>
    </row>
    <row r="728" spans="2:6">
      <c r="B728" s="76">
        <v>46826</v>
      </c>
      <c r="C728" s="75" t="str">
        <f t="shared" si="11"/>
        <v>火</v>
      </c>
      <c r="D728" s="80"/>
      <c r="E728" s="80"/>
      <c r="F728" s="131"/>
    </row>
    <row r="729" spans="2:6">
      <c r="B729" s="76">
        <v>46827</v>
      </c>
      <c r="C729" s="75" t="str">
        <f t="shared" si="11"/>
        <v>水</v>
      </c>
      <c r="D729" s="80"/>
      <c r="E729" s="80"/>
      <c r="F729" s="131"/>
    </row>
    <row r="730" spans="2:6">
      <c r="B730" s="76">
        <v>46828</v>
      </c>
      <c r="C730" s="75" t="str">
        <f t="shared" si="11"/>
        <v>木</v>
      </c>
      <c r="D730" s="80"/>
      <c r="E730" s="80"/>
      <c r="F730" s="131"/>
    </row>
    <row r="731" spans="2:6">
      <c r="B731" s="76">
        <v>46829</v>
      </c>
      <c r="C731" s="75" t="str">
        <f t="shared" si="11"/>
        <v>金</v>
      </c>
      <c r="D731" s="80"/>
      <c r="E731" s="80"/>
      <c r="F731" s="131"/>
    </row>
    <row r="732" spans="2:6">
      <c r="B732" s="76">
        <v>46830</v>
      </c>
      <c r="C732" s="75" t="str">
        <f t="shared" si="11"/>
        <v>土</v>
      </c>
      <c r="D732" s="144" t="s">
        <v>22</v>
      </c>
      <c r="E732" s="144" t="s">
        <v>51</v>
      </c>
      <c r="F732" s="131"/>
    </row>
    <row r="733" spans="2:6">
      <c r="B733" s="76">
        <v>46831</v>
      </c>
      <c r="C733" s="75" t="str">
        <f t="shared" si="11"/>
        <v>日</v>
      </c>
      <c r="D733" s="144" t="s">
        <v>22</v>
      </c>
      <c r="E733" s="144" t="s">
        <v>51</v>
      </c>
      <c r="F733" s="131"/>
    </row>
    <row r="734" spans="2:6">
      <c r="B734" s="76">
        <v>46832</v>
      </c>
      <c r="C734" s="75" t="str">
        <f t="shared" si="11"/>
        <v>月</v>
      </c>
      <c r="D734" s="80"/>
      <c r="E734" s="80"/>
      <c r="F734" s="131"/>
    </row>
    <row r="735" spans="2:6">
      <c r="B735" s="76">
        <v>46833</v>
      </c>
      <c r="C735" s="75" t="str">
        <f t="shared" si="11"/>
        <v>火</v>
      </c>
      <c r="D735" s="80"/>
      <c r="E735" s="80"/>
      <c r="F735" s="131"/>
    </row>
    <row r="736" spans="2:6">
      <c r="B736" s="76">
        <v>46834</v>
      </c>
      <c r="C736" s="75" t="str">
        <f t="shared" si="11"/>
        <v>水</v>
      </c>
      <c r="D736" s="80"/>
      <c r="E736" s="80"/>
      <c r="F736" s="131"/>
    </row>
    <row r="737" spans="2:6">
      <c r="B737" s="76">
        <v>46835</v>
      </c>
      <c r="C737" s="75" t="str">
        <f t="shared" si="11"/>
        <v>木</v>
      </c>
      <c r="D737" s="80"/>
      <c r="E737" s="80"/>
      <c r="F737" s="131"/>
    </row>
    <row r="738" spans="2:6">
      <c r="B738" s="76">
        <v>46836</v>
      </c>
      <c r="C738" s="75" t="str">
        <f t="shared" si="11"/>
        <v>金</v>
      </c>
      <c r="D738" s="80"/>
      <c r="E738" s="80"/>
      <c r="F738" s="131"/>
    </row>
    <row r="739" spans="2:6">
      <c r="B739" s="76">
        <v>46837</v>
      </c>
      <c r="C739" s="75" t="str">
        <f t="shared" si="11"/>
        <v>土</v>
      </c>
      <c r="D739" s="144" t="s">
        <v>22</v>
      </c>
      <c r="E739" s="144" t="s">
        <v>51</v>
      </c>
      <c r="F739" s="131"/>
    </row>
    <row r="740" spans="2:6">
      <c r="B740" s="76">
        <v>46838</v>
      </c>
      <c r="C740" s="75" t="str">
        <f t="shared" si="11"/>
        <v>日</v>
      </c>
      <c r="D740" s="144" t="s">
        <v>22</v>
      </c>
      <c r="E740" s="144" t="s">
        <v>51</v>
      </c>
      <c r="F740" s="131"/>
    </row>
    <row r="741" spans="2:6">
      <c r="B741" s="76">
        <v>46839</v>
      </c>
      <c r="C741" s="75" t="str">
        <f t="shared" si="11"/>
        <v>月</v>
      </c>
      <c r="D741" s="80"/>
      <c r="E741" s="80"/>
      <c r="F741" s="131"/>
    </row>
    <row r="742" spans="2:6">
      <c r="B742" s="76">
        <v>46840</v>
      </c>
      <c r="C742" s="75" t="str">
        <f t="shared" si="11"/>
        <v>火</v>
      </c>
      <c r="D742" s="80"/>
      <c r="E742" s="80"/>
      <c r="F742" s="131"/>
    </row>
    <row r="743" spans="2:6">
      <c r="B743" s="76">
        <v>46841</v>
      </c>
      <c r="C743" s="75" t="str">
        <f t="shared" si="11"/>
        <v>水</v>
      </c>
      <c r="D743" s="80"/>
      <c r="E743" s="80"/>
      <c r="F743" s="131"/>
    </row>
    <row r="744" spans="2:6">
      <c r="B744" s="76">
        <v>46842</v>
      </c>
      <c r="C744" s="75" t="str">
        <f t="shared" si="11"/>
        <v>木</v>
      </c>
      <c r="D744" s="80"/>
      <c r="E744" s="80"/>
      <c r="F744" s="131"/>
    </row>
    <row r="745" spans="2:6" ht="19.5" thickBot="1">
      <c r="B745" s="77">
        <v>46843</v>
      </c>
      <c r="C745" s="78" t="str">
        <f t="shared" si="11"/>
        <v>金</v>
      </c>
      <c r="D745" s="81"/>
      <c r="E745" s="81"/>
      <c r="F745" s="134"/>
    </row>
  </sheetData>
  <mergeCells count="2">
    <mergeCell ref="B5:B6"/>
    <mergeCell ref="E4:F4"/>
  </mergeCells>
  <phoneticPr fontId="3"/>
  <conditionalFormatting sqref="C15:C745">
    <cfRule type="containsText" dxfId="32" priority="1" operator="containsText" text="日">
      <formula>NOT(ISERROR(SEARCH("日",C15)))</formula>
    </cfRule>
    <cfRule type="containsText" dxfId="31" priority="2" operator="containsText" text="土">
      <formula>NOT(ISERROR(SEARCH("土",C15)))</formula>
    </cfRule>
  </conditionalFormatting>
  <dataValidations count="3">
    <dataValidation type="list" allowBlank="1" showInputMessage="1" showErrorMessage="1" sqref="D15:E745" xr:uid="{C4F33930-3264-43AE-956F-56D9E1F2C11C}">
      <formula1>$U$17:$U$22</formula1>
    </dataValidation>
    <dataValidation type="list" allowBlank="1" showInputMessage="1" showErrorMessage="1" sqref="F15:F745" xr:uid="{AE0A6CC8-19E7-4461-82EF-93BC572330EF}">
      <formula1>$V$17:$V$18</formula1>
    </dataValidation>
    <dataValidation type="list" allowBlank="1" showInputMessage="1" showErrorMessage="1" sqref="C7" xr:uid="{2D81FA52-EFB7-4A87-8E61-0F0331CE539D}">
      <formula1>$T$17:$T$19</formula1>
    </dataValidation>
  </dataValidations>
  <printOptions horizontalCentered="1"/>
  <pageMargins left="0.70866141732283472" right="0.70866141732283472" top="0.74803149606299213" bottom="0.74803149606299213" header="0.31496062992125984" footer="0.31496062992125984"/>
  <pageSetup paperSize="9" scale="67" fitToHeight="0" orientation="portrait" r:id="rId1"/>
  <headerFooter>
    <oddFooter>&amp;P ページ</oddFoot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972B4B-7246-4BD9-97FB-FD7F3E3F9877}">
  <sheetPr>
    <pageSetUpPr fitToPage="1"/>
  </sheetPr>
  <dimension ref="B1:Y52"/>
  <sheetViews>
    <sheetView view="pageBreakPreview" topLeftCell="C1" zoomScale="70" zoomScaleNormal="70" zoomScaleSheetLayoutView="70" workbookViewId="0">
      <selection activeCell="P14" sqref="P14"/>
    </sheetView>
  </sheetViews>
  <sheetFormatPr defaultRowHeight="24"/>
  <cols>
    <col min="1" max="1" width="9" style="140"/>
    <col min="2" max="2" width="11.625" style="140" customWidth="1"/>
    <col min="3" max="3" width="9.375" style="140" customWidth="1"/>
    <col min="4" max="4" width="8.875" style="140" customWidth="1"/>
    <col min="5" max="11" width="8.625" style="140" customWidth="1"/>
    <col min="12" max="14" width="9" style="140"/>
    <col min="15" max="23" width="20.375" style="140" customWidth="1"/>
    <col min="24" max="16384" width="9" style="140"/>
  </cols>
  <sheetData>
    <row r="1" spans="2:11" ht="15" customHeight="1"/>
    <row r="2" spans="2:11" ht="15" customHeight="1"/>
    <row r="3" spans="2:11" ht="15" customHeight="1"/>
    <row r="4" spans="2:11" ht="15" customHeight="1">
      <c r="I4" s="190" t="s">
        <v>90</v>
      </c>
      <c r="J4" s="190"/>
      <c r="K4" s="190"/>
    </row>
    <row r="5" spans="2:11" ht="15" customHeight="1"/>
    <row r="6" spans="2:11" ht="15" customHeight="1"/>
    <row r="7" spans="2:11" ht="15" customHeight="1">
      <c r="B7" s="140" t="s">
        <v>91</v>
      </c>
    </row>
    <row r="8" spans="2:11" ht="15" customHeight="1"/>
    <row r="9" spans="2:11" ht="15" customHeight="1"/>
    <row r="10" spans="2:11" ht="47.25" customHeight="1">
      <c r="G10" s="141" t="s">
        <v>59</v>
      </c>
      <c r="H10" s="189" t="str">
        <f>休日取得計画実績表!$C$5</f>
        <v>株式会社○○建設</v>
      </c>
      <c r="I10" s="189"/>
      <c r="J10" s="189"/>
      <c r="K10" s="189"/>
    </row>
    <row r="11" spans="2:11">
      <c r="H11" s="189"/>
      <c r="I11" s="189"/>
      <c r="J11" s="189"/>
      <c r="K11" s="189"/>
    </row>
    <row r="12" spans="2:11" ht="15" customHeight="1">
      <c r="H12" s="195"/>
      <c r="I12" s="196"/>
      <c r="J12" s="196"/>
      <c r="K12" s="196"/>
    </row>
    <row r="13" spans="2:11" ht="15" customHeight="1"/>
    <row r="14" spans="2:11" ht="15" customHeight="1"/>
    <row r="15" spans="2:11" ht="24" customHeight="1">
      <c r="B15" s="189" t="s">
        <v>85</v>
      </c>
      <c r="C15" s="189"/>
      <c r="D15" s="189"/>
      <c r="E15" s="189"/>
      <c r="F15" s="189"/>
      <c r="G15" s="189"/>
      <c r="H15" s="189"/>
      <c r="I15" s="189"/>
      <c r="J15" s="189"/>
      <c r="K15" s="189"/>
    </row>
    <row r="16" spans="2:11" ht="15" customHeight="1"/>
    <row r="17" spans="2:25" ht="15" customHeight="1"/>
    <row r="18" spans="2:25" ht="34.5" customHeight="1">
      <c r="B18" s="189" t="s">
        <v>84</v>
      </c>
      <c r="C18" s="189"/>
      <c r="D18" s="189"/>
      <c r="E18" s="189"/>
      <c r="F18" s="189"/>
      <c r="G18" s="189"/>
      <c r="H18" s="189"/>
      <c r="I18" s="189"/>
      <c r="J18" s="189"/>
      <c r="K18" s="189"/>
    </row>
    <row r="19" spans="2:25" ht="34.5" customHeight="1">
      <c r="B19" s="189" t="s">
        <v>92</v>
      </c>
      <c r="C19" s="189"/>
      <c r="D19" s="189"/>
      <c r="E19" s="189"/>
      <c r="F19" s="189"/>
      <c r="G19" s="189"/>
      <c r="H19" s="189"/>
      <c r="I19" s="189"/>
      <c r="J19" s="189"/>
      <c r="K19" s="189"/>
    </row>
    <row r="20" spans="2:25" ht="31.5" customHeight="1"/>
    <row r="21" spans="2:25" ht="83.1" customHeight="1">
      <c r="B21" s="191" t="s">
        <v>60</v>
      </c>
      <c r="C21" s="192"/>
      <c r="D21" s="193"/>
      <c r="E21" s="191" t="str">
        <f>休日取得計画実績表!$C$4</f>
        <v>○○小学校新築工事</v>
      </c>
      <c r="F21" s="192"/>
      <c r="G21" s="192"/>
      <c r="H21" s="192"/>
      <c r="I21" s="192"/>
      <c r="J21" s="192"/>
      <c r="K21" s="193"/>
    </row>
    <row r="22" spans="2:25" ht="83.1" customHeight="1">
      <c r="B22" s="191" t="s">
        <v>62</v>
      </c>
      <c r="C22" s="192"/>
      <c r="D22" s="193"/>
      <c r="E22" s="198">
        <f>休日取得計画実績表!$B$9</f>
        <v>46113</v>
      </c>
      <c r="F22" s="199"/>
      <c r="G22" s="199"/>
      <c r="H22" s="142" t="s">
        <v>61</v>
      </c>
      <c r="I22" s="199">
        <f>休日取得計画実績表!$C$9</f>
        <v>46843</v>
      </c>
      <c r="J22" s="199"/>
      <c r="K22" s="200"/>
    </row>
    <row r="23" spans="2:25" ht="83.1" customHeight="1">
      <c r="B23" s="197" t="s">
        <v>63</v>
      </c>
      <c r="C23" s="197"/>
      <c r="D23" s="197"/>
      <c r="E23" s="201" t="s">
        <v>86</v>
      </c>
      <c r="F23" s="202"/>
      <c r="G23" s="202"/>
      <c r="H23" s="202"/>
      <c r="I23" s="202"/>
      <c r="J23" s="202"/>
      <c r="K23" s="203"/>
    </row>
    <row r="24" spans="2:25" ht="38.25" customHeight="1">
      <c r="I24" s="143"/>
      <c r="J24" s="143"/>
      <c r="K24" s="143"/>
      <c r="S24" s="174"/>
      <c r="T24" s="194"/>
      <c r="U24" s="194"/>
      <c r="V24" s="194"/>
      <c r="W24" s="194"/>
      <c r="X24" s="194"/>
      <c r="Y24" s="194"/>
    </row>
    <row r="25" spans="2:25" ht="38.25" customHeight="1"/>
    <row r="26" spans="2:25" ht="15" customHeight="1"/>
    <row r="27" spans="2:25" ht="15" customHeight="1"/>
    <row r="28" spans="2:25" ht="15" customHeight="1"/>
    <row r="29" spans="2:25" ht="15" customHeight="1" thickBot="1"/>
    <row r="30" spans="2:25" ht="15" customHeight="1">
      <c r="O30" s="168" t="s">
        <v>86</v>
      </c>
    </row>
    <row r="31" spans="2:25" ht="15" customHeight="1">
      <c r="O31" s="169" t="s">
        <v>87</v>
      </c>
    </row>
    <row r="32" spans="2:25" ht="15" customHeight="1">
      <c r="O32" s="169" t="s">
        <v>88</v>
      </c>
    </row>
    <row r="33" spans="6:23" ht="15" customHeight="1" thickBot="1">
      <c r="O33" s="170" t="s">
        <v>89</v>
      </c>
    </row>
    <row r="34" spans="6:23" ht="15" customHeight="1"/>
    <row r="35" spans="6:23" ht="15" customHeight="1">
      <c r="P35" s="148"/>
      <c r="Q35" s="148"/>
      <c r="R35" s="148"/>
      <c r="S35" s="148"/>
      <c r="T35" s="148"/>
      <c r="U35" s="148"/>
      <c r="V35" s="148"/>
      <c r="W35" s="148"/>
    </row>
    <row r="36" spans="6:23" ht="15" customHeight="1"/>
    <row r="37" spans="6:23" ht="15" customHeight="1"/>
    <row r="38" spans="6:23" ht="21.75" customHeight="1">
      <c r="F38" s="148"/>
      <c r="G38" s="148"/>
      <c r="H38" s="148"/>
    </row>
    <row r="39" spans="6:23" ht="21.75" customHeight="1"/>
    <row r="40" spans="6:23" ht="15" customHeight="1"/>
    <row r="41" spans="6:23" ht="15" customHeight="1"/>
    <row r="42" spans="6:23" ht="15" customHeight="1"/>
    <row r="43" spans="6:23" ht="15" customHeight="1"/>
    <row r="44" spans="6:23" ht="15" customHeight="1"/>
    <row r="45" spans="6:23" ht="15" customHeight="1"/>
    <row r="46" spans="6:23" ht="15" customHeight="1"/>
    <row r="47" spans="6:23" ht="15" customHeight="1"/>
    <row r="48" spans="6:23" ht="15" customHeight="1"/>
    <row r="49" ht="15" customHeight="1"/>
    <row r="50" ht="15" customHeight="1"/>
    <row r="51" ht="15" customHeight="1"/>
    <row r="52" ht="15" customHeight="1"/>
  </sheetData>
  <mergeCells count="15">
    <mergeCell ref="B19:K19"/>
    <mergeCell ref="B21:D21"/>
    <mergeCell ref="E21:K21"/>
    <mergeCell ref="T24:Y24"/>
    <mergeCell ref="H12:K12"/>
    <mergeCell ref="B23:D23"/>
    <mergeCell ref="E22:G22"/>
    <mergeCell ref="I22:K22"/>
    <mergeCell ref="B22:D22"/>
    <mergeCell ref="E23:K23"/>
    <mergeCell ref="H10:K10"/>
    <mergeCell ref="B15:K15"/>
    <mergeCell ref="H11:K11"/>
    <mergeCell ref="B18:K18"/>
    <mergeCell ref="I4:K4"/>
  </mergeCells>
  <phoneticPr fontId="3"/>
  <dataValidations count="1">
    <dataValidation type="list" allowBlank="1" showInputMessage="1" showErrorMessage="1" sqref="E23:K23" xr:uid="{681CBFB7-2BA3-49D2-839A-BEC1A178DCE8}">
      <formula1>$O$30:$O$33</formula1>
    </dataValidation>
  </dataValidations>
  <printOptions horizontalCentered="1"/>
  <pageMargins left="0.70866141732283472" right="0.70866141732283472" top="0.74803149606299213" bottom="0.74803149606299213" header="0.31496062992125984" footer="0.31496062992125984"/>
  <pageSetup paperSize="9" scale="89"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B1749C-A840-4B91-9643-DC11FB5998A3}">
  <dimension ref="B1:K76"/>
  <sheetViews>
    <sheetView view="pageBreakPreview" zoomScaleNormal="100" zoomScaleSheetLayoutView="100" workbookViewId="0">
      <selection activeCell="H12" sqref="H12:K12"/>
    </sheetView>
  </sheetViews>
  <sheetFormatPr defaultRowHeight="18.75"/>
  <cols>
    <col min="1" max="1" width="9" style="175"/>
    <col min="2" max="11" width="7.125" style="175" customWidth="1"/>
    <col min="12" max="16384" width="9" style="175"/>
  </cols>
  <sheetData>
    <row r="1" spans="2:11" ht="15" customHeight="1"/>
    <row r="2" spans="2:11" ht="15" customHeight="1"/>
    <row r="3" spans="2:11" ht="15" customHeight="1"/>
    <row r="4" spans="2:11" ht="15" customHeight="1">
      <c r="I4" s="225" t="s">
        <v>97</v>
      </c>
      <c r="J4" s="225"/>
      <c r="K4" s="225"/>
    </row>
    <row r="5" spans="2:11" ht="15" customHeight="1"/>
    <row r="6" spans="2:11" ht="15" customHeight="1"/>
    <row r="7" spans="2:11" ht="15" customHeight="1"/>
    <row r="8" spans="2:11" ht="15" customHeight="1"/>
    <row r="9" spans="2:11" ht="15" customHeight="1">
      <c r="B9" s="176" t="s">
        <v>91</v>
      </c>
    </row>
    <row r="10" spans="2:11" ht="15" customHeight="1">
      <c r="B10" s="176"/>
    </row>
    <row r="11" spans="2:11" ht="15" customHeight="1"/>
    <row r="12" spans="2:11" ht="45.75" customHeight="1">
      <c r="G12" s="177" t="s">
        <v>59</v>
      </c>
      <c r="H12" s="208" t="str">
        <f>休日取得計画実績表!$C$5</f>
        <v>株式会社○○建設</v>
      </c>
      <c r="I12" s="208"/>
      <c r="J12" s="208"/>
      <c r="K12" s="208"/>
    </row>
    <row r="13" spans="2:11" ht="15" customHeight="1"/>
    <row r="14" spans="2:11" ht="15" customHeight="1"/>
    <row r="15" spans="2:11" ht="15" customHeight="1"/>
    <row r="16" spans="2:11" ht="15" customHeight="1"/>
    <row r="17" spans="2:11" ht="15" customHeight="1">
      <c r="B17" s="208" t="s">
        <v>94</v>
      </c>
      <c r="C17" s="208"/>
      <c r="D17" s="208"/>
      <c r="E17" s="208"/>
      <c r="F17" s="208"/>
      <c r="G17" s="208"/>
      <c r="H17" s="208"/>
      <c r="I17" s="208"/>
      <c r="J17" s="208"/>
      <c r="K17" s="208"/>
    </row>
    <row r="18" spans="2:11" ht="15" customHeight="1">
      <c r="B18" s="177"/>
      <c r="C18" s="178"/>
      <c r="D18" s="178"/>
      <c r="E18" s="178"/>
      <c r="F18" s="178"/>
      <c r="G18" s="178"/>
      <c r="H18" s="178"/>
      <c r="I18" s="178"/>
      <c r="J18" s="178"/>
    </row>
    <row r="19" spans="2:11" ht="15" customHeight="1"/>
    <row r="20" spans="2:11" ht="15" customHeight="1"/>
    <row r="21" spans="2:11" ht="15" customHeight="1"/>
    <row r="22" spans="2:11" ht="15" customHeight="1"/>
    <row r="23" spans="2:11" ht="15" customHeight="1">
      <c r="B23" s="220" t="s">
        <v>95</v>
      </c>
      <c r="C23" s="220"/>
      <c r="D23" s="220"/>
      <c r="E23" s="220"/>
      <c r="F23" s="220"/>
      <c r="G23" s="220"/>
      <c r="H23" s="220"/>
      <c r="I23" s="220"/>
      <c r="J23" s="220"/>
      <c r="K23" s="220"/>
    </row>
    <row r="24" spans="2:11" ht="15" customHeight="1"/>
    <row r="25" spans="2:11" ht="15" customHeight="1">
      <c r="B25" s="204" t="s">
        <v>60</v>
      </c>
      <c r="C25" s="205"/>
      <c r="D25" s="206"/>
      <c r="E25" s="226" t="str">
        <f>休日取得計画実績表!$C$4</f>
        <v>○○小学校新築工事</v>
      </c>
      <c r="F25" s="219"/>
      <c r="G25" s="219"/>
      <c r="H25" s="219"/>
      <c r="I25" s="219"/>
      <c r="J25" s="219"/>
      <c r="K25" s="227"/>
    </row>
    <row r="26" spans="2:11" ht="15" customHeight="1">
      <c r="B26" s="207"/>
      <c r="C26" s="208"/>
      <c r="D26" s="209"/>
      <c r="E26" s="228"/>
      <c r="F26" s="220"/>
      <c r="G26" s="220"/>
      <c r="H26" s="220"/>
      <c r="I26" s="220"/>
      <c r="J26" s="220"/>
      <c r="K26" s="229"/>
    </row>
    <row r="27" spans="2:11" ht="15" customHeight="1">
      <c r="B27" s="207"/>
      <c r="C27" s="208"/>
      <c r="D27" s="209"/>
      <c r="E27" s="228"/>
      <c r="F27" s="220"/>
      <c r="G27" s="220"/>
      <c r="H27" s="220"/>
      <c r="I27" s="220"/>
      <c r="J27" s="220"/>
      <c r="K27" s="229"/>
    </row>
    <row r="28" spans="2:11" ht="15" customHeight="1">
      <c r="B28" s="207"/>
      <c r="C28" s="208"/>
      <c r="D28" s="209"/>
      <c r="E28" s="228"/>
      <c r="F28" s="220"/>
      <c r="G28" s="220"/>
      <c r="H28" s="220"/>
      <c r="I28" s="220"/>
      <c r="J28" s="220"/>
      <c r="K28" s="229"/>
    </row>
    <row r="29" spans="2:11" ht="15" customHeight="1">
      <c r="B29" s="207"/>
      <c r="C29" s="208"/>
      <c r="D29" s="209"/>
      <c r="E29" s="228"/>
      <c r="F29" s="220"/>
      <c r="G29" s="220"/>
      <c r="H29" s="220"/>
      <c r="I29" s="220"/>
      <c r="J29" s="220"/>
      <c r="K29" s="229"/>
    </row>
    <row r="30" spans="2:11" ht="15" customHeight="1">
      <c r="B30" s="210"/>
      <c r="C30" s="211"/>
      <c r="D30" s="212"/>
      <c r="E30" s="230"/>
      <c r="F30" s="221"/>
      <c r="G30" s="221"/>
      <c r="H30" s="221"/>
      <c r="I30" s="221"/>
      <c r="J30" s="221"/>
      <c r="K30" s="231"/>
    </row>
    <row r="31" spans="2:11" ht="15" customHeight="1">
      <c r="B31" s="204" t="s">
        <v>96</v>
      </c>
      <c r="C31" s="205"/>
      <c r="D31" s="206"/>
      <c r="E31" s="213">
        <f>休日取得計画実績表!$B$9</f>
        <v>46113</v>
      </c>
      <c r="F31" s="214"/>
      <c r="G31" s="214"/>
      <c r="H31" s="219" t="s">
        <v>61</v>
      </c>
      <c r="I31" s="214">
        <f>休日取得計画実績表!$C$9</f>
        <v>46843</v>
      </c>
      <c r="J31" s="214"/>
      <c r="K31" s="222"/>
    </row>
    <row r="32" spans="2:11" ht="15" customHeight="1">
      <c r="B32" s="207"/>
      <c r="C32" s="208"/>
      <c r="D32" s="209"/>
      <c r="E32" s="215"/>
      <c r="F32" s="216"/>
      <c r="G32" s="216"/>
      <c r="H32" s="220"/>
      <c r="I32" s="216"/>
      <c r="J32" s="216"/>
      <c r="K32" s="223"/>
    </row>
    <row r="33" spans="2:11" ht="15" customHeight="1">
      <c r="B33" s="207"/>
      <c r="C33" s="208"/>
      <c r="D33" s="209"/>
      <c r="E33" s="215"/>
      <c r="F33" s="216"/>
      <c r="G33" s="216"/>
      <c r="H33" s="220"/>
      <c r="I33" s="216"/>
      <c r="J33" s="216"/>
      <c r="K33" s="223"/>
    </row>
    <row r="34" spans="2:11" ht="15" customHeight="1">
      <c r="B34" s="207"/>
      <c r="C34" s="208"/>
      <c r="D34" s="209"/>
      <c r="E34" s="215"/>
      <c r="F34" s="216"/>
      <c r="G34" s="216"/>
      <c r="H34" s="220"/>
      <c r="I34" s="216"/>
      <c r="J34" s="216"/>
      <c r="K34" s="223"/>
    </row>
    <row r="35" spans="2:11" ht="15" customHeight="1">
      <c r="B35" s="207"/>
      <c r="C35" s="208"/>
      <c r="D35" s="209"/>
      <c r="E35" s="215"/>
      <c r="F35" s="216"/>
      <c r="G35" s="216"/>
      <c r="H35" s="220"/>
      <c r="I35" s="216"/>
      <c r="J35" s="216"/>
      <c r="K35" s="223"/>
    </row>
    <row r="36" spans="2:11" ht="15" customHeight="1">
      <c r="B36" s="210"/>
      <c r="C36" s="211"/>
      <c r="D36" s="212"/>
      <c r="E36" s="217"/>
      <c r="F36" s="218"/>
      <c r="G36" s="218"/>
      <c r="H36" s="221"/>
      <c r="I36" s="218"/>
      <c r="J36" s="218"/>
      <c r="K36" s="224"/>
    </row>
    <row r="37" spans="2:11" ht="15" customHeight="1">
      <c r="B37" s="179"/>
      <c r="C37" s="179"/>
      <c r="D37" s="179"/>
      <c r="E37" s="180"/>
      <c r="F37" s="181"/>
      <c r="G37" s="181"/>
      <c r="H37" s="181"/>
      <c r="I37" s="181"/>
      <c r="J37" s="181"/>
      <c r="K37" s="181"/>
    </row>
    <row r="38" spans="2:11" ht="15" customHeight="1">
      <c r="B38" s="182"/>
      <c r="C38" s="182"/>
      <c r="D38" s="182"/>
      <c r="E38" s="183"/>
    </row>
    <row r="39" spans="2:11" ht="15" customHeight="1">
      <c r="B39" s="182"/>
      <c r="C39" s="182"/>
      <c r="D39" s="182"/>
      <c r="E39" s="183"/>
    </row>
    <row r="40" spans="2:11" ht="15" customHeight="1">
      <c r="B40" s="182"/>
      <c r="C40" s="182"/>
      <c r="D40" s="182"/>
      <c r="E40" s="183"/>
    </row>
    <row r="41" spans="2:11" ht="15" customHeight="1">
      <c r="B41" s="182"/>
      <c r="C41" s="182"/>
      <c r="D41" s="182"/>
      <c r="E41" s="183"/>
    </row>
    <row r="42" spans="2:11" ht="15" customHeight="1">
      <c r="B42" s="182"/>
      <c r="C42" s="182"/>
      <c r="D42" s="182"/>
      <c r="E42" s="183"/>
    </row>
    <row r="43" spans="2:11" ht="15" customHeight="1">
      <c r="B43" s="184"/>
      <c r="C43" s="184"/>
      <c r="D43" s="184"/>
    </row>
    <row r="44" spans="2:11" ht="15" customHeight="1">
      <c r="B44" s="184"/>
      <c r="C44" s="184"/>
      <c r="D44" s="184"/>
    </row>
    <row r="45" spans="2:11" ht="15" customHeight="1">
      <c r="B45" s="184"/>
      <c r="C45" s="184"/>
      <c r="D45" s="184"/>
    </row>
    <row r="46" spans="2:11" ht="15" customHeight="1">
      <c r="B46" s="184"/>
      <c r="C46" s="184"/>
      <c r="D46" s="184"/>
    </row>
    <row r="47" spans="2:11" ht="15" customHeight="1">
      <c r="B47" s="184"/>
      <c r="C47" s="184"/>
      <c r="D47" s="184"/>
    </row>
    <row r="48" spans="2:11" ht="15" customHeight="1">
      <c r="B48" s="184"/>
      <c r="C48" s="184"/>
      <c r="D48" s="184"/>
    </row>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sheetData>
  <mergeCells count="10">
    <mergeCell ref="I4:K4"/>
    <mergeCell ref="B17:K17"/>
    <mergeCell ref="H12:K12"/>
    <mergeCell ref="B25:D30"/>
    <mergeCell ref="E25:K30"/>
    <mergeCell ref="B31:D36"/>
    <mergeCell ref="E31:G36"/>
    <mergeCell ref="H31:H36"/>
    <mergeCell ref="I31:K36"/>
    <mergeCell ref="B23:K23"/>
  </mergeCells>
  <phoneticPr fontId="3"/>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62A63B-1C07-42E1-AF00-1923B62088A6}">
  <sheetPr>
    <tabColor theme="9" tint="0.59999389629810485"/>
  </sheetPr>
  <dimension ref="A1:HH759"/>
  <sheetViews>
    <sheetView workbookViewId="0">
      <selection activeCell="E24" sqref="E24"/>
    </sheetView>
  </sheetViews>
  <sheetFormatPr defaultRowHeight="12.75"/>
  <cols>
    <col min="1" max="2" width="25.5" style="21" customWidth="1"/>
    <col min="3" max="3" width="32.625" style="21" bestFit="1" customWidth="1"/>
    <col min="4" max="4" width="10.375" style="21" bestFit="1" customWidth="1"/>
    <col min="5" max="5" width="16.25" style="21" customWidth="1"/>
    <col min="6" max="6" width="9" style="102"/>
    <col min="7" max="7" width="26.625" style="21" customWidth="1"/>
    <col min="8" max="8" width="17.375" style="21" bestFit="1" customWidth="1"/>
    <col min="9" max="11" width="10.375" style="3" bestFit="1" customWidth="1"/>
    <col min="12" max="34" width="10.375" style="21" bestFit="1" customWidth="1"/>
    <col min="35" max="35" width="11.5" style="21" bestFit="1" customWidth="1"/>
    <col min="36" max="36" width="11.375" style="21" customWidth="1"/>
    <col min="37" max="37" width="11.5" style="21" bestFit="1" customWidth="1"/>
    <col min="38" max="38" width="11.375" style="21" customWidth="1"/>
    <col min="39" max="39" width="10.375" style="21" bestFit="1" customWidth="1"/>
    <col min="40" max="40" width="11.375" style="21" customWidth="1"/>
    <col min="41" max="41" width="11.5" style="21" bestFit="1" customWidth="1"/>
    <col min="42" max="42" width="11.375" style="21" customWidth="1"/>
    <col min="43" max="43" width="11.5" style="21" bestFit="1" customWidth="1"/>
    <col min="44" max="44" width="11.375" style="21" customWidth="1"/>
    <col min="45" max="45" width="11.5" style="21" bestFit="1" customWidth="1"/>
    <col min="46" max="46" width="11.375" style="21" customWidth="1"/>
    <col min="47" max="54" width="11.5" style="21" bestFit="1" customWidth="1"/>
    <col min="55" max="58" width="10.375" style="21" bestFit="1" customWidth="1"/>
    <col min="59" max="59" width="11.5" style="21" bestFit="1" customWidth="1"/>
    <col min="60" max="60" width="11.375" style="21" customWidth="1"/>
    <col min="61" max="61" width="11.5" style="21" bestFit="1" customWidth="1"/>
    <col min="62" max="62" width="11.375" style="21" customWidth="1"/>
    <col min="63" max="63" width="11.5" style="21" bestFit="1" customWidth="1"/>
    <col min="64" max="64" width="11.375" style="21" customWidth="1"/>
    <col min="65" max="65" width="10.375" style="21" bestFit="1" customWidth="1"/>
    <col min="66" max="66" width="11.375" style="21" customWidth="1"/>
    <col min="67" max="67" width="11.5" style="21" bestFit="1" customWidth="1"/>
    <col min="68" max="68" width="11.375" style="21" customWidth="1"/>
    <col min="69" max="69" width="11.5" style="21" bestFit="1" customWidth="1"/>
    <col min="70" max="70" width="11.375" style="21" customWidth="1"/>
    <col min="71" max="71" width="11.5" style="21" bestFit="1" customWidth="1"/>
    <col min="72" max="72" width="11.375" style="21" customWidth="1"/>
    <col min="73" max="73" width="11.5" style="21" bestFit="1" customWidth="1"/>
    <col min="74" max="74" width="11.375" style="21" customWidth="1"/>
    <col min="75" max="75" width="11.5" style="21" bestFit="1" customWidth="1"/>
    <col min="76" max="76" width="11.375" style="21" customWidth="1"/>
    <col min="77" max="77" width="11.5" style="21" bestFit="1" customWidth="1"/>
    <col min="78" max="78" width="11.375" style="21" customWidth="1"/>
    <col min="79" max="79" width="11.5" style="21" bestFit="1" customWidth="1"/>
    <col min="80" max="80" width="11.375" style="21" customWidth="1"/>
    <col min="81" max="81" width="11.5" style="21" bestFit="1" customWidth="1"/>
    <col min="82" max="82" width="11.375" style="21" customWidth="1"/>
    <col min="83" max="83" width="10.375" style="21" bestFit="1" customWidth="1"/>
    <col min="84" max="84" width="11.375" style="21" customWidth="1"/>
    <col min="85" max="85" width="10.375" style="21" bestFit="1" customWidth="1"/>
    <col min="86" max="86" width="11.375" style="21" customWidth="1"/>
    <col min="87" max="87" width="10.375" style="21" bestFit="1" customWidth="1"/>
    <col min="88" max="88" width="11.375" style="21" customWidth="1"/>
    <col min="89" max="89" width="10.375" style="21" bestFit="1" customWidth="1"/>
    <col min="90" max="90" width="11.375" style="21" customWidth="1"/>
    <col min="91" max="91" width="10.375" style="21" bestFit="1" customWidth="1"/>
    <col min="92" max="92" width="11.375" style="21" customWidth="1"/>
    <col min="93" max="93" width="10.375" style="21" bestFit="1" customWidth="1"/>
    <col min="94" max="99" width="10" style="21" bestFit="1" customWidth="1"/>
    <col min="100" max="111" width="9.125" style="21" bestFit="1" customWidth="1"/>
    <col min="112" max="160" width="9" style="21"/>
    <col min="161" max="161" width="10" style="21" bestFit="1" customWidth="1"/>
    <col min="162" max="16384" width="9" style="21"/>
  </cols>
  <sheetData>
    <row r="1" spans="1:216" s="3" customFormat="1">
      <c r="A1" s="3" t="s">
        <v>23</v>
      </c>
      <c r="B1" s="3" t="s">
        <v>24</v>
      </c>
      <c r="C1" s="3" t="s">
        <v>15</v>
      </c>
      <c r="F1" s="22"/>
      <c r="I1" s="26" cm="1">
        <f t="array" ref="I1:DG7">TRANSPOSE(_xlfn.SEQUENCE(C6/7,7,A6,1))</f>
        <v>46118</v>
      </c>
      <c r="J1" s="27">
        <v>46125</v>
      </c>
      <c r="K1" s="27">
        <v>46132</v>
      </c>
      <c r="L1" s="27">
        <v>46139</v>
      </c>
      <c r="M1" s="27">
        <v>46146</v>
      </c>
      <c r="N1" s="27">
        <v>46153</v>
      </c>
      <c r="O1" s="27">
        <v>46160</v>
      </c>
      <c r="P1" s="27">
        <v>46167</v>
      </c>
      <c r="Q1" s="27">
        <v>46174</v>
      </c>
      <c r="R1" s="27">
        <v>46181</v>
      </c>
      <c r="S1" s="27">
        <v>46188</v>
      </c>
      <c r="T1" s="27">
        <v>46195</v>
      </c>
      <c r="U1" s="27">
        <v>46202</v>
      </c>
      <c r="V1" s="27">
        <v>46209</v>
      </c>
      <c r="W1" s="27">
        <v>46216</v>
      </c>
      <c r="X1" s="27">
        <v>46223</v>
      </c>
      <c r="Y1" s="27">
        <v>46230</v>
      </c>
      <c r="Z1" s="27">
        <v>46237</v>
      </c>
      <c r="AA1" s="27">
        <v>46244</v>
      </c>
      <c r="AB1" s="27">
        <v>46251</v>
      </c>
      <c r="AC1" s="27">
        <v>46258</v>
      </c>
      <c r="AD1" s="27">
        <v>46265</v>
      </c>
      <c r="AE1" s="27">
        <v>46272</v>
      </c>
      <c r="AF1" s="27">
        <v>46279</v>
      </c>
      <c r="AG1" s="27">
        <v>46286</v>
      </c>
      <c r="AH1" s="27">
        <v>46293</v>
      </c>
      <c r="AI1" s="27">
        <v>46300</v>
      </c>
      <c r="AJ1" s="27">
        <v>46307</v>
      </c>
      <c r="AK1" s="27">
        <v>46314</v>
      </c>
      <c r="AL1" s="27">
        <v>46321</v>
      </c>
      <c r="AM1" s="27">
        <v>46328</v>
      </c>
      <c r="AN1" s="27">
        <v>46335</v>
      </c>
      <c r="AO1" s="27">
        <v>46342</v>
      </c>
      <c r="AP1" s="27">
        <v>46349</v>
      </c>
      <c r="AQ1" s="27">
        <v>46356</v>
      </c>
      <c r="AR1" s="27">
        <v>46363</v>
      </c>
      <c r="AS1" s="27">
        <v>46370</v>
      </c>
      <c r="AT1" s="27">
        <v>46377</v>
      </c>
      <c r="AU1" s="27">
        <v>46384</v>
      </c>
      <c r="AV1" s="27">
        <v>46391</v>
      </c>
      <c r="AW1" s="27">
        <v>46398</v>
      </c>
      <c r="AX1" s="27">
        <v>46405</v>
      </c>
      <c r="AY1" s="27">
        <v>46412</v>
      </c>
      <c r="AZ1" s="27">
        <v>46419</v>
      </c>
      <c r="BA1" s="27">
        <v>46426</v>
      </c>
      <c r="BB1" s="27">
        <v>46433</v>
      </c>
      <c r="BC1" s="27">
        <v>46440</v>
      </c>
      <c r="BD1" s="27">
        <v>46447</v>
      </c>
      <c r="BE1" s="27">
        <v>46454</v>
      </c>
      <c r="BF1" s="27">
        <v>46461</v>
      </c>
      <c r="BG1" s="27">
        <v>46468</v>
      </c>
      <c r="BH1" s="27">
        <v>46475</v>
      </c>
      <c r="BI1" s="27">
        <v>46482</v>
      </c>
      <c r="BJ1" s="27">
        <v>46489</v>
      </c>
      <c r="BK1" s="27">
        <v>46496</v>
      </c>
      <c r="BL1" s="27">
        <v>46503</v>
      </c>
      <c r="BM1" s="27">
        <v>46510</v>
      </c>
      <c r="BN1" s="27">
        <v>46517</v>
      </c>
      <c r="BO1" s="27">
        <v>46524</v>
      </c>
      <c r="BP1" s="27">
        <v>46531</v>
      </c>
      <c r="BQ1" s="27">
        <v>46538</v>
      </c>
      <c r="BR1" s="27">
        <v>46545</v>
      </c>
      <c r="BS1" s="27">
        <v>46552</v>
      </c>
      <c r="BT1" s="27">
        <v>46559</v>
      </c>
      <c r="BU1" s="27">
        <v>46566</v>
      </c>
      <c r="BV1" s="27">
        <v>46573</v>
      </c>
      <c r="BW1" s="27">
        <v>46580</v>
      </c>
      <c r="BX1" s="27">
        <v>46587</v>
      </c>
      <c r="BY1" s="27">
        <v>46594</v>
      </c>
      <c r="BZ1" s="27">
        <v>46601</v>
      </c>
      <c r="CA1" s="27">
        <v>46608</v>
      </c>
      <c r="CB1" s="27">
        <v>46615</v>
      </c>
      <c r="CC1" s="27">
        <v>46622</v>
      </c>
      <c r="CD1" s="27">
        <v>46629</v>
      </c>
      <c r="CE1" s="27">
        <v>46636</v>
      </c>
      <c r="CF1" s="27">
        <v>46643</v>
      </c>
      <c r="CG1" s="27">
        <v>46650</v>
      </c>
      <c r="CH1" s="27">
        <v>46657</v>
      </c>
      <c r="CI1" s="27">
        <v>46664</v>
      </c>
      <c r="CJ1" s="27">
        <v>46671</v>
      </c>
      <c r="CK1" s="27">
        <v>46678</v>
      </c>
      <c r="CL1" s="27">
        <v>46685</v>
      </c>
      <c r="CM1" s="27">
        <v>46692</v>
      </c>
      <c r="CN1" s="27">
        <v>46699</v>
      </c>
      <c r="CO1" s="27">
        <v>46706</v>
      </c>
      <c r="CP1" s="27">
        <v>46713</v>
      </c>
      <c r="CQ1" s="27">
        <v>46720</v>
      </c>
      <c r="CR1" s="27">
        <v>46727</v>
      </c>
      <c r="CS1" s="27">
        <v>46734</v>
      </c>
      <c r="CT1" s="27">
        <v>46741</v>
      </c>
      <c r="CU1" s="27">
        <v>46748</v>
      </c>
      <c r="CV1" s="27">
        <v>46755</v>
      </c>
      <c r="CW1" s="27">
        <v>46762</v>
      </c>
      <c r="CX1" s="27">
        <v>46769</v>
      </c>
      <c r="CY1" s="27">
        <v>46776</v>
      </c>
      <c r="CZ1" s="27">
        <v>46783</v>
      </c>
      <c r="DA1" s="27">
        <v>46790</v>
      </c>
      <c r="DB1" s="27">
        <v>46797</v>
      </c>
      <c r="DC1" s="27">
        <v>46804</v>
      </c>
      <c r="DD1" s="27">
        <v>46811</v>
      </c>
      <c r="DE1" s="27">
        <v>46818</v>
      </c>
      <c r="DF1" s="27">
        <v>46825</v>
      </c>
      <c r="DG1" s="27">
        <v>46832</v>
      </c>
      <c r="DH1" s="28"/>
    </row>
    <row r="2" spans="1:216" s="3" customFormat="1">
      <c r="A2" s="3">
        <f>休日取得計画実績表!B12</f>
        <v>46113</v>
      </c>
      <c r="B2" s="3">
        <f>休日取得計画実績表!C12</f>
        <v>46843</v>
      </c>
      <c r="C2" s="4">
        <f>_xlfn.DAYS(B2,A2)+1</f>
        <v>731</v>
      </c>
      <c r="F2" s="22"/>
      <c r="I2" s="29">
        <v>46119</v>
      </c>
      <c r="J2" s="30">
        <v>46126</v>
      </c>
      <c r="K2" s="30">
        <v>46133</v>
      </c>
      <c r="L2" s="30">
        <v>46140</v>
      </c>
      <c r="M2" s="30">
        <v>46147</v>
      </c>
      <c r="N2" s="30">
        <v>46154</v>
      </c>
      <c r="O2" s="30">
        <v>46161</v>
      </c>
      <c r="P2" s="30">
        <v>46168</v>
      </c>
      <c r="Q2" s="30">
        <v>46175</v>
      </c>
      <c r="R2" s="30">
        <v>46182</v>
      </c>
      <c r="S2" s="30">
        <v>46189</v>
      </c>
      <c r="T2" s="30">
        <v>46196</v>
      </c>
      <c r="U2" s="30">
        <v>46203</v>
      </c>
      <c r="V2" s="30">
        <v>46210</v>
      </c>
      <c r="W2" s="30">
        <v>46217</v>
      </c>
      <c r="X2" s="30">
        <v>46224</v>
      </c>
      <c r="Y2" s="30">
        <v>46231</v>
      </c>
      <c r="Z2" s="30">
        <v>46238</v>
      </c>
      <c r="AA2" s="30">
        <v>46245</v>
      </c>
      <c r="AB2" s="30">
        <v>46252</v>
      </c>
      <c r="AC2" s="30">
        <v>46259</v>
      </c>
      <c r="AD2" s="30">
        <v>46266</v>
      </c>
      <c r="AE2" s="30">
        <v>46273</v>
      </c>
      <c r="AF2" s="30">
        <v>46280</v>
      </c>
      <c r="AG2" s="30">
        <v>46287</v>
      </c>
      <c r="AH2" s="30">
        <v>46294</v>
      </c>
      <c r="AI2" s="30">
        <v>46301</v>
      </c>
      <c r="AJ2" s="30">
        <v>46308</v>
      </c>
      <c r="AK2" s="30">
        <v>46315</v>
      </c>
      <c r="AL2" s="30">
        <v>46322</v>
      </c>
      <c r="AM2" s="30">
        <v>46329</v>
      </c>
      <c r="AN2" s="30">
        <v>46336</v>
      </c>
      <c r="AO2" s="30">
        <v>46343</v>
      </c>
      <c r="AP2" s="30">
        <v>46350</v>
      </c>
      <c r="AQ2" s="30">
        <v>46357</v>
      </c>
      <c r="AR2" s="30">
        <v>46364</v>
      </c>
      <c r="AS2" s="30">
        <v>46371</v>
      </c>
      <c r="AT2" s="30">
        <v>46378</v>
      </c>
      <c r="AU2" s="30">
        <v>46385</v>
      </c>
      <c r="AV2" s="30">
        <v>46392</v>
      </c>
      <c r="AW2" s="30">
        <v>46399</v>
      </c>
      <c r="AX2" s="30">
        <v>46406</v>
      </c>
      <c r="AY2" s="30">
        <v>46413</v>
      </c>
      <c r="AZ2" s="30">
        <v>46420</v>
      </c>
      <c r="BA2" s="30">
        <v>46427</v>
      </c>
      <c r="BB2" s="30">
        <v>46434</v>
      </c>
      <c r="BC2" s="30">
        <v>46441</v>
      </c>
      <c r="BD2" s="30">
        <v>46448</v>
      </c>
      <c r="BE2" s="30">
        <v>46455</v>
      </c>
      <c r="BF2" s="30">
        <v>46462</v>
      </c>
      <c r="BG2" s="30">
        <v>46469</v>
      </c>
      <c r="BH2" s="30">
        <v>46476</v>
      </c>
      <c r="BI2" s="30">
        <v>46483</v>
      </c>
      <c r="BJ2" s="30">
        <v>46490</v>
      </c>
      <c r="BK2" s="30">
        <v>46497</v>
      </c>
      <c r="BL2" s="30">
        <v>46504</v>
      </c>
      <c r="BM2" s="30">
        <v>46511</v>
      </c>
      <c r="BN2" s="30">
        <v>46518</v>
      </c>
      <c r="BO2" s="30">
        <v>46525</v>
      </c>
      <c r="BP2" s="30">
        <v>46532</v>
      </c>
      <c r="BQ2" s="30">
        <v>46539</v>
      </c>
      <c r="BR2" s="30">
        <v>46546</v>
      </c>
      <c r="BS2" s="30">
        <v>46553</v>
      </c>
      <c r="BT2" s="30">
        <v>46560</v>
      </c>
      <c r="BU2" s="30">
        <v>46567</v>
      </c>
      <c r="BV2" s="30">
        <v>46574</v>
      </c>
      <c r="BW2" s="30">
        <v>46581</v>
      </c>
      <c r="BX2" s="30">
        <v>46588</v>
      </c>
      <c r="BY2" s="30">
        <v>46595</v>
      </c>
      <c r="BZ2" s="30">
        <v>46602</v>
      </c>
      <c r="CA2" s="30">
        <v>46609</v>
      </c>
      <c r="CB2" s="30">
        <v>46616</v>
      </c>
      <c r="CC2" s="30">
        <v>46623</v>
      </c>
      <c r="CD2" s="30">
        <v>46630</v>
      </c>
      <c r="CE2" s="30">
        <v>46637</v>
      </c>
      <c r="CF2" s="30">
        <v>46644</v>
      </c>
      <c r="CG2" s="30">
        <v>46651</v>
      </c>
      <c r="CH2" s="30">
        <v>46658</v>
      </c>
      <c r="CI2" s="30">
        <v>46665</v>
      </c>
      <c r="CJ2" s="30">
        <v>46672</v>
      </c>
      <c r="CK2" s="30">
        <v>46679</v>
      </c>
      <c r="CL2" s="30">
        <v>46686</v>
      </c>
      <c r="CM2" s="30">
        <v>46693</v>
      </c>
      <c r="CN2" s="30">
        <v>46700</v>
      </c>
      <c r="CO2" s="30">
        <v>46707</v>
      </c>
      <c r="CP2" s="30">
        <v>46714</v>
      </c>
      <c r="CQ2" s="30">
        <v>46721</v>
      </c>
      <c r="CR2" s="30">
        <v>46728</v>
      </c>
      <c r="CS2" s="30">
        <v>46735</v>
      </c>
      <c r="CT2" s="30">
        <v>46742</v>
      </c>
      <c r="CU2" s="30">
        <v>46749</v>
      </c>
      <c r="CV2" s="30">
        <v>46756</v>
      </c>
      <c r="CW2" s="30">
        <v>46763</v>
      </c>
      <c r="CX2" s="30">
        <v>46770</v>
      </c>
      <c r="CY2" s="30">
        <v>46777</v>
      </c>
      <c r="CZ2" s="30">
        <v>46784</v>
      </c>
      <c r="DA2" s="30">
        <v>46791</v>
      </c>
      <c r="DB2" s="30">
        <v>46798</v>
      </c>
      <c r="DC2" s="30">
        <v>46805</v>
      </c>
      <c r="DD2" s="30">
        <v>46812</v>
      </c>
      <c r="DE2" s="30">
        <v>46819</v>
      </c>
      <c r="DF2" s="30">
        <v>46826</v>
      </c>
      <c r="DG2" s="30">
        <v>46833</v>
      </c>
      <c r="DH2" s="14"/>
    </row>
    <row r="3" spans="1:216" s="3" customFormat="1">
      <c r="F3" s="22"/>
      <c r="I3" s="29">
        <v>46120</v>
      </c>
      <c r="J3" s="30">
        <v>46127</v>
      </c>
      <c r="K3" s="30">
        <v>46134</v>
      </c>
      <c r="L3" s="30">
        <v>46141</v>
      </c>
      <c r="M3" s="30">
        <v>46148</v>
      </c>
      <c r="N3" s="30">
        <v>46155</v>
      </c>
      <c r="O3" s="30">
        <v>46162</v>
      </c>
      <c r="P3" s="30">
        <v>46169</v>
      </c>
      <c r="Q3" s="30">
        <v>46176</v>
      </c>
      <c r="R3" s="30">
        <v>46183</v>
      </c>
      <c r="S3" s="30">
        <v>46190</v>
      </c>
      <c r="T3" s="30">
        <v>46197</v>
      </c>
      <c r="U3" s="30">
        <v>46204</v>
      </c>
      <c r="V3" s="30">
        <v>46211</v>
      </c>
      <c r="W3" s="30">
        <v>46218</v>
      </c>
      <c r="X3" s="30">
        <v>46225</v>
      </c>
      <c r="Y3" s="30">
        <v>46232</v>
      </c>
      <c r="Z3" s="30">
        <v>46239</v>
      </c>
      <c r="AA3" s="30">
        <v>46246</v>
      </c>
      <c r="AB3" s="30">
        <v>46253</v>
      </c>
      <c r="AC3" s="30">
        <v>46260</v>
      </c>
      <c r="AD3" s="30">
        <v>46267</v>
      </c>
      <c r="AE3" s="30">
        <v>46274</v>
      </c>
      <c r="AF3" s="30">
        <v>46281</v>
      </c>
      <c r="AG3" s="30">
        <v>46288</v>
      </c>
      <c r="AH3" s="30">
        <v>46295</v>
      </c>
      <c r="AI3" s="30">
        <v>46302</v>
      </c>
      <c r="AJ3" s="30">
        <v>46309</v>
      </c>
      <c r="AK3" s="30">
        <v>46316</v>
      </c>
      <c r="AL3" s="30">
        <v>46323</v>
      </c>
      <c r="AM3" s="30">
        <v>46330</v>
      </c>
      <c r="AN3" s="30">
        <v>46337</v>
      </c>
      <c r="AO3" s="30">
        <v>46344</v>
      </c>
      <c r="AP3" s="30">
        <v>46351</v>
      </c>
      <c r="AQ3" s="30">
        <v>46358</v>
      </c>
      <c r="AR3" s="30">
        <v>46365</v>
      </c>
      <c r="AS3" s="30">
        <v>46372</v>
      </c>
      <c r="AT3" s="30">
        <v>46379</v>
      </c>
      <c r="AU3" s="30">
        <v>46386</v>
      </c>
      <c r="AV3" s="30">
        <v>46393</v>
      </c>
      <c r="AW3" s="30">
        <v>46400</v>
      </c>
      <c r="AX3" s="30">
        <v>46407</v>
      </c>
      <c r="AY3" s="30">
        <v>46414</v>
      </c>
      <c r="AZ3" s="30">
        <v>46421</v>
      </c>
      <c r="BA3" s="30">
        <v>46428</v>
      </c>
      <c r="BB3" s="30">
        <v>46435</v>
      </c>
      <c r="BC3" s="30">
        <v>46442</v>
      </c>
      <c r="BD3" s="30">
        <v>46449</v>
      </c>
      <c r="BE3" s="30">
        <v>46456</v>
      </c>
      <c r="BF3" s="30">
        <v>46463</v>
      </c>
      <c r="BG3" s="30">
        <v>46470</v>
      </c>
      <c r="BH3" s="30">
        <v>46477</v>
      </c>
      <c r="BI3" s="30">
        <v>46484</v>
      </c>
      <c r="BJ3" s="30">
        <v>46491</v>
      </c>
      <c r="BK3" s="30">
        <v>46498</v>
      </c>
      <c r="BL3" s="30">
        <v>46505</v>
      </c>
      <c r="BM3" s="30">
        <v>46512</v>
      </c>
      <c r="BN3" s="30">
        <v>46519</v>
      </c>
      <c r="BO3" s="30">
        <v>46526</v>
      </c>
      <c r="BP3" s="30">
        <v>46533</v>
      </c>
      <c r="BQ3" s="30">
        <v>46540</v>
      </c>
      <c r="BR3" s="30">
        <v>46547</v>
      </c>
      <c r="BS3" s="30">
        <v>46554</v>
      </c>
      <c r="BT3" s="30">
        <v>46561</v>
      </c>
      <c r="BU3" s="30">
        <v>46568</v>
      </c>
      <c r="BV3" s="30">
        <v>46575</v>
      </c>
      <c r="BW3" s="30">
        <v>46582</v>
      </c>
      <c r="BX3" s="30">
        <v>46589</v>
      </c>
      <c r="BY3" s="30">
        <v>46596</v>
      </c>
      <c r="BZ3" s="30">
        <v>46603</v>
      </c>
      <c r="CA3" s="30">
        <v>46610</v>
      </c>
      <c r="CB3" s="30">
        <v>46617</v>
      </c>
      <c r="CC3" s="30">
        <v>46624</v>
      </c>
      <c r="CD3" s="30">
        <v>46631</v>
      </c>
      <c r="CE3" s="30">
        <v>46638</v>
      </c>
      <c r="CF3" s="30">
        <v>46645</v>
      </c>
      <c r="CG3" s="30">
        <v>46652</v>
      </c>
      <c r="CH3" s="30">
        <v>46659</v>
      </c>
      <c r="CI3" s="30">
        <v>46666</v>
      </c>
      <c r="CJ3" s="30">
        <v>46673</v>
      </c>
      <c r="CK3" s="30">
        <v>46680</v>
      </c>
      <c r="CL3" s="30">
        <v>46687</v>
      </c>
      <c r="CM3" s="30">
        <v>46694</v>
      </c>
      <c r="CN3" s="30">
        <v>46701</v>
      </c>
      <c r="CO3" s="30">
        <v>46708</v>
      </c>
      <c r="CP3" s="30">
        <v>46715</v>
      </c>
      <c r="CQ3" s="30">
        <v>46722</v>
      </c>
      <c r="CR3" s="30">
        <v>46729</v>
      </c>
      <c r="CS3" s="30">
        <v>46736</v>
      </c>
      <c r="CT3" s="30">
        <v>46743</v>
      </c>
      <c r="CU3" s="30">
        <v>46750</v>
      </c>
      <c r="CV3" s="30">
        <v>46757</v>
      </c>
      <c r="CW3" s="30">
        <v>46764</v>
      </c>
      <c r="CX3" s="30">
        <v>46771</v>
      </c>
      <c r="CY3" s="30">
        <v>46778</v>
      </c>
      <c r="CZ3" s="30">
        <v>46785</v>
      </c>
      <c r="DA3" s="30">
        <v>46792</v>
      </c>
      <c r="DB3" s="30">
        <v>46799</v>
      </c>
      <c r="DC3" s="30">
        <v>46806</v>
      </c>
      <c r="DD3" s="30">
        <v>46813</v>
      </c>
      <c r="DE3" s="30">
        <v>46820</v>
      </c>
      <c r="DF3" s="30">
        <v>46827</v>
      </c>
      <c r="DG3" s="30">
        <v>46834</v>
      </c>
      <c r="DH3" s="14"/>
    </row>
    <row r="4" spans="1:216" s="3" customFormat="1">
      <c r="F4" s="22"/>
      <c r="I4" s="29">
        <v>46121</v>
      </c>
      <c r="J4" s="30">
        <v>46128</v>
      </c>
      <c r="K4" s="30">
        <v>46135</v>
      </c>
      <c r="L4" s="30">
        <v>46142</v>
      </c>
      <c r="M4" s="30">
        <v>46149</v>
      </c>
      <c r="N4" s="30">
        <v>46156</v>
      </c>
      <c r="O4" s="30">
        <v>46163</v>
      </c>
      <c r="P4" s="30">
        <v>46170</v>
      </c>
      <c r="Q4" s="30">
        <v>46177</v>
      </c>
      <c r="R4" s="30">
        <v>46184</v>
      </c>
      <c r="S4" s="30">
        <v>46191</v>
      </c>
      <c r="T4" s="30">
        <v>46198</v>
      </c>
      <c r="U4" s="30">
        <v>46205</v>
      </c>
      <c r="V4" s="30">
        <v>46212</v>
      </c>
      <c r="W4" s="30">
        <v>46219</v>
      </c>
      <c r="X4" s="30">
        <v>46226</v>
      </c>
      <c r="Y4" s="30">
        <v>46233</v>
      </c>
      <c r="Z4" s="30">
        <v>46240</v>
      </c>
      <c r="AA4" s="30">
        <v>46247</v>
      </c>
      <c r="AB4" s="30">
        <v>46254</v>
      </c>
      <c r="AC4" s="30">
        <v>46261</v>
      </c>
      <c r="AD4" s="30">
        <v>46268</v>
      </c>
      <c r="AE4" s="30">
        <v>46275</v>
      </c>
      <c r="AF4" s="30">
        <v>46282</v>
      </c>
      <c r="AG4" s="30">
        <v>46289</v>
      </c>
      <c r="AH4" s="30">
        <v>46296</v>
      </c>
      <c r="AI4" s="30">
        <v>46303</v>
      </c>
      <c r="AJ4" s="30">
        <v>46310</v>
      </c>
      <c r="AK4" s="30">
        <v>46317</v>
      </c>
      <c r="AL4" s="30">
        <v>46324</v>
      </c>
      <c r="AM4" s="30">
        <v>46331</v>
      </c>
      <c r="AN4" s="30">
        <v>46338</v>
      </c>
      <c r="AO4" s="30">
        <v>46345</v>
      </c>
      <c r="AP4" s="30">
        <v>46352</v>
      </c>
      <c r="AQ4" s="30">
        <v>46359</v>
      </c>
      <c r="AR4" s="30">
        <v>46366</v>
      </c>
      <c r="AS4" s="30">
        <v>46373</v>
      </c>
      <c r="AT4" s="30">
        <v>46380</v>
      </c>
      <c r="AU4" s="30">
        <v>46387</v>
      </c>
      <c r="AV4" s="30">
        <v>46394</v>
      </c>
      <c r="AW4" s="30">
        <v>46401</v>
      </c>
      <c r="AX4" s="30">
        <v>46408</v>
      </c>
      <c r="AY4" s="30">
        <v>46415</v>
      </c>
      <c r="AZ4" s="30">
        <v>46422</v>
      </c>
      <c r="BA4" s="30">
        <v>46429</v>
      </c>
      <c r="BB4" s="30">
        <v>46436</v>
      </c>
      <c r="BC4" s="30">
        <v>46443</v>
      </c>
      <c r="BD4" s="30">
        <v>46450</v>
      </c>
      <c r="BE4" s="30">
        <v>46457</v>
      </c>
      <c r="BF4" s="30">
        <v>46464</v>
      </c>
      <c r="BG4" s="30">
        <v>46471</v>
      </c>
      <c r="BH4" s="30">
        <v>46478</v>
      </c>
      <c r="BI4" s="30">
        <v>46485</v>
      </c>
      <c r="BJ4" s="30">
        <v>46492</v>
      </c>
      <c r="BK4" s="30">
        <v>46499</v>
      </c>
      <c r="BL4" s="30">
        <v>46506</v>
      </c>
      <c r="BM4" s="30">
        <v>46513</v>
      </c>
      <c r="BN4" s="30">
        <v>46520</v>
      </c>
      <c r="BO4" s="30">
        <v>46527</v>
      </c>
      <c r="BP4" s="30">
        <v>46534</v>
      </c>
      <c r="BQ4" s="30">
        <v>46541</v>
      </c>
      <c r="BR4" s="30">
        <v>46548</v>
      </c>
      <c r="BS4" s="30">
        <v>46555</v>
      </c>
      <c r="BT4" s="30">
        <v>46562</v>
      </c>
      <c r="BU4" s="30">
        <v>46569</v>
      </c>
      <c r="BV4" s="30">
        <v>46576</v>
      </c>
      <c r="BW4" s="30">
        <v>46583</v>
      </c>
      <c r="BX4" s="30">
        <v>46590</v>
      </c>
      <c r="BY4" s="30">
        <v>46597</v>
      </c>
      <c r="BZ4" s="30">
        <v>46604</v>
      </c>
      <c r="CA4" s="30">
        <v>46611</v>
      </c>
      <c r="CB4" s="30">
        <v>46618</v>
      </c>
      <c r="CC4" s="30">
        <v>46625</v>
      </c>
      <c r="CD4" s="30">
        <v>46632</v>
      </c>
      <c r="CE4" s="30">
        <v>46639</v>
      </c>
      <c r="CF4" s="30">
        <v>46646</v>
      </c>
      <c r="CG4" s="30">
        <v>46653</v>
      </c>
      <c r="CH4" s="30">
        <v>46660</v>
      </c>
      <c r="CI4" s="30">
        <v>46667</v>
      </c>
      <c r="CJ4" s="30">
        <v>46674</v>
      </c>
      <c r="CK4" s="30">
        <v>46681</v>
      </c>
      <c r="CL4" s="30">
        <v>46688</v>
      </c>
      <c r="CM4" s="30">
        <v>46695</v>
      </c>
      <c r="CN4" s="30">
        <v>46702</v>
      </c>
      <c r="CO4" s="30">
        <v>46709</v>
      </c>
      <c r="CP4" s="30">
        <v>46716</v>
      </c>
      <c r="CQ4" s="30">
        <v>46723</v>
      </c>
      <c r="CR4" s="30">
        <v>46730</v>
      </c>
      <c r="CS4" s="30">
        <v>46737</v>
      </c>
      <c r="CT4" s="30">
        <v>46744</v>
      </c>
      <c r="CU4" s="30">
        <v>46751</v>
      </c>
      <c r="CV4" s="30">
        <v>46758</v>
      </c>
      <c r="CW4" s="30">
        <v>46765</v>
      </c>
      <c r="CX4" s="30">
        <v>46772</v>
      </c>
      <c r="CY4" s="30">
        <v>46779</v>
      </c>
      <c r="CZ4" s="30">
        <v>46786</v>
      </c>
      <c r="DA4" s="30">
        <v>46793</v>
      </c>
      <c r="DB4" s="30">
        <v>46800</v>
      </c>
      <c r="DC4" s="30">
        <v>46807</v>
      </c>
      <c r="DD4" s="30">
        <v>46814</v>
      </c>
      <c r="DE4" s="30">
        <v>46821</v>
      </c>
      <c r="DF4" s="30">
        <v>46828</v>
      </c>
      <c r="DG4" s="30">
        <v>46835</v>
      </c>
      <c r="DH4" s="14"/>
    </row>
    <row r="5" spans="1:216" s="3" customFormat="1">
      <c r="A5" s="5" t="s">
        <v>12</v>
      </c>
      <c r="B5" s="5" t="s">
        <v>20</v>
      </c>
      <c r="C5" s="3" t="s">
        <v>13</v>
      </c>
      <c r="F5" s="22"/>
      <c r="I5" s="29">
        <v>46122</v>
      </c>
      <c r="J5" s="30">
        <v>46129</v>
      </c>
      <c r="K5" s="30">
        <v>46136</v>
      </c>
      <c r="L5" s="30">
        <v>46143</v>
      </c>
      <c r="M5" s="30">
        <v>46150</v>
      </c>
      <c r="N5" s="30">
        <v>46157</v>
      </c>
      <c r="O5" s="30">
        <v>46164</v>
      </c>
      <c r="P5" s="30">
        <v>46171</v>
      </c>
      <c r="Q5" s="30">
        <v>46178</v>
      </c>
      <c r="R5" s="30">
        <v>46185</v>
      </c>
      <c r="S5" s="30">
        <v>46192</v>
      </c>
      <c r="T5" s="30">
        <v>46199</v>
      </c>
      <c r="U5" s="30">
        <v>46206</v>
      </c>
      <c r="V5" s="30">
        <v>46213</v>
      </c>
      <c r="W5" s="30">
        <v>46220</v>
      </c>
      <c r="X5" s="30">
        <v>46227</v>
      </c>
      <c r="Y5" s="30">
        <v>46234</v>
      </c>
      <c r="Z5" s="30">
        <v>46241</v>
      </c>
      <c r="AA5" s="30">
        <v>46248</v>
      </c>
      <c r="AB5" s="30">
        <v>46255</v>
      </c>
      <c r="AC5" s="30">
        <v>46262</v>
      </c>
      <c r="AD5" s="30">
        <v>46269</v>
      </c>
      <c r="AE5" s="30">
        <v>46276</v>
      </c>
      <c r="AF5" s="30">
        <v>46283</v>
      </c>
      <c r="AG5" s="30">
        <v>46290</v>
      </c>
      <c r="AH5" s="30">
        <v>46297</v>
      </c>
      <c r="AI5" s="30">
        <v>46304</v>
      </c>
      <c r="AJ5" s="30">
        <v>46311</v>
      </c>
      <c r="AK5" s="30">
        <v>46318</v>
      </c>
      <c r="AL5" s="30">
        <v>46325</v>
      </c>
      <c r="AM5" s="30">
        <v>46332</v>
      </c>
      <c r="AN5" s="30">
        <v>46339</v>
      </c>
      <c r="AO5" s="30">
        <v>46346</v>
      </c>
      <c r="AP5" s="30">
        <v>46353</v>
      </c>
      <c r="AQ5" s="30">
        <v>46360</v>
      </c>
      <c r="AR5" s="30">
        <v>46367</v>
      </c>
      <c r="AS5" s="30">
        <v>46374</v>
      </c>
      <c r="AT5" s="30">
        <v>46381</v>
      </c>
      <c r="AU5" s="30">
        <v>46388</v>
      </c>
      <c r="AV5" s="30">
        <v>46395</v>
      </c>
      <c r="AW5" s="30">
        <v>46402</v>
      </c>
      <c r="AX5" s="30">
        <v>46409</v>
      </c>
      <c r="AY5" s="30">
        <v>46416</v>
      </c>
      <c r="AZ5" s="30">
        <v>46423</v>
      </c>
      <c r="BA5" s="30">
        <v>46430</v>
      </c>
      <c r="BB5" s="30">
        <v>46437</v>
      </c>
      <c r="BC5" s="30">
        <v>46444</v>
      </c>
      <c r="BD5" s="30">
        <v>46451</v>
      </c>
      <c r="BE5" s="30">
        <v>46458</v>
      </c>
      <c r="BF5" s="30">
        <v>46465</v>
      </c>
      <c r="BG5" s="30">
        <v>46472</v>
      </c>
      <c r="BH5" s="30">
        <v>46479</v>
      </c>
      <c r="BI5" s="30">
        <v>46486</v>
      </c>
      <c r="BJ5" s="30">
        <v>46493</v>
      </c>
      <c r="BK5" s="30">
        <v>46500</v>
      </c>
      <c r="BL5" s="30">
        <v>46507</v>
      </c>
      <c r="BM5" s="30">
        <v>46514</v>
      </c>
      <c r="BN5" s="30">
        <v>46521</v>
      </c>
      <c r="BO5" s="30">
        <v>46528</v>
      </c>
      <c r="BP5" s="30">
        <v>46535</v>
      </c>
      <c r="BQ5" s="30">
        <v>46542</v>
      </c>
      <c r="BR5" s="30">
        <v>46549</v>
      </c>
      <c r="BS5" s="30">
        <v>46556</v>
      </c>
      <c r="BT5" s="30">
        <v>46563</v>
      </c>
      <c r="BU5" s="30">
        <v>46570</v>
      </c>
      <c r="BV5" s="30">
        <v>46577</v>
      </c>
      <c r="BW5" s="30">
        <v>46584</v>
      </c>
      <c r="BX5" s="30">
        <v>46591</v>
      </c>
      <c r="BY5" s="30">
        <v>46598</v>
      </c>
      <c r="BZ5" s="30">
        <v>46605</v>
      </c>
      <c r="CA5" s="30">
        <v>46612</v>
      </c>
      <c r="CB5" s="30">
        <v>46619</v>
      </c>
      <c r="CC5" s="30">
        <v>46626</v>
      </c>
      <c r="CD5" s="30">
        <v>46633</v>
      </c>
      <c r="CE5" s="30">
        <v>46640</v>
      </c>
      <c r="CF5" s="30">
        <v>46647</v>
      </c>
      <c r="CG5" s="30">
        <v>46654</v>
      </c>
      <c r="CH5" s="30">
        <v>46661</v>
      </c>
      <c r="CI5" s="30">
        <v>46668</v>
      </c>
      <c r="CJ5" s="30">
        <v>46675</v>
      </c>
      <c r="CK5" s="30">
        <v>46682</v>
      </c>
      <c r="CL5" s="30">
        <v>46689</v>
      </c>
      <c r="CM5" s="30">
        <v>46696</v>
      </c>
      <c r="CN5" s="30">
        <v>46703</v>
      </c>
      <c r="CO5" s="30">
        <v>46710</v>
      </c>
      <c r="CP5" s="30">
        <v>46717</v>
      </c>
      <c r="CQ5" s="30">
        <v>46724</v>
      </c>
      <c r="CR5" s="30">
        <v>46731</v>
      </c>
      <c r="CS5" s="30">
        <v>46738</v>
      </c>
      <c r="CT5" s="30">
        <v>46745</v>
      </c>
      <c r="CU5" s="30">
        <v>46752</v>
      </c>
      <c r="CV5" s="30">
        <v>46759</v>
      </c>
      <c r="CW5" s="30">
        <v>46766</v>
      </c>
      <c r="CX5" s="30">
        <v>46773</v>
      </c>
      <c r="CY5" s="30">
        <v>46780</v>
      </c>
      <c r="CZ5" s="30">
        <v>46787</v>
      </c>
      <c r="DA5" s="30">
        <v>46794</v>
      </c>
      <c r="DB5" s="30">
        <v>46801</v>
      </c>
      <c r="DC5" s="30">
        <v>46808</v>
      </c>
      <c r="DD5" s="30">
        <v>46815</v>
      </c>
      <c r="DE5" s="30">
        <v>46822</v>
      </c>
      <c r="DF5" s="30">
        <v>46829</v>
      </c>
      <c r="DG5" s="30">
        <v>46836</v>
      </c>
      <c r="DH5" s="14"/>
    </row>
    <row r="6" spans="1:216" s="3" customFormat="1">
      <c r="A6" s="3">
        <f>E12</f>
        <v>46118</v>
      </c>
      <c r="B6" s="3">
        <f>E17</f>
        <v>46838</v>
      </c>
      <c r="C6" s="4">
        <f>_xlfn.DAYS(B6,A6)+1</f>
        <v>721</v>
      </c>
      <c r="F6" s="20"/>
      <c r="I6" s="29">
        <v>46123</v>
      </c>
      <c r="J6" s="30">
        <v>46130</v>
      </c>
      <c r="K6" s="30">
        <v>46137</v>
      </c>
      <c r="L6" s="30">
        <v>46144</v>
      </c>
      <c r="M6" s="30">
        <v>46151</v>
      </c>
      <c r="N6" s="30">
        <v>46158</v>
      </c>
      <c r="O6" s="30">
        <v>46165</v>
      </c>
      <c r="P6" s="30">
        <v>46172</v>
      </c>
      <c r="Q6" s="30">
        <v>46179</v>
      </c>
      <c r="R6" s="30">
        <v>46186</v>
      </c>
      <c r="S6" s="30">
        <v>46193</v>
      </c>
      <c r="T6" s="30">
        <v>46200</v>
      </c>
      <c r="U6" s="30">
        <v>46207</v>
      </c>
      <c r="V6" s="30">
        <v>46214</v>
      </c>
      <c r="W6" s="30">
        <v>46221</v>
      </c>
      <c r="X6" s="30">
        <v>46228</v>
      </c>
      <c r="Y6" s="30">
        <v>46235</v>
      </c>
      <c r="Z6" s="30">
        <v>46242</v>
      </c>
      <c r="AA6" s="30">
        <v>46249</v>
      </c>
      <c r="AB6" s="30">
        <v>46256</v>
      </c>
      <c r="AC6" s="30">
        <v>46263</v>
      </c>
      <c r="AD6" s="30">
        <v>46270</v>
      </c>
      <c r="AE6" s="30">
        <v>46277</v>
      </c>
      <c r="AF6" s="30">
        <v>46284</v>
      </c>
      <c r="AG6" s="30">
        <v>46291</v>
      </c>
      <c r="AH6" s="30">
        <v>46298</v>
      </c>
      <c r="AI6" s="30">
        <v>46305</v>
      </c>
      <c r="AJ6" s="30">
        <v>46312</v>
      </c>
      <c r="AK6" s="30">
        <v>46319</v>
      </c>
      <c r="AL6" s="30">
        <v>46326</v>
      </c>
      <c r="AM6" s="30">
        <v>46333</v>
      </c>
      <c r="AN6" s="30">
        <v>46340</v>
      </c>
      <c r="AO6" s="30">
        <v>46347</v>
      </c>
      <c r="AP6" s="30">
        <v>46354</v>
      </c>
      <c r="AQ6" s="30">
        <v>46361</v>
      </c>
      <c r="AR6" s="30">
        <v>46368</v>
      </c>
      <c r="AS6" s="30">
        <v>46375</v>
      </c>
      <c r="AT6" s="30">
        <v>46382</v>
      </c>
      <c r="AU6" s="30">
        <v>46389</v>
      </c>
      <c r="AV6" s="30">
        <v>46396</v>
      </c>
      <c r="AW6" s="30">
        <v>46403</v>
      </c>
      <c r="AX6" s="30">
        <v>46410</v>
      </c>
      <c r="AY6" s="30">
        <v>46417</v>
      </c>
      <c r="AZ6" s="30">
        <v>46424</v>
      </c>
      <c r="BA6" s="30">
        <v>46431</v>
      </c>
      <c r="BB6" s="30">
        <v>46438</v>
      </c>
      <c r="BC6" s="30">
        <v>46445</v>
      </c>
      <c r="BD6" s="30">
        <v>46452</v>
      </c>
      <c r="BE6" s="30">
        <v>46459</v>
      </c>
      <c r="BF6" s="30">
        <v>46466</v>
      </c>
      <c r="BG6" s="30">
        <v>46473</v>
      </c>
      <c r="BH6" s="30">
        <v>46480</v>
      </c>
      <c r="BI6" s="30">
        <v>46487</v>
      </c>
      <c r="BJ6" s="30">
        <v>46494</v>
      </c>
      <c r="BK6" s="30">
        <v>46501</v>
      </c>
      <c r="BL6" s="30">
        <v>46508</v>
      </c>
      <c r="BM6" s="30">
        <v>46515</v>
      </c>
      <c r="BN6" s="30">
        <v>46522</v>
      </c>
      <c r="BO6" s="30">
        <v>46529</v>
      </c>
      <c r="BP6" s="30">
        <v>46536</v>
      </c>
      <c r="BQ6" s="30">
        <v>46543</v>
      </c>
      <c r="BR6" s="30">
        <v>46550</v>
      </c>
      <c r="BS6" s="30">
        <v>46557</v>
      </c>
      <c r="BT6" s="30">
        <v>46564</v>
      </c>
      <c r="BU6" s="30">
        <v>46571</v>
      </c>
      <c r="BV6" s="30">
        <v>46578</v>
      </c>
      <c r="BW6" s="30">
        <v>46585</v>
      </c>
      <c r="BX6" s="30">
        <v>46592</v>
      </c>
      <c r="BY6" s="30">
        <v>46599</v>
      </c>
      <c r="BZ6" s="30">
        <v>46606</v>
      </c>
      <c r="CA6" s="30">
        <v>46613</v>
      </c>
      <c r="CB6" s="30">
        <v>46620</v>
      </c>
      <c r="CC6" s="30">
        <v>46627</v>
      </c>
      <c r="CD6" s="30">
        <v>46634</v>
      </c>
      <c r="CE6" s="30">
        <v>46641</v>
      </c>
      <c r="CF6" s="30">
        <v>46648</v>
      </c>
      <c r="CG6" s="30">
        <v>46655</v>
      </c>
      <c r="CH6" s="30">
        <v>46662</v>
      </c>
      <c r="CI6" s="30">
        <v>46669</v>
      </c>
      <c r="CJ6" s="30">
        <v>46676</v>
      </c>
      <c r="CK6" s="30">
        <v>46683</v>
      </c>
      <c r="CL6" s="30">
        <v>46690</v>
      </c>
      <c r="CM6" s="30">
        <v>46697</v>
      </c>
      <c r="CN6" s="30">
        <v>46704</v>
      </c>
      <c r="CO6" s="30">
        <v>46711</v>
      </c>
      <c r="CP6" s="30">
        <v>46718</v>
      </c>
      <c r="CQ6" s="30">
        <v>46725</v>
      </c>
      <c r="CR6" s="30">
        <v>46732</v>
      </c>
      <c r="CS6" s="30">
        <v>46739</v>
      </c>
      <c r="CT6" s="30">
        <v>46746</v>
      </c>
      <c r="CU6" s="30">
        <v>46753</v>
      </c>
      <c r="CV6" s="30">
        <v>46760</v>
      </c>
      <c r="CW6" s="30">
        <v>46767</v>
      </c>
      <c r="CX6" s="30">
        <v>46774</v>
      </c>
      <c r="CY6" s="30">
        <v>46781</v>
      </c>
      <c r="CZ6" s="30">
        <v>46788</v>
      </c>
      <c r="DA6" s="30">
        <v>46795</v>
      </c>
      <c r="DB6" s="30">
        <v>46802</v>
      </c>
      <c r="DC6" s="30">
        <v>46809</v>
      </c>
      <c r="DD6" s="30">
        <v>46816</v>
      </c>
      <c r="DE6" s="30">
        <v>46823</v>
      </c>
      <c r="DF6" s="30">
        <v>46830</v>
      </c>
      <c r="DG6" s="30">
        <v>46837</v>
      </c>
      <c r="DH6" s="14"/>
    </row>
    <row r="7" spans="1:216" s="3" customFormat="1" ht="13.5" thickBot="1">
      <c r="F7" s="20"/>
      <c r="I7" s="31">
        <v>46124</v>
      </c>
      <c r="J7" s="32">
        <v>46131</v>
      </c>
      <c r="K7" s="32">
        <v>46138</v>
      </c>
      <c r="L7" s="32">
        <v>46145</v>
      </c>
      <c r="M7" s="32">
        <v>46152</v>
      </c>
      <c r="N7" s="32">
        <v>46159</v>
      </c>
      <c r="O7" s="32">
        <v>46166</v>
      </c>
      <c r="P7" s="32">
        <v>46173</v>
      </c>
      <c r="Q7" s="32">
        <v>46180</v>
      </c>
      <c r="R7" s="32">
        <v>46187</v>
      </c>
      <c r="S7" s="32">
        <v>46194</v>
      </c>
      <c r="T7" s="32">
        <v>46201</v>
      </c>
      <c r="U7" s="32">
        <v>46208</v>
      </c>
      <c r="V7" s="32">
        <v>46215</v>
      </c>
      <c r="W7" s="32">
        <v>46222</v>
      </c>
      <c r="X7" s="32">
        <v>46229</v>
      </c>
      <c r="Y7" s="32">
        <v>46236</v>
      </c>
      <c r="Z7" s="32">
        <v>46243</v>
      </c>
      <c r="AA7" s="32">
        <v>46250</v>
      </c>
      <c r="AB7" s="32">
        <v>46257</v>
      </c>
      <c r="AC7" s="32">
        <v>46264</v>
      </c>
      <c r="AD7" s="32">
        <v>46271</v>
      </c>
      <c r="AE7" s="32">
        <v>46278</v>
      </c>
      <c r="AF7" s="32">
        <v>46285</v>
      </c>
      <c r="AG7" s="32">
        <v>46292</v>
      </c>
      <c r="AH7" s="32">
        <v>46299</v>
      </c>
      <c r="AI7" s="32">
        <v>46306</v>
      </c>
      <c r="AJ7" s="32">
        <v>46313</v>
      </c>
      <c r="AK7" s="32">
        <v>46320</v>
      </c>
      <c r="AL7" s="32">
        <v>46327</v>
      </c>
      <c r="AM7" s="32">
        <v>46334</v>
      </c>
      <c r="AN7" s="32">
        <v>46341</v>
      </c>
      <c r="AO7" s="32">
        <v>46348</v>
      </c>
      <c r="AP7" s="32">
        <v>46355</v>
      </c>
      <c r="AQ7" s="32">
        <v>46362</v>
      </c>
      <c r="AR7" s="32">
        <v>46369</v>
      </c>
      <c r="AS7" s="32">
        <v>46376</v>
      </c>
      <c r="AT7" s="32">
        <v>46383</v>
      </c>
      <c r="AU7" s="32">
        <v>46390</v>
      </c>
      <c r="AV7" s="32">
        <v>46397</v>
      </c>
      <c r="AW7" s="32">
        <v>46404</v>
      </c>
      <c r="AX7" s="32">
        <v>46411</v>
      </c>
      <c r="AY7" s="32">
        <v>46418</v>
      </c>
      <c r="AZ7" s="32">
        <v>46425</v>
      </c>
      <c r="BA7" s="32">
        <v>46432</v>
      </c>
      <c r="BB7" s="32">
        <v>46439</v>
      </c>
      <c r="BC7" s="32">
        <v>46446</v>
      </c>
      <c r="BD7" s="32">
        <v>46453</v>
      </c>
      <c r="BE7" s="32">
        <v>46460</v>
      </c>
      <c r="BF7" s="32">
        <v>46467</v>
      </c>
      <c r="BG7" s="32">
        <v>46474</v>
      </c>
      <c r="BH7" s="32">
        <v>46481</v>
      </c>
      <c r="BI7" s="32">
        <v>46488</v>
      </c>
      <c r="BJ7" s="32">
        <v>46495</v>
      </c>
      <c r="BK7" s="32">
        <v>46502</v>
      </c>
      <c r="BL7" s="32">
        <v>46509</v>
      </c>
      <c r="BM7" s="32">
        <v>46516</v>
      </c>
      <c r="BN7" s="32">
        <v>46523</v>
      </c>
      <c r="BO7" s="32">
        <v>46530</v>
      </c>
      <c r="BP7" s="32">
        <v>46537</v>
      </c>
      <c r="BQ7" s="32">
        <v>46544</v>
      </c>
      <c r="BR7" s="32">
        <v>46551</v>
      </c>
      <c r="BS7" s="32">
        <v>46558</v>
      </c>
      <c r="BT7" s="32">
        <v>46565</v>
      </c>
      <c r="BU7" s="32">
        <v>46572</v>
      </c>
      <c r="BV7" s="32">
        <v>46579</v>
      </c>
      <c r="BW7" s="32">
        <v>46586</v>
      </c>
      <c r="BX7" s="32">
        <v>46593</v>
      </c>
      <c r="BY7" s="32">
        <v>46600</v>
      </c>
      <c r="BZ7" s="32">
        <v>46607</v>
      </c>
      <c r="CA7" s="32">
        <v>46614</v>
      </c>
      <c r="CB7" s="32">
        <v>46621</v>
      </c>
      <c r="CC7" s="32">
        <v>46628</v>
      </c>
      <c r="CD7" s="32">
        <v>46635</v>
      </c>
      <c r="CE7" s="32">
        <v>46642</v>
      </c>
      <c r="CF7" s="32">
        <v>46649</v>
      </c>
      <c r="CG7" s="32">
        <v>46656</v>
      </c>
      <c r="CH7" s="32">
        <v>46663</v>
      </c>
      <c r="CI7" s="32">
        <v>46670</v>
      </c>
      <c r="CJ7" s="32">
        <v>46677</v>
      </c>
      <c r="CK7" s="32">
        <v>46684</v>
      </c>
      <c r="CL7" s="32">
        <v>46691</v>
      </c>
      <c r="CM7" s="32">
        <v>46698</v>
      </c>
      <c r="CN7" s="32">
        <v>46705</v>
      </c>
      <c r="CO7" s="32">
        <v>46712</v>
      </c>
      <c r="CP7" s="32">
        <v>46719</v>
      </c>
      <c r="CQ7" s="32">
        <v>46726</v>
      </c>
      <c r="CR7" s="32">
        <v>46733</v>
      </c>
      <c r="CS7" s="32">
        <v>46740</v>
      </c>
      <c r="CT7" s="32">
        <v>46747</v>
      </c>
      <c r="CU7" s="32">
        <v>46754</v>
      </c>
      <c r="CV7" s="32">
        <v>46761</v>
      </c>
      <c r="CW7" s="32">
        <v>46768</v>
      </c>
      <c r="CX7" s="32">
        <v>46775</v>
      </c>
      <c r="CY7" s="32">
        <v>46782</v>
      </c>
      <c r="CZ7" s="32">
        <v>46789</v>
      </c>
      <c r="DA7" s="32">
        <v>46796</v>
      </c>
      <c r="DB7" s="32">
        <v>46803</v>
      </c>
      <c r="DC7" s="32">
        <v>46810</v>
      </c>
      <c r="DD7" s="32">
        <v>46817</v>
      </c>
      <c r="DE7" s="32">
        <v>46824</v>
      </c>
      <c r="DF7" s="32">
        <v>46831</v>
      </c>
      <c r="DG7" s="32">
        <v>46838</v>
      </c>
      <c r="DH7" s="18"/>
    </row>
    <row r="8" spans="1:216" s="3" customFormat="1" ht="13.5" thickBot="1">
      <c r="C8" s="6"/>
      <c r="D8" s="7" t="s">
        <v>2</v>
      </c>
      <c r="E8" s="7" t="s">
        <v>3</v>
      </c>
      <c r="F8" s="99"/>
    </row>
    <row r="9" spans="1:216" s="3" customFormat="1">
      <c r="C9" s="8" t="s">
        <v>1</v>
      </c>
      <c r="D9" s="9">
        <f>A2</f>
        <v>46113</v>
      </c>
      <c r="E9" s="10" t="str">
        <f>TEXT(D9,"aaa")</f>
        <v>水</v>
      </c>
      <c r="F9" s="57"/>
      <c r="G9" s="26"/>
      <c r="H9" s="86" t="s">
        <v>5</v>
      </c>
      <c r="I9" s="27">
        <f>I1</f>
        <v>46118</v>
      </c>
      <c r="J9" s="87" t="str">
        <f>VLOOKUP(I9, $A$28:$D$759,4, FALSE)</f>
        <v>指定対象外週</v>
      </c>
      <c r="K9" s="27">
        <f>J1</f>
        <v>46125</v>
      </c>
      <c r="L9" s="87" t="str">
        <f>VLOOKUP(K9, $A$28:$D$759,4, FALSE)</f>
        <v>工場製作</v>
      </c>
      <c r="M9" s="27">
        <f>K1</f>
        <v>46132</v>
      </c>
      <c r="N9" s="87" t="str">
        <f>VLOOKUP(M9, $A$28:$D$759,4, FALSE)</f>
        <v>工場製作</v>
      </c>
      <c r="O9" s="27">
        <f>L1</f>
        <v>46139</v>
      </c>
      <c r="P9" s="87" t="str">
        <f>VLOOKUP(O9, $A$28:$D$759,4, FALSE)</f>
        <v>工場製作</v>
      </c>
      <c r="Q9" s="27">
        <f>M1</f>
        <v>46146</v>
      </c>
      <c r="R9" s="87">
        <f>VLOOKUP(Q9, $A$28:$D$759,4, FALSE)</f>
        <v>0</v>
      </c>
      <c r="S9" s="27">
        <f>N1</f>
        <v>46153</v>
      </c>
      <c r="T9" s="87" t="str">
        <f>VLOOKUP(S9, $A$28:$D$759,4, FALSE)</f>
        <v>一時中止</v>
      </c>
      <c r="U9" s="27">
        <f>O1</f>
        <v>46160</v>
      </c>
      <c r="V9" s="87">
        <f>VLOOKUP(U9, $A$28:$D$759,4, FALSE)</f>
        <v>0</v>
      </c>
      <c r="W9" s="27">
        <f>P1</f>
        <v>46167</v>
      </c>
      <c r="X9" s="87" t="str">
        <f>VLOOKUP(W9, $A$28:$D$759,4, FALSE)</f>
        <v>現場閉所</v>
      </c>
      <c r="Y9" s="27">
        <f>Q1</f>
        <v>46174</v>
      </c>
      <c r="Z9" s="87">
        <f>VLOOKUP(Y9, $A$28:$D$759,4, FALSE)</f>
        <v>0</v>
      </c>
      <c r="AA9" s="27">
        <f>R1</f>
        <v>46181</v>
      </c>
      <c r="AB9" s="87">
        <f>VLOOKUP(AA9, $A$28:$D$759,4, FALSE)</f>
        <v>0</v>
      </c>
      <c r="AC9" s="27">
        <f t="shared" ref="AC9:AC15" si="0">S1</f>
        <v>46188</v>
      </c>
      <c r="AD9" s="87">
        <f>VLOOKUP(AC9, $A$28:$D$759,4, FALSE)</f>
        <v>0</v>
      </c>
      <c r="AE9" s="27">
        <f t="shared" ref="AE9:AE15" si="1">T1</f>
        <v>46195</v>
      </c>
      <c r="AF9" s="87">
        <f>VLOOKUP(AE9, $A$28:$D$759,4, FALSE)</f>
        <v>0</v>
      </c>
      <c r="AG9" s="27">
        <f t="shared" ref="AG9:AG15" si="2">U1</f>
        <v>46202</v>
      </c>
      <c r="AH9" s="87">
        <f>VLOOKUP(AG9, $A$28:$D$759,4, FALSE)</f>
        <v>0</v>
      </c>
      <c r="AI9" s="27">
        <f t="shared" ref="AI9:AI15" si="3">V1</f>
        <v>46209</v>
      </c>
      <c r="AJ9" s="87">
        <f>VLOOKUP(AI9, $A$28:$D$759,4, FALSE)</f>
        <v>0</v>
      </c>
      <c r="AK9" s="27">
        <f t="shared" ref="AK9:AK15" si="4">W1</f>
        <v>46216</v>
      </c>
      <c r="AL9" s="87">
        <f>VLOOKUP(AK9, $A$28:$D$759,4, FALSE)</f>
        <v>0</v>
      </c>
      <c r="AM9" s="27">
        <f t="shared" ref="AM9:AM15" si="5">X1</f>
        <v>46223</v>
      </c>
      <c r="AN9" s="87">
        <f>VLOOKUP(AM9, $A$28:$D$759,4, FALSE)</f>
        <v>0</v>
      </c>
      <c r="AO9" s="27">
        <f t="shared" ref="AO9:AO15" si="6">Y1</f>
        <v>46230</v>
      </c>
      <c r="AP9" s="87">
        <f>VLOOKUP(AO9, $A$28:$D$759,4, FALSE)</f>
        <v>0</v>
      </c>
      <c r="AQ9" s="27">
        <f t="shared" ref="AQ9:AQ15" si="7">Z1</f>
        <v>46237</v>
      </c>
      <c r="AR9" s="87" t="str">
        <f>VLOOKUP(AQ9, $A$28:$D$759,4, FALSE)</f>
        <v>指定対象外週</v>
      </c>
      <c r="AS9" s="27">
        <f t="shared" ref="AS9:AS15" si="8">AA1</f>
        <v>46244</v>
      </c>
      <c r="AT9" s="87" t="str">
        <f>VLOOKUP(AS9, $A$28:$D$759,4, FALSE)</f>
        <v>指定対象外週</v>
      </c>
      <c r="AU9" s="27">
        <f t="shared" ref="AU9:AU15" si="9">AB1</f>
        <v>46251</v>
      </c>
      <c r="AV9" s="87" t="str">
        <f>VLOOKUP(AU9, $A$28:$D$759,4, FALSE)</f>
        <v>指定対象外週</v>
      </c>
      <c r="AW9" s="27">
        <f t="shared" ref="AW9:AW15" si="10">AC1</f>
        <v>46258</v>
      </c>
      <c r="AX9" s="87">
        <f>VLOOKUP(AW9, $A$28:$D$759,4, FALSE)</f>
        <v>0</v>
      </c>
      <c r="AY9" s="27">
        <f t="shared" ref="AY9:AY15" si="11">AD1</f>
        <v>46265</v>
      </c>
      <c r="AZ9" s="87" t="str">
        <f>VLOOKUP(AY9, $A$28:$D$759,4, FALSE)</f>
        <v>夏季休暇</v>
      </c>
      <c r="BA9" s="27">
        <f t="shared" ref="BA9:BA15" si="12">AE1</f>
        <v>46272</v>
      </c>
      <c r="BB9" s="87">
        <f>VLOOKUP(BA9, $A$28:$D$759,4, FALSE)</f>
        <v>0</v>
      </c>
      <c r="BC9" s="27">
        <f t="shared" ref="BC9:BC15" si="13">AF1</f>
        <v>46279</v>
      </c>
      <c r="BD9" s="87">
        <f>VLOOKUP(BC9, $A$28:$D$759,4, FALSE)</f>
        <v>0</v>
      </c>
      <c r="BE9" s="27">
        <f t="shared" ref="BE9:BE15" si="14">AG1</f>
        <v>46286</v>
      </c>
      <c r="BF9" s="87">
        <f>VLOOKUP(BE9, $A$28:$D$759,4, FALSE)</f>
        <v>0</v>
      </c>
      <c r="BG9" s="27">
        <f t="shared" ref="BG9:BG15" si="15">AH1</f>
        <v>46293</v>
      </c>
      <c r="BH9" s="87">
        <f>VLOOKUP(BG9, $A$28:$D$759,4, FALSE)</f>
        <v>0</v>
      </c>
      <c r="BI9" s="27">
        <f t="shared" ref="BI9:BI15" si="16">AI1</f>
        <v>46300</v>
      </c>
      <c r="BJ9" s="87">
        <f>VLOOKUP(BI9, $A$28:$D$759,4, FALSE)</f>
        <v>0</v>
      </c>
      <c r="BK9" s="27">
        <f t="shared" ref="BK9:BK15" si="17">AJ1</f>
        <v>46307</v>
      </c>
      <c r="BL9" s="87">
        <f>VLOOKUP(BK9, $A$28:$D$759,4, FALSE)</f>
        <v>0</v>
      </c>
      <c r="BM9" s="27">
        <f t="shared" ref="BM9:BM15" si="18">AK1</f>
        <v>46314</v>
      </c>
      <c r="BN9" s="87">
        <f>VLOOKUP(BM9, $A$28:$D$759,4, FALSE)</f>
        <v>0</v>
      </c>
      <c r="BO9" s="27">
        <f t="shared" ref="BO9:BO15" si="19">AL1</f>
        <v>46321</v>
      </c>
      <c r="BP9" s="87">
        <f>VLOOKUP(BO9, $A$28:$D$759,4, FALSE)</f>
        <v>0</v>
      </c>
      <c r="BQ9" s="27">
        <f t="shared" ref="BQ9:BQ15" si="20">AM1</f>
        <v>46328</v>
      </c>
      <c r="BR9" s="87">
        <f>VLOOKUP(BQ9, $A$28:$D$759,4, FALSE)</f>
        <v>0</v>
      </c>
      <c r="BS9" s="27">
        <f t="shared" ref="BS9:BS15" si="21">AN1</f>
        <v>46335</v>
      </c>
      <c r="BT9" s="87">
        <f>VLOOKUP(BS9, $A$28:$D$759,4, FALSE)</f>
        <v>0</v>
      </c>
      <c r="BU9" s="27">
        <f t="shared" ref="BU9:BU15" si="22">AO1</f>
        <v>46342</v>
      </c>
      <c r="BV9" s="87">
        <f>VLOOKUP(BU9, $A$28:$D$759,4, FALSE)</f>
        <v>0</v>
      </c>
      <c r="BW9" s="27">
        <f t="shared" ref="BW9:BW15" si="23">AP1</f>
        <v>46349</v>
      </c>
      <c r="BX9" s="87">
        <f>VLOOKUP(BW9, $A$28:$D$759,4, FALSE)</f>
        <v>0</v>
      </c>
      <c r="BY9" s="27">
        <f t="shared" ref="BY9:BY15" si="24">AQ1</f>
        <v>46356</v>
      </c>
      <c r="BZ9" s="87">
        <f>VLOOKUP(BY9, $A$28:$D$759,4, FALSE)</f>
        <v>0</v>
      </c>
      <c r="CA9" s="27">
        <f t="shared" ref="CA9:CA15" si="25">AR1</f>
        <v>46363</v>
      </c>
      <c r="CB9" s="87">
        <f>VLOOKUP(CA9, $A$28:$D$759,4, FALSE)</f>
        <v>0</v>
      </c>
      <c r="CC9" s="27">
        <f t="shared" ref="CC9:CC15" si="26">AS1</f>
        <v>46370</v>
      </c>
      <c r="CD9" s="87">
        <f>VLOOKUP(CC9, $A$28:$D$759,4, FALSE)</f>
        <v>0</v>
      </c>
      <c r="CE9" s="27">
        <f t="shared" ref="CE9:CE15" si="27">AT1</f>
        <v>46377</v>
      </c>
      <c r="CF9" s="87">
        <f>VLOOKUP(CE9, $A$28:$D$759,4, FALSE)</f>
        <v>0</v>
      </c>
      <c r="CG9" s="27">
        <f t="shared" ref="CG9:CG15" si="28">AU1</f>
        <v>46384</v>
      </c>
      <c r="CH9" s="87" t="str">
        <f>VLOOKUP(CG9, $A$28:$D$759,4, FALSE)</f>
        <v>年末年始</v>
      </c>
      <c r="CI9" s="27">
        <f t="shared" ref="CI9:CI15" si="29">AV1</f>
        <v>46391</v>
      </c>
      <c r="CJ9" s="87" t="str">
        <f>VLOOKUP(CI9, $A$28:$D$759,4, FALSE)</f>
        <v>年末年始</v>
      </c>
      <c r="CK9" s="27">
        <f t="shared" ref="CK9:CK15" si="30">AW1</f>
        <v>46398</v>
      </c>
      <c r="CL9" s="87">
        <f>VLOOKUP(CK9, $A$28:$D$759,4, FALSE)</f>
        <v>0</v>
      </c>
      <c r="CM9" s="27">
        <f t="shared" ref="CM9:CM15" si="31">AX1</f>
        <v>46405</v>
      </c>
      <c r="CN9" s="87">
        <f>VLOOKUP(CM9, $A$28:$D$759,4, FALSE)</f>
        <v>0</v>
      </c>
      <c r="CO9" s="27">
        <f t="shared" ref="CO9:CO15" si="32">AY1</f>
        <v>46412</v>
      </c>
      <c r="CP9" s="87">
        <f>VLOOKUP(CO9, $A$28:$D$759,4, FALSE)</f>
        <v>0</v>
      </c>
      <c r="CQ9" s="27">
        <f t="shared" ref="CQ9:CQ15" si="33">AZ1</f>
        <v>46419</v>
      </c>
      <c r="CR9" s="87">
        <f>VLOOKUP(CQ9, $A$28:$D$759,4, FALSE)</f>
        <v>0</v>
      </c>
      <c r="CS9" s="27">
        <f t="shared" ref="CS9:CS15" si="34">BA1</f>
        <v>46426</v>
      </c>
      <c r="CT9" s="87">
        <f>VLOOKUP(CS9, $A$28:$D$759,4, FALSE)</f>
        <v>0</v>
      </c>
      <c r="CU9" s="27">
        <f t="shared" ref="CU9:CU15" si="35">BB1</f>
        <v>46433</v>
      </c>
      <c r="CV9" s="87">
        <f>VLOOKUP(CU9, $A$28:$D$759,4, FALSE)</f>
        <v>0</v>
      </c>
      <c r="CW9" s="27">
        <f t="shared" ref="CW9:CW15" si="36">BC1</f>
        <v>46440</v>
      </c>
      <c r="CX9" s="87">
        <f>VLOOKUP(CW9, $A$28:$D$759,4, FALSE)</f>
        <v>0</v>
      </c>
      <c r="CY9" s="27">
        <f t="shared" ref="CY9:CY15" si="37">BD1</f>
        <v>46447</v>
      </c>
      <c r="CZ9" s="87">
        <f>VLOOKUP(CY9, $A$28:$D$759,4, FALSE)</f>
        <v>0</v>
      </c>
      <c r="DA9" s="27">
        <f t="shared" ref="DA9:DA15" si="38">BE1</f>
        <v>46454</v>
      </c>
      <c r="DB9" s="87">
        <f>VLOOKUP(DA9, $A$28:$D$759,4, FALSE)</f>
        <v>0</v>
      </c>
      <c r="DC9" s="27">
        <f t="shared" ref="DC9:DC15" si="39">BF1</f>
        <v>46461</v>
      </c>
      <c r="DD9" s="87">
        <f>VLOOKUP(DC9, $A$28:$D$759,4, FALSE)</f>
        <v>0</v>
      </c>
      <c r="DE9" s="27">
        <f t="shared" ref="DE9:DE15" si="40">BG1</f>
        <v>46468</v>
      </c>
      <c r="DF9" s="87">
        <f>VLOOKUP(DE9, $A$28:$D$759,4, FALSE)</f>
        <v>0</v>
      </c>
      <c r="DG9" s="27">
        <f t="shared" ref="DG9:DG15" si="41">BH1</f>
        <v>46475</v>
      </c>
      <c r="DH9" s="87">
        <f>VLOOKUP(DG9, $A$28:$D$759,4, FALSE)</f>
        <v>0</v>
      </c>
      <c r="DI9" s="27">
        <f t="shared" ref="DI9:DI15" si="42">BI1</f>
        <v>46482</v>
      </c>
      <c r="DJ9" s="87">
        <f>VLOOKUP(DI9, $A$28:$D$759,4, FALSE)</f>
        <v>0</v>
      </c>
      <c r="DK9" s="27">
        <f t="shared" ref="DK9:DK15" si="43">BJ1</f>
        <v>46489</v>
      </c>
      <c r="DL9" s="87">
        <f>VLOOKUP(DK9, $A$28:$D$759,4, FALSE)</f>
        <v>0</v>
      </c>
      <c r="DM9" s="27">
        <f t="shared" ref="DM9:DM15" si="44">BK1</f>
        <v>46496</v>
      </c>
      <c r="DN9" s="87">
        <f>VLOOKUP(DM9, $A$28:$D$759,4, FALSE)</f>
        <v>0</v>
      </c>
      <c r="DO9" s="27">
        <f t="shared" ref="DO9:DO15" si="45">BL1</f>
        <v>46503</v>
      </c>
      <c r="DP9" s="87">
        <f>VLOOKUP(DO9, $A$28:$D$759,4, FALSE)</f>
        <v>0</v>
      </c>
      <c r="DQ9" s="27">
        <f t="shared" ref="DQ9:DQ15" si="46">BM1</f>
        <v>46510</v>
      </c>
      <c r="DR9" s="87">
        <f>VLOOKUP(DQ9, $A$28:$D$759,4, FALSE)</f>
        <v>0</v>
      </c>
      <c r="DS9" s="27">
        <f t="shared" ref="DS9:DS15" si="47">BN1</f>
        <v>46517</v>
      </c>
      <c r="DT9" s="87">
        <f>VLOOKUP(DS9, $A$28:$D$759,4, FALSE)</f>
        <v>0</v>
      </c>
      <c r="DU9" s="27">
        <f t="shared" ref="DU9:DU15" si="48">BO1</f>
        <v>46524</v>
      </c>
      <c r="DV9" s="87">
        <f>VLOOKUP(DU9, $A$28:$D$759,4, FALSE)</f>
        <v>0</v>
      </c>
      <c r="DW9" s="27">
        <f t="shared" ref="DW9:DW15" si="49">BP1</f>
        <v>46531</v>
      </c>
      <c r="DX9" s="87">
        <f>VLOOKUP(DW9, $A$28:$D$759,4, FALSE)</f>
        <v>0</v>
      </c>
      <c r="DY9" s="27">
        <f t="shared" ref="DY9:DY15" si="50">BQ1</f>
        <v>46538</v>
      </c>
      <c r="DZ9" s="87">
        <f>VLOOKUP(DY9, $A$28:$D$759,4, FALSE)</f>
        <v>0</v>
      </c>
      <c r="EA9" s="27">
        <f t="shared" ref="EA9:EA15" si="51">BR1</f>
        <v>46545</v>
      </c>
      <c r="EB9" s="87">
        <f>VLOOKUP(EA9, $A$28:$D$759,4, FALSE)</f>
        <v>0</v>
      </c>
      <c r="EC9" s="27">
        <f t="shared" ref="EC9:EC15" si="52">BS1</f>
        <v>46552</v>
      </c>
      <c r="ED9" s="87">
        <f>VLOOKUP(EC9, $A$28:$D$759,4, FALSE)</f>
        <v>0</v>
      </c>
      <c r="EE9" s="27">
        <f t="shared" ref="EE9:EE15" si="53">BT1</f>
        <v>46559</v>
      </c>
      <c r="EF9" s="87">
        <f>VLOOKUP(EE9, $A$28:$D$759,4, FALSE)</f>
        <v>0</v>
      </c>
      <c r="EG9" s="27">
        <f t="shared" ref="EG9:EG15" si="54">BU1</f>
        <v>46566</v>
      </c>
      <c r="EH9" s="87">
        <f>VLOOKUP(EG9, $A$28:$D$759,4, FALSE)</f>
        <v>0</v>
      </c>
      <c r="EI9" s="27">
        <f t="shared" ref="EI9:EI15" si="55">BV1</f>
        <v>46573</v>
      </c>
      <c r="EJ9" s="87">
        <f>VLOOKUP(EI9, $A$28:$D$759,4, FALSE)</f>
        <v>0</v>
      </c>
      <c r="EK9" s="27">
        <f t="shared" ref="EK9:EK15" si="56">BW1</f>
        <v>46580</v>
      </c>
      <c r="EL9" s="87" t="str">
        <f>VLOOKUP(EK9, $A$28:$D$759,4, FALSE)</f>
        <v>一時中止</v>
      </c>
      <c r="EM9" s="27">
        <f t="shared" ref="EM9:EM15" si="57">BX1</f>
        <v>46587</v>
      </c>
      <c r="EN9" s="87">
        <f>VLOOKUP(EM9, $A$28:$D$759,4, FALSE)</f>
        <v>0</v>
      </c>
      <c r="EO9" s="27">
        <f t="shared" ref="EO9:EO15" si="58">BY1</f>
        <v>46594</v>
      </c>
      <c r="EP9" s="87">
        <f>VLOOKUP(EO9, $A$28:$D$759,4, FALSE)</f>
        <v>0</v>
      </c>
      <c r="EQ9" s="27">
        <f t="shared" ref="EQ9:EQ15" si="59">BZ1</f>
        <v>46601</v>
      </c>
      <c r="ER9" s="87" t="str">
        <f>VLOOKUP(EQ9, $A$28:$D$759,4, FALSE)</f>
        <v>指定対象外週</v>
      </c>
      <c r="ES9" s="27">
        <f t="shared" ref="ES9:ES15" si="60">CA1</f>
        <v>46608</v>
      </c>
      <c r="ET9" s="87" t="str">
        <f>VLOOKUP(ES9, $A$28:$D$759,4, FALSE)</f>
        <v>指定対象外週</v>
      </c>
      <c r="EU9" s="27">
        <f t="shared" ref="EU9:EU15" si="61">CB1</f>
        <v>46615</v>
      </c>
      <c r="EV9" s="87" t="str">
        <f>VLOOKUP(EU9, $A$28:$D$759,4, FALSE)</f>
        <v>指定対象外週</v>
      </c>
      <c r="EW9" s="27">
        <f t="shared" ref="EW9:EW15" si="62">CC1</f>
        <v>46622</v>
      </c>
      <c r="EX9" s="87" t="str">
        <f>VLOOKUP(EW9, $A$28:$D$759,4, FALSE)</f>
        <v>指定対象外週</v>
      </c>
      <c r="EY9" s="27">
        <f t="shared" ref="EY9:EY15" si="63">CD1</f>
        <v>46629</v>
      </c>
      <c r="EZ9" s="87" t="str">
        <f>VLOOKUP(EY9, $A$28:$D$759,4, FALSE)</f>
        <v>指定対象外週</v>
      </c>
      <c r="FA9" s="27">
        <f t="shared" ref="FA9:FA15" si="64">CE1</f>
        <v>46636</v>
      </c>
      <c r="FB9" s="87">
        <f>VLOOKUP(FA9, $A$28:$D$759,4, FALSE)</f>
        <v>0</v>
      </c>
      <c r="FC9" s="27">
        <f t="shared" ref="FC9:FC15" si="65">CF1</f>
        <v>46643</v>
      </c>
      <c r="FD9" s="87" t="str">
        <f>VLOOKUP(FC9, $A$28:$D$759,4, FALSE)</f>
        <v>夏季休暇</v>
      </c>
      <c r="FE9" s="27">
        <f t="shared" ref="FE9:FE15" si="66">CG1</f>
        <v>46650</v>
      </c>
      <c r="FF9" s="87">
        <f>VLOOKUP(FE9, $A$28:$D$759,4, FALSE)</f>
        <v>0</v>
      </c>
      <c r="FG9" s="27">
        <f t="shared" ref="FG9:FG15" si="67">CH1</f>
        <v>46657</v>
      </c>
      <c r="FH9" s="87">
        <f>VLOOKUP(FG9, $A$28:$D$759,4, FALSE)</f>
        <v>0</v>
      </c>
      <c r="FI9" s="27">
        <f t="shared" ref="FI9:FI15" si="68">CI1</f>
        <v>46664</v>
      </c>
      <c r="FJ9" s="87">
        <f>VLOOKUP(FI9, $A$28:$D$759,4, FALSE)</f>
        <v>0</v>
      </c>
      <c r="FK9" s="27">
        <f t="shared" ref="FK9:FK15" si="69">CJ1</f>
        <v>46671</v>
      </c>
      <c r="FL9" s="87">
        <f>VLOOKUP(FK9, $A$28:$D$759,4, FALSE)</f>
        <v>0</v>
      </c>
      <c r="FM9" s="27">
        <f t="shared" ref="FM9:FM15" si="70">CK1</f>
        <v>46678</v>
      </c>
      <c r="FN9" s="87">
        <f>VLOOKUP(FM9, $A$28:$D$759,4, FALSE)</f>
        <v>0</v>
      </c>
      <c r="FO9" s="27">
        <f t="shared" ref="FO9:FO15" si="71">CL1</f>
        <v>46685</v>
      </c>
      <c r="FP9" s="87">
        <f>VLOOKUP(FO9, $A$28:$D$759,4, FALSE)</f>
        <v>0</v>
      </c>
      <c r="FQ9" s="27">
        <f t="shared" ref="FQ9:FQ15" si="72">CM1</f>
        <v>46692</v>
      </c>
      <c r="FR9" s="87">
        <f>VLOOKUP(FQ9, $A$28:$D$759,4, FALSE)</f>
        <v>0</v>
      </c>
      <c r="FS9" s="27">
        <f t="shared" ref="FS9:FS15" si="73">CN1</f>
        <v>46699</v>
      </c>
      <c r="FT9" s="87">
        <f>VLOOKUP(FS9, $A$28:$D$759,4, FALSE)</f>
        <v>0</v>
      </c>
      <c r="FU9" s="27">
        <f t="shared" ref="FU9:FU15" si="74">CO1</f>
        <v>46706</v>
      </c>
      <c r="FV9" s="87">
        <f>VLOOKUP(FU9, $A$28:$D$759,4, FALSE)</f>
        <v>0</v>
      </c>
      <c r="FW9" s="27">
        <f t="shared" ref="FW9:FW15" si="75">CP1</f>
        <v>46713</v>
      </c>
      <c r="FX9" s="87">
        <f>VLOOKUP(FW9, $A$28:$D$759,4, FALSE)</f>
        <v>0</v>
      </c>
      <c r="FY9" s="27">
        <f t="shared" ref="FY9:FY15" si="76">CQ1</f>
        <v>46720</v>
      </c>
      <c r="FZ9" s="87">
        <f>VLOOKUP(FY9, $A$28:$D$759,4, FALSE)</f>
        <v>0</v>
      </c>
      <c r="GA9" s="27">
        <f t="shared" ref="GA9:GA15" si="77">CR1</f>
        <v>46727</v>
      </c>
      <c r="GB9" s="87">
        <f>VLOOKUP(GA9, $A$28:$D$759,4, FALSE)</f>
        <v>0</v>
      </c>
      <c r="GC9" s="27">
        <f t="shared" ref="GC9:GC15" si="78">CS1</f>
        <v>46734</v>
      </c>
      <c r="GD9" s="87">
        <f>VLOOKUP(GC9, $A$28:$D$759,4, FALSE)</f>
        <v>0</v>
      </c>
      <c r="GE9" s="27">
        <f t="shared" ref="GE9:GE15" si="79">CT1</f>
        <v>46741</v>
      </c>
      <c r="GF9" s="87">
        <f>VLOOKUP(GE9, $A$28:$D$759,4, FALSE)</f>
        <v>0</v>
      </c>
      <c r="GG9" s="27">
        <f t="shared" ref="GG9:GG15" si="80">CU1</f>
        <v>46748</v>
      </c>
      <c r="GH9" s="87">
        <f>VLOOKUP(GG9, $A$28:$D$759,4, FALSE)</f>
        <v>0</v>
      </c>
      <c r="GI9" s="27">
        <f t="shared" ref="GI9:GI15" si="81">CV1</f>
        <v>46755</v>
      </c>
      <c r="GJ9" s="87" t="str">
        <f>VLOOKUP(GI9, $A$28:$D$759,4, FALSE)</f>
        <v>年末年始</v>
      </c>
      <c r="GK9" s="27">
        <f t="shared" ref="GK9:GK15" si="82">CW1</f>
        <v>46762</v>
      </c>
      <c r="GL9" s="87">
        <f>VLOOKUP(GK9, $A$28:$D$759,4, FALSE)</f>
        <v>0</v>
      </c>
      <c r="GM9" s="27">
        <f t="shared" ref="GM9:GM15" si="83">CX1</f>
        <v>46769</v>
      </c>
      <c r="GN9" s="87">
        <f>VLOOKUP(GM9, $A$28:$D$759,4, FALSE)</f>
        <v>0</v>
      </c>
      <c r="GO9" s="27">
        <f t="shared" ref="GO9:GO15" si="84">CY1</f>
        <v>46776</v>
      </c>
      <c r="GP9" s="87">
        <f>VLOOKUP(GO9, $A$28:$D$759,4, FALSE)</f>
        <v>0</v>
      </c>
      <c r="GQ9" s="27">
        <f t="shared" ref="GQ9:GQ15" si="85">CZ1</f>
        <v>46783</v>
      </c>
      <c r="GR9" s="87">
        <f>VLOOKUP(GQ9, $A$28:$D$759,4, FALSE)</f>
        <v>0</v>
      </c>
      <c r="GS9" s="27">
        <f t="shared" ref="GS9:GS15" si="86">DA1</f>
        <v>46790</v>
      </c>
      <c r="GT9" s="87">
        <f>VLOOKUP(GS9, $A$28:$D$759,4, FALSE)</f>
        <v>0</v>
      </c>
      <c r="GU9" s="27">
        <f t="shared" ref="GU9:GU15" si="87">DB1</f>
        <v>46797</v>
      </c>
      <c r="GV9" s="87">
        <f>VLOOKUP(GU9, $A$28:$D$759,4, FALSE)</f>
        <v>0</v>
      </c>
      <c r="GW9" s="27">
        <f t="shared" ref="GW9:GW15" si="88">DC1</f>
        <v>46804</v>
      </c>
      <c r="GX9" s="87">
        <f>VLOOKUP(GW9, $A$28:$D$759,4, FALSE)</f>
        <v>0</v>
      </c>
      <c r="GY9" s="27">
        <f t="shared" ref="GY9:GY15" si="89">DD1</f>
        <v>46811</v>
      </c>
      <c r="GZ9" s="87">
        <f>VLOOKUP(GY9, $A$28:$D$759,4, FALSE)</f>
        <v>0</v>
      </c>
      <c r="HA9" s="27">
        <f t="shared" ref="HA9:HA15" si="90">DE1</f>
        <v>46818</v>
      </c>
      <c r="HB9" s="87">
        <f>VLOOKUP(HA9, $A$28:$D$759,4, FALSE)</f>
        <v>0</v>
      </c>
      <c r="HC9" s="27">
        <f t="shared" ref="HC9:HC15" si="91">DF1</f>
        <v>46825</v>
      </c>
      <c r="HD9" s="87">
        <f>VLOOKUP(HC9, $A$28:$D$759,4, FALSE)</f>
        <v>0</v>
      </c>
      <c r="HE9" s="27">
        <f t="shared" ref="HE9:HE15" si="92">DG1</f>
        <v>46832</v>
      </c>
      <c r="HF9" s="87">
        <f>VLOOKUP(HE9, $A$28:$D$759,4, FALSE)</f>
        <v>0</v>
      </c>
      <c r="HG9" s="27">
        <f t="shared" ref="HG9:HG15" si="93">DH1</f>
        <v>0</v>
      </c>
      <c r="HH9" s="88" t="e">
        <f>VLOOKUP(HG9, $A$28:$D$759,4, FALSE)</f>
        <v>#N/A</v>
      </c>
    </row>
    <row r="10" spans="1:216" s="3" customFormat="1">
      <c r="C10" s="8" t="s">
        <v>4</v>
      </c>
      <c r="D10" s="11">
        <f>D9</f>
        <v>46113</v>
      </c>
      <c r="E10" s="12">
        <f>WEEKDAY(D10)</f>
        <v>4</v>
      </c>
      <c r="F10" s="57" t="str">
        <f>TEXT(E12,"aaa")</f>
        <v>月</v>
      </c>
      <c r="G10" s="29"/>
      <c r="H10" s="89" t="s">
        <v>6</v>
      </c>
      <c r="I10" s="30">
        <f t="shared" ref="I10:I15" si="94">I2</f>
        <v>46119</v>
      </c>
      <c r="J10" s="90" t="str">
        <f t="shared" ref="J10:L15" si="95">VLOOKUP(I10, $A$28:$D$759,4, FALSE)</f>
        <v>指定対象外週</v>
      </c>
      <c r="K10" s="30">
        <f t="shared" ref="K10:K15" si="96">J2</f>
        <v>46126</v>
      </c>
      <c r="L10" s="90" t="str">
        <f t="shared" si="95"/>
        <v>工場製作</v>
      </c>
      <c r="M10" s="30">
        <f t="shared" ref="M10:M15" si="97">K2</f>
        <v>46133</v>
      </c>
      <c r="N10" s="90" t="str">
        <f t="shared" ref="N10" si="98">VLOOKUP(M10, $A$28:$D$759,4, FALSE)</f>
        <v>工場製作</v>
      </c>
      <c r="O10" s="30">
        <f t="shared" ref="O10:O15" si="99">L2</f>
        <v>46140</v>
      </c>
      <c r="P10" s="90" t="str">
        <f t="shared" ref="P10" si="100">VLOOKUP(O10, $A$28:$D$759,4, FALSE)</f>
        <v>工場製作</v>
      </c>
      <c r="Q10" s="30">
        <f t="shared" ref="Q10:Q15" si="101">M2</f>
        <v>46147</v>
      </c>
      <c r="R10" s="90">
        <f t="shared" ref="R10" si="102">VLOOKUP(Q10, $A$28:$D$759,4, FALSE)</f>
        <v>0</v>
      </c>
      <c r="S10" s="30">
        <f t="shared" ref="S10:S15" si="103">N2</f>
        <v>46154</v>
      </c>
      <c r="T10" s="90" t="str">
        <f t="shared" ref="T10" si="104">VLOOKUP(S10, $A$28:$D$759,4, FALSE)</f>
        <v>一時中止</v>
      </c>
      <c r="U10" s="30">
        <f t="shared" ref="U10:U15" si="105">O2</f>
        <v>46161</v>
      </c>
      <c r="V10" s="90">
        <f t="shared" ref="V10" si="106">VLOOKUP(U10, $A$28:$D$759,4, FALSE)</f>
        <v>0</v>
      </c>
      <c r="W10" s="30">
        <f t="shared" ref="W10:W15" si="107">P2</f>
        <v>46168</v>
      </c>
      <c r="X10" s="90">
        <f t="shared" ref="X10" si="108">VLOOKUP(W10, $A$28:$D$759,4, FALSE)</f>
        <v>0</v>
      </c>
      <c r="Y10" s="30">
        <f t="shared" ref="Y10:Y15" si="109">Q2</f>
        <v>46175</v>
      </c>
      <c r="Z10" s="90">
        <f t="shared" ref="Z10" si="110">VLOOKUP(Y10, $A$28:$D$759,4, FALSE)</f>
        <v>0</v>
      </c>
      <c r="AA10" s="30">
        <f t="shared" ref="AA10:AA15" si="111">R2</f>
        <v>46182</v>
      </c>
      <c r="AB10" s="90">
        <f t="shared" ref="AB10" si="112">VLOOKUP(AA10, $A$28:$D$759,4, FALSE)</f>
        <v>0</v>
      </c>
      <c r="AC10" s="30">
        <f t="shared" si="0"/>
        <v>46189</v>
      </c>
      <c r="AD10" s="90">
        <f t="shared" ref="AD10" si="113">VLOOKUP(AC10, $A$28:$D$759,4, FALSE)</f>
        <v>0</v>
      </c>
      <c r="AE10" s="30">
        <f t="shared" si="1"/>
        <v>46196</v>
      </c>
      <c r="AF10" s="90">
        <f t="shared" ref="AF10" si="114">VLOOKUP(AE10, $A$28:$D$759,4, FALSE)</f>
        <v>0</v>
      </c>
      <c r="AG10" s="30">
        <f t="shared" si="2"/>
        <v>46203</v>
      </c>
      <c r="AH10" s="90">
        <f t="shared" ref="AH10" si="115">VLOOKUP(AG10, $A$28:$D$759,4, FALSE)</f>
        <v>0</v>
      </c>
      <c r="AI10" s="30">
        <f t="shared" si="3"/>
        <v>46210</v>
      </c>
      <c r="AJ10" s="90">
        <f t="shared" ref="AJ10" si="116">VLOOKUP(AI10, $A$28:$D$759,4, FALSE)</f>
        <v>0</v>
      </c>
      <c r="AK10" s="30">
        <f t="shared" si="4"/>
        <v>46217</v>
      </c>
      <c r="AL10" s="90">
        <f t="shared" ref="AL10" si="117">VLOOKUP(AK10, $A$28:$D$759,4, FALSE)</f>
        <v>0</v>
      </c>
      <c r="AM10" s="30">
        <f t="shared" si="5"/>
        <v>46224</v>
      </c>
      <c r="AN10" s="90">
        <f t="shared" ref="AN10" si="118">VLOOKUP(AM10, $A$28:$D$759,4, FALSE)</f>
        <v>0</v>
      </c>
      <c r="AO10" s="30">
        <f t="shared" si="6"/>
        <v>46231</v>
      </c>
      <c r="AP10" s="90">
        <f t="shared" ref="AP10" si="119">VLOOKUP(AO10, $A$28:$D$759,4, FALSE)</f>
        <v>0</v>
      </c>
      <c r="AQ10" s="30">
        <f t="shared" si="7"/>
        <v>46238</v>
      </c>
      <c r="AR10" s="90" t="str">
        <f t="shared" ref="AR10" si="120">VLOOKUP(AQ10, $A$28:$D$759,4, FALSE)</f>
        <v>指定対象外週</v>
      </c>
      <c r="AS10" s="30">
        <f t="shared" si="8"/>
        <v>46245</v>
      </c>
      <c r="AT10" s="90" t="str">
        <f t="shared" ref="AT10" si="121">VLOOKUP(AS10, $A$28:$D$759,4, FALSE)</f>
        <v>指定対象外週</v>
      </c>
      <c r="AU10" s="30">
        <f t="shared" si="9"/>
        <v>46252</v>
      </c>
      <c r="AV10" s="90" t="str">
        <f t="shared" ref="AV10" si="122">VLOOKUP(AU10, $A$28:$D$759,4, FALSE)</f>
        <v>指定対象外週</v>
      </c>
      <c r="AW10" s="30">
        <f t="shared" si="10"/>
        <v>46259</v>
      </c>
      <c r="AX10" s="90">
        <f t="shared" ref="AX10" si="123">VLOOKUP(AW10, $A$28:$D$759,4, FALSE)</f>
        <v>0</v>
      </c>
      <c r="AY10" s="30">
        <f t="shared" si="11"/>
        <v>46266</v>
      </c>
      <c r="AZ10" s="90" t="str">
        <f t="shared" ref="AZ10" si="124">VLOOKUP(AY10, $A$28:$D$759,4, FALSE)</f>
        <v>夏季休暇</v>
      </c>
      <c r="BA10" s="30">
        <f t="shared" si="12"/>
        <v>46273</v>
      </c>
      <c r="BB10" s="90">
        <f t="shared" ref="BB10:BD10" si="125">VLOOKUP(BA10, $A$28:$D$759,4, FALSE)</f>
        <v>0</v>
      </c>
      <c r="BC10" s="30">
        <f t="shared" si="13"/>
        <v>46280</v>
      </c>
      <c r="BD10" s="90">
        <f t="shared" si="125"/>
        <v>0</v>
      </c>
      <c r="BE10" s="30">
        <f t="shared" si="14"/>
        <v>46287</v>
      </c>
      <c r="BF10" s="90">
        <f t="shared" ref="BF10" si="126">VLOOKUP(BE10, $A$28:$D$759,4, FALSE)</f>
        <v>0</v>
      </c>
      <c r="BG10" s="30">
        <f t="shared" si="15"/>
        <v>46294</v>
      </c>
      <c r="BH10" s="90">
        <f t="shared" ref="BH10" si="127">VLOOKUP(BG10, $A$28:$D$759,4, FALSE)</f>
        <v>0</v>
      </c>
      <c r="BI10" s="30">
        <f t="shared" si="16"/>
        <v>46301</v>
      </c>
      <c r="BJ10" s="90">
        <f t="shared" ref="BJ10" si="128">VLOOKUP(BI10, $A$28:$D$759,4, FALSE)</f>
        <v>0</v>
      </c>
      <c r="BK10" s="30">
        <f t="shared" si="17"/>
        <v>46308</v>
      </c>
      <c r="BL10" s="90">
        <f t="shared" ref="BL10" si="129">VLOOKUP(BK10, $A$28:$D$759,4, FALSE)</f>
        <v>0</v>
      </c>
      <c r="BM10" s="30">
        <f t="shared" si="18"/>
        <v>46315</v>
      </c>
      <c r="BN10" s="90">
        <f t="shared" ref="BN10" si="130">VLOOKUP(BM10, $A$28:$D$759,4, FALSE)</f>
        <v>0</v>
      </c>
      <c r="BO10" s="30">
        <f t="shared" si="19"/>
        <v>46322</v>
      </c>
      <c r="BP10" s="90">
        <f t="shared" ref="BP10" si="131">VLOOKUP(BO10, $A$28:$D$759,4, FALSE)</f>
        <v>0</v>
      </c>
      <c r="BQ10" s="30">
        <f t="shared" si="20"/>
        <v>46329</v>
      </c>
      <c r="BR10" s="90">
        <f t="shared" ref="BR10" si="132">VLOOKUP(BQ10, $A$28:$D$759,4, FALSE)</f>
        <v>0</v>
      </c>
      <c r="BS10" s="30">
        <f t="shared" si="21"/>
        <v>46336</v>
      </c>
      <c r="BT10" s="90">
        <f t="shared" ref="BT10" si="133">VLOOKUP(BS10, $A$28:$D$759,4, FALSE)</f>
        <v>0</v>
      </c>
      <c r="BU10" s="30">
        <f t="shared" si="22"/>
        <v>46343</v>
      </c>
      <c r="BV10" s="90">
        <f t="shared" ref="BV10" si="134">VLOOKUP(BU10, $A$28:$D$759,4, FALSE)</f>
        <v>0</v>
      </c>
      <c r="BW10" s="30">
        <f t="shared" si="23"/>
        <v>46350</v>
      </c>
      <c r="BX10" s="90">
        <f t="shared" ref="BX10" si="135">VLOOKUP(BW10, $A$28:$D$759,4, FALSE)</f>
        <v>0</v>
      </c>
      <c r="BY10" s="30">
        <f t="shared" si="24"/>
        <v>46357</v>
      </c>
      <c r="BZ10" s="90">
        <f t="shared" ref="BZ10" si="136">VLOOKUP(BY10, $A$28:$D$759,4, FALSE)</f>
        <v>0</v>
      </c>
      <c r="CA10" s="30">
        <f t="shared" si="25"/>
        <v>46364</v>
      </c>
      <c r="CB10" s="90">
        <f t="shared" ref="CB10" si="137">VLOOKUP(CA10, $A$28:$D$759,4, FALSE)</f>
        <v>0</v>
      </c>
      <c r="CC10" s="30">
        <f t="shared" si="26"/>
        <v>46371</v>
      </c>
      <c r="CD10" s="90">
        <f t="shared" ref="CD10" si="138">VLOOKUP(CC10, $A$28:$D$759,4, FALSE)</f>
        <v>0</v>
      </c>
      <c r="CE10" s="30">
        <f t="shared" si="27"/>
        <v>46378</v>
      </c>
      <c r="CF10" s="90">
        <f t="shared" ref="CF10" si="139">VLOOKUP(CE10, $A$28:$D$759,4, FALSE)</f>
        <v>0</v>
      </c>
      <c r="CG10" s="30">
        <f t="shared" si="28"/>
        <v>46385</v>
      </c>
      <c r="CH10" s="90" t="str">
        <f t="shared" ref="CH10" si="140">VLOOKUP(CG10, $A$28:$D$759,4, FALSE)</f>
        <v>年末年始</v>
      </c>
      <c r="CI10" s="30">
        <f t="shared" si="29"/>
        <v>46392</v>
      </c>
      <c r="CJ10" s="90">
        <f t="shared" ref="CJ10" si="141">VLOOKUP(CI10, $A$28:$D$759,4, FALSE)</f>
        <v>0</v>
      </c>
      <c r="CK10" s="30">
        <f t="shared" si="30"/>
        <v>46399</v>
      </c>
      <c r="CL10" s="90">
        <f t="shared" ref="CL10" si="142">VLOOKUP(CK10, $A$28:$D$759,4, FALSE)</f>
        <v>0</v>
      </c>
      <c r="CM10" s="30">
        <f t="shared" si="31"/>
        <v>46406</v>
      </c>
      <c r="CN10" s="90">
        <f t="shared" ref="CN10" si="143">VLOOKUP(CM10, $A$28:$D$759,4, FALSE)</f>
        <v>0</v>
      </c>
      <c r="CO10" s="30">
        <f t="shared" si="32"/>
        <v>46413</v>
      </c>
      <c r="CP10" s="90">
        <f t="shared" ref="CP10" si="144">VLOOKUP(CO10, $A$28:$D$759,4, FALSE)</f>
        <v>0</v>
      </c>
      <c r="CQ10" s="30">
        <f t="shared" si="33"/>
        <v>46420</v>
      </c>
      <c r="CR10" s="90">
        <f t="shared" ref="CR10" si="145">VLOOKUP(CQ10, $A$28:$D$759,4, FALSE)</f>
        <v>0</v>
      </c>
      <c r="CS10" s="30">
        <f t="shared" si="34"/>
        <v>46427</v>
      </c>
      <c r="CT10" s="90">
        <f t="shared" ref="CT10" si="146">VLOOKUP(CS10, $A$28:$D$759,4, FALSE)</f>
        <v>0</v>
      </c>
      <c r="CU10" s="30">
        <f t="shared" si="35"/>
        <v>46434</v>
      </c>
      <c r="CV10" s="90">
        <f t="shared" ref="CV10" si="147">VLOOKUP(CU10, $A$28:$D$759,4, FALSE)</f>
        <v>0</v>
      </c>
      <c r="CW10" s="30">
        <f t="shared" si="36"/>
        <v>46441</v>
      </c>
      <c r="CX10" s="90">
        <f t="shared" ref="CX10" si="148">VLOOKUP(CW10, $A$28:$D$759,4, FALSE)</f>
        <v>0</v>
      </c>
      <c r="CY10" s="30">
        <f t="shared" si="37"/>
        <v>46448</v>
      </c>
      <c r="CZ10" s="90">
        <f t="shared" ref="CZ10" si="149">VLOOKUP(CY10, $A$28:$D$759,4, FALSE)</f>
        <v>0</v>
      </c>
      <c r="DA10" s="30">
        <f t="shared" si="38"/>
        <v>46455</v>
      </c>
      <c r="DB10" s="90">
        <f t="shared" ref="DB10" si="150">VLOOKUP(DA10, $A$28:$D$759,4, FALSE)</f>
        <v>0</v>
      </c>
      <c r="DC10" s="30">
        <f t="shared" si="39"/>
        <v>46462</v>
      </c>
      <c r="DD10" s="90">
        <f t="shared" ref="DD10" si="151">VLOOKUP(DC10, $A$28:$D$759,4, FALSE)</f>
        <v>0</v>
      </c>
      <c r="DE10" s="30">
        <f t="shared" si="40"/>
        <v>46469</v>
      </c>
      <c r="DF10" s="90">
        <f t="shared" ref="DF10" si="152">VLOOKUP(DE10, $A$28:$D$759,4, FALSE)</f>
        <v>0</v>
      </c>
      <c r="DG10" s="30">
        <f t="shared" si="41"/>
        <v>46476</v>
      </c>
      <c r="DH10" s="90">
        <f t="shared" ref="DH10" si="153">VLOOKUP(DG10, $A$28:$D$759,4, FALSE)</f>
        <v>0</v>
      </c>
      <c r="DI10" s="30">
        <f t="shared" si="42"/>
        <v>46483</v>
      </c>
      <c r="DJ10" s="90">
        <f t="shared" ref="DJ10" si="154">VLOOKUP(DI10, $A$28:$D$759,4, FALSE)</f>
        <v>0</v>
      </c>
      <c r="DK10" s="30">
        <f t="shared" si="43"/>
        <v>46490</v>
      </c>
      <c r="DL10" s="90">
        <f t="shared" ref="DL10" si="155">VLOOKUP(DK10, $A$28:$D$759,4, FALSE)</f>
        <v>0</v>
      </c>
      <c r="DM10" s="30">
        <f t="shared" si="44"/>
        <v>46497</v>
      </c>
      <c r="DN10" s="90">
        <f t="shared" ref="DN10" si="156">VLOOKUP(DM10, $A$28:$D$759,4, FALSE)</f>
        <v>0</v>
      </c>
      <c r="DO10" s="30">
        <f t="shared" si="45"/>
        <v>46504</v>
      </c>
      <c r="DP10" s="90">
        <f t="shared" ref="DP10" si="157">VLOOKUP(DO10, $A$28:$D$759,4, FALSE)</f>
        <v>0</v>
      </c>
      <c r="DQ10" s="30">
        <f t="shared" si="46"/>
        <v>46511</v>
      </c>
      <c r="DR10" s="90">
        <f t="shared" ref="DR10" si="158">VLOOKUP(DQ10, $A$28:$D$759,4, FALSE)</f>
        <v>0</v>
      </c>
      <c r="DS10" s="30">
        <f t="shared" si="47"/>
        <v>46518</v>
      </c>
      <c r="DT10" s="90">
        <f t="shared" ref="DT10" si="159">VLOOKUP(DS10, $A$28:$D$759,4, FALSE)</f>
        <v>0</v>
      </c>
      <c r="DU10" s="30">
        <f t="shared" si="48"/>
        <v>46525</v>
      </c>
      <c r="DV10" s="90">
        <f t="shared" ref="DV10" si="160">VLOOKUP(DU10, $A$28:$D$759,4, FALSE)</f>
        <v>0</v>
      </c>
      <c r="DW10" s="30">
        <f t="shared" si="49"/>
        <v>46532</v>
      </c>
      <c r="DX10" s="90">
        <f t="shared" ref="DX10" si="161">VLOOKUP(DW10, $A$28:$D$759,4, FALSE)</f>
        <v>0</v>
      </c>
      <c r="DY10" s="30">
        <f t="shared" si="50"/>
        <v>46539</v>
      </c>
      <c r="DZ10" s="90">
        <f t="shared" ref="DZ10" si="162">VLOOKUP(DY10, $A$28:$D$759,4, FALSE)</f>
        <v>0</v>
      </c>
      <c r="EA10" s="30">
        <f t="shared" si="51"/>
        <v>46546</v>
      </c>
      <c r="EB10" s="90">
        <f t="shared" ref="EB10" si="163">VLOOKUP(EA10, $A$28:$D$759,4, FALSE)</f>
        <v>0</v>
      </c>
      <c r="EC10" s="30">
        <f t="shared" si="52"/>
        <v>46553</v>
      </c>
      <c r="ED10" s="90">
        <f t="shared" ref="ED10" si="164">VLOOKUP(EC10, $A$28:$D$759,4, FALSE)</f>
        <v>0</v>
      </c>
      <c r="EE10" s="30">
        <f t="shared" si="53"/>
        <v>46560</v>
      </c>
      <c r="EF10" s="90">
        <f t="shared" ref="EF10" si="165">VLOOKUP(EE10, $A$28:$D$759,4, FALSE)</f>
        <v>0</v>
      </c>
      <c r="EG10" s="30">
        <f t="shared" si="54"/>
        <v>46567</v>
      </c>
      <c r="EH10" s="90">
        <f t="shared" ref="EH10" si="166">VLOOKUP(EG10, $A$28:$D$759,4, FALSE)</f>
        <v>0</v>
      </c>
      <c r="EI10" s="30">
        <f t="shared" si="55"/>
        <v>46574</v>
      </c>
      <c r="EJ10" s="90">
        <f t="shared" ref="EJ10" si="167">VLOOKUP(EI10, $A$28:$D$759,4, FALSE)</f>
        <v>0</v>
      </c>
      <c r="EK10" s="30">
        <f t="shared" si="56"/>
        <v>46581</v>
      </c>
      <c r="EL10" s="90" t="str">
        <f t="shared" ref="EL10" si="168">VLOOKUP(EK10, $A$28:$D$759,4, FALSE)</f>
        <v>一時中止</v>
      </c>
      <c r="EM10" s="30">
        <f t="shared" si="57"/>
        <v>46588</v>
      </c>
      <c r="EN10" s="90">
        <f t="shared" ref="EN10" si="169">VLOOKUP(EM10, $A$28:$D$759,4, FALSE)</f>
        <v>0</v>
      </c>
      <c r="EO10" s="30">
        <f t="shared" si="58"/>
        <v>46595</v>
      </c>
      <c r="EP10" s="90">
        <f t="shared" ref="EP10" si="170">VLOOKUP(EO10, $A$28:$D$759,4, FALSE)</f>
        <v>0</v>
      </c>
      <c r="EQ10" s="30">
        <f t="shared" si="59"/>
        <v>46602</v>
      </c>
      <c r="ER10" s="90" t="str">
        <f t="shared" ref="ER10" si="171">VLOOKUP(EQ10, $A$28:$D$759,4, FALSE)</f>
        <v>指定対象外週</v>
      </c>
      <c r="ES10" s="30">
        <f t="shared" si="60"/>
        <v>46609</v>
      </c>
      <c r="ET10" s="90" t="str">
        <f t="shared" ref="ET10" si="172">VLOOKUP(ES10, $A$28:$D$759,4, FALSE)</f>
        <v>指定対象外週</v>
      </c>
      <c r="EU10" s="30">
        <f t="shared" si="61"/>
        <v>46616</v>
      </c>
      <c r="EV10" s="90" t="str">
        <f t="shared" ref="EV10" si="173">VLOOKUP(EU10, $A$28:$D$759,4, FALSE)</f>
        <v>指定対象外週</v>
      </c>
      <c r="EW10" s="30">
        <f t="shared" si="62"/>
        <v>46623</v>
      </c>
      <c r="EX10" s="90" t="str">
        <f t="shared" ref="EX10" si="174">VLOOKUP(EW10, $A$28:$D$759,4, FALSE)</f>
        <v>指定対象外週</v>
      </c>
      <c r="EY10" s="30">
        <f t="shared" si="63"/>
        <v>46630</v>
      </c>
      <c r="EZ10" s="90" t="str">
        <f t="shared" ref="EZ10" si="175">VLOOKUP(EY10, $A$28:$D$759,4, FALSE)</f>
        <v>指定対象外週</v>
      </c>
      <c r="FA10" s="30">
        <f t="shared" si="64"/>
        <v>46637</v>
      </c>
      <c r="FB10" s="90">
        <f t="shared" ref="FB10" si="176">VLOOKUP(FA10, $A$28:$D$759,4, FALSE)</f>
        <v>0</v>
      </c>
      <c r="FC10" s="30">
        <f t="shared" si="65"/>
        <v>46644</v>
      </c>
      <c r="FD10" s="90" t="str">
        <f t="shared" ref="FD10" si="177">VLOOKUP(FC10, $A$28:$D$759,4, FALSE)</f>
        <v>夏季休暇</v>
      </c>
      <c r="FE10" s="30">
        <f t="shared" si="66"/>
        <v>46651</v>
      </c>
      <c r="FF10" s="90">
        <f t="shared" ref="FF10" si="178">VLOOKUP(FE10, $A$28:$D$759,4, FALSE)</f>
        <v>0</v>
      </c>
      <c r="FG10" s="30">
        <f t="shared" si="67"/>
        <v>46658</v>
      </c>
      <c r="FH10" s="90">
        <f t="shared" ref="FH10" si="179">VLOOKUP(FG10, $A$28:$D$759,4, FALSE)</f>
        <v>0</v>
      </c>
      <c r="FI10" s="30">
        <f t="shared" si="68"/>
        <v>46665</v>
      </c>
      <c r="FJ10" s="90">
        <f t="shared" ref="FJ10" si="180">VLOOKUP(FI10, $A$28:$D$759,4, FALSE)</f>
        <v>0</v>
      </c>
      <c r="FK10" s="30">
        <f t="shared" si="69"/>
        <v>46672</v>
      </c>
      <c r="FL10" s="90">
        <f t="shared" ref="FL10" si="181">VLOOKUP(FK10, $A$28:$D$759,4, FALSE)</f>
        <v>0</v>
      </c>
      <c r="FM10" s="30">
        <f t="shared" si="70"/>
        <v>46679</v>
      </c>
      <c r="FN10" s="90">
        <f t="shared" ref="FN10" si="182">VLOOKUP(FM10, $A$28:$D$759,4, FALSE)</f>
        <v>0</v>
      </c>
      <c r="FO10" s="30">
        <f t="shared" si="71"/>
        <v>46686</v>
      </c>
      <c r="FP10" s="90">
        <f t="shared" ref="FP10" si="183">VLOOKUP(FO10, $A$28:$D$759,4, FALSE)</f>
        <v>0</v>
      </c>
      <c r="FQ10" s="30">
        <f t="shared" si="72"/>
        <v>46693</v>
      </c>
      <c r="FR10" s="90">
        <f t="shared" ref="FR10" si="184">VLOOKUP(FQ10, $A$28:$D$759,4, FALSE)</f>
        <v>0</v>
      </c>
      <c r="FS10" s="30">
        <f t="shared" si="73"/>
        <v>46700</v>
      </c>
      <c r="FT10" s="90">
        <f t="shared" ref="FT10" si="185">VLOOKUP(FS10, $A$28:$D$759,4, FALSE)</f>
        <v>0</v>
      </c>
      <c r="FU10" s="30">
        <f t="shared" si="74"/>
        <v>46707</v>
      </c>
      <c r="FV10" s="90">
        <f t="shared" ref="FV10" si="186">VLOOKUP(FU10, $A$28:$D$759,4, FALSE)</f>
        <v>0</v>
      </c>
      <c r="FW10" s="30">
        <f t="shared" si="75"/>
        <v>46714</v>
      </c>
      <c r="FX10" s="90">
        <f t="shared" ref="FX10" si="187">VLOOKUP(FW10, $A$28:$D$759,4, FALSE)</f>
        <v>0</v>
      </c>
      <c r="FY10" s="30">
        <f t="shared" si="76"/>
        <v>46721</v>
      </c>
      <c r="FZ10" s="90">
        <f t="shared" ref="FZ10" si="188">VLOOKUP(FY10, $A$28:$D$759,4, FALSE)</f>
        <v>0</v>
      </c>
      <c r="GA10" s="30">
        <f t="shared" si="77"/>
        <v>46728</v>
      </c>
      <c r="GB10" s="90">
        <f t="shared" ref="GB10" si="189">VLOOKUP(GA10, $A$28:$D$759,4, FALSE)</f>
        <v>0</v>
      </c>
      <c r="GC10" s="30">
        <f t="shared" si="78"/>
        <v>46735</v>
      </c>
      <c r="GD10" s="90">
        <f t="shared" ref="GD10" si="190">VLOOKUP(GC10, $A$28:$D$759,4, FALSE)</f>
        <v>0</v>
      </c>
      <c r="GE10" s="30">
        <f t="shared" si="79"/>
        <v>46742</v>
      </c>
      <c r="GF10" s="90">
        <f t="shared" ref="GF10" si="191">VLOOKUP(GE10, $A$28:$D$759,4, FALSE)</f>
        <v>0</v>
      </c>
      <c r="GG10" s="30">
        <f t="shared" si="80"/>
        <v>46749</v>
      </c>
      <c r="GH10" s="90" t="str">
        <f t="shared" ref="GH10" si="192">VLOOKUP(GG10, $A$28:$D$759,4, FALSE)</f>
        <v>現場閉所</v>
      </c>
      <c r="GI10" s="30">
        <f t="shared" si="81"/>
        <v>46756</v>
      </c>
      <c r="GJ10" s="90">
        <f t="shared" ref="GJ10" si="193">VLOOKUP(GI10, $A$28:$D$759,4, FALSE)</f>
        <v>0</v>
      </c>
      <c r="GK10" s="30">
        <f t="shared" si="82"/>
        <v>46763</v>
      </c>
      <c r="GL10" s="90">
        <f t="shared" ref="GL10" si="194">VLOOKUP(GK10, $A$28:$D$759,4, FALSE)</f>
        <v>0</v>
      </c>
      <c r="GM10" s="30">
        <f t="shared" si="83"/>
        <v>46770</v>
      </c>
      <c r="GN10" s="90">
        <f t="shared" ref="GN10" si="195">VLOOKUP(GM10, $A$28:$D$759,4, FALSE)</f>
        <v>0</v>
      </c>
      <c r="GO10" s="30">
        <f t="shared" si="84"/>
        <v>46777</v>
      </c>
      <c r="GP10" s="90">
        <f t="shared" ref="GP10" si="196">VLOOKUP(GO10, $A$28:$D$759,4, FALSE)</f>
        <v>0</v>
      </c>
      <c r="GQ10" s="30">
        <f t="shared" si="85"/>
        <v>46784</v>
      </c>
      <c r="GR10" s="90">
        <f t="shared" ref="GR10" si="197">VLOOKUP(GQ10, $A$28:$D$759,4, FALSE)</f>
        <v>0</v>
      </c>
      <c r="GS10" s="30">
        <f t="shared" si="86"/>
        <v>46791</v>
      </c>
      <c r="GT10" s="90">
        <f t="shared" ref="GT10" si="198">VLOOKUP(GS10, $A$28:$D$759,4, FALSE)</f>
        <v>0</v>
      </c>
      <c r="GU10" s="30">
        <f t="shared" si="87"/>
        <v>46798</v>
      </c>
      <c r="GV10" s="90">
        <f t="shared" ref="GV10" si="199">VLOOKUP(GU10, $A$28:$D$759,4, FALSE)</f>
        <v>0</v>
      </c>
      <c r="GW10" s="30">
        <f t="shared" si="88"/>
        <v>46805</v>
      </c>
      <c r="GX10" s="90">
        <f t="shared" ref="GX10" si="200">VLOOKUP(GW10, $A$28:$D$759,4, FALSE)</f>
        <v>0</v>
      </c>
      <c r="GY10" s="30">
        <f t="shared" si="89"/>
        <v>46812</v>
      </c>
      <c r="GZ10" s="90">
        <f t="shared" ref="GZ10" si="201">VLOOKUP(GY10, $A$28:$D$759,4, FALSE)</f>
        <v>0</v>
      </c>
      <c r="HA10" s="30">
        <f t="shared" si="90"/>
        <v>46819</v>
      </c>
      <c r="HB10" s="90">
        <f t="shared" ref="HB10" si="202">VLOOKUP(HA10, $A$28:$D$759,4, FALSE)</f>
        <v>0</v>
      </c>
      <c r="HC10" s="30">
        <f t="shared" si="91"/>
        <v>46826</v>
      </c>
      <c r="HD10" s="90">
        <f t="shared" ref="HD10" si="203">VLOOKUP(HC10, $A$28:$D$759,4, FALSE)</f>
        <v>0</v>
      </c>
      <c r="HE10" s="30">
        <f t="shared" si="92"/>
        <v>46833</v>
      </c>
      <c r="HF10" s="90">
        <f t="shared" ref="HF10" si="204">VLOOKUP(HE10, $A$28:$D$759,4, FALSE)</f>
        <v>0</v>
      </c>
      <c r="HG10" s="30">
        <f t="shared" si="93"/>
        <v>0</v>
      </c>
      <c r="HH10" s="65" t="e">
        <f t="shared" ref="HH10" si="205">VLOOKUP(HG10, $A$28:$D$759,4, FALSE)</f>
        <v>#N/A</v>
      </c>
    </row>
    <row r="11" spans="1:216" s="3" customFormat="1">
      <c r="C11" s="8" t="s">
        <v>18</v>
      </c>
      <c r="D11" s="12">
        <f>E10</f>
        <v>4</v>
      </c>
      <c r="E11" s="12"/>
      <c r="F11" s="57"/>
      <c r="G11" s="29"/>
      <c r="H11" s="89" t="s">
        <v>7</v>
      </c>
      <c r="I11" s="30">
        <f t="shared" si="94"/>
        <v>46120</v>
      </c>
      <c r="J11" s="90" t="str">
        <f t="shared" si="95"/>
        <v>指定対象外週</v>
      </c>
      <c r="K11" s="30">
        <f t="shared" si="96"/>
        <v>46127</v>
      </c>
      <c r="L11" s="90" t="str">
        <f t="shared" si="95"/>
        <v>工場製作</v>
      </c>
      <c r="M11" s="30">
        <f t="shared" si="97"/>
        <v>46134</v>
      </c>
      <c r="N11" s="90" t="str">
        <f t="shared" ref="N11" si="206">VLOOKUP(M11, $A$28:$D$759,4, FALSE)</f>
        <v>工場製作</v>
      </c>
      <c r="O11" s="30">
        <f t="shared" si="99"/>
        <v>46141</v>
      </c>
      <c r="P11" s="90" t="str">
        <f t="shared" ref="P11" si="207">VLOOKUP(O11, $A$28:$D$759,4, FALSE)</f>
        <v>工場製作</v>
      </c>
      <c r="Q11" s="30">
        <f t="shared" si="101"/>
        <v>46148</v>
      </c>
      <c r="R11" s="90">
        <f t="shared" ref="R11" si="208">VLOOKUP(Q11, $A$28:$D$759,4, FALSE)</f>
        <v>0</v>
      </c>
      <c r="S11" s="30">
        <f t="shared" si="103"/>
        <v>46155</v>
      </c>
      <c r="T11" s="90" t="str">
        <f t="shared" ref="T11" si="209">VLOOKUP(S11, $A$28:$D$759,4, FALSE)</f>
        <v>一時中止</v>
      </c>
      <c r="U11" s="30">
        <f t="shared" si="105"/>
        <v>46162</v>
      </c>
      <c r="V11" s="90">
        <f t="shared" ref="V11" si="210">VLOOKUP(U11, $A$28:$D$759,4, FALSE)</f>
        <v>0</v>
      </c>
      <c r="W11" s="30">
        <f t="shared" si="107"/>
        <v>46169</v>
      </c>
      <c r="X11" s="90">
        <f t="shared" ref="X11" si="211">VLOOKUP(W11, $A$28:$D$759,4, FALSE)</f>
        <v>0</v>
      </c>
      <c r="Y11" s="30">
        <f t="shared" si="109"/>
        <v>46176</v>
      </c>
      <c r="Z11" s="90">
        <f t="shared" ref="Z11" si="212">VLOOKUP(Y11, $A$28:$D$759,4, FALSE)</f>
        <v>0</v>
      </c>
      <c r="AA11" s="30">
        <f t="shared" si="111"/>
        <v>46183</v>
      </c>
      <c r="AB11" s="90">
        <f t="shared" ref="AB11" si="213">VLOOKUP(AA11, $A$28:$D$759,4, FALSE)</f>
        <v>0</v>
      </c>
      <c r="AC11" s="30">
        <f t="shared" si="0"/>
        <v>46190</v>
      </c>
      <c r="AD11" s="90">
        <f t="shared" ref="AD11" si="214">VLOOKUP(AC11, $A$28:$D$759,4, FALSE)</f>
        <v>0</v>
      </c>
      <c r="AE11" s="30">
        <f t="shared" si="1"/>
        <v>46197</v>
      </c>
      <c r="AF11" s="90">
        <f t="shared" ref="AF11" si="215">VLOOKUP(AE11, $A$28:$D$759,4, FALSE)</f>
        <v>0</v>
      </c>
      <c r="AG11" s="30">
        <f t="shared" si="2"/>
        <v>46204</v>
      </c>
      <c r="AH11" s="90">
        <f t="shared" ref="AH11" si="216">VLOOKUP(AG11, $A$28:$D$759,4, FALSE)</f>
        <v>0</v>
      </c>
      <c r="AI11" s="30">
        <f t="shared" si="3"/>
        <v>46211</v>
      </c>
      <c r="AJ11" s="90">
        <f t="shared" ref="AJ11" si="217">VLOOKUP(AI11, $A$28:$D$759,4, FALSE)</f>
        <v>0</v>
      </c>
      <c r="AK11" s="30">
        <f t="shared" si="4"/>
        <v>46218</v>
      </c>
      <c r="AL11" s="90">
        <f t="shared" ref="AL11" si="218">VLOOKUP(AK11, $A$28:$D$759,4, FALSE)</f>
        <v>0</v>
      </c>
      <c r="AM11" s="30">
        <f t="shared" si="5"/>
        <v>46225</v>
      </c>
      <c r="AN11" s="90">
        <f t="shared" ref="AN11" si="219">VLOOKUP(AM11, $A$28:$D$759,4, FALSE)</f>
        <v>0</v>
      </c>
      <c r="AO11" s="30">
        <f t="shared" si="6"/>
        <v>46232</v>
      </c>
      <c r="AP11" s="90">
        <f t="shared" ref="AP11" si="220">VLOOKUP(AO11, $A$28:$D$759,4, FALSE)</f>
        <v>0</v>
      </c>
      <c r="AQ11" s="30">
        <f t="shared" si="7"/>
        <v>46239</v>
      </c>
      <c r="AR11" s="90" t="str">
        <f t="shared" ref="AR11" si="221">VLOOKUP(AQ11, $A$28:$D$759,4, FALSE)</f>
        <v>指定対象外週</v>
      </c>
      <c r="AS11" s="30">
        <f t="shared" si="8"/>
        <v>46246</v>
      </c>
      <c r="AT11" s="90" t="str">
        <f t="shared" ref="AT11" si="222">VLOOKUP(AS11, $A$28:$D$759,4, FALSE)</f>
        <v>指定対象外週</v>
      </c>
      <c r="AU11" s="30">
        <f t="shared" si="9"/>
        <v>46253</v>
      </c>
      <c r="AV11" s="90" t="str">
        <f t="shared" ref="AV11" si="223">VLOOKUP(AU11, $A$28:$D$759,4, FALSE)</f>
        <v>指定対象外週</v>
      </c>
      <c r="AW11" s="30">
        <f t="shared" si="10"/>
        <v>46260</v>
      </c>
      <c r="AX11" s="90">
        <f t="shared" ref="AX11" si="224">VLOOKUP(AW11, $A$28:$D$759,4, FALSE)</f>
        <v>0</v>
      </c>
      <c r="AY11" s="30">
        <f t="shared" si="11"/>
        <v>46267</v>
      </c>
      <c r="AZ11" s="90" t="str">
        <f t="shared" ref="AZ11" si="225">VLOOKUP(AY11, $A$28:$D$759,4, FALSE)</f>
        <v>夏季休暇</v>
      </c>
      <c r="BA11" s="30">
        <f t="shared" si="12"/>
        <v>46274</v>
      </c>
      <c r="BB11" s="90">
        <f t="shared" ref="BB11:BD11" si="226">VLOOKUP(BA11, $A$28:$D$759,4, FALSE)</f>
        <v>0</v>
      </c>
      <c r="BC11" s="30">
        <f t="shared" si="13"/>
        <v>46281</v>
      </c>
      <c r="BD11" s="90">
        <f t="shared" si="226"/>
        <v>0</v>
      </c>
      <c r="BE11" s="30">
        <f t="shared" si="14"/>
        <v>46288</v>
      </c>
      <c r="BF11" s="90">
        <f t="shared" ref="BF11" si="227">VLOOKUP(BE11, $A$28:$D$759,4, FALSE)</f>
        <v>0</v>
      </c>
      <c r="BG11" s="30">
        <f t="shared" si="15"/>
        <v>46295</v>
      </c>
      <c r="BH11" s="90">
        <f t="shared" ref="BH11" si="228">VLOOKUP(BG11, $A$28:$D$759,4, FALSE)</f>
        <v>0</v>
      </c>
      <c r="BI11" s="30">
        <f t="shared" si="16"/>
        <v>46302</v>
      </c>
      <c r="BJ11" s="90">
        <f t="shared" ref="BJ11" si="229">VLOOKUP(BI11, $A$28:$D$759,4, FALSE)</f>
        <v>0</v>
      </c>
      <c r="BK11" s="30">
        <f t="shared" si="17"/>
        <v>46309</v>
      </c>
      <c r="BL11" s="90">
        <f t="shared" ref="BL11" si="230">VLOOKUP(BK11, $A$28:$D$759,4, FALSE)</f>
        <v>0</v>
      </c>
      <c r="BM11" s="30">
        <f t="shared" si="18"/>
        <v>46316</v>
      </c>
      <c r="BN11" s="90">
        <f t="shared" ref="BN11" si="231">VLOOKUP(BM11, $A$28:$D$759,4, FALSE)</f>
        <v>0</v>
      </c>
      <c r="BO11" s="30">
        <f t="shared" si="19"/>
        <v>46323</v>
      </c>
      <c r="BP11" s="90">
        <f t="shared" ref="BP11" si="232">VLOOKUP(BO11, $A$28:$D$759,4, FALSE)</f>
        <v>0</v>
      </c>
      <c r="BQ11" s="30">
        <f t="shared" si="20"/>
        <v>46330</v>
      </c>
      <c r="BR11" s="90">
        <f t="shared" ref="BR11" si="233">VLOOKUP(BQ11, $A$28:$D$759,4, FALSE)</f>
        <v>0</v>
      </c>
      <c r="BS11" s="30">
        <f t="shared" si="21"/>
        <v>46337</v>
      </c>
      <c r="BT11" s="90">
        <f t="shared" ref="BT11" si="234">VLOOKUP(BS11, $A$28:$D$759,4, FALSE)</f>
        <v>0</v>
      </c>
      <c r="BU11" s="30">
        <f t="shared" si="22"/>
        <v>46344</v>
      </c>
      <c r="BV11" s="90">
        <f t="shared" ref="BV11" si="235">VLOOKUP(BU11, $A$28:$D$759,4, FALSE)</f>
        <v>0</v>
      </c>
      <c r="BW11" s="30">
        <f t="shared" si="23"/>
        <v>46351</v>
      </c>
      <c r="BX11" s="90">
        <f t="shared" ref="BX11" si="236">VLOOKUP(BW11, $A$28:$D$759,4, FALSE)</f>
        <v>0</v>
      </c>
      <c r="BY11" s="30">
        <f t="shared" si="24"/>
        <v>46358</v>
      </c>
      <c r="BZ11" s="90">
        <f t="shared" ref="BZ11" si="237">VLOOKUP(BY11, $A$28:$D$759,4, FALSE)</f>
        <v>0</v>
      </c>
      <c r="CA11" s="30">
        <f t="shared" si="25"/>
        <v>46365</v>
      </c>
      <c r="CB11" s="90">
        <f t="shared" ref="CB11" si="238">VLOOKUP(CA11, $A$28:$D$759,4, FALSE)</f>
        <v>0</v>
      </c>
      <c r="CC11" s="30">
        <f t="shared" si="26"/>
        <v>46372</v>
      </c>
      <c r="CD11" s="90">
        <f t="shared" ref="CD11" si="239">VLOOKUP(CC11, $A$28:$D$759,4, FALSE)</f>
        <v>0</v>
      </c>
      <c r="CE11" s="30">
        <f t="shared" si="27"/>
        <v>46379</v>
      </c>
      <c r="CF11" s="90">
        <f t="shared" ref="CF11" si="240">VLOOKUP(CE11, $A$28:$D$759,4, FALSE)</f>
        <v>0</v>
      </c>
      <c r="CG11" s="30">
        <f t="shared" si="28"/>
        <v>46386</v>
      </c>
      <c r="CH11" s="90" t="str">
        <f t="shared" ref="CH11" si="241">VLOOKUP(CG11, $A$28:$D$759,4, FALSE)</f>
        <v>年末年始</v>
      </c>
      <c r="CI11" s="30">
        <f t="shared" si="29"/>
        <v>46393</v>
      </c>
      <c r="CJ11" s="90">
        <f t="shared" ref="CJ11" si="242">VLOOKUP(CI11, $A$28:$D$759,4, FALSE)</f>
        <v>0</v>
      </c>
      <c r="CK11" s="30">
        <f t="shared" si="30"/>
        <v>46400</v>
      </c>
      <c r="CL11" s="90">
        <f t="shared" ref="CL11" si="243">VLOOKUP(CK11, $A$28:$D$759,4, FALSE)</f>
        <v>0</v>
      </c>
      <c r="CM11" s="30">
        <f t="shared" si="31"/>
        <v>46407</v>
      </c>
      <c r="CN11" s="90">
        <f t="shared" ref="CN11" si="244">VLOOKUP(CM11, $A$28:$D$759,4, FALSE)</f>
        <v>0</v>
      </c>
      <c r="CO11" s="30">
        <f t="shared" si="32"/>
        <v>46414</v>
      </c>
      <c r="CP11" s="90">
        <f t="shared" ref="CP11" si="245">VLOOKUP(CO11, $A$28:$D$759,4, FALSE)</f>
        <v>0</v>
      </c>
      <c r="CQ11" s="30">
        <f t="shared" si="33"/>
        <v>46421</v>
      </c>
      <c r="CR11" s="90">
        <f t="shared" ref="CR11" si="246">VLOOKUP(CQ11, $A$28:$D$759,4, FALSE)</f>
        <v>0</v>
      </c>
      <c r="CS11" s="30">
        <f t="shared" si="34"/>
        <v>46428</v>
      </c>
      <c r="CT11" s="90">
        <f t="shared" ref="CT11" si="247">VLOOKUP(CS11, $A$28:$D$759,4, FALSE)</f>
        <v>0</v>
      </c>
      <c r="CU11" s="30">
        <f t="shared" si="35"/>
        <v>46435</v>
      </c>
      <c r="CV11" s="90">
        <f t="shared" ref="CV11" si="248">VLOOKUP(CU11, $A$28:$D$759,4, FALSE)</f>
        <v>0</v>
      </c>
      <c r="CW11" s="30">
        <f t="shared" si="36"/>
        <v>46442</v>
      </c>
      <c r="CX11" s="90">
        <f t="shared" ref="CX11" si="249">VLOOKUP(CW11, $A$28:$D$759,4, FALSE)</f>
        <v>0</v>
      </c>
      <c r="CY11" s="30">
        <f t="shared" si="37"/>
        <v>46449</v>
      </c>
      <c r="CZ11" s="90">
        <f t="shared" ref="CZ11" si="250">VLOOKUP(CY11, $A$28:$D$759,4, FALSE)</f>
        <v>0</v>
      </c>
      <c r="DA11" s="30">
        <f t="shared" si="38"/>
        <v>46456</v>
      </c>
      <c r="DB11" s="90">
        <f t="shared" ref="DB11" si="251">VLOOKUP(DA11, $A$28:$D$759,4, FALSE)</f>
        <v>0</v>
      </c>
      <c r="DC11" s="30">
        <f t="shared" si="39"/>
        <v>46463</v>
      </c>
      <c r="DD11" s="90">
        <f t="shared" ref="DD11" si="252">VLOOKUP(DC11, $A$28:$D$759,4, FALSE)</f>
        <v>0</v>
      </c>
      <c r="DE11" s="30">
        <f t="shared" si="40"/>
        <v>46470</v>
      </c>
      <c r="DF11" s="90">
        <f t="shared" ref="DF11" si="253">VLOOKUP(DE11, $A$28:$D$759,4, FALSE)</f>
        <v>0</v>
      </c>
      <c r="DG11" s="30">
        <f t="shared" si="41"/>
        <v>46477</v>
      </c>
      <c r="DH11" s="90">
        <f t="shared" ref="DH11" si="254">VLOOKUP(DG11, $A$28:$D$759,4, FALSE)</f>
        <v>0</v>
      </c>
      <c r="DI11" s="30">
        <f t="shared" si="42"/>
        <v>46484</v>
      </c>
      <c r="DJ11" s="90">
        <f t="shared" ref="DJ11" si="255">VLOOKUP(DI11, $A$28:$D$759,4, FALSE)</f>
        <v>0</v>
      </c>
      <c r="DK11" s="30">
        <f t="shared" si="43"/>
        <v>46491</v>
      </c>
      <c r="DL11" s="90">
        <f t="shared" ref="DL11" si="256">VLOOKUP(DK11, $A$28:$D$759,4, FALSE)</f>
        <v>0</v>
      </c>
      <c r="DM11" s="30">
        <f t="shared" si="44"/>
        <v>46498</v>
      </c>
      <c r="DN11" s="90">
        <f t="shared" ref="DN11" si="257">VLOOKUP(DM11, $A$28:$D$759,4, FALSE)</f>
        <v>0</v>
      </c>
      <c r="DO11" s="30">
        <f t="shared" si="45"/>
        <v>46505</v>
      </c>
      <c r="DP11" s="90">
        <f t="shared" ref="DP11" si="258">VLOOKUP(DO11, $A$28:$D$759,4, FALSE)</f>
        <v>0</v>
      </c>
      <c r="DQ11" s="30">
        <f t="shared" si="46"/>
        <v>46512</v>
      </c>
      <c r="DR11" s="90">
        <f t="shared" ref="DR11" si="259">VLOOKUP(DQ11, $A$28:$D$759,4, FALSE)</f>
        <v>0</v>
      </c>
      <c r="DS11" s="30">
        <f t="shared" si="47"/>
        <v>46519</v>
      </c>
      <c r="DT11" s="90">
        <f t="shared" ref="DT11" si="260">VLOOKUP(DS11, $A$28:$D$759,4, FALSE)</f>
        <v>0</v>
      </c>
      <c r="DU11" s="30">
        <f t="shared" si="48"/>
        <v>46526</v>
      </c>
      <c r="DV11" s="90">
        <f t="shared" ref="DV11" si="261">VLOOKUP(DU11, $A$28:$D$759,4, FALSE)</f>
        <v>0</v>
      </c>
      <c r="DW11" s="30">
        <f t="shared" si="49"/>
        <v>46533</v>
      </c>
      <c r="DX11" s="90">
        <f t="shared" ref="DX11" si="262">VLOOKUP(DW11, $A$28:$D$759,4, FALSE)</f>
        <v>0</v>
      </c>
      <c r="DY11" s="30">
        <f t="shared" si="50"/>
        <v>46540</v>
      </c>
      <c r="DZ11" s="90">
        <f t="shared" ref="DZ11" si="263">VLOOKUP(DY11, $A$28:$D$759,4, FALSE)</f>
        <v>0</v>
      </c>
      <c r="EA11" s="30">
        <f t="shared" si="51"/>
        <v>46547</v>
      </c>
      <c r="EB11" s="90">
        <f t="shared" ref="EB11" si="264">VLOOKUP(EA11, $A$28:$D$759,4, FALSE)</f>
        <v>0</v>
      </c>
      <c r="EC11" s="30">
        <f t="shared" si="52"/>
        <v>46554</v>
      </c>
      <c r="ED11" s="90">
        <f t="shared" ref="ED11" si="265">VLOOKUP(EC11, $A$28:$D$759,4, FALSE)</f>
        <v>0</v>
      </c>
      <c r="EE11" s="30">
        <f t="shared" si="53"/>
        <v>46561</v>
      </c>
      <c r="EF11" s="90">
        <f t="shared" ref="EF11" si="266">VLOOKUP(EE11, $A$28:$D$759,4, FALSE)</f>
        <v>0</v>
      </c>
      <c r="EG11" s="30">
        <f t="shared" si="54"/>
        <v>46568</v>
      </c>
      <c r="EH11" s="90">
        <f t="shared" ref="EH11" si="267">VLOOKUP(EG11, $A$28:$D$759,4, FALSE)</f>
        <v>0</v>
      </c>
      <c r="EI11" s="30">
        <f t="shared" si="55"/>
        <v>46575</v>
      </c>
      <c r="EJ11" s="90">
        <f t="shared" ref="EJ11" si="268">VLOOKUP(EI11, $A$28:$D$759,4, FALSE)</f>
        <v>0</v>
      </c>
      <c r="EK11" s="30">
        <f t="shared" si="56"/>
        <v>46582</v>
      </c>
      <c r="EL11" s="90" t="str">
        <f t="shared" ref="EL11" si="269">VLOOKUP(EK11, $A$28:$D$759,4, FALSE)</f>
        <v>一時中止</v>
      </c>
      <c r="EM11" s="30">
        <f t="shared" si="57"/>
        <v>46589</v>
      </c>
      <c r="EN11" s="90">
        <f t="shared" ref="EN11" si="270">VLOOKUP(EM11, $A$28:$D$759,4, FALSE)</f>
        <v>0</v>
      </c>
      <c r="EO11" s="30">
        <f t="shared" si="58"/>
        <v>46596</v>
      </c>
      <c r="EP11" s="90">
        <f t="shared" ref="EP11" si="271">VLOOKUP(EO11, $A$28:$D$759,4, FALSE)</f>
        <v>0</v>
      </c>
      <c r="EQ11" s="30">
        <f t="shared" si="59"/>
        <v>46603</v>
      </c>
      <c r="ER11" s="90" t="str">
        <f t="shared" ref="ER11" si="272">VLOOKUP(EQ11, $A$28:$D$759,4, FALSE)</f>
        <v>指定対象外週</v>
      </c>
      <c r="ES11" s="30">
        <f t="shared" si="60"/>
        <v>46610</v>
      </c>
      <c r="ET11" s="90" t="str">
        <f t="shared" ref="ET11" si="273">VLOOKUP(ES11, $A$28:$D$759,4, FALSE)</f>
        <v>指定対象外週</v>
      </c>
      <c r="EU11" s="30">
        <f t="shared" si="61"/>
        <v>46617</v>
      </c>
      <c r="EV11" s="90" t="str">
        <f t="shared" ref="EV11" si="274">VLOOKUP(EU11, $A$28:$D$759,4, FALSE)</f>
        <v>指定対象外週</v>
      </c>
      <c r="EW11" s="30">
        <f t="shared" si="62"/>
        <v>46624</v>
      </c>
      <c r="EX11" s="90" t="str">
        <f t="shared" ref="EX11" si="275">VLOOKUP(EW11, $A$28:$D$759,4, FALSE)</f>
        <v>指定対象外週</v>
      </c>
      <c r="EY11" s="30">
        <f t="shared" si="63"/>
        <v>46631</v>
      </c>
      <c r="EZ11" s="90" t="str">
        <f t="shared" ref="EZ11" si="276">VLOOKUP(EY11, $A$28:$D$759,4, FALSE)</f>
        <v>指定対象外週</v>
      </c>
      <c r="FA11" s="30">
        <f t="shared" si="64"/>
        <v>46638</v>
      </c>
      <c r="FB11" s="90">
        <f t="shared" ref="FB11" si="277">VLOOKUP(FA11, $A$28:$D$759,4, FALSE)</f>
        <v>0</v>
      </c>
      <c r="FC11" s="30">
        <f t="shared" si="65"/>
        <v>46645</v>
      </c>
      <c r="FD11" s="90" t="str">
        <f t="shared" ref="FD11" si="278">VLOOKUP(FC11, $A$28:$D$759,4, FALSE)</f>
        <v>夏季休暇</v>
      </c>
      <c r="FE11" s="30">
        <f t="shared" si="66"/>
        <v>46652</v>
      </c>
      <c r="FF11" s="90">
        <f t="shared" ref="FF11" si="279">VLOOKUP(FE11, $A$28:$D$759,4, FALSE)</f>
        <v>0</v>
      </c>
      <c r="FG11" s="30">
        <f t="shared" si="67"/>
        <v>46659</v>
      </c>
      <c r="FH11" s="90">
        <f t="shared" ref="FH11" si="280">VLOOKUP(FG11, $A$28:$D$759,4, FALSE)</f>
        <v>0</v>
      </c>
      <c r="FI11" s="30">
        <f t="shared" si="68"/>
        <v>46666</v>
      </c>
      <c r="FJ11" s="90">
        <f t="shared" ref="FJ11" si="281">VLOOKUP(FI11, $A$28:$D$759,4, FALSE)</f>
        <v>0</v>
      </c>
      <c r="FK11" s="30">
        <f t="shared" si="69"/>
        <v>46673</v>
      </c>
      <c r="FL11" s="90">
        <f t="shared" ref="FL11" si="282">VLOOKUP(FK11, $A$28:$D$759,4, FALSE)</f>
        <v>0</v>
      </c>
      <c r="FM11" s="30">
        <f t="shared" si="70"/>
        <v>46680</v>
      </c>
      <c r="FN11" s="90">
        <f t="shared" ref="FN11" si="283">VLOOKUP(FM11, $A$28:$D$759,4, FALSE)</f>
        <v>0</v>
      </c>
      <c r="FO11" s="30">
        <f t="shared" si="71"/>
        <v>46687</v>
      </c>
      <c r="FP11" s="90">
        <f t="shared" ref="FP11" si="284">VLOOKUP(FO11, $A$28:$D$759,4, FALSE)</f>
        <v>0</v>
      </c>
      <c r="FQ11" s="30">
        <f t="shared" si="72"/>
        <v>46694</v>
      </c>
      <c r="FR11" s="90">
        <f t="shared" ref="FR11" si="285">VLOOKUP(FQ11, $A$28:$D$759,4, FALSE)</f>
        <v>0</v>
      </c>
      <c r="FS11" s="30">
        <f t="shared" si="73"/>
        <v>46701</v>
      </c>
      <c r="FT11" s="90">
        <f t="shared" ref="FT11" si="286">VLOOKUP(FS11, $A$28:$D$759,4, FALSE)</f>
        <v>0</v>
      </c>
      <c r="FU11" s="30">
        <f t="shared" si="74"/>
        <v>46708</v>
      </c>
      <c r="FV11" s="90">
        <f t="shared" ref="FV11" si="287">VLOOKUP(FU11, $A$28:$D$759,4, FALSE)</f>
        <v>0</v>
      </c>
      <c r="FW11" s="30">
        <f t="shared" si="75"/>
        <v>46715</v>
      </c>
      <c r="FX11" s="90">
        <f t="shared" ref="FX11" si="288">VLOOKUP(FW11, $A$28:$D$759,4, FALSE)</f>
        <v>0</v>
      </c>
      <c r="FY11" s="30">
        <f t="shared" si="76"/>
        <v>46722</v>
      </c>
      <c r="FZ11" s="90">
        <f t="shared" ref="FZ11" si="289">VLOOKUP(FY11, $A$28:$D$759,4, FALSE)</f>
        <v>0</v>
      </c>
      <c r="GA11" s="30">
        <f t="shared" si="77"/>
        <v>46729</v>
      </c>
      <c r="GB11" s="90">
        <f t="shared" ref="GB11" si="290">VLOOKUP(GA11, $A$28:$D$759,4, FALSE)</f>
        <v>0</v>
      </c>
      <c r="GC11" s="30">
        <f t="shared" si="78"/>
        <v>46736</v>
      </c>
      <c r="GD11" s="90">
        <f t="shared" ref="GD11" si="291">VLOOKUP(GC11, $A$28:$D$759,4, FALSE)</f>
        <v>0</v>
      </c>
      <c r="GE11" s="30">
        <f t="shared" si="79"/>
        <v>46743</v>
      </c>
      <c r="GF11" s="90">
        <f t="shared" ref="GF11" si="292">VLOOKUP(GE11, $A$28:$D$759,4, FALSE)</f>
        <v>0</v>
      </c>
      <c r="GG11" s="30">
        <f t="shared" si="80"/>
        <v>46750</v>
      </c>
      <c r="GH11" s="90" t="str">
        <f t="shared" ref="GH11" si="293">VLOOKUP(GG11, $A$28:$D$759,4, FALSE)</f>
        <v>年末年始</v>
      </c>
      <c r="GI11" s="30">
        <f t="shared" si="81"/>
        <v>46757</v>
      </c>
      <c r="GJ11" s="90">
        <f t="shared" ref="GJ11" si="294">VLOOKUP(GI11, $A$28:$D$759,4, FALSE)</f>
        <v>0</v>
      </c>
      <c r="GK11" s="30">
        <f t="shared" si="82"/>
        <v>46764</v>
      </c>
      <c r="GL11" s="90">
        <f t="shared" ref="GL11" si="295">VLOOKUP(GK11, $A$28:$D$759,4, FALSE)</f>
        <v>0</v>
      </c>
      <c r="GM11" s="30">
        <f t="shared" si="83"/>
        <v>46771</v>
      </c>
      <c r="GN11" s="90">
        <f t="shared" ref="GN11" si="296">VLOOKUP(GM11, $A$28:$D$759,4, FALSE)</f>
        <v>0</v>
      </c>
      <c r="GO11" s="30">
        <f t="shared" si="84"/>
        <v>46778</v>
      </c>
      <c r="GP11" s="90">
        <f t="shared" ref="GP11" si="297">VLOOKUP(GO11, $A$28:$D$759,4, FALSE)</f>
        <v>0</v>
      </c>
      <c r="GQ11" s="30">
        <f t="shared" si="85"/>
        <v>46785</v>
      </c>
      <c r="GR11" s="90">
        <f t="shared" ref="GR11" si="298">VLOOKUP(GQ11, $A$28:$D$759,4, FALSE)</f>
        <v>0</v>
      </c>
      <c r="GS11" s="30">
        <f t="shared" si="86"/>
        <v>46792</v>
      </c>
      <c r="GT11" s="90">
        <f t="shared" ref="GT11" si="299">VLOOKUP(GS11, $A$28:$D$759,4, FALSE)</f>
        <v>0</v>
      </c>
      <c r="GU11" s="30">
        <f t="shared" si="87"/>
        <v>46799</v>
      </c>
      <c r="GV11" s="90">
        <f t="shared" ref="GV11" si="300">VLOOKUP(GU11, $A$28:$D$759,4, FALSE)</f>
        <v>0</v>
      </c>
      <c r="GW11" s="30">
        <f t="shared" si="88"/>
        <v>46806</v>
      </c>
      <c r="GX11" s="90">
        <f t="shared" ref="GX11" si="301">VLOOKUP(GW11, $A$28:$D$759,4, FALSE)</f>
        <v>0</v>
      </c>
      <c r="GY11" s="30">
        <f t="shared" si="89"/>
        <v>46813</v>
      </c>
      <c r="GZ11" s="90">
        <f t="shared" ref="GZ11" si="302">VLOOKUP(GY11, $A$28:$D$759,4, FALSE)</f>
        <v>0</v>
      </c>
      <c r="HA11" s="30">
        <f t="shared" si="90"/>
        <v>46820</v>
      </c>
      <c r="HB11" s="90">
        <f t="shared" ref="HB11" si="303">VLOOKUP(HA11, $A$28:$D$759,4, FALSE)</f>
        <v>0</v>
      </c>
      <c r="HC11" s="30">
        <f t="shared" si="91"/>
        <v>46827</v>
      </c>
      <c r="HD11" s="90">
        <f t="shared" ref="HD11" si="304">VLOOKUP(HC11, $A$28:$D$759,4, FALSE)</f>
        <v>0</v>
      </c>
      <c r="HE11" s="30">
        <f t="shared" si="92"/>
        <v>46834</v>
      </c>
      <c r="HF11" s="90">
        <f t="shared" ref="HF11" si="305">VLOOKUP(HE11, $A$28:$D$759,4, FALSE)</f>
        <v>0</v>
      </c>
      <c r="HG11" s="30">
        <f t="shared" si="93"/>
        <v>0</v>
      </c>
      <c r="HH11" s="65" t="e">
        <f t="shared" ref="HH11" si="306">VLOOKUP(HG11, $A$28:$D$759,4, FALSE)</f>
        <v>#N/A</v>
      </c>
    </row>
    <row r="12" spans="1:216" s="3" customFormat="1">
      <c r="C12" s="13" t="s">
        <v>16</v>
      </c>
      <c r="D12" s="11">
        <f>D9</f>
        <v>46113</v>
      </c>
      <c r="E12" s="9">
        <f>IF(D11=1,D12+1,IF(D11=2,D12+0,IF(D11=3,D12+6,IF(D11=4,D12+5,IF(D11=5,D12+4,IF(D11=6,D12+3,IF(D11=7,D12+2)))))))</f>
        <v>46118</v>
      </c>
      <c r="F12" s="57"/>
      <c r="G12" s="29"/>
      <c r="H12" s="89" t="s">
        <v>8</v>
      </c>
      <c r="I12" s="30">
        <f t="shared" si="94"/>
        <v>46121</v>
      </c>
      <c r="J12" s="90" t="str">
        <f t="shared" si="95"/>
        <v>指定対象外週</v>
      </c>
      <c r="K12" s="30">
        <f t="shared" si="96"/>
        <v>46128</v>
      </c>
      <c r="L12" s="90" t="str">
        <f t="shared" si="95"/>
        <v>工場製作</v>
      </c>
      <c r="M12" s="30">
        <f t="shared" si="97"/>
        <v>46135</v>
      </c>
      <c r="N12" s="90" t="str">
        <f t="shared" ref="N12" si="307">VLOOKUP(M12, $A$28:$D$759,4, FALSE)</f>
        <v>工場製作</v>
      </c>
      <c r="O12" s="30">
        <f t="shared" si="99"/>
        <v>46142</v>
      </c>
      <c r="P12" s="90" t="str">
        <f t="shared" ref="P12" si="308">VLOOKUP(O12, $A$28:$D$759,4, FALSE)</f>
        <v>工場製作</v>
      </c>
      <c r="Q12" s="30">
        <f t="shared" si="101"/>
        <v>46149</v>
      </c>
      <c r="R12" s="90">
        <f t="shared" ref="R12" si="309">VLOOKUP(Q12, $A$28:$D$759,4, FALSE)</f>
        <v>0</v>
      </c>
      <c r="S12" s="30">
        <f t="shared" si="103"/>
        <v>46156</v>
      </c>
      <c r="T12" s="90">
        <f t="shared" ref="T12" si="310">VLOOKUP(S12, $A$28:$D$759,4, FALSE)</f>
        <v>0</v>
      </c>
      <c r="U12" s="30">
        <f t="shared" si="105"/>
        <v>46163</v>
      </c>
      <c r="V12" s="90">
        <f t="shared" ref="V12" si="311">VLOOKUP(U12, $A$28:$D$759,4, FALSE)</f>
        <v>0</v>
      </c>
      <c r="W12" s="30">
        <f t="shared" si="107"/>
        <v>46170</v>
      </c>
      <c r="X12" s="90">
        <f t="shared" ref="X12" si="312">VLOOKUP(W12, $A$28:$D$759,4, FALSE)</f>
        <v>0</v>
      </c>
      <c r="Y12" s="30">
        <f t="shared" si="109"/>
        <v>46177</v>
      </c>
      <c r="Z12" s="90">
        <f t="shared" ref="Z12" si="313">VLOOKUP(Y12, $A$28:$D$759,4, FALSE)</f>
        <v>0</v>
      </c>
      <c r="AA12" s="30">
        <f t="shared" si="111"/>
        <v>46184</v>
      </c>
      <c r="AB12" s="90">
        <f t="shared" ref="AB12" si="314">VLOOKUP(AA12, $A$28:$D$759,4, FALSE)</f>
        <v>0</v>
      </c>
      <c r="AC12" s="30">
        <f t="shared" si="0"/>
        <v>46191</v>
      </c>
      <c r="AD12" s="90">
        <f t="shared" ref="AD12" si="315">VLOOKUP(AC12, $A$28:$D$759,4, FALSE)</f>
        <v>0</v>
      </c>
      <c r="AE12" s="30">
        <f t="shared" si="1"/>
        <v>46198</v>
      </c>
      <c r="AF12" s="90">
        <f t="shared" ref="AF12" si="316">VLOOKUP(AE12, $A$28:$D$759,4, FALSE)</f>
        <v>0</v>
      </c>
      <c r="AG12" s="30">
        <f t="shared" si="2"/>
        <v>46205</v>
      </c>
      <c r="AH12" s="90">
        <f t="shared" ref="AH12" si="317">VLOOKUP(AG12, $A$28:$D$759,4, FALSE)</f>
        <v>0</v>
      </c>
      <c r="AI12" s="30">
        <f t="shared" si="3"/>
        <v>46212</v>
      </c>
      <c r="AJ12" s="90">
        <f t="shared" ref="AJ12" si="318">VLOOKUP(AI12, $A$28:$D$759,4, FALSE)</f>
        <v>0</v>
      </c>
      <c r="AK12" s="30">
        <f t="shared" si="4"/>
        <v>46219</v>
      </c>
      <c r="AL12" s="90">
        <f t="shared" ref="AL12" si="319">VLOOKUP(AK12, $A$28:$D$759,4, FALSE)</f>
        <v>0</v>
      </c>
      <c r="AM12" s="30">
        <f t="shared" si="5"/>
        <v>46226</v>
      </c>
      <c r="AN12" s="90">
        <f t="shared" ref="AN12" si="320">VLOOKUP(AM12, $A$28:$D$759,4, FALSE)</f>
        <v>0</v>
      </c>
      <c r="AO12" s="30">
        <f t="shared" si="6"/>
        <v>46233</v>
      </c>
      <c r="AP12" s="90">
        <f t="shared" ref="AP12" si="321">VLOOKUP(AO12, $A$28:$D$759,4, FALSE)</f>
        <v>0</v>
      </c>
      <c r="AQ12" s="30">
        <f t="shared" si="7"/>
        <v>46240</v>
      </c>
      <c r="AR12" s="90" t="str">
        <f t="shared" ref="AR12" si="322">VLOOKUP(AQ12, $A$28:$D$759,4, FALSE)</f>
        <v>指定対象外週</v>
      </c>
      <c r="AS12" s="30">
        <f t="shared" si="8"/>
        <v>46247</v>
      </c>
      <c r="AT12" s="90" t="str">
        <f t="shared" ref="AT12" si="323">VLOOKUP(AS12, $A$28:$D$759,4, FALSE)</f>
        <v>指定対象外週</v>
      </c>
      <c r="AU12" s="30">
        <f t="shared" si="9"/>
        <v>46254</v>
      </c>
      <c r="AV12" s="90" t="str">
        <f t="shared" ref="AV12" si="324">VLOOKUP(AU12, $A$28:$D$759,4, FALSE)</f>
        <v>指定対象外週</v>
      </c>
      <c r="AW12" s="30">
        <f t="shared" si="10"/>
        <v>46261</v>
      </c>
      <c r="AX12" s="90">
        <f t="shared" ref="AX12" si="325">VLOOKUP(AW12, $A$28:$D$759,4, FALSE)</f>
        <v>0</v>
      </c>
      <c r="AY12" s="30">
        <f t="shared" si="11"/>
        <v>46268</v>
      </c>
      <c r="AZ12" s="90">
        <f t="shared" ref="AZ12" si="326">VLOOKUP(AY12, $A$28:$D$759,4, FALSE)</f>
        <v>0</v>
      </c>
      <c r="BA12" s="30">
        <f t="shared" si="12"/>
        <v>46275</v>
      </c>
      <c r="BB12" s="90">
        <f t="shared" ref="BB12:BD12" si="327">VLOOKUP(BA12, $A$28:$D$759,4, FALSE)</f>
        <v>0</v>
      </c>
      <c r="BC12" s="30">
        <f t="shared" si="13"/>
        <v>46282</v>
      </c>
      <c r="BD12" s="90">
        <f t="shared" si="327"/>
        <v>0</v>
      </c>
      <c r="BE12" s="30">
        <f t="shared" si="14"/>
        <v>46289</v>
      </c>
      <c r="BF12" s="90">
        <f t="shared" ref="BF12" si="328">VLOOKUP(BE12, $A$28:$D$759,4, FALSE)</f>
        <v>0</v>
      </c>
      <c r="BG12" s="30">
        <f t="shared" si="15"/>
        <v>46296</v>
      </c>
      <c r="BH12" s="90">
        <f t="shared" ref="BH12" si="329">VLOOKUP(BG12, $A$28:$D$759,4, FALSE)</f>
        <v>0</v>
      </c>
      <c r="BI12" s="30">
        <f t="shared" si="16"/>
        <v>46303</v>
      </c>
      <c r="BJ12" s="90">
        <f t="shared" ref="BJ12" si="330">VLOOKUP(BI12, $A$28:$D$759,4, FALSE)</f>
        <v>0</v>
      </c>
      <c r="BK12" s="30">
        <f t="shared" si="17"/>
        <v>46310</v>
      </c>
      <c r="BL12" s="90">
        <f t="shared" ref="BL12" si="331">VLOOKUP(BK12, $A$28:$D$759,4, FALSE)</f>
        <v>0</v>
      </c>
      <c r="BM12" s="30">
        <f t="shared" si="18"/>
        <v>46317</v>
      </c>
      <c r="BN12" s="90">
        <f t="shared" ref="BN12" si="332">VLOOKUP(BM12, $A$28:$D$759,4, FALSE)</f>
        <v>0</v>
      </c>
      <c r="BO12" s="30">
        <f t="shared" si="19"/>
        <v>46324</v>
      </c>
      <c r="BP12" s="90">
        <f t="shared" ref="BP12" si="333">VLOOKUP(BO12, $A$28:$D$759,4, FALSE)</f>
        <v>0</v>
      </c>
      <c r="BQ12" s="30">
        <f t="shared" si="20"/>
        <v>46331</v>
      </c>
      <c r="BR12" s="90">
        <f t="shared" ref="BR12" si="334">VLOOKUP(BQ12, $A$28:$D$759,4, FALSE)</f>
        <v>0</v>
      </c>
      <c r="BS12" s="30">
        <f t="shared" si="21"/>
        <v>46338</v>
      </c>
      <c r="BT12" s="90">
        <f t="shared" ref="BT12" si="335">VLOOKUP(BS12, $A$28:$D$759,4, FALSE)</f>
        <v>0</v>
      </c>
      <c r="BU12" s="30">
        <f t="shared" si="22"/>
        <v>46345</v>
      </c>
      <c r="BV12" s="90">
        <f t="shared" ref="BV12" si="336">VLOOKUP(BU12, $A$28:$D$759,4, FALSE)</f>
        <v>0</v>
      </c>
      <c r="BW12" s="30">
        <f t="shared" si="23"/>
        <v>46352</v>
      </c>
      <c r="BX12" s="90">
        <f t="shared" ref="BX12" si="337">VLOOKUP(BW12, $A$28:$D$759,4, FALSE)</f>
        <v>0</v>
      </c>
      <c r="BY12" s="30">
        <f t="shared" si="24"/>
        <v>46359</v>
      </c>
      <c r="BZ12" s="90">
        <f t="shared" ref="BZ12" si="338">VLOOKUP(BY12, $A$28:$D$759,4, FALSE)</f>
        <v>0</v>
      </c>
      <c r="CA12" s="30">
        <f t="shared" si="25"/>
        <v>46366</v>
      </c>
      <c r="CB12" s="90">
        <f t="shared" ref="CB12" si="339">VLOOKUP(CA12, $A$28:$D$759,4, FALSE)</f>
        <v>0</v>
      </c>
      <c r="CC12" s="30">
        <f t="shared" si="26"/>
        <v>46373</v>
      </c>
      <c r="CD12" s="90">
        <f t="shared" ref="CD12" si="340">VLOOKUP(CC12, $A$28:$D$759,4, FALSE)</f>
        <v>0</v>
      </c>
      <c r="CE12" s="30">
        <f t="shared" si="27"/>
        <v>46380</v>
      </c>
      <c r="CF12" s="90">
        <f t="shared" ref="CF12" si="341">VLOOKUP(CE12, $A$28:$D$759,4, FALSE)</f>
        <v>0</v>
      </c>
      <c r="CG12" s="30">
        <f t="shared" si="28"/>
        <v>46387</v>
      </c>
      <c r="CH12" s="90" t="str">
        <f t="shared" ref="CH12" si="342">VLOOKUP(CG12, $A$28:$D$759,4, FALSE)</f>
        <v>年末年始</v>
      </c>
      <c r="CI12" s="30">
        <f t="shared" si="29"/>
        <v>46394</v>
      </c>
      <c r="CJ12" s="90">
        <f t="shared" ref="CJ12" si="343">VLOOKUP(CI12, $A$28:$D$759,4, FALSE)</f>
        <v>0</v>
      </c>
      <c r="CK12" s="30">
        <f t="shared" si="30"/>
        <v>46401</v>
      </c>
      <c r="CL12" s="90">
        <f t="shared" ref="CL12" si="344">VLOOKUP(CK12, $A$28:$D$759,4, FALSE)</f>
        <v>0</v>
      </c>
      <c r="CM12" s="30">
        <f t="shared" si="31"/>
        <v>46408</v>
      </c>
      <c r="CN12" s="90">
        <f t="shared" ref="CN12" si="345">VLOOKUP(CM12, $A$28:$D$759,4, FALSE)</f>
        <v>0</v>
      </c>
      <c r="CO12" s="30">
        <f t="shared" si="32"/>
        <v>46415</v>
      </c>
      <c r="CP12" s="90">
        <f t="shared" ref="CP12" si="346">VLOOKUP(CO12, $A$28:$D$759,4, FALSE)</f>
        <v>0</v>
      </c>
      <c r="CQ12" s="30">
        <f t="shared" si="33"/>
        <v>46422</v>
      </c>
      <c r="CR12" s="90">
        <f t="shared" ref="CR12" si="347">VLOOKUP(CQ12, $A$28:$D$759,4, FALSE)</f>
        <v>0</v>
      </c>
      <c r="CS12" s="30">
        <f t="shared" si="34"/>
        <v>46429</v>
      </c>
      <c r="CT12" s="90">
        <f t="shared" ref="CT12" si="348">VLOOKUP(CS12, $A$28:$D$759,4, FALSE)</f>
        <v>0</v>
      </c>
      <c r="CU12" s="30">
        <f t="shared" si="35"/>
        <v>46436</v>
      </c>
      <c r="CV12" s="90">
        <f t="shared" ref="CV12" si="349">VLOOKUP(CU12, $A$28:$D$759,4, FALSE)</f>
        <v>0</v>
      </c>
      <c r="CW12" s="30">
        <f t="shared" si="36"/>
        <v>46443</v>
      </c>
      <c r="CX12" s="90">
        <f t="shared" ref="CX12" si="350">VLOOKUP(CW12, $A$28:$D$759,4, FALSE)</f>
        <v>0</v>
      </c>
      <c r="CY12" s="30">
        <f t="shared" si="37"/>
        <v>46450</v>
      </c>
      <c r="CZ12" s="90">
        <f t="shared" ref="CZ12" si="351">VLOOKUP(CY12, $A$28:$D$759,4, FALSE)</f>
        <v>0</v>
      </c>
      <c r="DA12" s="30">
        <f t="shared" si="38"/>
        <v>46457</v>
      </c>
      <c r="DB12" s="90">
        <f t="shared" ref="DB12" si="352">VLOOKUP(DA12, $A$28:$D$759,4, FALSE)</f>
        <v>0</v>
      </c>
      <c r="DC12" s="30">
        <f t="shared" si="39"/>
        <v>46464</v>
      </c>
      <c r="DD12" s="90">
        <f t="shared" ref="DD12" si="353">VLOOKUP(DC12, $A$28:$D$759,4, FALSE)</f>
        <v>0</v>
      </c>
      <c r="DE12" s="30">
        <f t="shared" si="40"/>
        <v>46471</v>
      </c>
      <c r="DF12" s="90">
        <f t="shared" ref="DF12" si="354">VLOOKUP(DE12, $A$28:$D$759,4, FALSE)</f>
        <v>0</v>
      </c>
      <c r="DG12" s="30">
        <f t="shared" si="41"/>
        <v>46478</v>
      </c>
      <c r="DH12" s="90">
        <f t="shared" ref="DH12" si="355">VLOOKUP(DG12, $A$28:$D$759,4, FALSE)</f>
        <v>0</v>
      </c>
      <c r="DI12" s="30">
        <f t="shared" si="42"/>
        <v>46485</v>
      </c>
      <c r="DJ12" s="90">
        <f t="shared" ref="DJ12" si="356">VLOOKUP(DI12, $A$28:$D$759,4, FALSE)</f>
        <v>0</v>
      </c>
      <c r="DK12" s="30">
        <f t="shared" si="43"/>
        <v>46492</v>
      </c>
      <c r="DL12" s="90">
        <f t="shared" ref="DL12" si="357">VLOOKUP(DK12, $A$28:$D$759,4, FALSE)</f>
        <v>0</v>
      </c>
      <c r="DM12" s="30">
        <f t="shared" si="44"/>
        <v>46499</v>
      </c>
      <c r="DN12" s="90">
        <f t="shared" ref="DN12" si="358">VLOOKUP(DM12, $A$28:$D$759,4, FALSE)</f>
        <v>0</v>
      </c>
      <c r="DO12" s="30">
        <f t="shared" si="45"/>
        <v>46506</v>
      </c>
      <c r="DP12" s="90">
        <f t="shared" ref="DP12" si="359">VLOOKUP(DO12, $A$28:$D$759,4, FALSE)</f>
        <v>0</v>
      </c>
      <c r="DQ12" s="30">
        <f t="shared" si="46"/>
        <v>46513</v>
      </c>
      <c r="DR12" s="90">
        <f t="shared" ref="DR12" si="360">VLOOKUP(DQ12, $A$28:$D$759,4, FALSE)</f>
        <v>0</v>
      </c>
      <c r="DS12" s="30">
        <f t="shared" si="47"/>
        <v>46520</v>
      </c>
      <c r="DT12" s="90">
        <f t="shared" ref="DT12" si="361">VLOOKUP(DS12, $A$28:$D$759,4, FALSE)</f>
        <v>0</v>
      </c>
      <c r="DU12" s="30">
        <f t="shared" si="48"/>
        <v>46527</v>
      </c>
      <c r="DV12" s="90">
        <f t="shared" ref="DV12" si="362">VLOOKUP(DU12, $A$28:$D$759,4, FALSE)</f>
        <v>0</v>
      </c>
      <c r="DW12" s="30">
        <f t="shared" si="49"/>
        <v>46534</v>
      </c>
      <c r="DX12" s="90">
        <f t="shared" ref="DX12" si="363">VLOOKUP(DW12, $A$28:$D$759,4, FALSE)</f>
        <v>0</v>
      </c>
      <c r="DY12" s="30">
        <f t="shared" si="50"/>
        <v>46541</v>
      </c>
      <c r="DZ12" s="90">
        <f t="shared" ref="DZ12" si="364">VLOOKUP(DY12, $A$28:$D$759,4, FALSE)</f>
        <v>0</v>
      </c>
      <c r="EA12" s="30">
        <f t="shared" si="51"/>
        <v>46548</v>
      </c>
      <c r="EB12" s="90">
        <f t="shared" ref="EB12" si="365">VLOOKUP(EA12, $A$28:$D$759,4, FALSE)</f>
        <v>0</v>
      </c>
      <c r="EC12" s="30">
        <f t="shared" si="52"/>
        <v>46555</v>
      </c>
      <c r="ED12" s="90">
        <f t="shared" ref="ED12" si="366">VLOOKUP(EC12, $A$28:$D$759,4, FALSE)</f>
        <v>0</v>
      </c>
      <c r="EE12" s="30">
        <f t="shared" si="53"/>
        <v>46562</v>
      </c>
      <c r="EF12" s="90">
        <f t="shared" ref="EF12" si="367">VLOOKUP(EE12, $A$28:$D$759,4, FALSE)</f>
        <v>0</v>
      </c>
      <c r="EG12" s="30">
        <f t="shared" si="54"/>
        <v>46569</v>
      </c>
      <c r="EH12" s="90">
        <f t="shared" ref="EH12" si="368">VLOOKUP(EG12, $A$28:$D$759,4, FALSE)</f>
        <v>0</v>
      </c>
      <c r="EI12" s="30">
        <f t="shared" si="55"/>
        <v>46576</v>
      </c>
      <c r="EJ12" s="90">
        <f t="shared" ref="EJ12" si="369">VLOOKUP(EI12, $A$28:$D$759,4, FALSE)</f>
        <v>0</v>
      </c>
      <c r="EK12" s="30">
        <f t="shared" si="56"/>
        <v>46583</v>
      </c>
      <c r="EL12" s="90" t="str">
        <f t="shared" ref="EL12" si="370">VLOOKUP(EK12, $A$28:$D$759,4, FALSE)</f>
        <v>一時中止</v>
      </c>
      <c r="EM12" s="30">
        <f t="shared" si="57"/>
        <v>46590</v>
      </c>
      <c r="EN12" s="90">
        <f t="shared" ref="EN12" si="371">VLOOKUP(EM12, $A$28:$D$759,4, FALSE)</f>
        <v>0</v>
      </c>
      <c r="EO12" s="30">
        <f t="shared" si="58"/>
        <v>46597</v>
      </c>
      <c r="EP12" s="90">
        <f t="shared" ref="EP12" si="372">VLOOKUP(EO12, $A$28:$D$759,4, FALSE)</f>
        <v>0</v>
      </c>
      <c r="EQ12" s="30">
        <f t="shared" si="59"/>
        <v>46604</v>
      </c>
      <c r="ER12" s="90" t="str">
        <f t="shared" ref="ER12" si="373">VLOOKUP(EQ12, $A$28:$D$759,4, FALSE)</f>
        <v>指定対象外週</v>
      </c>
      <c r="ES12" s="30">
        <f t="shared" si="60"/>
        <v>46611</v>
      </c>
      <c r="ET12" s="90" t="str">
        <f t="shared" ref="ET12" si="374">VLOOKUP(ES12, $A$28:$D$759,4, FALSE)</f>
        <v>指定対象外週</v>
      </c>
      <c r="EU12" s="30">
        <f t="shared" si="61"/>
        <v>46618</v>
      </c>
      <c r="EV12" s="90" t="str">
        <f t="shared" ref="EV12" si="375">VLOOKUP(EU12, $A$28:$D$759,4, FALSE)</f>
        <v>指定対象外週</v>
      </c>
      <c r="EW12" s="30">
        <f t="shared" si="62"/>
        <v>46625</v>
      </c>
      <c r="EX12" s="90" t="str">
        <f t="shared" ref="EX12" si="376">VLOOKUP(EW12, $A$28:$D$759,4, FALSE)</f>
        <v>指定対象外週</v>
      </c>
      <c r="EY12" s="30">
        <f t="shared" si="63"/>
        <v>46632</v>
      </c>
      <c r="EZ12" s="90" t="str">
        <f t="shared" ref="EZ12" si="377">VLOOKUP(EY12, $A$28:$D$759,4, FALSE)</f>
        <v>指定対象外週</v>
      </c>
      <c r="FA12" s="30">
        <f t="shared" si="64"/>
        <v>46639</v>
      </c>
      <c r="FB12" s="90">
        <f t="shared" ref="FB12" si="378">VLOOKUP(FA12, $A$28:$D$759,4, FALSE)</f>
        <v>0</v>
      </c>
      <c r="FC12" s="30">
        <f t="shared" si="65"/>
        <v>46646</v>
      </c>
      <c r="FD12" s="90">
        <f t="shared" ref="FD12" si="379">VLOOKUP(FC12, $A$28:$D$759,4, FALSE)</f>
        <v>0</v>
      </c>
      <c r="FE12" s="30">
        <f t="shared" si="66"/>
        <v>46653</v>
      </c>
      <c r="FF12" s="90">
        <f t="shared" ref="FF12" si="380">VLOOKUP(FE12, $A$28:$D$759,4, FALSE)</f>
        <v>0</v>
      </c>
      <c r="FG12" s="30">
        <f t="shared" si="67"/>
        <v>46660</v>
      </c>
      <c r="FH12" s="90">
        <f t="shared" ref="FH12" si="381">VLOOKUP(FG12, $A$28:$D$759,4, FALSE)</f>
        <v>0</v>
      </c>
      <c r="FI12" s="30">
        <f t="shared" si="68"/>
        <v>46667</v>
      </c>
      <c r="FJ12" s="90">
        <f t="shared" ref="FJ12" si="382">VLOOKUP(FI12, $A$28:$D$759,4, FALSE)</f>
        <v>0</v>
      </c>
      <c r="FK12" s="30">
        <f t="shared" si="69"/>
        <v>46674</v>
      </c>
      <c r="FL12" s="90">
        <f t="shared" ref="FL12" si="383">VLOOKUP(FK12, $A$28:$D$759,4, FALSE)</f>
        <v>0</v>
      </c>
      <c r="FM12" s="30">
        <f t="shared" si="70"/>
        <v>46681</v>
      </c>
      <c r="FN12" s="90">
        <f t="shared" ref="FN12" si="384">VLOOKUP(FM12, $A$28:$D$759,4, FALSE)</f>
        <v>0</v>
      </c>
      <c r="FO12" s="30">
        <f t="shared" si="71"/>
        <v>46688</v>
      </c>
      <c r="FP12" s="90">
        <f t="shared" ref="FP12" si="385">VLOOKUP(FO12, $A$28:$D$759,4, FALSE)</f>
        <v>0</v>
      </c>
      <c r="FQ12" s="30">
        <f t="shared" si="72"/>
        <v>46695</v>
      </c>
      <c r="FR12" s="90">
        <f t="shared" ref="FR12" si="386">VLOOKUP(FQ12, $A$28:$D$759,4, FALSE)</f>
        <v>0</v>
      </c>
      <c r="FS12" s="30">
        <f t="shared" si="73"/>
        <v>46702</v>
      </c>
      <c r="FT12" s="90">
        <f t="shared" ref="FT12" si="387">VLOOKUP(FS12, $A$28:$D$759,4, FALSE)</f>
        <v>0</v>
      </c>
      <c r="FU12" s="30">
        <f t="shared" si="74"/>
        <v>46709</v>
      </c>
      <c r="FV12" s="90">
        <f t="shared" ref="FV12" si="388">VLOOKUP(FU12, $A$28:$D$759,4, FALSE)</f>
        <v>0</v>
      </c>
      <c r="FW12" s="30">
        <f t="shared" si="75"/>
        <v>46716</v>
      </c>
      <c r="FX12" s="90">
        <f t="shared" ref="FX12" si="389">VLOOKUP(FW12, $A$28:$D$759,4, FALSE)</f>
        <v>0</v>
      </c>
      <c r="FY12" s="30">
        <f t="shared" si="76"/>
        <v>46723</v>
      </c>
      <c r="FZ12" s="90">
        <f t="shared" ref="FZ12" si="390">VLOOKUP(FY12, $A$28:$D$759,4, FALSE)</f>
        <v>0</v>
      </c>
      <c r="GA12" s="30">
        <f t="shared" si="77"/>
        <v>46730</v>
      </c>
      <c r="GB12" s="90">
        <f t="shared" ref="GB12" si="391">VLOOKUP(GA12, $A$28:$D$759,4, FALSE)</f>
        <v>0</v>
      </c>
      <c r="GC12" s="30">
        <f t="shared" si="78"/>
        <v>46737</v>
      </c>
      <c r="GD12" s="90">
        <f t="shared" ref="GD12" si="392">VLOOKUP(GC12, $A$28:$D$759,4, FALSE)</f>
        <v>0</v>
      </c>
      <c r="GE12" s="30">
        <f t="shared" si="79"/>
        <v>46744</v>
      </c>
      <c r="GF12" s="90">
        <f t="shared" ref="GF12" si="393">VLOOKUP(GE12, $A$28:$D$759,4, FALSE)</f>
        <v>0</v>
      </c>
      <c r="GG12" s="30">
        <f t="shared" si="80"/>
        <v>46751</v>
      </c>
      <c r="GH12" s="90" t="str">
        <f t="shared" ref="GH12" si="394">VLOOKUP(GG12, $A$28:$D$759,4, FALSE)</f>
        <v>年末年始</v>
      </c>
      <c r="GI12" s="30">
        <f t="shared" si="81"/>
        <v>46758</v>
      </c>
      <c r="GJ12" s="90">
        <f t="shared" ref="GJ12" si="395">VLOOKUP(GI12, $A$28:$D$759,4, FALSE)</f>
        <v>0</v>
      </c>
      <c r="GK12" s="30">
        <f t="shared" si="82"/>
        <v>46765</v>
      </c>
      <c r="GL12" s="90">
        <f t="shared" ref="GL12" si="396">VLOOKUP(GK12, $A$28:$D$759,4, FALSE)</f>
        <v>0</v>
      </c>
      <c r="GM12" s="30">
        <f t="shared" si="83"/>
        <v>46772</v>
      </c>
      <c r="GN12" s="90">
        <f t="shared" ref="GN12" si="397">VLOOKUP(GM12, $A$28:$D$759,4, FALSE)</f>
        <v>0</v>
      </c>
      <c r="GO12" s="30">
        <f t="shared" si="84"/>
        <v>46779</v>
      </c>
      <c r="GP12" s="90">
        <f t="shared" ref="GP12" si="398">VLOOKUP(GO12, $A$28:$D$759,4, FALSE)</f>
        <v>0</v>
      </c>
      <c r="GQ12" s="30">
        <f t="shared" si="85"/>
        <v>46786</v>
      </c>
      <c r="GR12" s="90">
        <f t="shared" ref="GR12" si="399">VLOOKUP(GQ12, $A$28:$D$759,4, FALSE)</f>
        <v>0</v>
      </c>
      <c r="GS12" s="30">
        <f t="shared" si="86"/>
        <v>46793</v>
      </c>
      <c r="GT12" s="90">
        <f t="shared" ref="GT12" si="400">VLOOKUP(GS12, $A$28:$D$759,4, FALSE)</f>
        <v>0</v>
      </c>
      <c r="GU12" s="30">
        <f t="shared" si="87"/>
        <v>46800</v>
      </c>
      <c r="GV12" s="90">
        <f t="shared" ref="GV12" si="401">VLOOKUP(GU12, $A$28:$D$759,4, FALSE)</f>
        <v>0</v>
      </c>
      <c r="GW12" s="30">
        <f t="shared" si="88"/>
        <v>46807</v>
      </c>
      <c r="GX12" s="90">
        <f t="shared" ref="GX12" si="402">VLOOKUP(GW12, $A$28:$D$759,4, FALSE)</f>
        <v>0</v>
      </c>
      <c r="GY12" s="30">
        <f t="shared" si="89"/>
        <v>46814</v>
      </c>
      <c r="GZ12" s="90">
        <f t="shared" ref="GZ12" si="403">VLOOKUP(GY12, $A$28:$D$759,4, FALSE)</f>
        <v>0</v>
      </c>
      <c r="HA12" s="30">
        <f t="shared" si="90"/>
        <v>46821</v>
      </c>
      <c r="HB12" s="90">
        <f t="shared" ref="HB12" si="404">VLOOKUP(HA12, $A$28:$D$759,4, FALSE)</f>
        <v>0</v>
      </c>
      <c r="HC12" s="30">
        <f t="shared" si="91"/>
        <v>46828</v>
      </c>
      <c r="HD12" s="90">
        <f t="shared" ref="HD12" si="405">VLOOKUP(HC12, $A$28:$D$759,4, FALSE)</f>
        <v>0</v>
      </c>
      <c r="HE12" s="30">
        <f t="shared" si="92"/>
        <v>46835</v>
      </c>
      <c r="HF12" s="90">
        <f t="shared" ref="HF12" si="406">VLOOKUP(HE12, $A$28:$D$759,4, FALSE)</f>
        <v>0</v>
      </c>
      <c r="HG12" s="30">
        <f t="shared" si="93"/>
        <v>0</v>
      </c>
      <c r="HH12" s="65" t="e">
        <f t="shared" ref="HH12" si="407">VLOOKUP(HG12, $A$28:$D$759,4, FALSE)</f>
        <v>#N/A</v>
      </c>
    </row>
    <row r="13" spans="1:216" s="3" customFormat="1">
      <c r="C13" s="8"/>
      <c r="D13" s="12"/>
      <c r="E13" s="12"/>
      <c r="F13" s="57"/>
      <c r="G13" s="29"/>
      <c r="H13" s="89" t="s">
        <v>9</v>
      </c>
      <c r="I13" s="30">
        <f t="shared" si="94"/>
        <v>46122</v>
      </c>
      <c r="J13" s="90" t="str">
        <f t="shared" si="95"/>
        <v>指定対象外週</v>
      </c>
      <c r="K13" s="30">
        <f t="shared" si="96"/>
        <v>46129</v>
      </c>
      <c r="L13" s="90" t="str">
        <f t="shared" si="95"/>
        <v>工場製作</v>
      </c>
      <c r="M13" s="30">
        <f t="shared" si="97"/>
        <v>46136</v>
      </c>
      <c r="N13" s="90" t="str">
        <f t="shared" ref="N13" si="408">VLOOKUP(M13, $A$28:$D$759,4, FALSE)</f>
        <v>工場製作</v>
      </c>
      <c r="O13" s="30">
        <f t="shared" si="99"/>
        <v>46143</v>
      </c>
      <c r="P13" s="90" t="str">
        <f t="shared" ref="P13" si="409">VLOOKUP(O13, $A$28:$D$759,4, FALSE)</f>
        <v>工場製作</v>
      </c>
      <c r="Q13" s="30">
        <f t="shared" si="101"/>
        <v>46150</v>
      </c>
      <c r="R13" s="90">
        <f t="shared" ref="R13" si="410">VLOOKUP(Q13, $A$28:$D$759,4, FALSE)</f>
        <v>0</v>
      </c>
      <c r="S13" s="30">
        <f t="shared" si="103"/>
        <v>46157</v>
      </c>
      <c r="T13" s="90">
        <f t="shared" ref="T13" si="411">VLOOKUP(S13, $A$28:$D$759,4, FALSE)</f>
        <v>0</v>
      </c>
      <c r="U13" s="30">
        <f t="shared" si="105"/>
        <v>46164</v>
      </c>
      <c r="V13" s="90">
        <f t="shared" ref="V13" si="412">VLOOKUP(U13, $A$28:$D$759,4, FALSE)</f>
        <v>0</v>
      </c>
      <c r="W13" s="30">
        <f t="shared" si="107"/>
        <v>46171</v>
      </c>
      <c r="X13" s="90">
        <f t="shared" ref="X13" si="413">VLOOKUP(W13, $A$28:$D$759,4, FALSE)</f>
        <v>0</v>
      </c>
      <c r="Y13" s="30">
        <f t="shared" si="109"/>
        <v>46178</v>
      </c>
      <c r="Z13" s="90">
        <f t="shared" ref="Z13" si="414">VLOOKUP(Y13, $A$28:$D$759,4, FALSE)</f>
        <v>0</v>
      </c>
      <c r="AA13" s="30">
        <f t="shared" si="111"/>
        <v>46185</v>
      </c>
      <c r="AB13" s="90">
        <f t="shared" ref="AB13" si="415">VLOOKUP(AA13, $A$28:$D$759,4, FALSE)</f>
        <v>0</v>
      </c>
      <c r="AC13" s="30">
        <f t="shared" si="0"/>
        <v>46192</v>
      </c>
      <c r="AD13" s="90">
        <f t="shared" ref="AD13" si="416">VLOOKUP(AC13, $A$28:$D$759,4, FALSE)</f>
        <v>0</v>
      </c>
      <c r="AE13" s="30">
        <f t="shared" si="1"/>
        <v>46199</v>
      </c>
      <c r="AF13" s="90">
        <f t="shared" ref="AF13" si="417">VLOOKUP(AE13, $A$28:$D$759,4, FALSE)</f>
        <v>0</v>
      </c>
      <c r="AG13" s="30">
        <f t="shared" si="2"/>
        <v>46206</v>
      </c>
      <c r="AH13" s="90">
        <f t="shared" ref="AH13" si="418">VLOOKUP(AG13, $A$28:$D$759,4, FALSE)</f>
        <v>0</v>
      </c>
      <c r="AI13" s="30">
        <f t="shared" si="3"/>
        <v>46213</v>
      </c>
      <c r="AJ13" s="90">
        <f t="shared" ref="AJ13" si="419">VLOOKUP(AI13, $A$28:$D$759,4, FALSE)</f>
        <v>0</v>
      </c>
      <c r="AK13" s="30">
        <f t="shared" si="4"/>
        <v>46220</v>
      </c>
      <c r="AL13" s="90">
        <f t="shared" ref="AL13" si="420">VLOOKUP(AK13, $A$28:$D$759,4, FALSE)</f>
        <v>0</v>
      </c>
      <c r="AM13" s="30">
        <f t="shared" si="5"/>
        <v>46227</v>
      </c>
      <c r="AN13" s="90">
        <f t="shared" ref="AN13" si="421">VLOOKUP(AM13, $A$28:$D$759,4, FALSE)</f>
        <v>0</v>
      </c>
      <c r="AO13" s="30">
        <f t="shared" si="6"/>
        <v>46234</v>
      </c>
      <c r="AP13" s="90">
        <f t="shared" ref="AP13" si="422">VLOOKUP(AO13, $A$28:$D$759,4, FALSE)</f>
        <v>0</v>
      </c>
      <c r="AQ13" s="30">
        <f t="shared" si="7"/>
        <v>46241</v>
      </c>
      <c r="AR13" s="90" t="str">
        <f t="shared" ref="AR13" si="423">VLOOKUP(AQ13, $A$28:$D$759,4, FALSE)</f>
        <v>指定対象外週</v>
      </c>
      <c r="AS13" s="30">
        <f t="shared" si="8"/>
        <v>46248</v>
      </c>
      <c r="AT13" s="90" t="str">
        <f t="shared" ref="AT13" si="424">VLOOKUP(AS13, $A$28:$D$759,4, FALSE)</f>
        <v>指定対象外週</v>
      </c>
      <c r="AU13" s="30">
        <f t="shared" si="9"/>
        <v>46255</v>
      </c>
      <c r="AV13" s="90" t="str">
        <f t="shared" ref="AV13" si="425">VLOOKUP(AU13, $A$28:$D$759,4, FALSE)</f>
        <v>指定対象外週</v>
      </c>
      <c r="AW13" s="30">
        <f t="shared" si="10"/>
        <v>46262</v>
      </c>
      <c r="AX13" s="90">
        <f t="shared" ref="AX13" si="426">VLOOKUP(AW13, $A$28:$D$759,4, FALSE)</f>
        <v>0</v>
      </c>
      <c r="AY13" s="30">
        <f t="shared" si="11"/>
        <v>46269</v>
      </c>
      <c r="AZ13" s="90">
        <f t="shared" ref="AZ13" si="427">VLOOKUP(AY13, $A$28:$D$759,4, FALSE)</f>
        <v>0</v>
      </c>
      <c r="BA13" s="30">
        <f t="shared" si="12"/>
        <v>46276</v>
      </c>
      <c r="BB13" s="90">
        <f t="shared" ref="BB13:BD13" si="428">VLOOKUP(BA13, $A$28:$D$759,4, FALSE)</f>
        <v>0</v>
      </c>
      <c r="BC13" s="30">
        <f t="shared" si="13"/>
        <v>46283</v>
      </c>
      <c r="BD13" s="90">
        <f t="shared" si="428"/>
        <v>0</v>
      </c>
      <c r="BE13" s="30">
        <f t="shared" si="14"/>
        <v>46290</v>
      </c>
      <c r="BF13" s="90">
        <f t="shared" ref="BF13" si="429">VLOOKUP(BE13, $A$28:$D$759,4, FALSE)</f>
        <v>0</v>
      </c>
      <c r="BG13" s="30">
        <f t="shared" si="15"/>
        <v>46297</v>
      </c>
      <c r="BH13" s="90">
        <f t="shared" ref="BH13" si="430">VLOOKUP(BG13, $A$28:$D$759,4, FALSE)</f>
        <v>0</v>
      </c>
      <c r="BI13" s="30">
        <f t="shared" si="16"/>
        <v>46304</v>
      </c>
      <c r="BJ13" s="90">
        <f t="shared" ref="BJ13" si="431">VLOOKUP(BI13, $A$28:$D$759,4, FALSE)</f>
        <v>0</v>
      </c>
      <c r="BK13" s="30">
        <f t="shared" si="17"/>
        <v>46311</v>
      </c>
      <c r="BL13" s="90">
        <f t="shared" ref="BL13" si="432">VLOOKUP(BK13, $A$28:$D$759,4, FALSE)</f>
        <v>0</v>
      </c>
      <c r="BM13" s="30">
        <f t="shared" si="18"/>
        <v>46318</v>
      </c>
      <c r="BN13" s="90">
        <f t="shared" ref="BN13" si="433">VLOOKUP(BM13, $A$28:$D$759,4, FALSE)</f>
        <v>0</v>
      </c>
      <c r="BO13" s="30">
        <f t="shared" si="19"/>
        <v>46325</v>
      </c>
      <c r="BP13" s="90">
        <f t="shared" ref="BP13" si="434">VLOOKUP(BO13, $A$28:$D$759,4, FALSE)</f>
        <v>0</v>
      </c>
      <c r="BQ13" s="30">
        <f t="shared" si="20"/>
        <v>46332</v>
      </c>
      <c r="BR13" s="90">
        <f t="shared" ref="BR13" si="435">VLOOKUP(BQ13, $A$28:$D$759,4, FALSE)</f>
        <v>0</v>
      </c>
      <c r="BS13" s="30">
        <f t="shared" si="21"/>
        <v>46339</v>
      </c>
      <c r="BT13" s="90">
        <f t="shared" ref="BT13" si="436">VLOOKUP(BS13, $A$28:$D$759,4, FALSE)</f>
        <v>0</v>
      </c>
      <c r="BU13" s="30">
        <f t="shared" si="22"/>
        <v>46346</v>
      </c>
      <c r="BV13" s="90">
        <f t="shared" ref="BV13" si="437">VLOOKUP(BU13, $A$28:$D$759,4, FALSE)</f>
        <v>0</v>
      </c>
      <c r="BW13" s="30">
        <f t="shared" si="23"/>
        <v>46353</v>
      </c>
      <c r="BX13" s="90">
        <f t="shared" ref="BX13" si="438">VLOOKUP(BW13, $A$28:$D$759,4, FALSE)</f>
        <v>0</v>
      </c>
      <c r="BY13" s="30">
        <f t="shared" si="24"/>
        <v>46360</v>
      </c>
      <c r="BZ13" s="90">
        <f t="shared" ref="BZ13" si="439">VLOOKUP(BY13, $A$28:$D$759,4, FALSE)</f>
        <v>0</v>
      </c>
      <c r="CA13" s="30">
        <f t="shared" si="25"/>
        <v>46367</v>
      </c>
      <c r="CB13" s="90">
        <f t="shared" ref="CB13" si="440">VLOOKUP(CA13, $A$28:$D$759,4, FALSE)</f>
        <v>0</v>
      </c>
      <c r="CC13" s="30">
        <f t="shared" si="26"/>
        <v>46374</v>
      </c>
      <c r="CD13" s="90">
        <f t="shared" ref="CD13" si="441">VLOOKUP(CC13, $A$28:$D$759,4, FALSE)</f>
        <v>0</v>
      </c>
      <c r="CE13" s="30">
        <f t="shared" si="27"/>
        <v>46381</v>
      </c>
      <c r="CF13" s="90">
        <f t="shared" ref="CF13" si="442">VLOOKUP(CE13, $A$28:$D$759,4, FALSE)</f>
        <v>0</v>
      </c>
      <c r="CG13" s="30">
        <f t="shared" si="28"/>
        <v>46388</v>
      </c>
      <c r="CH13" s="90" t="str">
        <f t="shared" ref="CH13" si="443">VLOOKUP(CG13, $A$28:$D$759,4, FALSE)</f>
        <v>年末年始</v>
      </c>
      <c r="CI13" s="30">
        <f t="shared" si="29"/>
        <v>46395</v>
      </c>
      <c r="CJ13" s="90">
        <f t="shared" ref="CJ13" si="444">VLOOKUP(CI13, $A$28:$D$759,4, FALSE)</f>
        <v>0</v>
      </c>
      <c r="CK13" s="30">
        <f t="shared" si="30"/>
        <v>46402</v>
      </c>
      <c r="CL13" s="90">
        <f t="shared" ref="CL13" si="445">VLOOKUP(CK13, $A$28:$D$759,4, FALSE)</f>
        <v>0</v>
      </c>
      <c r="CM13" s="30">
        <f t="shared" si="31"/>
        <v>46409</v>
      </c>
      <c r="CN13" s="90">
        <f t="shared" ref="CN13" si="446">VLOOKUP(CM13, $A$28:$D$759,4, FALSE)</f>
        <v>0</v>
      </c>
      <c r="CO13" s="30">
        <f t="shared" si="32"/>
        <v>46416</v>
      </c>
      <c r="CP13" s="90">
        <f t="shared" ref="CP13" si="447">VLOOKUP(CO13, $A$28:$D$759,4, FALSE)</f>
        <v>0</v>
      </c>
      <c r="CQ13" s="30">
        <f t="shared" si="33"/>
        <v>46423</v>
      </c>
      <c r="CR13" s="90">
        <f t="shared" ref="CR13" si="448">VLOOKUP(CQ13, $A$28:$D$759,4, FALSE)</f>
        <v>0</v>
      </c>
      <c r="CS13" s="30">
        <f t="shared" si="34"/>
        <v>46430</v>
      </c>
      <c r="CT13" s="90">
        <f t="shared" ref="CT13" si="449">VLOOKUP(CS13, $A$28:$D$759,4, FALSE)</f>
        <v>0</v>
      </c>
      <c r="CU13" s="30">
        <f t="shared" si="35"/>
        <v>46437</v>
      </c>
      <c r="CV13" s="90">
        <f t="shared" ref="CV13" si="450">VLOOKUP(CU13, $A$28:$D$759,4, FALSE)</f>
        <v>0</v>
      </c>
      <c r="CW13" s="30">
        <f t="shared" si="36"/>
        <v>46444</v>
      </c>
      <c r="CX13" s="90">
        <f t="shared" ref="CX13" si="451">VLOOKUP(CW13, $A$28:$D$759,4, FALSE)</f>
        <v>0</v>
      </c>
      <c r="CY13" s="30">
        <f t="shared" si="37"/>
        <v>46451</v>
      </c>
      <c r="CZ13" s="90">
        <f t="shared" ref="CZ13" si="452">VLOOKUP(CY13, $A$28:$D$759,4, FALSE)</f>
        <v>0</v>
      </c>
      <c r="DA13" s="30">
        <f t="shared" si="38"/>
        <v>46458</v>
      </c>
      <c r="DB13" s="90">
        <f t="shared" ref="DB13" si="453">VLOOKUP(DA13, $A$28:$D$759,4, FALSE)</f>
        <v>0</v>
      </c>
      <c r="DC13" s="30">
        <f t="shared" si="39"/>
        <v>46465</v>
      </c>
      <c r="DD13" s="90">
        <f t="shared" ref="DD13" si="454">VLOOKUP(DC13, $A$28:$D$759,4, FALSE)</f>
        <v>0</v>
      </c>
      <c r="DE13" s="30">
        <f t="shared" si="40"/>
        <v>46472</v>
      </c>
      <c r="DF13" s="90">
        <f t="shared" ref="DF13" si="455">VLOOKUP(DE13, $A$28:$D$759,4, FALSE)</f>
        <v>0</v>
      </c>
      <c r="DG13" s="30">
        <f t="shared" si="41"/>
        <v>46479</v>
      </c>
      <c r="DH13" s="90">
        <f t="shared" ref="DH13" si="456">VLOOKUP(DG13, $A$28:$D$759,4, FALSE)</f>
        <v>0</v>
      </c>
      <c r="DI13" s="30">
        <f t="shared" si="42"/>
        <v>46486</v>
      </c>
      <c r="DJ13" s="90">
        <f t="shared" ref="DJ13" si="457">VLOOKUP(DI13, $A$28:$D$759,4, FALSE)</f>
        <v>0</v>
      </c>
      <c r="DK13" s="30">
        <f t="shared" si="43"/>
        <v>46493</v>
      </c>
      <c r="DL13" s="90">
        <f t="shared" ref="DL13" si="458">VLOOKUP(DK13, $A$28:$D$759,4, FALSE)</f>
        <v>0</v>
      </c>
      <c r="DM13" s="30">
        <f t="shared" si="44"/>
        <v>46500</v>
      </c>
      <c r="DN13" s="90">
        <f t="shared" ref="DN13" si="459">VLOOKUP(DM13, $A$28:$D$759,4, FALSE)</f>
        <v>0</v>
      </c>
      <c r="DO13" s="30">
        <f t="shared" si="45"/>
        <v>46507</v>
      </c>
      <c r="DP13" s="90">
        <f t="shared" ref="DP13" si="460">VLOOKUP(DO13, $A$28:$D$759,4, FALSE)</f>
        <v>0</v>
      </c>
      <c r="DQ13" s="30">
        <f t="shared" si="46"/>
        <v>46514</v>
      </c>
      <c r="DR13" s="90">
        <f t="shared" ref="DR13" si="461">VLOOKUP(DQ13, $A$28:$D$759,4, FALSE)</f>
        <v>0</v>
      </c>
      <c r="DS13" s="30">
        <f t="shared" si="47"/>
        <v>46521</v>
      </c>
      <c r="DT13" s="90">
        <f t="shared" ref="DT13" si="462">VLOOKUP(DS13, $A$28:$D$759,4, FALSE)</f>
        <v>0</v>
      </c>
      <c r="DU13" s="30">
        <f t="shared" si="48"/>
        <v>46528</v>
      </c>
      <c r="DV13" s="90">
        <f t="shared" ref="DV13" si="463">VLOOKUP(DU13, $A$28:$D$759,4, FALSE)</f>
        <v>0</v>
      </c>
      <c r="DW13" s="30">
        <f t="shared" si="49"/>
        <v>46535</v>
      </c>
      <c r="DX13" s="90">
        <f t="shared" ref="DX13" si="464">VLOOKUP(DW13, $A$28:$D$759,4, FALSE)</f>
        <v>0</v>
      </c>
      <c r="DY13" s="30">
        <f t="shared" si="50"/>
        <v>46542</v>
      </c>
      <c r="DZ13" s="90">
        <f t="shared" ref="DZ13" si="465">VLOOKUP(DY13, $A$28:$D$759,4, FALSE)</f>
        <v>0</v>
      </c>
      <c r="EA13" s="30">
        <f t="shared" si="51"/>
        <v>46549</v>
      </c>
      <c r="EB13" s="90">
        <f t="shared" ref="EB13" si="466">VLOOKUP(EA13, $A$28:$D$759,4, FALSE)</f>
        <v>0</v>
      </c>
      <c r="EC13" s="30">
        <f t="shared" si="52"/>
        <v>46556</v>
      </c>
      <c r="ED13" s="90">
        <f t="shared" ref="ED13" si="467">VLOOKUP(EC13, $A$28:$D$759,4, FALSE)</f>
        <v>0</v>
      </c>
      <c r="EE13" s="30">
        <f t="shared" si="53"/>
        <v>46563</v>
      </c>
      <c r="EF13" s="90">
        <f t="shared" ref="EF13" si="468">VLOOKUP(EE13, $A$28:$D$759,4, FALSE)</f>
        <v>0</v>
      </c>
      <c r="EG13" s="30">
        <f t="shared" si="54"/>
        <v>46570</v>
      </c>
      <c r="EH13" s="90">
        <f t="shared" ref="EH13" si="469">VLOOKUP(EG13, $A$28:$D$759,4, FALSE)</f>
        <v>0</v>
      </c>
      <c r="EI13" s="30">
        <f t="shared" si="55"/>
        <v>46577</v>
      </c>
      <c r="EJ13" s="90">
        <f t="shared" ref="EJ13" si="470">VLOOKUP(EI13, $A$28:$D$759,4, FALSE)</f>
        <v>0</v>
      </c>
      <c r="EK13" s="30">
        <f t="shared" si="56"/>
        <v>46584</v>
      </c>
      <c r="EL13" s="90" t="str">
        <f t="shared" ref="EL13" si="471">VLOOKUP(EK13, $A$28:$D$759,4, FALSE)</f>
        <v>一時中止</v>
      </c>
      <c r="EM13" s="30">
        <f t="shared" si="57"/>
        <v>46591</v>
      </c>
      <c r="EN13" s="90">
        <f t="shared" ref="EN13" si="472">VLOOKUP(EM13, $A$28:$D$759,4, FALSE)</f>
        <v>0</v>
      </c>
      <c r="EO13" s="30">
        <f t="shared" si="58"/>
        <v>46598</v>
      </c>
      <c r="EP13" s="90">
        <f t="shared" ref="EP13" si="473">VLOOKUP(EO13, $A$28:$D$759,4, FALSE)</f>
        <v>0</v>
      </c>
      <c r="EQ13" s="30">
        <f t="shared" si="59"/>
        <v>46605</v>
      </c>
      <c r="ER13" s="90" t="str">
        <f t="shared" ref="ER13" si="474">VLOOKUP(EQ13, $A$28:$D$759,4, FALSE)</f>
        <v>指定対象外週</v>
      </c>
      <c r="ES13" s="30">
        <f t="shared" si="60"/>
        <v>46612</v>
      </c>
      <c r="ET13" s="90" t="str">
        <f t="shared" ref="ET13" si="475">VLOOKUP(ES13, $A$28:$D$759,4, FALSE)</f>
        <v>指定対象外週</v>
      </c>
      <c r="EU13" s="30">
        <f t="shared" si="61"/>
        <v>46619</v>
      </c>
      <c r="EV13" s="90" t="str">
        <f t="shared" ref="EV13" si="476">VLOOKUP(EU13, $A$28:$D$759,4, FALSE)</f>
        <v>指定対象外週</v>
      </c>
      <c r="EW13" s="30">
        <f t="shared" si="62"/>
        <v>46626</v>
      </c>
      <c r="EX13" s="90" t="str">
        <f t="shared" ref="EX13" si="477">VLOOKUP(EW13, $A$28:$D$759,4, FALSE)</f>
        <v>指定対象外週</v>
      </c>
      <c r="EY13" s="30">
        <f t="shared" si="63"/>
        <v>46633</v>
      </c>
      <c r="EZ13" s="90" t="str">
        <f t="shared" ref="EZ13" si="478">VLOOKUP(EY13, $A$28:$D$759,4, FALSE)</f>
        <v>指定対象外週</v>
      </c>
      <c r="FA13" s="30">
        <f t="shared" si="64"/>
        <v>46640</v>
      </c>
      <c r="FB13" s="90">
        <f t="shared" ref="FB13" si="479">VLOOKUP(FA13, $A$28:$D$759,4, FALSE)</f>
        <v>0</v>
      </c>
      <c r="FC13" s="30">
        <f t="shared" si="65"/>
        <v>46647</v>
      </c>
      <c r="FD13" s="90">
        <f t="shared" ref="FD13" si="480">VLOOKUP(FC13, $A$28:$D$759,4, FALSE)</f>
        <v>0</v>
      </c>
      <c r="FE13" s="30">
        <f t="shared" si="66"/>
        <v>46654</v>
      </c>
      <c r="FF13" s="90">
        <f t="shared" ref="FF13" si="481">VLOOKUP(FE13, $A$28:$D$759,4, FALSE)</f>
        <v>0</v>
      </c>
      <c r="FG13" s="30">
        <f t="shared" si="67"/>
        <v>46661</v>
      </c>
      <c r="FH13" s="90">
        <f t="shared" ref="FH13" si="482">VLOOKUP(FG13, $A$28:$D$759,4, FALSE)</f>
        <v>0</v>
      </c>
      <c r="FI13" s="30">
        <f t="shared" si="68"/>
        <v>46668</v>
      </c>
      <c r="FJ13" s="90">
        <f t="shared" ref="FJ13" si="483">VLOOKUP(FI13, $A$28:$D$759,4, FALSE)</f>
        <v>0</v>
      </c>
      <c r="FK13" s="30">
        <f t="shared" si="69"/>
        <v>46675</v>
      </c>
      <c r="FL13" s="90">
        <f t="shared" ref="FL13" si="484">VLOOKUP(FK13, $A$28:$D$759,4, FALSE)</f>
        <v>0</v>
      </c>
      <c r="FM13" s="30">
        <f t="shared" si="70"/>
        <v>46682</v>
      </c>
      <c r="FN13" s="90">
        <f t="shared" ref="FN13" si="485">VLOOKUP(FM13, $A$28:$D$759,4, FALSE)</f>
        <v>0</v>
      </c>
      <c r="FO13" s="30">
        <f t="shared" si="71"/>
        <v>46689</v>
      </c>
      <c r="FP13" s="90">
        <f t="shared" ref="FP13" si="486">VLOOKUP(FO13, $A$28:$D$759,4, FALSE)</f>
        <v>0</v>
      </c>
      <c r="FQ13" s="30">
        <f t="shared" si="72"/>
        <v>46696</v>
      </c>
      <c r="FR13" s="90">
        <f t="shared" ref="FR13" si="487">VLOOKUP(FQ13, $A$28:$D$759,4, FALSE)</f>
        <v>0</v>
      </c>
      <c r="FS13" s="30">
        <f t="shared" si="73"/>
        <v>46703</v>
      </c>
      <c r="FT13" s="90">
        <f t="shared" ref="FT13" si="488">VLOOKUP(FS13, $A$28:$D$759,4, FALSE)</f>
        <v>0</v>
      </c>
      <c r="FU13" s="30">
        <f t="shared" si="74"/>
        <v>46710</v>
      </c>
      <c r="FV13" s="90">
        <f t="shared" ref="FV13" si="489">VLOOKUP(FU13, $A$28:$D$759,4, FALSE)</f>
        <v>0</v>
      </c>
      <c r="FW13" s="30">
        <f t="shared" si="75"/>
        <v>46717</v>
      </c>
      <c r="FX13" s="90">
        <f t="shared" ref="FX13" si="490">VLOOKUP(FW13, $A$28:$D$759,4, FALSE)</f>
        <v>0</v>
      </c>
      <c r="FY13" s="30">
        <f t="shared" si="76"/>
        <v>46724</v>
      </c>
      <c r="FZ13" s="90">
        <f t="shared" ref="FZ13" si="491">VLOOKUP(FY13, $A$28:$D$759,4, FALSE)</f>
        <v>0</v>
      </c>
      <c r="GA13" s="30">
        <f t="shared" si="77"/>
        <v>46731</v>
      </c>
      <c r="GB13" s="90">
        <f t="shared" ref="GB13" si="492">VLOOKUP(GA13, $A$28:$D$759,4, FALSE)</f>
        <v>0</v>
      </c>
      <c r="GC13" s="30">
        <f t="shared" si="78"/>
        <v>46738</v>
      </c>
      <c r="GD13" s="90">
        <f t="shared" ref="GD13" si="493">VLOOKUP(GC13, $A$28:$D$759,4, FALSE)</f>
        <v>0</v>
      </c>
      <c r="GE13" s="30">
        <f t="shared" si="79"/>
        <v>46745</v>
      </c>
      <c r="GF13" s="90">
        <f t="shared" ref="GF13" si="494">VLOOKUP(GE13, $A$28:$D$759,4, FALSE)</f>
        <v>0</v>
      </c>
      <c r="GG13" s="30">
        <f t="shared" si="80"/>
        <v>46752</v>
      </c>
      <c r="GH13" s="90" t="str">
        <f t="shared" ref="GH13" si="495">VLOOKUP(GG13, $A$28:$D$759,4, FALSE)</f>
        <v>年末年始</v>
      </c>
      <c r="GI13" s="30">
        <f t="shared" si="81"/>
        <v>46759</v>
      </c>
      <c r="GJ13" s="90">
        <f t="shared" ref="GJ13" si="496">VLOOKUP(GI13, $A$28:$D$759,4, FALSE)</f>
        <v>0</v>
      </c>
      <c r="GK13" s="30">
        <f t="shared" si="82"/>
        <v>46766</v>
      </c>
      <c r="GL13" s="90">
        <f t="shared" ref="GL13" si="497">VLOOKUP(GK13, $A$28:$D$759,4, FALSE)</f>
        <v>0</v>
      </c>
      <c r="GM13" s="30">
        <f t="shared" si="83"/>
        <v>46773</v>
      </c>
      <c r="GN13" s="90">
        <f t="shared" ref="GN13" si="498">VLOOKUP(GM13, $A$28:$D$759,4, FALSE)</f>
        <v>0</v>
      </c>
      <c r="GO13" s="30">
        <f t="shared" si="84"/>
        <v>46780</v>
      </c>
      <c r="GP13" s="90">
        <f t="shared" ref="GP13" si="499">VLOOKUP(GO13, $A$28:$D$759,4, FALSE)</f>
        <v>0</v>
      </c>
      <c r="GQ13" s="30">
        <f t="shared" si="85"/>
        <v>46787</v>
      </c>
      <c r="GR13" s="90">
        <f t="shared" ref="GR13" si="500">VLOOKUP(GQ13, $A$28:$D$759,4, FALSE)</f>
        <v>0</v>
      </c>
      <c r="GS13" s="30">
        <f t="shared" si="86"/>
        <v>46794</v>
      </c>
      <c r="GT13" s="90">
        <f t="shared" ref="GT13" si="501">VLOOKUP(GS13, $A$28:$D$759,4, FALSE)</f>
        <v>0</v>
      </c>
      <c r="GU13" s="30">
        <f t="shared" si="87"/>
        <v>46801</v>
      </c>
      <c r="GV13" s="90">
        <f t="shared" ref="GV13" si="502">VLOOKUP(GU13, $A$28:$D$759,4, FALSE)</f>
        <v>0</v>
      </c>
      <c r="GW13" s="30">
        <f t="shared" si="88"/>
        <v>46808</v>
      </c>
      <c r="GX13" s="90">
        <f t="shared" ref="GX13" si="503">VLOOKUP(GW13, $A$28:$D$759,4, FALSE)</f>
        <v>0</v>
      </c>
      <c r="GY13" s="30">
        <f t="shared" si="89"/>
        <v>46815</v>
      </c>
      <c r="GZ13" s="90">
        <f t="shared" ref="GZ13" si="504">VLOOKUP(GY13, $A$28:$D$759,4, FALSE)</f>
        <v>0</v>
      </c>
      <c r="HA13" s="30">
        <f t="shared" si="90"/>
        <v>46822</v>
      </c>
      <c r="HB13" s="90">
        <f t="shared" ref="HB13" si="505">VLOOKUP(HA13, $A$28:$D$759,4, FALSE)</f>
        <v>0</v>
      </c>
      <c r="HC13" s="30">
        <f t="shared" si="91"/>
        <v>46829</v>
      </c>
      <c r="HD13" s="90">
        <f t="shared" ref="HD13" si="506">VLOOKUP(HC13, $A$28:$D$759,4, FALSE)</f>
        <v>0</v>
      </c>
      <c r="HE13" s="30">
        <f t="shared" si="92"/>
        <v>46836</v>
      </c>
      <c r="HF13" s="90">
        <f t="shared" ref="HF13" si="507">VLOOKUP(HE13, $A$28:$D$759,4, FALSE)</f>
        <v>0</v>
      </c>
      <c r="HG13" s="30">
        <f t="shared" si="93"/>
        <v>0</v>
      </c>
      <c r="HH13" s="65" t="e">
        <f t="shared" ref="HH13" si="508">VLOOKUP(HG13, $A$28:$D$759,4, FALSE)</f>
        <v>#N/A</v>
      </c>
    </row>
    <row r="14" spans="1:216" s="3" customFormat="1">
      <c r="C14" s="8" t="s">
        <v>1</v>
      </c>
      <c r="D14" s="9">
        <f>B2</f>
        <v>46843</v>
      </c>
      <c r="E14" s="10" t="str">
        <f>TEXT(D14,"aaa")</f>
        <v>金</v>
      </c>
      <c r="F14" s="57"/>
      <c r="G14" s="29"/>
      <c r="H14" s="89" t="s">
        <v>10</v>
      </c>
      <c r="I14" s="30">
        <f t="shared" si="94"/>
        <v>46123</v>
      </c>
      <c r="J14" s="90" t="str">
        <f t="shared" si="95"/>
        <v>指定対象外週</v>
      </c>
      <c r="K14" s="30">
        <f t="shared" si="96"/>
        <v>46130</v>
      </c>
      <c r="L14" s="90" t="str">
        <f t="shared" si="95"/>
        <v>工場製作</v>
      </c>
      <c r="M14" s="30">
        <f t="shared" si="97"/>
        <v>46137</v>
      </c>
      <c r="N14" s="90" t="str">
        <f t="shared" ref="N14" si="509">VLOOKUP(M14, $A$28:$D$759,4, FALSE)</f>
        <v>工場製作</v>
      </c>
      <c r="O14" s="30">
        <f t="shared" si="99"/>
        <v>46144</v>
      </c>
      <c r="P14" s="90" t="str">
        <f t="shared" ref="P14" si="510">VLOOKUP(O14, $A$28:$D$759,4, FALSE)</f>
        <v>工場製作</v>
      </c>
      <c r="Q14" s="30">
        <f t="shared" si="101"/>
        <v>46151</v>
      </c>
      <c r="R14" s="90" t="str">
        <f t="shared" ref="R14" si="511">VLOOKUP(Q14, $A$28:$D$759,4, FALSE)</f>
        <v>現場閉所</v>
      </c>
      <c r="S14" s="30">
        <f t="shared" si="103"/>
        <v>46158</v>
      </c>
      <c r="T14" s="90" t="str">
        <f t="shared" ref="T14" si="512">VLOOKUP(S14, $A$28:$D$759,4, FALSE)</f>
        <v>現場閉所</v>
      </c>
      <c r="U14" s="30">
        <f t="shared" si="105"/>
        <v>46165</v>
      </c>
      <c r="V14" s="90" t="str">
        <f t="shared" ref="V14" si="513">VLOOKUP(U14, $A$28:$D$759,4, FALSE)</f>
        <v>現場閉所</v>
      </c>
      <c r="W14" s="30">
        <f t="shared" si="107"/>
        <v>46172</v>
      </c>
      <c r="X14" s="90" t="str">
        <f t="shared" ref="X14" si="514">VLOOKUP(W14, $A$28:$D$759,4, FALSE)</f>
        <v>現場閉所</v>
      </c>
      <c r="Y14" s="30">
        <f t="shared" si="109"/>
        <v>46179</v>
      </c>
      <c r="Z14" s="90" t="str">
        <f t="shared" ref="Z14" si="515">VLOOKUP(Y14, $A$28:$D$759,4, FALSE)</f>
        <v>現場閉所</v>
      </c>
      <c r="AA14" s="30">
        <f t="shared" si="111"/>
        <v>46186</v>
      </c>
      <c r="AB14" s="90" t="str">
        <f t="shared" ref="AB14" si="516">VLOOKUP(AA14, $A$28:$D$759,4, FALSE)</f>
        <v>現場閉所</v>
      </c>
      <c r="AC14" s="30">
        <f t="shared" si="0"/>
        <v>46193</v>
      </c>
      <c r="AD14" s="90" t="str">
        <f t="shared" ref="AD14" si="517">VLOOKUP(AC14, $A$28:$D$759,4, FALSE)</f>
        <v>現場閉所</v>
      </c>
      <c r="AE14" s="30">
        <f t="shared" si="1"/>
        <v>46200</v>
      </c>
      <c r="AF14" s="90" t="str">
        <f t="shared" ref="AF14" si="518">VLOOKUP(AE14, $A$28:$D$759,4, FALSE)</f>
        <v>現場閉所</v>
      </c>
      <c r="AG14" s="30">
        <f t="shared" si="2"/>
        <v>46207</v>
      </c>
      <c r="AH14" s="90" t="str">
        <f t="shared" ref="AH14" si="519">VLOOKUP(AG14, $A$28:$D$759,4, FALSE)</f>
        <v>現場閉所</v>
      </c>
      <c r="AI14" s="30">
        <f t="shared" si="3"/>
        <v>46214</v>
      </c>
      <c r="AJ14" s="90" t="str">
        <f t="shared" ref="AJ14" si="520">VLOOKUP(AI14, $A$28:$D$759,4, FALSE)</f>
        <v>現場閉所</v>
      </c>
      <c r="AK14" s="30">
        <f t="shared" si="4"/>
        <v>46221</v>
      </c>
      <c r="AL14" s="90" t="str">
        <f t="shared" ref="AL14" si="521">VLOOKUP(AK14, $A$28:$D$759,4, FALSE)</f>
        <v>現場閉所</v>
      </c>
      <c r="AM14" s="30">
        <f t="shared" si="5"/>
        <v>46228</v>
      </c>
      <c r="AN14" s="90" t="str">
        <f t="shared" ref="AN14" si="522">VLOOKUP(AM14, $A$28:$D$759,4, FALSE)</f>
        <v>現場閉所</v>
      </c>
      <c r="AO14" s="30">
        <f t="shared" si="6"/>
        <v>46235</v>
      </c>
      <c r="AP14" s="90" t="str">
        <f t="shared" ref="AP14" si="523">VLOOKUP(AO14, $A$28:$D$759,4, FALSE)</f>
        <v>現場閉所</v>
      </c>
      <c r="AQ14" s="30">
        <f t="shared" si="7"/>
        <v>46242</v>
      </c>
      <c r="AR14" s="90" t="str">
        <f t="shared" ref="AR14" si="524">VLOOKUP(AQ14, $A$28:$D$759,4, FALSE)</f>
        <v>指定対象外週</v>
      </c>
      <c r="AS14" s="30">
        <f t="shared" si="8"/>
        <v>46249</v>
      </c>
      <c r="AT14" s="90" t="str">
        <f t="shared" ref="AT14" si="525">VLOOKUP(AS14, $A$28:$D$759,4, FALSE)</f>
        <v>指定対象外週</v>
      </c>
      <c r="AU14" s="30">
        <f t="shared" si="9"/>
        <v>46256</v>
      </c>
      <c r="AV14" s="90" t="str">
        <f t="shared" ref="AV14" si="526">VLOOKUP(AU14, $A$28:$D$759,4, FALSE)</f>
        <v>指定対象外週</v>
      </c>
      <c r="AW14" s="30">
        <f t="shared" si="10"/>
        <v>46263</v>
      </c>
      <c r="AX14" s="90" t="str">
        <f t="shared" ref="AX14" si="527">VLOOKUP(AW14, $A$28:$D$759,4, FALSE)</f>
        <v>現場閉所</v>
      </c>
      <c r="AY14" s="30">
        <f t="shared" si="11"/>
        <v>46270</v>
      </c>
      <c r="AZ14" s="90" t="str">
        <f t="shared" ref="AZ14" si="528">VLOOKUP(AY14, $A$28:$D$759,4, FALSE)</f>
        <v>現場閉所</v>
      </c>
      <c r="BA14" s="30">
        <f t="shared" si="12"/>
        <v>46277</v>
      </c>
      <c r="BB14" s="90" t="str">
        <f t="shared" ref="BB14:BD14" si="529">VLOOKUP(BA14, $A$28:$D$759,4, FALSE)</f>
        <v>現場閉所</v>
      </c>
      <c r="BC14" s="30">
        <f t="shared" si="13"/>
        <v>46284</v>
      </c>
      <c r="BD14" s="90" t="str">
        <f t="shared" si="529"/>
        <v>現場閉所</v>
      </c>
      <c r="BE14" s="30">
        <f t="shared" si="14"/>
        <v>46291</v>
      </c>
      <c r="BF14" s="90" t="str">
        <f t="shared" ref="BF14" si="530">VLOOKUP(BE14, $A$28:$D$759,4, FALSE)</f>
        <v>現場閉所</v>
      </c>
      <c r="BG14" s="30">
        <f t="shared" si="15"/>
        <v>46298</v>
      </c>
      <c r="BH14" s="90" t="str">
        <f t="shared" ref="BH14" si="531">VLOOKUP(BG14, $A$28:$D$759,4, FALSE)</f>
        <v>現場閉所</v>
      </c>
      <c r="BI14" s="30">
        <f t="shared" si="16"/>
        <v>46305</v>
      </c>
      <c r="BJ14" s="90" t="str">
        <f t="shared" ref="BJ14" si="532">VLOOKUP(BI14, $A$28:$D$759,4, FALSE)</f>
        <v>現場閉所</v>
      </c>
      <c r="BK14" s="30">
        <f t="shared" si="17"/>
        <v>46312</v>
      </c>
      <c r="BL14" s="90" t="str">
        <f t="shared" ref="BL14" si="533">VLOOKUP(BK14, $A$28:$D$759,4, FALSE)</f>
        <v>現場閉所</v>
      </c>
      <c r="BM14" s="30">
        <f t="shared" si="18"/>
        <v>46319</v>
      </c>
      <c r="BN14" s="90" t="str">
        <f t="shared" ref="BN14" si="534">VLOOKUP(BM14, $A$28:$D$759,4, FALSE)</f>
        <v>現場閉所</v>
      </c>
      <c r="BO14" s="30">
        <f t="shared" si="19"/>
        <v>46326</v>
      </c>
      <c r="BP14" s="90" t="str">
        <f t="shared" ref="BP14" si="535">VLOOKUP(BO14, $A$28:$D$759,4, FALSE)</f>
        <v>現場閉所</v>
      </c>
      <c r="BQ14" s="30">
        <f t="shared" si="20"/>
        <v>46333</v>
      </c>
      <c r="BR14" s="90" t="str">
        <f t="shared" ref="BR14" si="536">VLOOKUP(BQ14, $A$28:$D$759,4, FALSE)</f>
        <v>現場閉所</v>
      </c>
      <c r="BS14" s="30">
        <f t="shared" si="21"/>
        <v>46340</v>
      </c>
      <c r="BT14" s="90" t="str">
        <f t="shared" ref="BT14" si="537">VLOOKUP(BS14, $A$28:$D$759,4, FALSE)</f>
        <v>現場閉所</v>
      </c>
      <c r="BU14" s="30">
        <f t="shared" si="22"/>
        <v>46347</v>
      </c>
      <c r="BV14" s="90" t="str">
        <f t="shared" ref="BV14" si="538">VLOOKUP(BU14, $A$28:$D$759,4, FALSE)</f>
        <v>現場閉所</v>
      </c>
      <c r="BW14" s="30">
        <f t="shared" si="23"/>
        <v>46354</v>
      </c>
      <c r="BX14" s="90" t="str">
        <f t="shared" ref="BX14" si="539">VLOOKUP(BW14, $A$28:$D$759,4, FALSE)</f>
        <v>現場閉所</v>
      </c>
      <c r="BY14" s="30">
        <f t="shared" si="24"/>
        <v>46361</v>
      </c>
      <c r="BZ14" s="90" t="str">
        <f t="shared" ref="BZ14" si="540">VLOOKUP(BY14, $A$28:$D$759,4, FALSE)</f>
        <v>現場閉所</v>
      </c>
      <c r="CA14" s="30">
        <f t="shared" si="25"/>
        <v>46368</v>
      </c>
      <c r="CB14" s="90" t="str">
        <f t="shared" ref="CB14" si="541">VLOOKUP(CA14, $A$28:$D$759,4, FALSE)</f>
        <v>現場閉所</v>
      </c>
      <c r="CC14" s="30">
        <f t="shared" si="26"/>
        <v>46375</v>
      </c>
      <c r="CD14" s="90" t="str">
        <f t="shared" ref="CD14" si="542">VLOOKUP(CC14, $A$28:$D$759,4, FALSE)</f>
        <v>現場閉所</v>
      </c>
      <c r="CE14" s="30">
        <f t="shared" si="27"/>
        <v>46382</v>
      </c>
      <c r="CF14" s="90" t="str">
        <f t="shared" ref="CF14" si="543">VLOOKUP(CE14, $A$28:$D$759,4, FALSE)</f>
        <v>現場閉所</v>
      </c>
      <c r="CG14" s="30">
        <f t="shared" si="28"/>
        <v>46389</v>
      </c>
      <c r="CH14" s="90" t="str">
        <f t="shared" ref="CH14" si="544">VLOOKUP(CG14, $A$28:$D$759,4, FALSE)</f>
        <v>現場閉所</v>
      </c>
      <c r="CI14" s="30">
        <f t="shared" si="29"/>
        <v>46396</v>
      </c>
      <c r="CJ14" s="90" t="str">
        <f t="shared" ref="CJ14" si="545">VLOOKUP(CI14, $A$28:$D$759,4, FALSE)</f>
        <v>現場閉所</v>
      </c>
      <c r="CK14" s="30">
        <f t="shared" si="30"/>
        <v>46403</v>
      </c>
      <c r="CL14" s="90" t="str">
        <f t="shared" ref="CL14" si="546">VLOOKUP(CK14, $A$28:$D$759,4, FALSE)</f>
        <v>現場閉所</v>
      </c>
      <c r="CM14" s="30">
        <f t="shared" si="31"/>
        <v>46410</v>
      </c>
      <c r="CN14" s="90" t="str">
        <f t="shared" ref="CN14" si="547">VLOOKUP(CM14, $A$28:$D$759,4, FALSE)</f>
        <v>現場閉所</v>
      </c>
      <c r="CO14" s="30">
        <f t="shared" si="32"/>
        <v>46417</v>
      </c>
      <c r="CP14" s="90" t="str">
        <f t="shared" ref="CP14" si="548">VLOOKUP(CO14, $A$28:$D$759,4, FALSE)</f>
        <v>現場閉所</v>
      </c>
      <c r="CQ14" s="30">
        <f t="shared" si="33"/>
        <v>46424</v>
      </c>
      <c r="CR14" s="90" t="str">
        <f t="shared" ref="CR14" si="549">VLOOKUP(CQ14, $A$28:$D$759,4, FALSE)</f>
        <v>現場閉所</v>
      </c>
      <c r="CS14" s="30">
        <f t="shared" si="34"/>
        <v>46431</v>
      </c>
      <c r="CT14" s="90" t="str">
        <f t="shared" ref="CT14" si="550">VLOOKUP(CS14, $A$28:$D$759,4, FALSE)</f>
        <v>現場閉所</v>
      </c>
      <c r="CU14" s="30">
        <f t="shared" si="35"/>
        <v>46438</v>
      </c>
      <c r="CV14" s="90" t="str">
        <f t="shared" ref="CV14" si="551">VLOOKUP(CU14, $A$28:$D$759,4, FALSE)</f>
        <v>現場閉所</v>
      </c>
      <c r="CW14" s="30">
        <f t="shared" si="36"/>
        <v>46445</v>
      </c>
      <c r="CX14" s="90" t="str">
        <f t="shared" ref="CX14" si="552">VLOOKUP(CW14, $A$28:$D$759,4, FALSE)</f>
        <v>現場閉所</v>
      </c>
      <c r="CY14" s="30">
        <f t="shared" si="37"/>
        <v>46452</v>
      </c>
      <c r="CZ14" s="90" t="str">
        <f t="shared" ref="CZ14" si="553">VLOOKUP(CY14, $A$28:$D$759,4, FALSE)</f>
        <v>現場閉所</v>
      </c>
      <c r="DA14" s="30">
        <f t="shared" si="38"/>
        <v>46459</v>
      </c>
      <c r="DB14" s="90" t="str">
        <f t="shared" ref="DB14" si="554">VLOOKUP(DA14, $A$28:$D$759,4, FALSE)</f>
        <v>現場閉所</v>
      </c>
      <c r="DC14" s="30">
        <f t="shared" si="39"/>
        <v>46466</v>
      </c>
      <c r="DD14" s="90" t="str">
        <f t="shared" ref="DD14" si="555">VLOOKUP(DC14, $A$28:$D$759,4, FALSE)</f>
        <v>現場閉所</v>
      </c>
      <c r="DE14" s="30">
        <f t="shared" si="40"/>
        <v>46473</v>
      </c>
      <c r="DF14" s="90" t="str">
        <f t="shared" ref="DF14" si="556">VLOOKUP(DE14, $A$28:$D$759,4, FALSE)</f>
        <v>現場閉所</v>
      </c>
      <c r="DG14" s="30">
        <f t="shared" si="41"/>
        <v>46480</v>
      </c>
      <c r="DH14" s="90" t="str">
        <f t="shared" ref="DH14" si="557">VLOOKUP(DG14, $A$28:$D$759,4, FALSE)</f>
        <v>現場閉所</v>
      </c>
      <c r="DI14" s="30">
        <f t="shared" si="42"/>
        <v>46487</v>
      </c>
      <c r="DJ14" s="90" t="str">
        <f t="shared" ref="DJ14" si="558">VLOOKUP(DI14, $A$28:$D$759,4, FALSE)</f>
        <v>現場閉所</v>
      </c>
      <c r="DK14" s="30">
        <f t="shared" si="43"/>
        <v>46494</v>
      </c>
      <c r="DL14" s="90" t="str">
        <f t="shared" ref="DL14" si="559">VLOOKUP(DK14, $A$28:$D$759,4, FALSE)</f>
        <v>現場閉所</v>
      </c>
      <c r="DM14" s="30">
        <f t="shared" si="44"/>
        <v>46501</v>
      </c>
      <c r="DN14" s="90" t="str">
        <f t="shared" ref="DN14" si="560">VLOOKUP(DM14, $A$28:$D$759,4, FALSE)</f>
        <v>現場閉所</v>
      </c>
      <c r="DO14" s="30">
        <f t="shared" si="45"/>
        <v>46508</v>
      </c>
      <c r="DP14" s="90" t="str">
        <f t="shared" ref="DP14" si="561">VLOOKUP(DO14, $A$28:$D$759,4, FALSE)</f>
        <v>現場閉所</v>
      </c>
      <c r="DQ14" s="30">
        <f t="shared" si="46"/>
        <v>46515</v>
      </c>
      <c r="DR14" s="90" t="str">
        <f t="shared" ref="DR14" si="562">VLOOKUP(DQ14, $A$28:$D$759,4, FALSE)</f>
        <v>現場閉所</v>
      </c>
      <c r="DS14" s="30">
        <f t="shared" si="47"/>
        <v>46522</v>
      </c>
      <c r="DT14" s="90" t="str">
        <f t="shared" ref="DT14" si="563">VLOOKUP(DS14, $A$28:$D$759,4, FALSE)</f>
        <v>現場閉所</v>
      </c>
      <c r="DU14" s="30">
        <f t="shared" si="48"/>
        <v>46529</v>
      </c>
      <c r="DV14" s="90" t="str">
        <f t="shared" ref="DV14" si="564">VLOOKUP(DU14, $A$28:$D$759,4, FALSE)</f>
        <v>現場閉所</v>
      </c>
      <c r="DW14" s="30">
        <f t="shared" si="49"/>
        <v>46536</v>
      </c>
      <c r="DX14" s="90" t="str">
        <f t="shared" ref="DX14" si="565">VLOOKUP(DW14, $A$28:$D$759,4, FALSE)</f>
        <v>現場閉所</v>
      </c>
      <c r="DY14" s="30">
        <f t="shared" si="50"/>
        <v>46543</v>
      </c>
      <c r="DZ14" s="90" t="str">
        <f t="shared" ref="DZ14" si="566">VLOOKUP(DY14, $A$28:$D$759,4, FALSE)</f>
        <v>現場閉所</v>
      </c>
      <c r="EA14" s="30">
        <f t="shared" si="51"/>
        <v>46550</v>
      </c>
      <c r="EB14" s="90" t="str">
        <f t="shared" ref="EB14" si="567">VLOOKUP(EA14, $A$28:$D$759,4, FALSE)</f>
        <v>現場閉所</v>
      </c>
      <c r="EC14" s="30">
        <f t="shared" si="52"/>
        <v>46557</v>
      </c>
      <c r="ED14" s="90" t="str">
        <f t="shared" ref="ED14" si="568">VLOOKUP(EC14, $A$28:$D$759,4, FALSE)</f>
        <v>現場閉所</v>
      </c>
      <c r="EE14" s="30">
        <f t="shared" si="53"/>
        <v>46564</v>
      </c>
      <c r="EF14" s="90" t="str">
        <f t="shared" ref="EF14" si="569">VLOOKUP(EE14, $A$28:$D$759,4, FALSE)</f>
        <v>現場閉所</v>
      </c>
      <c r="EG14" s="30">
        <f t="shared" si="54"/>
        <v>46571</v>
      </c>
      <c r="EH14" s="90" t="str">
        <f t="shared" ref="EH14" si="570">VLOOKUP(EG14, $A$28:$D$759,4, FALSE)</f>
        <v>現場閉所</v>
      </c>
      <c r="EI14" s="30">
        <f t="shared" si="55"/>
        <v>46578</v>
      </c>
      <c r="EJ14" s="90" t="str">
        <f t="shared" ref="EJ14" si="571">VLOOKUP(EI14, $A$28:$D$759,4, FALSE)</f>
        <v>現場閉所</v>
      </c>
      <c r="EK14" s="30">
        <f t="shared" si="56"/>
        <v>46585</v>
      </c>
      <c r="EL14" s="90" t="str">
        <f t="shared" ref="EL14" si="572">VLOOKUP(EK14, $A$28:$D$759,4, FALSE)</f>
        <v>現場閉所</v>
      </c>
      <c r="EM14" s="30">
        <f t="shared" si="57"/>
        <v>46592</v>
      </c>
      <c r="EN14" s="90" t="str">
        <f t="shared" ref="EN14" si="573">VLOOKUP(EM14, $A$28:$D$759,4, FALSE)</f>
        <v>現場閉所</v>
      </c>
      <c r="EO14" s="30">
        <f t="shared" si="58"/>
        <v>46599</v>
      </c>
      <c r="EP14" s="90" t="str">
        <f t="shared" ref="EP14" si="574">VLOOKUP(EO14, $A$28:$D$759,4, FALSE)</f>
        <v>現場閉所</v>
      </c>
      <c r="EQ14" s="30">
        <f t="shared" si="59"/>
        <v>46606</v>
      </c>
      <c r="ER14" s="90" t="str">
        <f t="shared" ref="ER14" si="575">VLOOKUP(EQ14, $A$28:$D$759,4, FALSE)</f>
        <v>指定対象外週</v>
      </c>
      <c r="ES14" s="30">
        <f t="shared" si="60"/>
        <v>46613</v>
      </c>
      <c r="ET14" s="90" t="str">
        <f t="shared" ref="ET14" si="576">VLOOKUP(ES14, $A$28:$D$759,4, FALSE)</f>
        <v>指定対象外週</v>
      </c>
      <c r="EU14" s="30">
        <f t="shared" si="61"/>
        <v>46620</v>
      </c>
      <c r="EV14" s="90" t="str">
        <f t="shared" ref="EV14" si="577">VLOOKUP(EU14, $A$28:$D$759,4, FALSE)</f>
        <v>指定対象外週</v>
      </c>
      <c r="EW14" s="30">
        <f t="shared" si="62"/>
        <v>46627</v>
      </c>
      <c r="EX14" s="90" t="str">
        <f t="shared" ref="EX14" si="578">VLOOKUP(EW14, $A$28:$D$759,4, FALSE)</f>
        <v>指定対象外週</v>
      </c>
      <c r="EY14" s="30">
        <f t="shared" si="63"/>
        <v>46634</v>
      </c>
      <c r="EZ14" s="90" t="str">
        <f t="shared" ref="EZ14" si="579">VLOOKUP(EY14, $A$28:$D$759,4, FALSE)</f>
        <v>指定対象外週</v>
      </c>
      <c r="FA14" s="30">
        <f t="shared" si="64"/>
        <v>46641</v>
      </c>
      <c r="FB14" s="90" t="str">
        <f t="shared" ref="FB14" si="580">VLOOKUP(FA14, $A$28:$D$759,4, FALSE)</f>
        <v>現場閉所</v>
      </c>
      <c r="FC14" s="30">
        <f t="shared" si="65"/>
        <v>46648</v>
      </c>
      <c r="FD14" s="90" t="str">
        <f t="shared" ref="FD14" si="581">VLOOKUP(FC14, $A$28:$D$759,4, FALSE)</f>
        <v>現場閉所</v>
      </c>
      <c r="FE14" s="30">
        <f t="shared" si="66"/>
        <v>46655</v>
      </c>
      <c r="FF14" s="90" t="str">
        <f t="shared" ref="FF14" si="582">VLOOKUP(FE14, $A$28:$D$759,4, FALSE)</f>
        <v>現場閉所</v>
      </c>
      <c r="FG14" s="30">
        <f t="shared" si="67"/>
        <v>46662</v>
      </c>
      <c r="FH14" s="90" t="str">
        <f t="shared" ref="FH14" si="583">VLOOKUP(FG14, $A$28:$D$759,4, FALSE)</f>
        <v>現場閉所</v>
      </c>
      <c r="FI14" s="30">
        <f t="shared" si="68"/>
        <v>46669</v>
      </c>
      <c r="FJ14" s="90" t="str">
        <f t="shared" ref="FJ14" si="584">VLOOKUP(FI14, $A$28:$D$759,4, FALSE)</f>
        <v>現場閉所</v>
      </c>
      <c r="FK14" s="30">
        <f t="shared" si="69"/>
        <v>46676</v>
      </c>
      <c r="FL14" s="90" t="str">
        <f t="shared" ref="FL14" si="585">VLOOKUP(FK14, $A$28:$D$759,4, FALSE)</f>
        <v>現場閉所</v>
      </c>
      <c r="FM14" s="30">
        <f t="shared" si="70"/>
        <v>46683</v>
      </c>
      <c r="FN14" s="90" t="str">
        <f t="shared" ref="FN14" si="586">VLOOKUP(FM14, $A$28:$D$759,4, FALSE)</f>
        <v>現場閉所</v>
      </c>
      <c r="FO14" s="30">
        <f t="shared" si="71"/>
        <v>46690</v>
      </c>
      <c r="FP14" s="90" t="str">
        <f t="shared" ref="FP14" si="587">VLOOKUP(FO14, $A$28:$D$759,4, FALSE)</f>
        <v>現場閉所</v>
      </c>
      <c r="FQ14" s="30">
        <f t="shared" si="72"/>
        <v>46697</v>
      </c>
      <c r="FR14" s="90" t="str">
        <f t="shared" ref="FR14" si="588">VLOOKUP(FQ14, $A$28:$D$759,4, FALSE)</f>
        <v>現場閉所</v>
      </c>
      <c r="FS14" s="30">
        <f t="shared" si="73"/>
        <v>46704</v>
      </c>
      <c r="FT14" s="90" t="str">
        <f t="shared" ref="FT14" si="589">VLOOKUP(FS14, $A$28:$D$759,4, FALSE)</f>
        <v>現場閉所</v>
      </c>
      <c r="FU14" s="30">
        <f t="shared" si="74"/>
        <v>46711</v>
      </c>
      <c r="FV14" s="90" t="str">
        <f t="shared" ref="FV14" si="590">VLOOKUP(FU14, $A$28:$D$759,4, FALSE)</f>
        <v>現場閉所</v>
      </c>
      <c r="FW14" s="30">
        <f t="shared" si="75"/>
        <v>46718</v>
      </c>
      <c r="FX14" s="90" t="str">
        <f t="shared" ref="FX14" si="591">VLOOKUP(FW14, $A$28:$D$759,4, FALSE)</f>
        <v>現場閉所</v>
      </c>
      <c r="FY14" s="30">
        <f t="shared" si="76"/>
        <v>46725</v>
      </c>
      <c r="FZ14" s="90" t="str">
        <f t="shared" ref="FZ14" si="592">VLOOKUP(FY14, $A$28:$D$759,4, FALSE)</f>
        <v>現場閉所</v>
      </c>
      <c r="GA14" s="30">
        <f t="shared" si="77"/>
        <v>46732</v>
      </c>
      <c r="GB14" s="90" t="str">
        <f t="shared" ref="GB14" si="593">VLOOKUP(GA14, $A$28:$D$759,4, FALSE)</f>
        <v>現場閉所</v>
      </c>
      <c r="GC14" s="30">
        <f t="shared" si="78"/>
        <v>46739</v>
      </c>
      <c r="GD14" s="90" t="str">
        <f t="shared" ref="GD14" si="594">VLOOKUP(GC14, $A$28:$D$759,4, FALSE)</f>
        <v>現場閉所</v>
      </c>
      <c r="GE14" s="30">
        <f t="shared" si="79"/>
        <v>46746</v>
      </c>
      <c r="GF14" s="90" t="str">
        <f t="shared" ref="GF14" si="595">VLOOKUP(GE14, $A$28:$D$759,4, FALSE)</f>
        <v>現場閉所</v>
      </c>
      <c r="GG14" s="30">
        <f t="shared" si="80"/>
        <v>46753</v>
      </c>
      <c r="GH14" s="90" t="str">
        <f t="shared" ref="GH14" si="596">VLOOKUP(GG14, $A$28:$D$759,4, FALSE)</f>
        <v>年末年始</v>
      </c>
      <c r="GI14" s="30">
        <f t="shared" si="81"/>
        <v>46760</v>
      </c>
      <c r="GJ14" s="90" t="str">
        <f t="shared" ref="GJ14" si="597">VLOOKUP(GI14, $A$28:$D$759,4, FALSE)</f>
        <v>現場閉所</v>
      </c>
      <c r="GK14" s="30">
        <f t="shared" si="82"/>
        <v>46767</v>
      </c>
      <c r="GL14" s="90" t="str">
        <f t="shared" ref="GL14" si="598">VLOOKUP(GK14, $A$28:$D$759,4, FALSE)</f>
        <v>現場閉所</v>
      </c>
      <c r="GM14" s="30">
        <f t="shared" si="83"/>
        <v>46774</v>
      </c>
      <c r="GN14" s="90" t="str">
        <f t="shared" ref="GN14" si="599">VLOOKUP(GM14, $A$28:$D$759,4, FALSE)</f>
        <v>現場閉所</v>
      </c>
      <c r="GO14" s="30">
        <f t="shared" si="84"/>
        <v>46781</v>
      </c>
      <c r="GP14" s="90" t="str">
        <f t="shared" ref="GP14" si="600">VLOOKUP(GO14, $A$28:$D$759,4, FALSE)</f>
        <v>現場閉所</v>
      </c>
      <c r="GQ14" s="30">
        <f t="shared" si="85"/>
        <v>46788</v>
      </c>
      <c r="GR14" s="90" t="str">
        <f t="shared" ref="GR14" si="601">VLOOKUP(GQ14, $A$28:$D$759,4, FALSE)</f>
        <v>現場閉所</v>
      </c>
      <c r="GS14" s="30">
        <f t="shared" si="86"/>
        <v>46795</v>
      </c>
      <c r="GT14" s="90" t="str">
        <f t="shared" ref="GT14" si="602">VLOOKUP(GS14, $A$28:$D$759,4, FALSE)</f>
        <v>現場閉所</v>
      </c>
      <c r="GU14" s="30">
        <f t="shared" si="87"/>
        <v>46802</v>
      </c>
      <c r="GV14" s="90" t="str">
        <f t="shared" ref="GV14" si="603">VLOOKUP(GU14, $A$28:$D$759,4, FALSE)</f>
        <v>現場閉所</v>
      </c>
      <c r="GW14" s="30">
        <f t="shared" si="88"/>
        <v>46809</v>
      </c>
      <c r="GX14" s="90" t="str">
        <f t="shared" ref="GX14" si="604">VLOOKUP(GW14, $A$28:$D$759,4, FALSE)</f>
        <v>現場閉所</v>
      </c>
      <c r="GY14" s="30">
        <f t="shared" si="89"/>
        <v>46816</v>
      </c>
      <c r="GZ14" s="90" t="str">
        <f t="shared" ref="GZ14" si="605">VLOOKUP(GY14, $A$28:$D$759,4, FALSE)</f>
        <v>現場閉所</v>
      </c>
      <c r="HA14" s="30">
        <f t="shared" si="90"/>
        <v>46823</v>
      </c>
      <c r="HB14" s="90" t="str">
        <f t="shared" ref="HB14" si="606">VLOOKUP(HA14, $A$28:$D$759,4, FALSE)</f>
        <v>現場閉所</v>
      </c>
      <c r="HC14" s="30">
        <f t="shared" si="91"/>
        <v>46830</v>
      </c>
      <c r="HD14" s="90" t="str">
        <f t="shared" ref="HD14" si="607">VLOOKUP(HC14, $A$28:$D$759,4, FALSE)</f>
        <v>現場閉所</v>
      </c>
      <c r="HE14" s="30">
        <f t="shared" si="92"/>
        <v>46837</v>
      </c>
      <c r="HF14" s="90" t="str">
        <f t="shared" ref="HF14" si="608">VLOOKUP(HE14, $A$28:$D$759,4, FALSE)</f>
        <v>現場閉所</v>
      </c>
      <c r="HG14" s="30">
        <f t="shared" si="93"/>
        <v>0</v>
      </c>
      <c r="HH14" s="65" t="e">
        <f t="shared" ref="HH14" si="609">VLOOKUP(HG14, $A$28:$D$759,4, FALSE)</f>
        <v>#N/A</v>
      </c>
    </row>
    <row r="15" spans="1:216" s="3" customFormat="1">
      <c r="C15" s="8" t="s">
        <v>4</v>
      </c>
      <c r="D15" s="11">
        <f>D14</f>
        <v>46843</v>
      </c>
      <c r="E15" s="12">
        <f>WEEKDAY(D15)</f>
        <v>6</v>
      </c>
      <c r="F15" s="57" t="str">
        <f>TEXT(E17,"aaa")</f>
        <v>日</v>
      </c>
      <c r="G15" s="29"/>
      <c r="H15" s="89" t="s">
        <v>11</v>
      </c>
      <c r="I15" s="30">
        <f t="shared" si="94"/>
        <v>46124</v>
      </c>
      <c r="J15" s="90" t="str">
        <f t="shared" si="95"/>
        <v>指定対象外週</v>
      </c>
      <c r="K15" s="30">
        <f t="shared" si="96"/>
        <v>46131</v>
      </c>
      <c r="L15" s="90" t="str">
        <f t="shared" si="95"/>
        <v>工場製作</v>
      </c>
      <c r="M15" s="30">
        <f t="shared" si="97"/>
        <v>46138</v>
      </c>
      <c r="N15" s="90" t="str">
        <f t="shared" ref="N15" si="610">VLOOKUP(M15, $A$28:$D$759,4, FALSE)</f>
        <v>工場製作</v>
      </c>
      <c r="O15" s="30">
        <f t="shared" si="99"/>
        <v>46145</v>
      </c>
      <c r="P15" s="90" t="str">
        <f t="shared" ref="P15" si="611">VLOOKUP(O15, $A$28:$D$759,4, FALSE)</f>
        <v>工場製作</v>
      </c>
      <c r="Q15" s="30">
        <f t="shared" si="101"/>
        <v>46152</v>
      </c>
      <c r="R15" s="90" t="str">
        <f t="shared" ref="R15" si="612">VLOOKUP(Q15, $A$28:$D$759,4, FALSE)</f>
        <v>現場閉所</v>
      </c>
      <c r="S15" s="30">
        <f t="shared" si="103"/>
        <v>46159</v>
      </c>
      <c r="T15" s="90" t="str">
        <f t="shared" ref="T15" si="613">VLOOKUP(S15, $A$28:$D$759,4, FALSE)</f>
        <v>現場閉所</v>
      </c>
      <c r="U15" s="30">
        <f t="shared" si="105"/>
        <v>46166</v>
      </c>
      <c r="V15" s="90" t="str">
        <f t="shared" ref="V15" si="614">VLOOKUP(U15, $A$28:$D$759,4, FALSE)</f>
        <v>現場閉所</v>
      </c>
      <c r="W15" s="30">
        <f t="shared" si="107"/>
        <v>46173</v>
      </c>
      <c r="X15" s="90" t="str">
        <f t="shared" ref="X15" si="615">VLOOKUP(W15, $A$28:$D$759,4, FALSE)</f>
        <v>現場閉所</v>
      </c>
      <c r="Y15" s="30">
        <f t="shared" si="109"/>
        <v>46180</v>
      </c>
      <c r="Z15" s="90" t="str">
        <f t="shared" ref="Z15" si="616">VLOOKUP(Y15, $A$28:$D$759,4, FALSE)</f>
        <v>現場閉所</v>
      </c>
      <c r="AA15" s="30">
        <f t="shared" si="111"/>
        <v>46187</v>
      </c>
      <c r="AB15" s="90" t="str">
        <f t="shared" ref="AB15" si="617">VLOOKUP(AA15, $A$28:$D$759,4, FALSE)</f>
        <v>現場閉所</v>
      </c>
      <c r="AC15" s="30">
        <f t="shared" si="0"/>
        <v>46194</v>
      </c>
      <c r="AD15" s="90" t="str">
        <f t="shared" ref="AD15" si="618">VLOOKUP(AC15, $A$28:$D$759,4, FALSE)</f>
        <v>現場閉所</v>
      </c>
      <c r="AE15" s="30">
        <f t="shared" si="1"/>
        <v>46201</v>
      </c>
      <c r="AF15" s="90" t="str">
        <f t="shared" ref="AF15" si="619">VLOOKUP(AE15, $A$28:$D$759,4, FALSE)</f>
        <v>現場閉所</v>
      </c>
      <c r="AG15" s="30">
        <f t="shared" si="2"/>
        <v>46208</v>
      </c>
      <c r="AH15" s="90" t="str">
        <f t="shared" ref="AH15" si="620">VLOOKUP(AG15, $A$28:$D$759,4, FALSE)</f>
        <v>現場閉所</v>
      </c>
      <c r="AI15" s="30">
        <f t="shared" si="3"/>
        <v>46215</v>
      </c>
      <c r="AJ15" s="90" t="str">
        <f t="shared" ref="AJ15" si="621">VLOOKUP(AI15, $A$28:$D$759,4, FALSE)</f>
        <v>現場閉所</v>
      </c>
      <c r="AK15" s="30">
        <f t="shared" si="4"/>
        <v>46222</v>
      </c>
      <c r="AL15" s="90" t="str">
        <f t="shared" ref="AL15" si="622">VLOOKUP(AK15, $A$28:$D$759,4, FALSE)</f>
        <v>現場閉所</v>
      </c>
      <c r="AM15" s="30">
        <f t="shared" si="5"/>
        <v>46229</v>
      </c>
      <c r="AN15" s="90" t="str">
        <f t="shared" ref="AN15" si="623">VLOOKUP(AM15, $A$28:$D$759,4, FALSE)</f>
        <v>現場閉所</v>
      </c>
      <c r="AO15" s="30">
        <f t="shared" si="6"/>
        <v>46236</v>
      </c>
      <c r="AP15" s="90" t="str">
        <f t="shared" ref="AP15" si="624">VLOOKUP(AO15, $A$28:$D$759,4, FALSE)</f>
        <v>現場閉所</v>
      </c>
      <c r="AQ15" s="30">
        <f t="shared" si="7"/>
        <v>46243</v>
      </c>
      <c r="AR15" s="90" t="str">
        <f t="shared" ref="AR15" si="625">VLOOKUP(AQ15, $A$28:$D$759,4, FALSE)</f>
        <v>指定対象外週</v>
      </c>
      <c r="AS15" s="30">
        <f t="shared" si="8"/>
        <v>46250</v>
      </c>
      <c r="AT15" s="90" t="str">
        <f t="shared" ref="AT15" si="626">VLOOKUP(AS15, $A$28:$D$759,4, FALSE)</f>
        <v>指定対象外週</v>
      </c>
      <c r="AU15" s="30">
        <f t="shared" si="9"/>
        <v>46257</v>
      </c>
      <c r="AV15" s="90" t="str">
        <f t="shared" ref="AV15" si="627">VLOOKUP(AU15, $A$28:$D$759,4, FALSE)</f>
        <v>指定対象外週</v>
      </c>
      <c r="AW15" s="30">
        <f t="shared" si="10"/>
        <v>46264</v>
      </c>
      <c r="AX15" s="90" t="str">
        <f t="shared" ref="AX15" si="628">VLOOKUP(AW15, $A$28:$D$759,4, FALSE)</f>
        <v>現場閉所</v>
      </c>
      <c r="AY15" s="30">
        <f t="shared" si="11"/>
        <v>46271</v>
      </c>
      <c r="AZ15" s="90" t="str">
        <f t="shared" ref="AZ15" si="629">VLOOKUP(AY15, $A$28:$D$759,4, FALSE)</f>
        <v>現場閉所</v>
      </c>
      <c r="BA15" s="30">
        <f t="shared" si="12"/>
        <v>46278</v>
      </c>
      <c r="BB15" s="90" t="str">
        <f t="shared" ref="BB15:BD15" si="630">VLOOKUP(BA15, $A$28:$D$759,4, FALSE)</f>
        <v>現場閉所</v>
      </c>
      <c r="BC15" s="30">
        <f t="shared" si="13"/>
        <v>46285</v>
      </c>
      <c r="BD15" s="90" t="str">
        <f t="shared" si="630"/>
        <v>現場閉所</v>
      </c>
      <c r="BE15" s="30">
        <f t="shared" si="14"/>
        <v>46292</v>
      </c>
      <c r="BF15" s="90" t="str">
        <f t="shared" ref="BF15" si="631">VLOOKUP(BE15, $A$28:$D$759,4, FALSE)</f>
        <v>現場閉所</v>
      </c>
      <c r="BG15" s="30">
        <f t="shared" si="15"/>
        <v>46299</v>
      </c>
      <c r="BH15" s="90" t="str">
        <f t="shared" ref="BH15" si="632">VLOOKUP(BG15, $A$28:$D$759,4, FALSE)</f>
        <v>現場閉所</v>
      </c>
      <c r="BI15" s="30">
        <f t="shared" si="16"/>
        <v>46306</v>
      </c>
      <c r="BJ15" s="90" t="str">
        <f t="shared" ref="BJ15" si="633">VLOOKUP(BI15, $A$28:$D$759,4, FALSE)</f>
        <v>現場閉所</v>
      </c>
      <c r="BK15" s="30">
        <f t="shared" si="17"/>
        <v>46313</v>
      </c>
      <c r="BL15" s="90" t="str">
        <f t="shared" ref="BL15" si="634">VLOOKUP(BK15, $A$28:$D$759,4, FALSE)</f>
        <v>現場閉所</v>
      </c>
      <c r="BM15" s="30">
        <f t="shared" si="18"/>
        <v>46320</v>
      </c>
      <c r="BN15" s="90" t="str">
        <f t="shared" ref="BN15" si="635">VLOOKUP(BM15, $A$28:$D$759,4, FALSE)</f>
        <v>現場閉所</v>
      </c>
      <c r="BO15" s="30">
        <f t="shared" si="19"/>
        <v>46327</v>
      </c>
      <c r="BP15" s="90" t="str">
        <f t="shared" ref="BP15" si="636">VLOOKUP(BO15, $A$28:$D$759,4, FALSE)</f>
        <v>現場閉所</v>
      </c>
      <c r="BQ15" s="30">
        <f t="shared" si="20"/>
        <v>46334</v>
      </c>
      <c r="BR15" s="90" t="str">
        <f t="shared" ref="BR15" si="637">VLOOKUP(BQ15, $A$28:$D$759,4, FALSE)</f>
        <v>現場閉所</v>
      </c>
      <c r="BS15" s="30">
        <f t="shared" si="21"/>
        <v>46341</v>
      </c>
      <c r="BT15" s="90" t="str">
        <f t="shared" ref="BT15" si="638">VLOOKUP(BS15, $A$28:$D$759,4, FALSE)</f>
        <v>現場閉所</v>
      </c>
      <c r="BU15" s="30">
        <f t="shared" si="22"/>
        <v>46348</v>
      </c>
      <c r="BV15" s="90" t="str">
        <f t="shared" ref="BV15" si="639">VLOOKUP(BU15, $A$28:$D$759,4, FALSE)</f>
        <v>現場閉所</v>
      </c>
      <c r="BW15" s="30">
        <f t="shared" si="23"/>
        <v>46355</v>
      </c>
      <c r="BX15" s="90" t="str">
        <f t="shared" ref="BX15" si="640">VLOOKUP(BW15, $A$28:$D$759,4, FALSE)</f>
        <v>現場閉所</v>
      </c>
      <c r="BY15" s="30">
        <f t="shared" si="24"/>
        <v>46362</v>
      </c>
      <c r="BZ15" s="90" t="str">
        <f t="shared" ref="BZ15" si="641">VLOOKUP(BY15, $A$28:$D$759,4, FALSE)</f>
        <v>現場閉所</v>
      </c>
      <c r="CA15" s="30">
        <f t="shared" si="25"/>
        <v>46369</v>
      </c>
      <c r="CB15" s="90" t="str">
        <f t="shared" ref="CB15" si="642">VLOOKUP(CA15, $A$28:$D$759,4, FALSE)</f>
        <v>現場閉所</v>
      </c>
      <c r="CC15" s="30">
        <f t="shared" si="26"/>
        <v>46376</v>
      </c>
      <c r="CD15" s="90" t="str">
        <f t="shared" ref="CD15" si="643">VLOOKUP(CC15, $A$28:$D$759,4, FALSE)</f>
        <v>現場閉所</v>
      </c>
      <c r="CE15" s="30">
        <f t="shared" si="27"/>
        <v>46383</v>
      </c>
      <c r="CF15" s="90" t="str">
        <f t="shared" ref="CF15" si="644">VLOOKUP(CE15, $A$28:$D$759,4, FALSE)</f>
        <v>現場閉所</v>
      </c>
      <c r="CG15" s="30">
        <f t="shared" si="28"/>
        <v>46390</v>
      </c>
      <c r="CH15" s="90" t="str">
        <f t="shared" ref="CH15" si="645">VLOOKUP(CG15, $A$28:$D$759,4, FALSE)</f>
        <v>現場閉所</v>
      </c>
      <c r="CI15" s="30">
        <f t="shared" si="29"/>
        <v>46397</v>
      </c>
      <c r="CJ15" s="90" t="str">
        <f t="shared" ref="CJ15" si="646">VLOOKUP(CI15, $A$28:$D$759,4, FALSE)</f>
        <v>現場閉所</v>
      </c>
      <c r="CK15" s="30">
        <f t="shared" si="30"/>
        <v>46404</v>
      </c>
      <c r="CL15" s="90" t="str">
        <f t="shared" ref="CL15" si="647">VLOOKUP(CK15, $A$28:$D$759,4, FALSE)</f>
        <v>現場閉所</v>
      </c>
      <c r="CM15" s="30">
        <f t="shared" si="31"/>
        <v>46411</v>
      </c>
      <c r="CN15" s="90" t="str">
        <f t="shared" ref="CN15" si="648">VLOOKUP(CM15, $A$28:$D$759,4, FALSE)</f>
        <v>現場閉所</v>
      </c>
      <c r="CO15" s="30">
        <f t="shared" si="32"/>
        <v>46418</v>
      </c>
      <c r="CP15" s="90" t="str">
        <f t="shared" ref="CP15" si="649">VLOOKUP(CO15, $A$28:$D$759,4, FALSE)</f>
        <v>現場閉所</v>
      </c>
      <c r="CQ15" s="30">
        <f t="shared" si="33"/>
        <v>46425</v>
      </c>
      <c r="CR15" s="90" t="str">
        <f t="shared" ref="CR15" si="650">VLOOKUP(CQ15, $A$28:$D$759,4, FALSE)</f>
        <v>現場閉所</v>
      </c>
      <c r="CS15" s="30">
        <f t="shared" si="34"/>
        <v>46432</v>
      </c>
      <c r="CT15" s="90" t="str">
        <f t="shared" ref="CT15" si="651">VLOOKUP(CS15, $A$28:$D$759,4, FALSE)</f>
        <v>現場閉所</v>
      </c>
      <c r="CU15" s="30">
        <f t="shared" si="35"/>
        <v>46439</v>
      </c>
      <c r="CV15" s="90" t="str">
        <f t="shared" ref="CV15" si="652">VLOOKUP(CU15, $A$28:$D$759,4, FALSE)</f>
        <v>現場閉所</v>
      </c>
      <c r="CW15" s="30">
        <f t="shared" si="36"/>
        <v>46446</v>
      </c>
      <c r="CX15" s="90" t="str">
        <f t="shared" ref="CX15" si="653">VLOOKUP(CW15, $A$28:$D$759,4, FALSE)</f>
        <v>現場閉所</v>
      </c>
      <c r="CY15" s="30">
        <f t="shared" si="37"/>
        <v>46453</v>
      </c>
      <c r="CZ15" s="90" t="str">
        <f t="shared" ref="CZ15" si="654">VLOOKUP(CY15, $A$28:$D$759,4, FALSE)</f>
        <v>現場閉所</v>
      </c>
      <c r="DA15" s="30">
        <f t="shared" si="38"/>
        <v>46460</v>
      </c>
      <c r="DB15" s="90" t="str">
        <f t="shared" ref="DB15" si="655">VLOOKUP(DA15, $A$28:$D$759,4, FALSE)</f>
        <v>現場閉所</v>
      </c>
      <c r="DC15" s="30">
        <f t="shared" si="39"/>
        <v>46467</v>
      </c>
      <c r="DD15" s="90" t="str">
        <f t="shared" ref="DD15" si="656">VLOOKUP(DC15, $A$28:$D$759,4, FALSE)</f>
        <v>現場閉所</v>
      </c>
      <c r="DE15" s="30">
        <f t="shared" si="40"/>
        <v>46474</v>
      </c>
      <c r="DF15" s="90" t="str">
        <f t="shared" ref="DF15" si="657">VLOOKUP(DE15, $A$28:$D$759,4, FALSE)</f>
        <v>現場閉所</v>
      </c>
      <c r="DG15" s="30">
        <f t="shared" si="41"/>
        <v>46481</v>
      </c>
      <c r="DH15" s="90" t="str">
        <f t="shared" ref="DH15" si="658">VLOOKUP(DG15, $A$28:$D$759,4, FALSE)</f>
        <v>現場閉所</v>
      </c>
      <c r="DI15" s="30">
        <f t="shared" si="42"/>
        <v>46488</v>
      </c>
      <c r="DJ15" s="90" t="str">
        <f t="shared" ref="DJ15" si="659">VLOOKUP(DI15, $A$28:$D$759,4, FALSE)</f>
        <v>現場閉所</v>
      </c>
      <c r="DK15" s="30">
        <f t="shared" si="43"/>
        <v>46495</v>
      </c>
      <c r="DL15" s="90" t="str">
        <f t="shared" ref="DL15" si="660">VLOOKUP(DK15, $A$28:$D$759,4, FALSE)</f>
        <v>現場閉所</v>
      </c>
      <c r="DM15" s="30">
        <f t="shared" si="44"/>
        <v>46502</v>
      </c>
      <c r="DN15" s="90" t="str">
        <f t="shared" ref="DN15" si="661">VLOOKUP(DM15, $A$28:$D$759,4, FALSE)</f>
        <v>現場閉所</v>
      </c>
      <c r="DO15" s="30">
        <f t="shared" si="45"/>
        <v>46509</v>
      </c>
      <c r="DP15" s="90" t="str">
        <f t="shared" ref="DP15" si="662">VLOOKUP(DO15, $A$28:$D$759,4, FALSE)</f>
        <v>現場閉所</v>
      </c>
      <c r="DQ15" s="30">
        <f t="shared" si="46"/>
        <v>46516</v>
      </c>
      <c r="DR15" s="90" t="str">
        <f t="shared" ref="DR15" si="663">VLOOKUP(DQ15, $A$28:$D$759,4, FALSE)</f>
        <v>現場閉所</v>
      </c>
      <c r="DS15" s="30">
        <f t="shared" si="47"/>
        <v>46523</v>
      </c>
      <c r="DT15" s="90" t="str">
        <f t="shared" ref="DT15" si="664">VLOOKUP(DS15, $A$28:$D$759,4, FALSE)</f>
        <v>現場閉所</v>
      </c>
      <c r="DU15" s="30">
        <f t="shared" si="48"/>
        <v>46530</v>
      </c>
      <c r="DV15" s="90" t="str">
        <f t="shared" ref="DV15" si="665">VLOOKUP(DU15, $A$28:$D$759,4, FALSE)</f>
        <v>現場閉所</v>
      </c>
      <c r="DW15" s="30">
        <f t="shared" si="49"/>
        <v>46537</v>
      </c>
      <c r="DX15" s="90" t="str">
        <f t="shared" ref="DX15" si="666">VLOOKUP(DW15, $A$28:$D$759,4, FALSE)</f>
        <v>現場閉所</v>
      </c>
      <c r="DY15" s="30">
        <f t="shared" si="50"/>
        <v>46544</v>
      </c>
      <c r="DZ15" s="90" t="str">
        <f t="shared" ref="DZ15" si="667">VLOOKUP(DY15, $A$28:$D$759,4, FALSE)</f>
        <v>現場閉所</v>
      </c>
      <c r="EA15" s="30">
        <f t="shared" si="51"/>
        <v>46551</v>
      </c>
      <c r="EB15" s="90" t="str">
        <f t="shared" ref="EB15" si="668">VLOOKUP(EA15, $A$28:$D$759,4, FALSE)</f>
        <v>現場閉所</v>
      </c>
      <c r="EC15" s="30">
        <f t="shared" si="52"/>
        <v>46558</v>
      </c>
      <c r="ED15" s="90" t="str">
        <f t="shared" ref="ED15" si="669">VLOOKUP(EC15, $A$28:$D$759,4, FALSE)</f>
        <v>現場閉所</v>
      </c>
      <c r="EE15" s="30">
        <f t="shared" si="53"/>
        <v>46565</v>
      </c>
      <c r="EF15" s="90" t="str">
        <f t="shared" ref="EF15" si="670">VLOOKUP(EE15, $A$28:$D$759,4, FALSE)</f>
        <v>現場閉所</v>
      </c>
      <c r="EG15" s="30">
        <f t="shared" si="54"/>
        <v>46572</v>
      </c>
      <c r="EH15" s="90" t="str">
        <f t="shared" ref="EH15" si="671">VLOOKUP(EG15, $A$28:$D$759,4, FALSE)</f>
        <v>現場閉所</v>
      </c>
      <c r="EI15" s="30">
        <f t="shared" si="55"/>
        <v>46579</v>
      </c>
      <c r="EJ15" s="90" t="str">
        <f t="shared" ref="EJ15" si="672">VLOOKUP(EI15, $A$28:$D$759,4, FALSE)</f>
        <v>現場閉所</v>
      </c>
      <c r="EK15" s="30">
        <f t="shared" si="56"/>
        <v>46586</v>
      </c>
      <c r="EL15" s="90" t="str">
        <f t="shared" ref="EL15" si="673">VLOOKUP(EK15, $A$28:$D$759,4, FALSE)</f>
        <v>現場閉所</v>
      </c>
      <c r="EM15" s="30">
        <f t="shared" si="57"/>
        <v>46593</v>
      </c>
      <c r="EN15" s="90" t="str">
        <f t="shared" ref="EN15" si="674">VLOOKUP(EM15, $A$28:$D$759,4, FALSE)</f>
        <v>現場閉所</v>
      </c>
      <c r="EO15" s="30">
        <f t="shared" si="58"/>
        <v>46600</v>
      </c>
      <c r="EP15" s="90" t="str">
        <f t="shared" ref="EP15" si="675">VLOOKUP(EO15, $A$28:$D$759,4, FALSE)</f>
        <v>現場閉所</v>
      </c>
      <c r="EQ15" s="30">
        <f t="shared" si="59"/>
        <v>46607</v>
      </c>
      <c r="ER15" s="90" t="str">
        <f t="shared" ref="ER15" si="676">VLOOKUP(EQ15, $A$28:$D$759,4, FALSE)</f>
        <v>指定対象外週</v>
      </c>
      <c r="ES15" s="30">
        <f t="shared" si="60"/>
        <v>46614</v>
      </c>
      <c r="ET15" s="90" t="str">
        <f t="shared" ref="ET15" si="677">VLOOKUP(ES15, $A$28:$D$759,4, FALSE)</f>
        <v>指定対象外週</v>
      </c>
      <c r="EU15" s="30">
        <f t="shared" si="61"/>
        <v>46621</v>
      </c>
      <c r="EV15" s="90" t="str">
        <f t="shared" ref="EV15" si="678">VLOOKUP(EU15, $A$28:$D$759,4, FALSE)</f>
        <v>指定対象外週</v>
      </c>
      <c r="EW15" s="30">
        <f t="shared" si="62"/>
        <v>46628</v>
      </c>
      <c r="EX15" s="90" t="str">
        <f t="shared" ref="EX15" si="679">VLOOKUP(EW15, $A$28:$D$759,4, FALSE)</f>
        <v>指定対象外週</v>
      </c>
      <c r="EY15" s="30">
        <f t="shared" si="63"/>
        <v>46635</v>
      </c>
      <c r="EZ15" s="90" t="str">
        <f t="shared" ref="EZ15" si="680">VLOOKUP(EY15, $A$28:$D$759,4, FALSE)</f>
        <v>指定対象外週</v>
      </c>
      <c r="FA15" s="30">
        <f t="shared" si="64"/>
        <v>46642</v>
      </c>
      <c r="FB15" s="90" t="str">
        <f t="shared" ref="FB15" si="681">VLOOKUP(FA15, $A$28:$D$759,4, FALSE)</f>
        <v>現場閉所</v>
      </c>
      <c r="FC15" s="30">
        <f t="shared" si="65"/>
        <v>46649</v>
      </c>
      <c r="FD15" s="90" t="str">
        <f t="shared" ref="FD15" si="682">VLOOKUP(FC15, $A$28:$D$759,4, FALSE)</f>
        <v>現場閉所</v>
      </c>
      <c r="FE15" s="30">
        <f t="shared" si="66"/>
        <v>46656</v>
      </c>
      <c r="FF15" s="90" t="str">
        <f t="shared" ref="FF15" si="683">VLOOKUP(FE15, $A$28:$D$759,4, FALSE)</f>
        <v>現場閉所</v>
      </c>
      <c r="FG15" s="30">
        <f t="shared" si="67"/>
        <v>46663</v>
      </c>
      <c r="FH15" s="90" t="str">
        <f t="shared" ref="FH15" si="684">VLOOKUP(FG15, $A$28:$D$759,4, FALSE)</f>
        <v>現場閉所</v>
      </c>
      <c r="FI15" s="30">
        <f t="shared" si="68"/>
        <v>46670</v>
      </c>
      <c r="FJ15" s="90" t="str">
        <f t="shared" ref="FJ15" si="685">VLOOKUP(FI15, $A$28:$D$759,4, FALSE)</f>
        <v>現場閉所</v>
      </c>
      <c r="FK15" s="30">
        <f t="shared" si="69"/>
        <v>46677</v>
      </c>
      <c r="FL15" s="90" t="str">
        <f t="shared" ref="FL15" si="686">VLOOKUP(FK15, $A$28:$D$759,4, FALSE)</f>
        <v>現場閉所</v>
      </c>
      <c r="FM15" s="30">
        <f t="shared" si="70"/>
        <v>46684</v>
      </c>
      <c r="FN15" s="90" t="str">
        <f t="shared" ref="FN15" si="687">VLOOKUP(FM15, $A$28:$D$759,4, FALSE)</f>
        <v>現場閉所</v>
      </c>
      <c r="FO15" s="30">
        <f t="shared" si="71"/>
        <v>46691</v>
      </c>
      <c r="FP15" s="90" t="str">
        <f t="shared" ref="FP15" si="688">VLOOKUP(FO15, $A$28:$D$759,4, FALSE)</f>
        <v>現場閉所</v>
      </c>
      <c r="FQ15" s="30">
        <f t="shared" si="72"/>
        <v>46698</v>
      </c>
      <c r="FR15" s="90" t="str">
        <f t="shared" ref="FR15" si="689">VLOOKUP(FQ15, $A$28:$D$759,4, FALSE)</f>
        <v>現場閉所</v>
      </c>
      <c r="FS15" s="30">
        <f t="shared" si="73"/>
        <v>46705</v>
      </c>
      <c r="FT15" s="90" t="str">
        <f t="shared" ref="FT15" si="690">VLOOKUP(FS15, $A$28:$D$759,4, FALSE)</f>
        <v>現場閉所</v>
      </c>
      <c r="FU15" s="30">
        <f t="shared" si="74"/>
        <v>46712</v>
      </c>
      <c r="FV15" s="90" t="str">
        <f t="shared" ref="FV15" si="691">VLOOKUP(FU15, $A$28:$D$759,4, FALSE)</f>
        <v>現場閉所</v>
      </c>
      <c r="FW15" s="30">
        <f t="shared" si="75"/>
        <v>46719</v>
      </c>
      <c r="FX15" s="90" t="str">
        <f t="shared" ref="FX15" si="692">VLOOKUP(FW15, $A$28:$D$759,4, FALSE)</f>
        <v>現場閉所</v>
      </c>
      <c r="FY15" s="30">
        <f t="shared" si="76"/>
        <v>46726</v>
      </c>
      <c r="FZ15" s="90" t="str">
        <f t="shared" ref="FZ15" si="693">VLOOKUP(FY15, $A$28:$D$759,4, FALSE)</f>
        <v>現場閉所</v>
      </c>
      <c r="GA15" s="30">
        <f t="shared" si="77"/>
        <v>46733</v>
      </c>
      <c r="GB15" s="90" t="str">
        <f t="shared" ref="GB15" si="694">VLOOKUP(GA15, $A$28:$D$759,4, FALSE)</f>
        <v>現場閉所</v>
      </c>
      <c r="GC15" s="30">
        <f t="shared" si="78"/>
        <v>46740</v>
      </c>
      <c r="GD15" s="90" t="str">
        <f t="shared" ref="GD15" si="695">VLOOKUP(GC15, $A$28:$D$759,4, FALSE)</f>
        <v>現場閉所</v>
      </c>
      <c r="GE15" s="30">
        <f t="shared" si="79"/>
        <v>46747</v>
      </c>
      <c r="GF15" s="90" t="str">
        <f t="shared" ref="GF15" si="696">VLOOKUP(GE15, $A$28:$D$759,4, FALSE)</f>
        <v>現場閉所</v>
      </c>
      <c r="GG15" s="30">
        <f t="shared" si="80"/>
        <v>46754</v>
      </c>
      <c r="GH15" s="90" t="str">
        <f t="shared" ref="GH15" si="697">VLOOKUP(GG15, $A$28:$D$759,4, FALSE)</f>
        <v>年末年始</v>
      </c>
      <c r="GI15" s="30">
        <f t="shared" si="81"/>
        <v>46761</v>
      </c>
      <c r="GJ15" s="90" t="str">
        <f t="shared" ref="GJ15" si="698">VLOOKUP(GI15, $A$28:$D$759,4, FALSE)</f>
        <v>現場閉所</v>
      </c>
      <c r="GK15" s="30">
        <f t="shared" si="82"/>
        <v>46768</v>
      </c>
      <c r="GL15" s="90" t="str">
        <f t="shared" ref="GL15" si="699">VLOOKUP(GK15, $A$28:$D$759,4, FALSE)</f>
        <v>現場閉所</v>
      </c>
      <c r="GM15" s="30">
        <f t="shared" si="83"/>
        <v>46775</v>
      </c>
      <c r="GN15" s="90" t="str">
        <f t="shared" ref="GN15" si="700">VLOOKUP(GM15, $A$28:$D$759,4, FALSE)</f>
        <v>現場閉所</v>
      </c>
      <c r="GO15" s="30">
        <f t="shared" si="84"/>
        <v>46782</v>
      </c>
      <c r="GP15" s="90" t="str">
        <f t="shared" ref="GP15" si="701">VLOOKUP(GO15, $A$28:$D$759,4, FALSE)</f>
        <v>現場閉所</v>
      </c>
      <c r="GQ15" s="30">
        <f t="shared" si="85"/>
        <v>46789</v>
      </c>
      <c r="GR15" s="90" t="str">
        <f t="shared" ref="GR15" si="702">VLOOKUP(GQ15, $A$28:$D$759,4, FALSE)</f>
        <v>現場閉所</v>
      </c>
      <c r="GS15" s="30">
        <f t="shared" si="86"/>
        <v>46796</v>
      </c>
      <c r="GT15" s="90" t="str">
        <f t="shared" ref="GT15" si="703">VLOOKUP(GS15, $A$28:$D$759,4, FALSE)</f>
        <v>現場閉所</v>
      </c>
      <c r="GU15" s="30">
        <f t="shared" si="87"/>
        <v>46803</v>
      </c>
      <c r="GV15" s="90" t="str">
        <f t="shared" ref="GV15" si="704">VLOOKUP(GU15, $A$28:$D$759,4, FALSE)</f>
        <v>現場閉所</v>
      </c>
      <c r="GW15" s="30">
        <f t="shared" si="88"/>
        <v>46810</v>
      </c>
      <c r="GX15" s="90" t="str">
        <f t="shared" ref="GX15" si="705">VLOOKUP(GW15, $A$28:$D$759,4, FALSE)</f>
        <v>現場閉所</v>
      </c>
      <c r="GY15" s="30">
        <f t="shared" si="89"/>
        <v>46817</v>
      </c>
      <c r="GZ15" s="90" t="str">
        <f t="shared" ref="GZ15" si="706">VLOOKUP(GY15, $A$28:$D$759,4, FALSE)</f>
        <v>現場閉所</v>
      </c>
      <c r="HA15" s="30">
        <f t="shared" si="90"/>
        <v>46824</v>
      </c>
      <c r="HB15" s="90" t="str">
        <f t="shared" ref="HB15" si="707">VLOOKUP(HA15, $A$28:$D$759,4, FALSE)</f>
        <v>現場閉所</v>
      </c>
      <c r="HC15" s="30">
        <f t="shared" si="91"/>
        <v>46831</v>
      </c>
      <c r="HD15" s="90" t="str">
        <f t="shared" ref="HD15" si="708">VLOOKUP(HC15, $A$28:$D$759,4, FALSE)</f>
        <v>現場閉所</v>
      </c>
      <c r="HE15" s="30">
        <f t="shared" si="92"/>
        <v>46838</v>
      </c>
      <c r="HF15" s="90" t="str">
        <f t="shared" ref="HF15" si="709">VLOOKUP(HE15, $A$28:$D$759,4, FALSE)</f>
        <v>現場閉所</v>
      </c>
      <c r="HG15" s="30">
        <f t="shared" si="93"/>
        <v>0</v>
      </c>
      <c r="HH15" s="65" t="e">
        <f t="shared" ref="HH15" si="710">VLOOKUP(HG15, $A$28:$D$759,4, FALSE)</f>
        <v>#N/A</v>
      </c>
    </row>
    <row r="16" spans="1:216" s="3" customFormat="1">
      <c r="C16" s="8" t="s">
        <v>19</v>
      </c>
      <c r="D16" s="12">
        <f>E15</f>
        <v>6</v>
      </c>
      <c r="E16" s="12"/>
      <c r="F16" s="89"/>
      <c r="G16" s="91" t="s">
        <v>28</v>
      </c>
      <c r="H16" s="89"/>
      <c r="I16" s="30"/>
      <c r="J16" s="92">
        <f>COUNTIF(J9:J15,"現場閉所")</f>
        <v>0</v>
      </c>
      <c r="K16" s="30"/>
      <c r="L16" s="92">
        <f t="shared" ref="L16" si="711">COUNTIF(L9:L15,"現場閉所")</f>
        <v>0</v>
      </c>
      <c r="M16" s="30"/>
      <c r="N16" s="92">
        <f t="shared" ref="N16" si="712">COUNTIF(N9:N15,"現場閉所")</f>
        <v>0</v>
      </c>
      <c r="O16" s="30"/>
      <c r="P16" s="92">
        <f t="shared" ref="P16" si="713">COUNTIF(P9:P15,"現場閉所")</f>
        <v>0</v>
      </c>
      <c r="Q16" s="30"/>
      <c r="R16" s="92">
        <f t="shared" ref="R16" si="714">COUNTIF(R9:R15,"現場閉所")</f>
        <v>2</v>
      </c>
      <c r="S16" s="30"/>
      <c r="T16" s="92">
        <f t="shared" ref="T16" si="715">COUNTIF(T9:T15,"現場閉所")</f>
        <v>2</v>
      </c>
      <c r="U16" s="30"/>
      <c r="V16" s="92">
        <f t="shared" ref="V16" si="716">COUNTIF(V9:V15,"現場閉所")</f>
        <v>2</v>
      </c>
      <c r="W16" s="30"/>
      <c r="X16" s="92">
        <f t="shared" ref="X16" si="717">COUNTIF(X9:X15,"現場閉所")</f>
        <v>3</v>
      </c>
      <c r="Y16" s="30"/>
      <c r="Z16" s="92">
        <f t="shared" ref="Z16" si="718">COUNTIF(Z9:Z15,"現場閉所")</f>
        <v>2</v>
      </c>
      <c r="AA16" s="30"/>
      <c r="AB16" s="92">
        <f t="shared" ref="AB16" si="719">COUNTIF(AB9:AB15,"現場閉所")</f>
        <v>2</v>
      </c>
      <c r="AC16" s="30"/>
      <c r="AD16" s="92">
        <f t="shared" ref="AD16" si="720">COUNTIF(AD9:AD15,"現場閉所")</f>
        <v>2</v>
      </c>
      <c r="AE16" s="30"/>
      <c r="AF16" s="92">
        <f t="shared" ref="AF16" si="721">COUNTIF(AF9:AF15,"現場閉所")</f>
        <v>2</v>
      </c>
      <c r="AG16" s="30"/>
      <c r="AH16" s="92">
        <f t="shared" ref="AH16" si="722">COUNTIF(AH9:AH15,"現場閉所")</f>
        <v>2</v>
      </c>
      <c r="AI16" s="30"/>
      <c r="AJ16" s="92">
        <f t="shared" ref="AJ16" si="723">COUNTIF(AJ9:AJ15,"現場閉所")</f>
        <v>2</v>
      </c>
      <c r="AK16" s="30"/>
      <c r="AL16" s="92">
        <f t="shared" ref="AL16" si="724">COUNTIF(AL9:AL15,"現場閉所")</f>
        <v>2</v>
      </c>
      <c r="AM16" s="30"/>
      <c r="AN16" s="92">
        <f t="shared" ref="AN16" si="725">COUNTIF(AN9:AN15,"現場閉所")</f>
        <v>2</v>
      </c>
      <c r="AO16" s="30"/>
      <c r="AP16" s="92">
        <f t="shared" ref="AP16" si="726">COUNTIF(AP9:AP15,"現場閉所")</f>
        <v>2</v>
      </c>
      <c r="AQ16" s="30"/>
      <c r="AR16" s="92">
        <f t="shared" ref="AR16" si="727">COUNTIF(AR9:AR15,"現場閉所")</f>
        <v>0</v>
      </c>
      <c r="AS16" s="30"/>
      <c r="AT16" s="92">
        <f t="shared" ref="AT16" si="728">COUNTIF(AT9:AT15,"現場閉所")</f>
        <v>0</v>
      </c>
      <c r="AU16" s="30"/>
      <c r="AV16" s="92">
        <f t="shared" ref="AV16" si="729">COUNTIF(AV9:AV15,"現場閉所")</f>
        <v>0</v>
      </c>
      <c r="AW16" s="30"/>
      <c r="AX16" s="92">
        <f t="shared" ref="AX16" si="730">COUNTIF(AX9:AX15,"現場閉所")</f>
        <v>2</v>
      </c>
      <c r="AY16" s="30"/>
      <c r="AZ16" s="92">
        <f t="shared" ref="AZ16" si="731">COUNTIF(AZ9:AZ15,"現場閉所")</f>
        <v>2</v>
      </c>
      <c r="BA16" s="30"/>
      <c r="BB16" s="92">
        <f t="shared" ref="BB16" si="732">COUNTIF(BB9:BB15,"現場閉所")</f>
        <v>2</v>
      </c>
      <c r="BC16" s="30"/>
      <c r="BD16" s="92">
        <f t="shared" ref="BD16" si="733">COUNTIF(BD9:BD15,"現場閉所")</f>
        <v>2</v>
      </c>
      <c r="BE16" s="30"/>
      <c r="BF16" s="92">
        <f t="shared" ref="BF16" si="734">COUNTIF(BF9:BF15,"現場閉所")</f>
        <v>2</v>
      </c>
      <c r="BG16" s="30"/>
      <c r="BH16" s="92">
        <f t="shared" ref="BH16" si="735">COUNTIF(BH9:BH15,"現場閉所")</f>
        <v>2</v>
      </c>
      <c r="BI16" s="30"/>
      <c r="BJ16" s="92">
        <f t="shared" ref="BJ16" si="736">COUNTIF(BJ9:BJ15,"現場閉所")</f>
        <v>2</v>
      </c>
      <c r="BK16" s="30"/>
      <c r="BL16" s="92">
        <f t="shared" ref="BL16" si="737">COUNTIF(BL9:BL15,"現場閉所")</f>
        <v>2</v>
      </c>
      <c r="BM16" s="30"/>
      <c r="BN16" s="92">
        <f t="shared" ref="BN16" si="738">COUNTIF(BN9:BN15,"現場閉所")</f>
        <v>2</v>
      </c>
      <c r="BO16" s="30"/>
      <c r="BP16" s="92">
        <f t="shared" ref="BP16" si="739">COUNTIF(BP9:BP15,"現場閉所")</f>
        <v>2</v>
      </c>
      <c r="BQ16" s="30"/>
      <c r="BR16" s="92">
        <f t="shared" ref="BR16" si="740">COUNTIF(BR9:BR15,"現場閉所")</f>
        <v>2</v>
      </c>
      <c r="BS16" s="30"/>
      <c r="BT16" s="92">
        <f t="shared" ref="BT16" si="741">COUNTIF(BT9:BT15,"現場閉所")</f>
        <v>2</v>
      </c>
      <c r="BU16" s="30"/>
      <c r="BV16" s="92">
        <f t="shared" ref="BV16" si="742">COUNTIF(BV9:BV15,"現場閉所")</f>
        <v>2</v>
      </c>
      <c r="BW16" s="30"/>
      <c r="BX16" s="92">
        <f t="shared" ref="BX16" si="743">COUNTIF(BX9:BX15,"現場閉所")</f>
        <v>2</v>
      </c>
      <c r="BY16" s="30"/>
      <c r="BZ16" s="92">
        <f t="shared" ref="BZ16" si="744">COUNTIF(BZ9:BZ15,"現場閉所")</f>
        <v>2</v>
      </c>
      <c r="CA16" s="30"/>
      <c r="CB16" s="92">
        <f t="shared" ref="CB16" si="745">COUNTIF(CB9:CB15,"現場閉所")</f>
        <v>2</v>
      </c>
      <c r="CC16" s="30"/>
      <c r="CD16" s="92">
        <f t="shared" ref="CD16" si="746">COUNTIF(CD9:CD15,"現場閉所")</f>
        <v>2</v>
      </c>
      <c r="CE16" s="30"/>
      <c r="CF16" s="92">
        <f t="shared" ref="CF16" si="747">COUNTIF(CF9:CF15,"現場閉所")</f>
        <v>2</v>
      </c>
      <c r="CG16" s="30"/>
      <c r="CH16" s="92">
        <f t="shared" ref="CH16" si="748">COUNTIF(CH9:CH15,"現場閉所")</f>
        <v>2</v>
      </c>
      <c r="CI16" s="30"/>
      <c r="CJ16" s="92">
        <f t="shared" ref="CJ16" si="749">COUNTIF(CJ9:CJ15,"現場閉所")</f>
        <v>2</v>
      </c>
      <c r="CK16" s="30"/>
      <c r="CL16" s="92">
        <f t="shared" ref="CL16" si="750">COUNTIF(CL9:CL15,"現場閉所")</f>
        <v>2</v>
      </c>
      <c r="CM16" s="30"/>
      <c r="CN16" s="92">
        <f t="shared" ref="CN16" si="751">COUNTIF(CN9:CN15,"現場閉所")</f>
        <v>2</v>
      </c>
      <c r="CO16" s="30"/>
      <c r="CP16" s="92">
        <f t="shared" ref="CP16" si="752">COUNTIF(CP9:CP15,"現場閉所")</f>
        <v>2</v>
      </c>
      <c r="CQ16" s="30"/>
      <c r="CR16" s="92">
        <f t="shared" ref="CR16" si="753">COUNTIF(CR9:CR15,"現場閉所")</f>
        <v>2</v>
      </c>
      <c r="CS16" s="30"/>
      <c r="CT16" s="92">
        <f t="shared" ref="CT16" si="754">COUNTIF(CT9:CT15,"現場閉所")</f>
        <v>2</v>
      </c>
      <c r="CU16" s="30"/>
      <c r="CV16" s="92">
        <f t="shared" ref="CV16" si="755">COUNTIF(CV9:CV15,"現場閉所")</f>
        <v>2</v>
      </c>
      <c r="CW16" s="30"/>
      <c r="CX16" s="92">
        <f t="shared" ref="CX16" si="756">COUNTIF(CX9:CX15,"現場閉所")</f>
        <v>2</v>
      </c>
      <c r="CY16" s="30"/>
      <c r="CZ16" s="92">
        <f t="shared" ref="CZ16" si="757">COUNTIF(CZ9:CZ15,"現場閉所")</f>
        <v>2</v>
      </c>
      <c r="DA16" s="30"/>
      <c r="DB16" s="92">
        <f t="shared" ref="DB16" si="758">COUNTIF(DB9:DB15,"現場閉所")</f>
        <v>2</v>
      </c>
      <c r="DC16" s="30"/>
      <c r="DD16" s="92">
        <f t="shared" ref="DD16" si="759">COUNTIF(DD9:DD15,"現場閉所")</f>
        <v>2</v>
      </c>
      <c r="DE16" s="30"/>
      <c r="DF16" s="92">
        <f t="shared" ref="DF16" si="760">COUNTIF(DF9:DF15,"現場閉所")</f>
        <v>2</v>
      </c>
      <c r="DG16" s="30"/>
      <c r="DH16" s="92">
        <f t="shared" ref="DH16" si="761">COUNTIF(DH9:DH15,"現場閉所")</f>
        <v>2</v>
      </c>
      <c r="DI16" s="30"/>
      <c r="DJ16" s="92">
        <f t="shared" ref="DJ16" si="762">COUNTIF(DJ9:DJ15,"現場閉所")</f>
        <v>2</v>
      </c>
      <c r="DK16" s="30"/>
      <c r="DL16" s="92">
        <f t="shared" ref="DL16" si="763">COUNTIF(DL9:DL15,"現場閉所")</f>
        <v>2</v>
      </c>
      <c r="DM16" s="30"/>
      <c r="DN16" s="92">
        <f t="shared" ref="DN16" si="764">COUNTIF(DN9:DN15,"現場閉所")</f>
        <v>2</v>
      </c>
      <c r="DO16" s="30"/>
      <c r="DP16" s="92">
        <f t="shared" ref="DP16" si="765">COUNTIF(DP9:DP15,"現場閉所")</f>
        <v>2</v>
      </c>
      <c r="DQ16" s="30"/>
      <c r="DR16" s="92">
        <f t="shared" ref="DR16" si="766">COUNTIF(DR9:DR15,"現場閉所")</f>
        <v>2</v>
      </c>
      <c r="DS16" s="30"/>
      <c r="DT16" s="92">
        <f t="shared" ref="DT16" si="767">COUNTIF(DT9:DT15,"現場閉所")</f>
        <v>2</v>
      </c>
      <c r="DU16" s="30"/>
      <c r="DV16" s="92">
        <f t="shared" ref="DV16" si="768">COUNTIF(DV9:DV15,"現場閉所")</f>
        <v>2</v>
      </c>
      <c r="DW16" s="30"/>
      <c r="DX16" s="92">
        <f t="shared" ref="DX16" si="769">COUNTIF(DX9:DX15,"現場閉所")</f>
        <v>2</v>
      </c>
      <c r="DY16" s="30"/>
      <c r="DZ16" s="92">
        <f t="shared" ref="DZ16" si="770">COUNTIF(DZ9:DZ15,"現場閉所")</f>
        <v>2</v>
      </c>
      <c r="EA16" s="30"/>
      <c r="EB16" s="92">
        <f t="shared" ref="EB16" si="771">COUNTIF(EB9:EB15,"現場閉所")</f>
        <v>2</v>
      </c>
      <c r="EC16" s="30"/>
      <c r="ED16" s="92">
        <f t="shared" ref="ED16" si="772">COUNTIF(ED9:ED15,"現場閉所")</f>
        <v>2</v>
      </c>
      <c r="EE16" s="30"/>
      <c r="EF16" s="92">
        <f t="shared" ref="EF16" si="773">COUNTIF(EF9:EF15,"現場閉所")</f>
        <v>2</v>
      </c>
      <c r="EG16" s="30"/>
      <c r="EH16" s="92">
        <f t="shared" ref="EH16" si="774">COUNTIF(EH9:EH15,"現場閉所")</f>
        <v>2</v>
      </c>
      <c r="EI16" s="30"/>
      <c r="EJ16" s="92">
        <f t="shared" ref="EJ16" si="775">COUNTIF(EJ9:EJ15,"現場閉所")</f>
        <v>2</v>
      </c>
      <c r="EK16" s="30"/>
      <c r="EL16" s="92">
        <f t="shared" ref="EL16" si="776">COUNTIF(EL9:EL15,"現場閉所")</f>
        <v>2</v>
      </c>
      <c r="EM16" s="30"/>
      <c r="EN16" s="92">
        <f t="shared" ref="EN16" si="777">COUNTIF(EN9:EN15,"現場閉所")</f>
        <v>2</v>
      </c>
      <c r="EO16" s="30"/>
      <c r="EP16" s="92">
        <f t="shared" ref="EP16" si="778">COUNTIF(EP9:EP15,"現場閉所")</f>
        <v>2</v>
      </c>
      <c r="EQ16" s="30"/>
      <c r="ER16" s="92">
        <f t="shared" ref="ER16" si="779">COUNTIF(ER9:ER15,"現場閉所")</f>
        <v>0</v>
      </c>
      <c r="ES16" s="30"/>
      <c r="ET16" s="92">
        <f t="shared" ref="ET16" si="780">COUNTIF(ET9:ET15,"現場閉所")</f>
        <v>0</v>
      </c>
      <c r="EU16" s="30"/>
      <c r="EV16" s="92">
        <f t="shared" ref="EV16" si="781">COUNTIF(EV9:EV15,"現場閉所")</f>
        <v>0</v>
      </c>
      <c r="EW16" s="30"/>
      <c r="EX16" s="92">
        <f t="shared" ref="EX16" si="782">COUNTIF(EX9:EX15,"現場閉所")</f>
        <v>0</v>
      </c>
      <c r="EY16" s="30"/>
      <c r="EZ16" s="92">
        <f t="shared" ref="EZ16" si="783">COUNTIF(EZ9:EZ15,"現場閉所")</f>
        <v>0</v>
      </c>
      <c r="FA16" s="30"/>
      <c r="FB16" s="92">
        <f t="shared" ref="FB16" si="784">COUNTIF(FB9:FB15,"現場閉所")</f>
        <v>2</v>
      </c>
      <c r="FC16" s="30"/>
      <c r="FD16" s="92">
        <f t="shared" ref="FD16" si="785">COUNTIF(FD9:FD15,"現場閉所")</f>
        <v>2</v>
      </c>
      <c r="FE16" s="30"/>
      <c r="FF16" s="92">
        <f t="shared" ref="FF16" si="786">COUNTIF(FF9:FF15,"現場閉所")</f>
        <v>2</v>
      </c>
      <c r="FG16" s="30"/>
      <c r="FH16" s="92">
        <f t="shared" ref="FH16" si="787">COUNTIF(FH9:FH15,"現場閉所")</f>
        <v>2</v>
      </c>
      <c r="FI16" s="30"/>
      <c r="FJ16" s="92">
        <f t="shared" ref="FJ16" si="788">COUNTIF(FJ9:FJ15,"現場閉所")</f>
        <v>2</v>
      </c>
      <c r="FK16" s="30"/>
      <c r="FL16" s="92">
        <f t="shared" ref="FL16" si="789">COUNTIF(FL9:FL15,"現場閉所")</f>
        <v>2</v>
      </c>
      <c r="FM16" s="30"/>
      <c r="FN16" s="92">
        <f t="shared" ref="FN16" si="790">COUNTIF(FN9:FN15,"現場閉所")</f>
        <v>2</v>
      </c>
      <c r="FO16" s="30"/>
      <c r="FP16" s="92">
        <f t="shared" ref="FP16" si="791">COUNTIF(FP9:FP15,"現場閉所")</f>
        <v>2</v>
      </c>
      <c r="FQ16" s="30"/>
      <c r="FR16" s="92">
        <f t="shared" ref="FR16" si="792">COUNTIF(FR9:FR15,"現場閉所")</f>
        <v>2</v>
      </c>
      <c r="FS16" s="30"/>
      <c r="FT16" s="92">
        <f t="shared" ref="FT16" si="793">COUNTIF(FT9:FT15,"現場閉所")</f>
        <v>2</v>
      </c>
      <c r="FU16" s="30"/>
      <c r="FV16" s="92">
        <f t="shared" ref="FV16" si="794">COUNTIF(FV9:FV15,"現場閉所")</f>
        <v>2</v>
      </c>
      <c r="FW16" s="30"/>
      <c r="FX16" s="92">
        <f t="shared" ref="FX16" si="795">COUNTIF(FX9:FX15,"現場閉所")</f>
        <v>2</v>
      </c>
      <c r="FY16" s="30"/>
      <c r="FZ16" s="92">
        <f t="shared" ref="FZ16" si="796">COUNTIF(FZ9:FZ15,"現場閉所")</f>
        <v>2</v>
      </c>
      <c r="GA16" s="30"/>
      <c r="GB16" s="92">
        <f t="shared" ref="GB16" si="797">COUNTIF(GB9:GB15,"現場閉所")</f>
        <v>2</v>
      </c>
      <c r="GC16" s="30"/>
      <c r="GD16" s="92">
        <f t="shared" ref="GD16" si="798">COUNTIF(GD9:GD15,"現場閉所")</f>
        <v>2</v>
      </c>
      <c r="GE16" s="30"/>
      <c r="GF16" s="92">
        <f t="shared" ref="GF16" si="799">COUNTIF(GF9:GF15,"現場閉所")</f>
        <v>2</v>
      </c>
      <c r="GG16" s="30"/>
      <c r="GH16" s="92">
        <f t="shared" ref="GH16" si="800">COUNTIF(GH9:GH15,"現場閉所")</f>
        <v>1</v>
      </c>
      <c r="GI16" s="30"/>
      <c r="GJ16" s="92">
        <f t="shared" ref="GJ16" si="801">COUNTIF(GJ9:GJ15,"現場閉所")</f>
        <v>2</v>
      </c>
      <c r="GK16" s="30"/>
      <c r="GL16" s="92">
        <f t="shared" ref="GL16" si="802">COUNTIF(GL9:GL15,"現場閉所")</f>
        <v>2</v>
      </c>
      <c r="GM16" s="30"/>
      <c r="GN16" s="92">
        <f t="shared" ref="GN16" si="803">COUNTIF(GN9:GN15,"現場閉所")</f>
        <v>2</v>
      </c>
      <c r="GO16" s="30"/>
      <c r="GP16" s="92">
        <f t="shared" ref="GP16" si="804">COUNTIF(GP9:GP15,"現場閉所")</f>
        <v>2</v>
      </c>
      <c r="GQ16" s="30"/>
      <c r="GR16" s="92">
        <f t="shared" ref="GR16" si="805">COUNTIF(GR9:GR15,"現場閉所")</f>
        <v>2</v>
      </c>
      <c r="GS16" s="30"/>
      <c r="GT16" s="92">
        <f t="shared" ref="GT16" si="806">COUNTIF(GT9:GT15,"現場閉所")</f>
        <v>2</v>
      </c>
      <c r="GU16" s="30"/>
      <c r="GV16" s="92">
        <f t="shared" ref="GV16" si="807">COUNTIF(GV9:GV15,"現場閉所")</f>
        <v>2</v>
      </c>
      <c r="GW16" s="30"/>
      <c r="GX16" s="92">
        <f t="shared" ref="GX16" si="808">COUNTIF(GX9:GX15,"現場閉所")</f>
        <v>2</v>
      </c>
      <c r="GY16" s="30"/>
      <c r="GZ16" s="92">
        <f t="shared" ref="GZ16" si="809">COUNTIF(GZ9:GZ15,"現場閉所")</f>
        <v>2</v>
      </c>
      <c r="HA16" s="30"/>
      <c r="HB16" s="92">
        <f t="shared" ref="HB16" si="810">COUNTIF(HB9:HB15,"現場閉所")</f>
        <v>2</v>
      </c>
      <c r="HC16" s="30"/>
      <c r="HD16" s="92">
        <f t="shared" ref="HD16" si="811">COUNTIF(HD9:HD15,"現場閉所")</f>
        <v>2</v>
      </c>
      <c r="HE16" s="30"/>
      <c r="HF16" s="92">
        <f t="shared" ref="HF16" si="812">COUNTIF(HF9:HF15,"現場閉所")</f>
        <v>2</v>
      </c>
      <c r="HG16" s="30"/>
      <c r="HH16" s="93">
        <f t="shared" ref="HH16" si="813">COUNTIF(HH9:HH15,"現場閉所")</f>
        <v>0</v>
      </c>
    </row>
    <row r="17" spans="1:216" s="3" customFormat="1" ht="13.5" thickBot="1">
      <c r="C17" s="15" t="s">
        <v>17</v>
      </c>
      <c r="D17" s="16">
        <f>D14</f>
        <v>46843</v>
      </c>
      <c r="E17" s="17">
        <f>IF(D16=1,D17+0,IF(D16=2,D17-1,IF(D16=3,D17-2,IF(D16=4,D17-3,IF(D16=5,D17-4,IF(D16=6,D17-5,IF(D16=7,D17-6)))))))</f>
        <v>46838</v>
      </c>
      <c r="F17" s="100"/>
      <c r="G17" s="29" t="s">
        <v>29</v>
      </c>
      <c r="H17" s="30"/>
      <c r="I17" s="30"/>
      <c r="J17" s="92">
        <f>COUNTIF(J9:J15,"夏季休暇")</f>
        <v>0</v>
      </c>
      <c r="K17" s="30"/>
      <c r="L17" s="92">
        <f t="shared" ref="L17" si="814">COUNTIF(L9:L15,"夏季休暇")</f>
        <v>0</v>
      </c>
      <c r="M17" s="30"/>
      <c r="N17" s="92">
        <f t="shared" ref="N17" si="815">COUNTIF(N9:N15,"夏季休暇")</f>
        <v>0</v>
      </c>
      <c r="O17" s="30"/>
      <c r="P17" s="92">
        <f t="shared" ref="P17" si="816">COUNTIF(P9:P15,"夏季休暇")</f>
        <v>0</v>
      </c>
      <c r="Q17" s="30"/>
      <c r="R17" s="92">
        <f t="shared" ref="R17" si="817">COUNTIF(R9:R15,"夏季休暇")</f>
        <v>0</v>
      </c>
      <c r="S17" s="30"/>
      <c r="T17" s="92">
        <f t="shared" ref="T17" si="818">COUNTIF(T9:T15,"夏季休暇")</f>
        <v>0</v>
      </c>
      <c r="U17" s="30"/>
      <c r="V17" s="92">
        <f t="shared" ref="V17" si="819">COUNTIF(V9:V15,"夏季休暇")</f>
        <v>0</v>
      </c>
      <c r="W17" s="30"/>
      <c r="X17" s="92">
        <f t="shared" ref="X17" si="820">COUNTIF(X9:X15,"夏季休暇")</f>
        <v>0</v>
      </c>
      <c r="Y17" s="30"/>
      <c r="Z17" s="92">
        <f t="shared" ref="Z17" si="821">COUNTIF(Z9:Z15,"夏季休暇")</f>
        <v>0</v>
      </c>
      <c r="AA17" s="30"/>
      <c r="AB17" s="92">
        <f t="shared" ref="AB17" si="822">COUNTIF(AB9:AB15,"夏季休暇")</f>
        <v>0</v>
      </c>
      <c r="AC17" s="30"/>
      <c r="AD17" s="92">
        <f t="shared" ref="AD17" si="823">COUNTIF(AD9:AD15,"夏季休暇")</f>
        <v>0</v>
      </c>
      <c r="AE17" s="30"/>
      <c r="AF17" s="92">
        <f t="shared" ref="AF17" si="824">COUNTIF(AF9:AF15,"夏季休暇")</f>
        <v>0</v>
      </c>
      <c r="AG17" s="30"/>
      <c r="AH17" s="92">
        <f t="shared" ref="AH17" si="825">COUNTIF(AH9:AH15,"夏季休暇")</f>
        <v>0</v>
      </c>
      <c r="AI17" s="30"/>
      <c r="AJ17" s="92">
        <f t="shared" ref="AJ17" si="826">COUNTIF(AJ9:AJ15,"夏季休暇")</f>
        <v>0</v>
      </c>
      <c r="AK17" s="30"/>
      <c r="AL17" s="92">
        <f t="shared" ref="AL17" si="827">COUNTIF(AL9:AL15,"夏季休暇")</f>
        <v>0</v>
      </c>
      <c r="AM17" s="30"/>
      <c r="AN17" s="92">
        <f t="shared" ref="AN17" si="828">COUNTIF(AN9:AN15,"夏季休暇")</f>
        <v>0</v>
      </c>
      <c r="AO17" s="30"/>
      <c r="AP17" s="92">
        <f t="shared" ref="AP17" si="829">COUNTIF(AP9:AP15,"夏季休暇")</f>
        <v>0</v>
      </c>
      <c r="AQ17" s="30"/>
      <c r="AR17" s="92">
        <f t="shared" ref="AR17" si="830">COUNTIF(AR9:AR15,"夏季休暇")</f>
        <v>0</v>
      </c>
      <c r="AS17" s="30"/>
      <c r="AT17" s="92">
        <f t="shared" ref="AT17" si="831">COUNTIF(AT9:AT15,"夏季休暇")</f>
        <v>0</v>
      </c>
      <c r="AU17" s="30"/>
      <c r="AV17" s="92">
        <f t="shared" ref="AV17" si="832">COUNTIF(AV9:AV15,"夏季休暇")</f>
        <v>0</v>
      </c>
      <c r="AW17" s="30"/>
      <c r="AX17" s="92">
        <f t="shared" ref="AX17" si="833">COUNTIF(AX9:AX15,"夏季休暇")</f>
        <v>0</v>
      </c>
      <c r="AY17" s="30"/>
      <c r="AZ17" s="92">
        <f t="shared" ref="AZ17" si="834">COUNTIF(AZ9:AZ15,"夏季休暇")</f>
        <v>3</v>
      </c>
      <c r="BA17" s="30"/>
      <c r="BB17" s="92">
        <f t="shared" ref="BB17" si="835">COUNTIF(BB9:BB15,"夏季休暇")</f>
        <v>0</v>
      </c>
      <c r="BC17" s="30"/>
      <c r="BD17" s="92">
        <f t="shared" ref="BD17" si="836">COUNTIF(BD9:BD15,"夏季休暇")</f>
        <v>0</v>
      </c>
      <c r="BE17" s="30"/>
      <c r="BF17" s="92">
        <f t="shared" ref="BF17" si="837">COUNTIF(BF9:BF15,"夏季休暇")</f>
        <v>0</v>
      </c>
      <c r="BG17" s="30"/>
      <c r="BH17" s="92">
        <f t="shared" ref="BH17" si="838">COUNTIF(BH9:BH15,"夏季休暇")</f>
        <v>0</v>
      </c>
      <c r="BI17" s="30"/>
      <c r="BJ17" s="92">
        <f t="shared" ref="BJ17" si="839">COUNTIF(BJ9:BJ15,"夏季休暇")</f>
        <v>0</v>
      </c>
      <c r="BK17" s="30"/>
      <c r="BL17" s="92">
        <f t="shared" ref="BL17" si="840">COUNTIF(BL9:BL15,"夏季休暇")</f>
        <v>0</v>
      </c>
      <c r="BM17" s="30"/>
      <c r="BN17" s="92">
        <f t="shared" ref="BN17" si="841">COUNTIF(BN9:BN15,"夏季休暇")</f>
        <v>0</v>
      </c>
      <c r="BO17" s="30"/>
      <c r="BP17" s="92">
        <f t="shared" ref="BP17" si="842">COUNTIF(BP9:BP15,"夏季休暇")</f>
        <v>0</v>
      </c>
      <c r="BQ17" s="30"/>
      <c r="BR17" s="92">
        <f t="shared" ref="BR17" si="843">COUNTIF(BR9:BR15,"夏季休暇")</f>
        <v>0</v>
      </c>
      <c r="BS17" s="30"/>
      <c r="BT17" s="92">
        <f t="shared" ref="BT17" si="844">COUNTIF(BT9:BT15,"夏季休暇")</f>
        <v>0</v>
      </c>
      <c r="BU17" s="30"/>
      <c r="BV17" s="92">
        <f t="shared" ref="BV17" si="845">COUNTIF(BV9:BV15,"夏季休暇")</f>
        <v>0</v>
      </c>
      <c r="BW17" s="30"/>
      <c r="BX17" s="92">
        <f t="shared" ref="BX17" si="846">COUNTIF(BX9:BX15,"夏季休暇")</f>
        <v>0</v>
      </c>
      <c r="BY17" s="30"/>
      <c r="BZ17" s="92">
        <f t="shared" ref="BZ17" si="847">COUNTIF(BZ9:BZ15,"夏季休暇")</f>
        <v>0</v>
      </c>
      <c r="CA17" s="30"/>
      <c r="CB17" s="92">
        <f t="shared" ref="CB17" si="848">COUNTIF(CB9:CB15,"夏季休暇")</f>
        <v>0</v>
      </c>
      <c r="CC17" s="30"/>
      <c r="CD17" s="92">
        <f t="shared" ref="CD17" si="849">COUNTIF(CD9:CD15,"夏季休暇")</f>
        <v>0</v>
      </c>
      <c r="CE17" s="30"/>
      <c r="CF17" s="92">
        <f t="shared" ref="CF17" si="850">COUNTIF(CF9:CF15,"夏季休暇")</f>
        <v>0</v>
      </c>
      <c r="CG17" s="30"/>
      <c r="CH17" s="92">
        <f t="shared" ref="CH17" si="851">COUNTIF(CH9:CH15,"夏季休暇")</f>
        <v>0</v>
      </c>
      <c r="CI17" s="30"/>
      <c r="CJ17" s="92">
        <f t="shared" ref="CJ17" si="852">COUNTIF(CJ9:CJ15,"夏季休暇")</f>
        <v>0</v>
      </c>
      <c r="CK17" s="30"/>
      <c r="CL17" s="92">
        <f t="shared" ref="CL17" si="853">COUNTIF(CL9:CL15,"夏季休暇")</f>
        <v>0</v>
      </c>
      <c r="CM17" s="30"/>
      <c r="CN17" s="92">
        <f t="shared" ref="CN17" si="854">COUNTIF(CN9:CN15,"夏季休暇")</f>
        <v>0</v>
      </c>
      <c r="CO17" s="30"/>
      <c r="CP17" s="92">
        <f t="shared" ref="CP17" si="855">COUNTIF(CP9:CP15,"夏季休暇")</f>
        <v>0</v>
      </c>
      <c r="CQ17" s="30"/>
      <c r="CR17" s="92">
        <f t="shared" ref="CR17" si="856">COUNTIF(CR9:CR15,"夏季休暇")</f>
        <v>0</v>
      </c>
      <c r="CS17" s="30"/>
      <c r="CT17" s="92">
        <f t="shared" ref="CT17" si="857">COUNTIF(CT9:CT15,"夏季休暇")</f>
        <v>0</v>
      </c>
      <c r="CU17" s="30"/>
      <c r="CV17" s="92">
        <f t="shared" ref="CV17" si="858">COUNTIF(CV9:CV15,"夏季休暇")</f>
        <v>0</v>
      </c>
      <c r="CW17" s="30"/>
      <c r="CX17" s="92">
        <f t="shared" ref="CX17" si="859">COUNTIF(CX9:CX15,"夏季休暇")</f>
        <v>0</v>
      </c>
      <c r="CY17" s="30"/>
      <c r="CZ17" s="92">
        <f t="shared" ref="CZ17" si="860">COUNTIF(CZ9:CZ15,"夏季休暇")</f>
        <v>0</v>
      </c>
      <c r="DA17" s="30"/>
      <c r="DB17" s="92">
        <f t="shared" ref="DB17" si="861">COUNTIF(DB9:DB15,"夏季休暇")</f>
        <v>0</v>
      </c>
      <c r="DC17" s="30"/>
      <c r="DD17" s="92">
        <f t="shared" ref="DD17" si="862">COUNTIF(DD9:DD15,"夏季休暇")</f>
        <v>0</v>
      </c>
      <c r="DE17" s="30"/>
      <c r="DF17" s="92">
        <f t="shared" ref="DF17" si="863">COUNTIF(DF9:DF15,"夏季休暇")</f>
        <v>0</v>
      </c>
      <c r="DG17" s="30"/>
      <c r="DH17" s="92">
        <f t="shared" ref="DH17" si="864">COUNTIF(DH9:DH15,"夏季休暇")</f>
        <v>0</v>
      </c>
      <c r="DI17" s="30"/>
      <c r="DJ17" s="92">
        <f t="shared" ref="DJ17" si="865">COUNTIF(DJ9:DJ15,"夏季休暇")</f>
        <v>0</v>
      </c>
      <c r="DK17" s="30"/>
      <c r="DL17" s="92">
        <f t="shared" ref="DL17" si="866">COUNTIF(DL9:DL15,"夏季休暇")</f>
        <v>0</v>
      </c>
      <c r="DM17" s="30"/>
      <c r="DN17" s="92">
        <f t="shared" ref="DN17" si="867">COUNTIF(DN9:DN15,"夏季休暇")</f>
        <v>0</v>
      </c>
      <c r="DO17" s="30"/>
      <c r="DP17" s="92">
        <f t="shared" ref="DP17" si="868">COUNTIF(DP9:DP15,"夏季休暇")</f>
        <v>0</v>
      </c>
      <c r="DQ17" s="30"/>
      <c r="DR17" s="92">
        <f t="shared" ref="DR17" si="869">COUNTIF(DR9:DR15,"夏季休暇")</f>
        <v>0</v>
      </c>
      <c r="DS17" s="30"/>
      <c r="DT17" s="92">
        <f t="shared" ref="DT17" si="870">COUNTIF(DT9:DT15,"夏季休暇")</f>
        <v>0</v>
      </c>
      <c r="DU17" s="30"/>
      <c r="DV17" s="92">
        <f t="shared" ref="DV17" si="871">COUNTIF(DV9:DV15,"夏季休暇")</f>
        <v>0</v>
      </c>
      <c r="DW17" s="30"/>
      <c r="DX17" s="92">
        <f t="shared" ref="DX17" si="872">COUNTIF(DX9:DX15,"夏季休暇")</f>
        <v>0</v>
      </c>
      <c r="DY17" s="30"/>
      <c r="DZ17" s="92">
        <f t="shared" ref="DZ17" si="873">COUNTIF(DZ9:DZ15,"夏季休暇")</f>
        <v>0</v>
      </c>
      <c r="EA17" s="30"/>
      <c r="EB17" s="92">
        <f t="shared" ref="EB17" si="874">COUNTIF(EB9:EB15,"夏季休暇")</f>
        <v>0</v>
      </c>
      <c r="EC17" s="30"/>
      <c r="ED17" s="92">
        <f t="shared" ref="ED17" si="875">COUNTIF(ED9:ED15,"夏季休暇")</f>
        <v>0</v>
      </c>
      <c r="EE17" s="30"/>
      <c r="EF17" s="92">
        <f t="shared" ref="EF17" si="876">COUNTIF(EF9:EF15,"夏季休暇")</f>
        <v>0</v>
      </c>
      <c r="EG17" s="30"/>
      <c r="EH17" s="92">
        <f t="shared" ref="EH17" si="877">COUNTIF(EH9:EH15,"夏季休暇")</f>
        <v>0</v>
      </c>
      <c r="EI17" s="30"/>
      <c r="EJ17" s="92">
        <f t="shared" ref="EJ17" si="878">COUNTIF(EJ9:EJ15,"夏季休暇")</f>
        <v>0</v>
      </c>
      <c r="EK17" s="30"/>
      <c r="EL17" s="92">
        <f t="shared" ref="EL17" si="879">COUNTIF(EL9:EL15,"夏季休暇")</f>
        <v>0</v>
      </c>
      <c r="EM17" s="30"/>
      <c r="EN17" s="92">
        <f t="shared" ref="EN17" si="880">COUNTIF(EN9:EN15,"夏季休暇")</f>
        <v>0</v>
      </c>
      <c r="EO17" s="30"/>
      <c r="EP17" s="92">
        <f t="shared" ref="EP17" si="881">COUNTIF(EP9:EP15,"夏季休暇")</f>
        <v>0</v>
      </c>
      <c r="EQ17" s="30"/>
      <c r="ER17" s="92">
        <f t="shared" ref="ER17" si="882">COUNTIF(ER9:ER15,"夏季休暇")</f>
        <v>0</v>
      </c>
      <c r="ES17" s="30"/>
      <c r="ET17" s="92">
        <f t="shared" ref="ET17" si="883">COUNTIF(ET9:ET15,"夏季休暇")</f>
        <v>0</v>
      </c>
      <c r="EU17" s="30"/>
      <c r="EV17" s="92">
        <f t="shared" ref="EV17" si="884">COUNTIF(EV9:EV15,"夏季休暇")</f>
        <v>0</v>
      </c>
      <c r="EW17" s="30"/>
      <c r="EX17" s="92">
        <f t="shared" ref="EX17" si="885">COUNTIF(EX9:EX15,"夏季休暇")</f>
        <v>0</v>
      </c>
      <c r="EY17" s="30"/>
      <c r="EZ17" s="92">
        <f t="shared" ref="EZ17" si="886">COUNTIF(EZ9:EZ15,"夏季休暇")</f>
        <v>0</v>
      </c>
      <c r="FA17" s="30"/>
      <c r="FB17" s="92">
        <f t="shared" ref="FB17" si="887">COUNTIF(FB9:FB15,"夏季休暇")</f>
        <v>0</v>
      </c>
      <c r="FC17" s="30"/>
      <c r="FD17" s="92">
        <f t="shared" ref="FD17" si="888">COUNTIF(FD9:FD15,"夏季休暇")</f>
        <v>3</v>
      </c>
      <c r="FE17" s="30"/>
      <c r="FF17" s="92">
        <f t="shared" ref="FF17" si="889">COUNTIF(FF9:FF15,"夏季休暇")</f>
        <v>0</v>
      </c>
      <c r="FG17" s="30"/>
      <c r="FH17" s="92">
        <f t="shared" ref="FH17" si="890">COUNTIF(FH9:FH15,"夏季休暇")</f>
        <v>0</v>
      </c>
      <c r="FI17" s="30"/>
      <c r="FJ17" s="92">
        <f t="shared" ref="FJ17" si="891">COUNTIF(FJ9:FJ15,"夏季休暇")</f>
        <v>0</v>
      </c>
      <c r="FK17" s="30"/>
      <c r="FL17" s="92">
        <f t="shared" ref="FL17" si="892">COUNTIF(FL9:FL15,"夏季休暇")</f>
        <v>0</v>
      </c>
      <c r="FM17" s="30"/>
      <c r="FN17" s="92">
        <f t="shared" ref="FN17" si="893">COUNTIF(FN9:FN15,"夏季休暇")</f>
        <v>0</v>
      </c>
      <c r="FO17" s="30"/>
      <c r="FP17" s="92">
        <f t="shared" ref="FP17" si="894">COUNTIF(FP9:FP15,"夏季休暇")</f>
        <v>0</v>
      </c>
      <c r="FQ17" s="30"/>
      <c r="FR17" s="92">
        <f t="shared" ref="FR17" si="895">COUNTIF(FR9:FR15,"夏季休暇")</f>
        <v>0</v>
      </c>
      <c r="FS17" s="30"/>
      <c r="FT17" s="92">
        <f t="shared" ref="FT17" si="896">COUNTIF(FT9:FT15,"夏季休暇")</f>
        <v>0</v>
      </c>
      <c r="FU17" s="30"/>
      <c r="FV17" s="92">
        <f t="shared" ref="FV17" si="897">COUNTIF(FV9:FV15,"夏季休暇")</f>
        <v>0</v>
      </c>
      <c r="FW17" s="30"/>
      <c r="FX17" s="92">
        <f t="shared" ref="FX17" si="898">COUNTIF(FX9:FX15,"夏季休暇")</f>
        <v>0</v>
      </c>
      <c r="FY17" s="30"/>
      <c r="FZ17" s="92">
        <f t="shared" ref="FZ17" si="899">COUNTIF(FZ9:FZ15,"夏季休暇")</f>
        <v>0</v>
      </c>
      <c r="GA17" s="30"/>
      <c r="GB17" s="92">
        <f t="shared" ref="GB17" si="900">COUNTIF(GB9:GB15,"夏季休暇")</f>
        <v>0</v>
      </c>
      <c r="GC17" s="30"/>
      <c r="GD17" s="92">
        <f t="shared" ref="GD17" si="901">COUNTIF(GD9:GD15,"夏季休暇")</f>
        <v>0</v>
      </c>
      <c r="GE17" s="30"/>
      <c r="GF17" s="92">
        <f t="shared" ref="GF17" si="902">COUNTIF(GF9:GF15,"夏季休暇")</f>
        <v>0</v>
      </c>
      <c r="GG17" s="30"/>
      <c r="GH17" s="92">
        <f t="shared" ref="GH17" si="903">COUNTIF(GH9:GH15,"夏季休暇")</f>
        <v>0</v>
      </c>
      <c r="GI17" s="30"/>
      <c r="GJ17" s="92">
        <f t="shared" ref="GJ17" si="904">COUNTIF(GJ9:GJ15,"夏季休暇")</f>
        <v>0</v>
      </c>
      <c r="GK17" s="30"/>
      <c r="GL17" s="92">
        <f t="shared" ref="GL17" si="905">COUNTIF(GL9:GL15,"夏季休暇")</f>
        <v>0</v>
      </c>
      <c r="GM17" s="30"/>
      <c r="GN17" s="92">
        <f t="shared" ref="GN17" si="906">COUNTIF(GN9:GN15,"夏季休暇")</f>
        <v>0</v>
      </c>
      <c r="GO17" s="30"/>
      <c r="GP17" s="92">
        <f t="shared" ref="GP17" si="907">COUNTIF(GP9:GP15,"夏季休暇")</f>
        <v>0</v>
      </c>
      <c r="GQ17" s="30"/>
      <c r="GR17" s="92">
        <f t="shared" ref="GR17" si="908">COUNTIF(GR9:GR15,"夏季休暇")</f>
        <v>0</v>
      </c>
      <c r="GS17" s="30"/>
      <c r="GT17" s="92">
        <f t="shared" ref="GT17" si="909">COUNTIF(GT9:GT15,"夏季休暇")</f>
        <v>0</v>
      </c>
      <c r="GU17" s="30"/>
      <c r="GV17" s="92">
        <f t="shared" ref="GV17" si="910">COUNTIF(GV9:GV15,"夏季休暇")</f>
        <v>0</v>
      </c>
      <c r="GW17" s="30"/>
      <c r="GX17" s="92">
        <f t="shared" ref="GX17" si="911">COUNTIF(GX9:GX15,"夏季休暇")</f>
        <v>0</v>
      </c>
      <c r="GY17" s="30"/>
      <c r="GZ17" s="92">
        <f t="shared" ref="GZ17" si="912">COUNTIF(GZ9:GZ15,"夏季休暇")</f>
        <v>0</v>
      </c>
      <c r="HA17" s="30"/>
      <c r="HB17" s="92">
        <f t="shared" ref="HB17" si="913">COUNTIF(HB9:HB15,"夏季休暇")</f>
        <v>0</v>
      </c>
      <c r="HC17" s="30"/>
      <c r="HD17" s="92">
        <f t="shared" ref="HD17" si="914">COUNTIF(HD9:HD15,"夏季休暇")</f>
        <v>0</v>
      </c>
      <c r="HE17" s="30"/>
      <c r="HF17" s="92">
        <f t="shared" ref="HF17" si="915">COUNTIF(HF9:HF15,"夏季休暇")</f>
        <v>0</v>
      </c>
      <c r="HG17" s="30"/>
      <c r="HH17" s="93">
        <f t="shared" ref="HH17" si="916">COUNTIF(HH9:HH15,"夏季休暇")</f>
        <v>0</v>
      </c>
    </row>
    <row r="18" spans="1:216" s="3" customFormat="1">
      <c r="F18" s="22"/>
      <c r="G18" s="29" t="s">
        <v>30</v>
      </c>
      <c r="H18" s="30"/>
      <c r="I18" s="30"/>
      <c r="J18" s="92">
        <f>COUNTIF(J9:J15,"年末年始")</f>
        <v>0</v>
      </c>
      <c r="K18" s="30"/>
      <c r="L18" s="92">
        <f t="shared" ref="L18" si="917">COUNTIF(L9:L15,"年末年始")</f>
        <v>0</v>
      </c>
      <c r="M18" s="30"/>
      <c r="N18" s="92">
        <f t="shared" ref="N18" si="918">COUNTIF(N9:N15,"年末年始")</f>
        <v>0</v>
      </c>
      <c r="O18" s="30"/>
      <c r="P18" s="92">
        <f t="shared" ref="P18" si="919">COUNTIF(P9:P15,"年末年始")</f>
        <v>0</v>
      </c>
      <c r="Q18" s="30"/>
      <c r="R18" s="92">
        <f t="shared" ref="R18" si="920">COUNTIF(R9:R15,"年末年始")</f>
        <v>0</v>
      </c>
      <c r="S18" s="30"/>
      <c r="T18" s="92">
        <f t="shared" ref="T18" si="921">COUNTIF(T9:T15,"年末年始")</f>
        <v>0</v>
      </c>
      <c r="U18" s="30"/>
      <c r="V18" s="92">
        <f t="shared" ref="V18" si="922">COUNTIF(V9:V15,"年末年始")</f>
        <v>0</v>
      </c>
      <c r="W18" s="30"/>
      <c r="X18" s="92">
        <f t="shared" ref="X18" si="923">COUNTIF(X9:X15,"年末年始")</f>
        <v>0</v>
      </c>
      <c r="Y18" s="30"/>
      <c r="Z18" s="92">
        <f t="shared" ref="Z18" si="924">COUNTIF(Z9:Z15,"年末年始")</f>
        <v>0</v>
      </c>
      <c r="AA18" s="30"/>
      <c r="AB18" s="92">
        <f t="shared" ref="AB18" si="925">COUNTIF(AB9:AB15,"年末年始")</f>
        <v>0</v>
      </c>
      <c r="AC18" s="30"/>
      <c r="AD18" s="92">
        <f t="shared" ref="AD18" si="926">COUNTIF(AD9:AD15,"年末年始")</f>
        <v>0</v>
      </c>
      <c r="AE18" s="30"/>
      <c r="AF18" s="92">
        <f t="shared" ref="AF18" si="927">COUNTIF(AF9:AF15,"年末年始")</f>
        <v>0</v>
      </c>
      <c r="AG18" s="30"/>
      <c r="AH18" s="92">
        <f t="shared" ref="AH18" si="928">COUNTIF(AH9:AH15,"年末年始")</f>
        <v>0</v>
      </c>
      <c r="AI18" s="30"/>
      <c r="AJ18" s="92">
        <f t="shared" ref="AJ18" si="929">COUNTIF(AJ9:AJ15,"年末年始")</f>
        <v>0</v>
      </c>
      <c r="AK18" s="30"/>
      <c r="AL18" s="92">
        <f t="shared" ref="AL18" si="930">COUNTIF(AL9:AL15,"年末年始")</f>
        <v>0</v>
      </c>
      <c r="AM18" s="30"/>
      <c r="AN18" s="92">
        <f t="shared" ref="AN18" si="931">COUNTIF(AN9:AN15,"年末年始")</f>
        <v>0</v>
      </c>
      <c r="AO18" s="30"/>
      <c r="AP18" s="92">
        <f t="shared" ref="AP18" si="932">COUNTIF(AP9:AP15,"年末年始")</f>
        <v>0</v>
      </c>
      <c r="AQ18" s="30"/>
      <c r="AR18" s="92">
        <f t="shared" ref="AR18" si="933">COUNTIF(AR9:AR15,"年末年始")</f>
        <v>0</v>
      </c>
      <c r="AS18" s="30"/>
      <c r="AT18" s="92">
        <f t="shared" ref="AT18" si="934">COUNTIF(AT9:AT15,"年末年始")</f>
        <v>0</v>
      </c>
      <c r="AU18" s="30"/>
      <c r="AV18" s="92">
        <f t="shared" ref="AV18" si="935">COUNTIF(AV9:AV15,"年末年始")</f>
        <v>0</v>
      </c>
      <c r="AW18" s="30"/>
      <c r="AX18" s="92">
        <f t="shared" ref="AX18" si="936">COUNTIF(AX9:AX15,"年末年始")</f>
        <v>0</v>
      </c>
      <c r="AY18" s="30"/>
      <c r="AZ18" s="92">
        <f t="shared" ref="AZ18" si="937">COUNTIF(AZ9:AZ15,"年末年始")</f>
        <v>0</v>
      </c>
      <c r="BA18" s="30"/>
      <c r="BB18" s="92">
        <f t="shared" ref="BB18" si="938">COUNTIF(BB9:BB15,"年末年始")</f>
        <v>0</v>
      </c>
      <c r="BC18" s="30"/>
      <c r="BD18" s="92">
        <f t="shared" ref="BD18" si="939">COUNTIF(BD9:BD15,"年末年始")</f>
        <v>0</v>
      </c>
      <c r="BE18" s="30"/>
      <c r="BF18" s="92">
        <f t="shared" ref="BF18" si="940">COUNTIF(BF9:BF15,"年末年始")</f>
        <v>0</v>
      </c>
      <c r="BG18" s="30"/>
      <c r="BH18" s="92">
        <f t="shared" ref="BH18" si="941">COUNTIF(BH9:BH15,"年末年始")</f>
        <v>0</v>
      </c>
      <c r="BI18" s="30"/>
      <c r="BJ18" s="92">
        <f t="shared" ref="BJ18" si="942">COUNTIF(BJ9:BJ15,"年末年始")</f>
        <v>0</v>
      </c>
      <c r="BK18" s="30"/>
      <c r="BL18" s="92">
        <f t="shared" ref="BL18" si="943">COUNTIF(BL9:BL15,"年末年始")</f>
        <v>0</v>
      </c>
      <c r="BM18" s="30"/>
      <c r="BN18" s="92">
        <f t="shared" ref="BN18" si="944">COUNTIF(BN9:BN15,"年末年始")</f>
        <v>0</v>
      </c>
      <c r="BO18" s="30"/>
      <c r="BP18" s="92">
        <f t="shared" ref="BP18" si="945">COUNTIF(BP9:BP15,"年末年始")</f>
        <v>0</v>
      </c>
      <c r="BQ18" s="30"/>
      <c r="BR18" s="92">
        <f t="shared" ref="BR18" si="946">COUNTIF(BR9:BR15,"年末年始")</f>
        <v>0</v>
      </c>
      <c r="BS18" s="30"/>
      <c r="BT18" s="92">
        <f t="shared" ref="BT18" si="947">COUNTIF(BT9:BT15,"年末年始")</f>
        <v>0</v>
      </c>
      <c r="BU18" s="30"/>
      <c r="BV18" s="92">
        <f t="shared" ref="BV18" si="948">COUNTIF(BV9:BV15,"年末年始")</f>
        <v>0</v>
      </c>
      <c r="BW18" s="30"/>
      <c r="BX18" s="92">
        <f t="shared" ref="BX18" si="949">COUNTIF(BX9:BX15,"年末年始")</f>
        <v>0</v>
      </c>
      <c r="BY18" s="30"/>
      <c r="BZ18" s="92">
        <f t="shared" ref="BZ18" si="950">COUNTIF(BZ9:BZ15,"年末年始")</f>
        <v>0</v>
      </c>
      <c r="CA18" s="30"/>
      <c r="CB18" s="92">
        <f t="shared" ref="CB18" si="951">COUNTIF(CB9:CB15,"年末年始")</f>
        <v>0</v>
      </c>
      <c r="CC18" s="30"/>
      <c r="CD18" s="92">
        <f t="shared" ref="CD18" si="952">COUNTIF(CD9:CD15,"年末年始")</f>
        <v>0</v>
      </c>
      <c r="CE18" s="30"/>
      <c r="CF18" s="92">
        <f t="shared" ref="CF18" si="953">COUNTIF(CF9:CF15,"年末年始")</f>
        <v>0</v>
      </c>
      <c r="CG18" s="30"/>
      <c r="CH18" s="92">
        <f t="shared" ref="CH18" si="954">COUNTIF(CH9:CH15,"年末年始")</f>
        <v>5</v>
      </c>
      <c r="CI18" s="30"/>
      <c r="CJ18" s="92">
        <f t="shared" ref="CJ18" si="955">COUNTIF(CJ9:CJ15,"年末年始")</f>
        <v>1</v>
      </c>
      <c r="CK18" s="30"/>
      <c r="CL18" s="92">
        <f t="shared" ref="CL18" si="956">COUNTIF(CL9:CL15,"年末年始")</f>
        <v>0</v>
      </c>
      <c r="CM18" s="30"/>
      <c r="CN18" s="92">
        <f t="shared" ref="CN18" si="957">COUNTIF(CN9:CN15,"年末年始")</f>
        <v>0</v>
      </c>
      <c r="CO18" s="30"/>
      <c r="CP18" s="92">
        <f t="shared" ref="CP18" si="958">COUNTIF(CP9:CP15,"年末年始")</f>
        <v>0</v>
      </c>
      <c r="CQ18" s="30"/>
      <c r="CR18" s="92">
        <f t="shared" ref="CR18" si="959">COUNTIF(CR9:CR15,"年末年始")</f>
        <v>0</v>
      </c>
      <c r="CS18" s="30"/>
      <c r="CT18" s="92">
        <f t="shared" ref="CT18" si="960">COUNTIF(CT9:CT15,"年末年始")</f>
        <v>0</v>
      </c>
      <c r="CU18" s="30"/>
      <c r="CV18" s="92">
        <f t="shared" ref="CV18" si="961">COUNTIF(CV9:CV15,"年末年始")</f>
        <v>0</v>
      </c>
      <c r="CW18" s="30"/>
      <c r="CX18" s="92">
        <f t="shared" ref="CX18" si="962">COUNTIF(CX9:CX15,"年末年始")</f>
        <v>0</v>
      </c>
      <c r="CY18" s="30"/>
      <c r="CZ18" s="92">
        <f t="shared" ref="CZ18" si="963">COUNTIF(CZ9:CZ15,"年末年始")</f>
        <v>0</v>
      </c>
      <c r="DA18" s="30"/>
      <c r="DB18" s="92">
        <f t="shared" ref="DB18" si="964">COUNTIF(DB9:DB15,"年末年始")</f>
        <v>0</v>
      </c>
      <c r="DC18" s="30"/>
      <c r="DD18" s="92">
        <f t="shared" ref="DD18" si="965">COUNTIF(DD9:DD15,"年末年始")</f>
        <v>0</v>
      </c>
      <c r="DE18" s="30"/>
      <c r="DF18" s="92">
        <f t="shared" ref="DF18" si="966">COUNTIF(DF9:DF15,"年末年始")</f>
        <v>0</v>
      </c>
      <c r="DG18" s="30"/>
      <c r="DH18" s="92">
        <f t="shared" ref="DH18" si="967">COUNTIF(DH9:DH15,"年末年始")</f>
        <v>0</v>
      </c>
      <c r="DI18" s="30"/>
      <c r="DJ18" s="92">
        <f t="shared" ref="DJ18" si="968">COUNTIF(DJ9:DJ15,"年末年始")</f>
        <v>0</v>
      </c>
      <c r="DK18" s="30"/>
      <c r="DL18" s="92">
        <f t="shared" ref="DL18" si="969">COUNTIF(DL9:DL15,"年末年始")</f>
        <v>0</v>
      </c>
      <c r="DM18" s="30"/>
      <c r="DN18" s="92">
        <f t="shared" ref="DN18" si="970">COUNTIF(DN9:DN15,"年末年始")</f>
        <v>0</v>
      </c>
      <c r="DO18" s="30"/>
      <c r="DP18" s="92">
        <f t="shared" ref="DP18" si="971">COUNTIF(DP9:DP15,"年末年始")</f>
        <v>0</v>
      </c>
      <c r="DQ18" s="30"/>
      <c r="DR18" s="92">
        <f t="shared" ref="DR18" si="972">COUNTIF(DR9:DR15,"年末年始")</f>
        <v>0</v>
      </c>
      <c r="DS18" s="30"/>
      <c r="DT18" s="92">
        <f t="shared" ref="DT18" si="973">COUNTIF(DT9:DT15,"年末年始")</f>
        <v>0</v>
      </c>
      <c r="DU18" s="30"/>
      <c r="DV18" s="92">
        <f t="shared" ref="DV18" si="974">COUNTIF(DV9:DV15,"年末年始")</f>
        <v>0</v>
      </c>
      <c r="DW18" s="30"/>
      <c r="DX18" s="92">
        <f t="shared" ref="DX18" si="975">COUNTIF(DX9:DX15,"年末年始")</f>
        <v>0</v>
      </c>
      <c r="DY18" s="30"/>
      <c r="DZ18" s="92">
        <f t="shared" ref="DZ18" si="976">COUNTIF(DZ9:DZ15,"年末年始")</f>
        <v>0</v>
      </c>
      <c r="EA18" s="30"/>
      <c r="EB18" s="92">
        <f t="shared" ref="EB18" si="977">COUNTIF(EB9:EB15,"年末年始")</f>
        <v>0</v>
      </c>
      <c r="EC18" s="30"/>
      <c r="ED18" s="92">
        <f t="shared" ref="ED18" si="978">COUNTIF(ED9:ED15,"年末年始")</f>
        <v>0</v>
      </c>
      <c r="EE18" s="30"/>
      <c r="EF18" s="92">
        <f t="shared" ref="EF18" si="979">COUNTIF(EF9:EF15,"年末年始")</f>
        <v>0</v>
      </c>
      <c r="EG18" s="30"/>
      <c r="EH18" s="92">
        <f t="shared" ref="EH18" si="980">COUNTIF(EH9:EH15,"年末年始")</f>
        <v>0</v>
      </c>
      <c r="EI18" s="30"/>
      <c r="EJ18" s="92">
        <f t="shared" ref="EJ18" si="981">COUNTIF(EJ9:EJ15,"年末年始")</f>
        <v>0</v>
      </c>
      <c r="EK18" s="30"/>
      <c r="EL18" s="92">
        <f t="shared" ref="EL18" si="982">COUNTIF(EL9:EL15,"年末年始")</f>
        <v>0</v>
      </c>
      <c r="EM18" s="30"/>
      <c r="EN18" s="92">
        <f t="shared" ref="EN18" si="983">COUNTIF(EN9:EN15,"年末年始")</f>
        <v>0</v>
      </c>
      <c r="EO18" s="30"/>
      <c r="EP18" s="92">
        <f t="shared" ref="EP18" si="984">COUNTIF(EP9:EP15,"年末年始")</f>
        <v>0</v>
      </c>
      <c r="EQ18" s="30"/>
      <c r="ER18" s="92">
        <f t="shared" ref="ER18" si="985">COUNTIF(ER9:ER15,"年末年始")</f>
        <v>0</v>
      </c>
      <c r="ES18" s="30"/>
      <c r="ET18" s="92">
        <f t="shared" ref="ET18" si="986">COUNTIF(ET9:ET15,"年末年始")</f>
        <v>0</v>
      </c>
      <c r="EU18" s="30"/>
      <c r="EV18" s="92">
        <f t="shared" ref="EV18" si="987">COUNTIF(EV9:EV15,"年末年始")</f>
        <v>0</v>
      </c>
      <c r="EW18" s="30"/>
      <c r="EX18" s="92">
        <f t="shared" ref="EX18" si="988">COUNTIF(EX9:EX15,"年末年始")</f>
        <v>0</v>
      </c>
      <c r="EY18" s="30"/>
      <c r="EZ18" s="92">
        <f t="shared" ref="EZ18" si="989">COUNTIF(EZ9:EZ15,"年末年始")</f>
        <v>0</v>
      </c>
      <c r="FA18" s="30"/>
      <c r="FB18" s="92">
        <f t="shared" ref="FB18" si="990">COUNTIF(FB9:FB15,"年末年始")</f>
        <v>0</v>
      </c>
      <c r="FC18" s="30"/>
      <c r="FD18" s="92">
        <f t="shared" ref="FD18" si="991">COUNTIF(FD9:FD15,"年末年始")</f>
        <v>0</v>
      </c>
      <c r="FE18" s="30"/>
      <c r="FF18" s="92">
        <f t="shared" ref="FF18" si="992">COUNTIF(FF9:FF15,"年末年始")</f>
        <v>0</v>
      </c>
      <c r="FG18" s="30"/>
      <c r="FH18" s="92">
        <f t="shared" ref="FH18" si="993">COUNTIF(FH9:FH15,"年末年始")</f>
        <v>0</v>
      </c>
      <c r="FI18" s="30"/>
      <c r="FJ18" s="92">
        <f t="shared" ref="FJ18" si="994">COUNTIF(FJ9:FJ15,"年末年始")</f>
        <v>0</v>
      </c>
      <c r="FK18" s="30"/>
      <c r="FL18" s="92">
        <f t="shared" ref="FL18" si="995">COUNTIF(FL9:FL15,"年末年始")</f>
        <v>0</v>
      </c>
      <c r="FM18" s="30"/>
      <c r="FN18" s="92">
        <f t="shared" ref="FN18" si="996">COUNTIF(FN9:FN15,"年末年始")</f>
        <v>0</v>
      </c>
      <c r="FO18" s="30"/>
      <c r="FP18" s="92">
        <f t="shared" ref="FP18" si="997">COUNTIF(FP9:FP15,"年末年始")</f>
        <v>0</v>
      </c>
      <c r="FQ18" s="30"/>
      <c r="FR18" s="92">
        <f t="shared" ref="FR18" si="998">COUNTIF(FR9:FR15,"年末年始")</f>
        <v>0</v>
      </c>
      <c r="FS18" s="30"/>
      <c r="FT18" s="92">
        <f t="shared" ref="FT18" si="999">COUNTIF(FT9:FT15,"年末年始")</f>
        <v>0</v>
      </c>
      <c r="FU18" s="30"/>
      <c r="FV18" s="92">
        <f t="shared" ref="FV18" si="1000">COUNTIF(FV9:FV15,"年末年始")</f>
        <v>0</v>
      </c>
      <c r="FW18" s="30"/>
      <c r="FX18" s="92">
        <f t="shared" ref="FX18" si="1001">COUNTIF(FX9:FX15,"年末年始")</f>
        <v>0</v>
      </c>
      <c r="FY18" s="30"/>
      <c r="FZ18" s="92">
        <f t="shared" ref="FZ18" si="1002">COUNTIF(FZ9:FZ15,"年末年始")</f>
        <v>0</v>
      </c>
      <c r="GA18" s="30"/>
      <c r="GB18" s="92">
        <f t="shared" ref="GB18" si="1003">COUNTIF(GB9:GB15,"年末年始")</f>
        <v>0</v>
      </c>
      <c r="GC18" s="30"/>
      <c r="GD18" s="92">
        <f t="shared" ref="GD18" si="1004">COUNTIF(GD9:GD15,"年末年始")</f>
        <v>0</v>
      </c>
      <c r="GE18" s="30"/>
      <c r="GF18" s="92">
        <f t="shared" ref="GF18" si="1005">COUNTIF(GF9:GF15,"年末年始")</f>
        <v>0</v>
      </c>
      <c r="GG18" s="30"/>
      <c r="GH18" s="92">
        <f t="shared" ref="GH18" si="1006">COUNTIF(GH9:GH15,"年末年始")</f>
        <v>5</v>
      </c>
      <c r="GI18" s="30"/>
      <c r="GJ18" s="92">
        <f t="shared" ref="GJ18" si="1007">COUNTIF(GJ9:GJ15,"年末年始")</f>
        <v>1</v>
      </c>
      <c r="GK18" s="30"/>
      <c r="GL18" s="92">
        <f t="shared" ref="GL18" si="1008">COUNTIF(GL9:GL15,"年末年始")</f>
        <v>0</v>
      </c>
      <c r="GM18" s="30"/>
      <c r="GN18" s="92">
        <f t="shared" ref="GN18" si="1009">COUNTIF(GN9:GN15,"年末年始")</f>
        <v>0</v>
      </c>
      <c r="GO18" s="30"/>
      <c r="GP18" s="92">
        <f t="shared" ref="GP18" si="1010">COUNTIF(GP9:GP15,"年末年始")</f>
        <v>0</v>
      </c>
      <c r="GQ18" s="30"/>
      <c r="GR18" s="92">
        <f t="shared" ref="GR18" si="1011">COUNTIF(GR9:GR15,"年末年始")</f>
        <v>0</v>
      </c>
      <c r="GS18" s="30"/>
      <c r="GT18" s="92">
        <f t="shared" ref="GT18" si="1012">COUNTIF(GT9:GT15,"年末年始")</f>
        <v>0</v>
      </c>
      <c r="GU18" s="30"/>
      <c r="GV18" s="92">
        <f t="shared" ref="GV18" si="1013">COUNTIF(GV9:GV15,"年末年始")</f>
        <v>0</v>
      </c>
      <c r="GW18" s="30"/>
      <c r="GX18" s="92">
        <f t="shared" ref="GX18" si="1014">COUNTIF(GX9:GX15,"年末年始")</f>
        <v>0</v>
      </c>
      <c r="GY18" s="30"/>
      <c r="GZ18" s="92">
        <f t="shared" ref="GZ18" si="1015">COUNTIF(GZ9:GZ15,"年末年始")</f>
        <v>0</v>
      </c>
      <c r="HA18" s="30"/>
      <c r="HB18" s="92">
        <f t="shared" ref="HB18" si="1016">COUNTIF(HB9:HB15,"年末年始")</f>
        <v>0</v>
      </c>
      <c r="HC18" s="30"/>
      <c r="HD18" s="92">
        <f t="shared" ref="HD18" si="1017">COUNTIF(HD9:HD15,"年末年始")</f>
        <v>0</v>
      </c>
      <c r="HE18" s="30"/>
      <c r="HF18" s="92">
        <f t="shared" ref="HF18" si="1018">COUNTIF(HF9:HF15,"年末年始")</f>
        <v>0</v>
      </c>
      <c r="HG18" s="30"/>
      <c r="HH18" s="93">
        <f t="shared" ref="HH18" si="1019">COUNTIF(HH9:HH15,"年末年始")</f>
        <v>0</v>
      </c>
    </row>
    <row r="19" spans="1:216" s="3" customFormat="1">
      <c r="F19" s="22"/>
      <c r="G19" s="29" t="s">
        <v>31</v>
      </c>
      <c r="H19" s="30"/>
      <c r="I19" s="30"/>
      <c r="J19" s="92">
        <f>COUNTIF(J9:J15,"一時中止")</f>
        <v>0</v>
      </c>
      <c r="K19" s="30"/>
      <c r="L19" s="92">
        <f t="shared" ref="L19" si="1020">COUNTIF(L9:L15,"一時中止")</f>
        <v>0</v>
      </c>
      <c r="M19" s="30"/>
      <c r="N19" s="92">
        <f t="shared" ref="N19" si="1021">COUNTIF(N9:N15,"一時中止")</f>
        <v>0</v>
      </c>
      <c r="O19" s="30"/>
      <c r="P19" s="92">
        <f t="shared" ref="P19" si="1022">COUNTIF(P9:P15,"一時中止")</f>
        <v>0</v>
      </c>
      <c r="Q19" s="30"/>
      <c r="R19" s="92">
        <f t="shared" ref="R19" si="1023">COUNTIF(R9:R15,"一時中止")</f>
        <v>0</v>
      </c>
      <c r="S19" s="30"/>
      <c r="T19" s="92">
        <f t="shared" ref="T19" si="1024">COUNTIF(T9:T15,"一時中止")</f>
        <v>3</v>
      </c>
      <c r="U19" s="30"/>
      <c r="V19" s="92">
        <f t="shared" ref="V19" si="1025">COUNTIF(V9:V15,"一時中止")</f>
        <v>0</v>
      </c>
      <c r="W19" s="30"/>
      <c r="X19" s="92">
        <f t="shared" ref="X19" si="1026">COUNTIF(X9:X15,"一時中止")</f>
        <v>0</v>
      </c>
      <c r="Y19" s="30"/>
      <c r="Z19" s="92">
        <f t="shared" ref="Z19" si="1027">COUNTIF(Z9:Z15,"一時中止")</f>
        <v>0</v>
      </c>
      <c r="AA19" s="30"/>
      <c r="AB19" s="92">
        <f t="shared" ref="AB19" si="1028">COUNTIF(AB9:AB15,"一時中止")</f>
        <v>0</v>
      </c>
      <c r="AC19" s="30"/>
      <c r="AD19" s="92">
        <f t="shared" ref="AD19" si="1029">COUNTIF(AD9:AD15,"一時中止")</f>
        <v>0</v>
      </c>
      <c r="AE19" s="30"/>
      <c r="AF19" s="92">
        <f t="shared" ref="AF19" si="1030">COUNTIF(AF9:AF15,"一時中止")</f>
        <v>0</v>
      </c>
      <c r="AG19" s="30"/>
      <c r="AH19" s="92">
        <f t="shared" ref="AH19" si="1031">COUNTIF(AH9:AH15,"一時中止")</f>
        <v>0</v>
      </c>
      <c r="AI19" s="30"/>
      <c r="AJ19" s="92">
        <f t="shared" ref="AJ19" si="1032">COUNTIF(AJ9:AJ15,"一時中止")</f>
        <v>0</v>
      </c>
      <c r="AK19" s="30"/>
      <c r="AL19" s="92">
        <f t="shared" ref="AL19" si="1033">COUNTIF(AL9:AL15,"一時中止")</f>
        <v>0</v>
      </c>
      <c r="AM19" s="30"/>
      <c r="AN19" s="92">
        <f t="shared" ref="AN19" si="1034">COUNTIF(AN9:AN15,"一時中止")</f>
        <v>0</v>
      </c>
      <c r="AO19" s="30"/>
      <c r="AP19" s="92">
        <f t="shared" ref="AP19" si="1035">COUNTIF(AP9:AP15,"一時中止")</f>
        <v>0</v>
      </c>
      <c r="AQ19" s="30"/>
      <c r="AR19" s="92">
        <f t="shared" ref="AR19" si="1036">COUNTIF(AR9:AR15,"一時中止")</f>
        <v>0</v>
      </c>
      <c r="AS19" s="30"/>
      <c r="AT19" s="92">
        <f t="shared" ref="AT19" si="1037">COUNTIF(AT9:AT15,"一時中止")</f>
        <v>0</v>
      </c>
      <c r="AU19" s="30"/>
      <c r="AV19" s="92">
        <f t="shared" ref="AV19" si="1038">COUNTIF(AV9:AV15,"一時中止")</f>
        <v>0</v>
      </c>
      <c r="AW19" s="30"/>
      <c r="AX19" s="92">
        <f t="shared" ref="AX19" si="1039">COUNTIF(AX9:AX15,"一時中止")</f>
        <v>0</v>
      </c>
      <c r="AY19" s="30"/>
      <c r="AZ19" s="92">
        <f t="shared" ref="AZ19" si="1040">COUNTIF(AZ9:AZ15,"一時中止")</f>
        <v>0</v>
      </c>
      <c r="BA19" s="30"/>
      <c r="BB19" s="92">
        <f t="shared" ref="BB19" si="1041">COUNTIF(BB9:BB15,"一時中止")</f>
        <v>0</v>
      </c>
      <c r="BC19" s="30"/>
      <c r="BD19" s="92">
        <f t="shared" ref="BD19" si="1042">COUNTIF(BD9:BD15,"一時中止")</f>
        <v>0</v>
      </c>
      <c r="BE19" s="30"/>
      <c r="BF19" s="92">
        <f t="shared" ref="BF19" si="1043">COUNTIF(BF9:BF15,"一時中止")</f>
        <v>0</v>
      </c>
      <c r="BG19" s="30"/>
      <c r="BH19" s="92">
        <f t="shared" ref="BH19" si="1044">COUNTIF(BH9:BH15,"一時中止")</f>
        <v>0</v>
      </c>
      <c r="BI19" s="30"/>
      <c r="BJ19" s="92">
        <f t="shared" ref="BJ19" si="1045">COUNTIF(BJ9:BJ15,"一時中止")</f>
        <v>0</v>
      </c>
      <c r="BK19" s="30"/>
      <c r="BL19" s="92">
        <f t="shared" ref="BL19" si="1046">COUNTIF(BL9:BL15,"一時中止")</f>
        <v>0</v>
      </c>
      <c r="BM19" s="30"/>
      <c r="BN19" s="92">
        <f t="shared" ref="BN19" si="1047">COUNTIF(BN9:BN15,"一時中止")</f>
        <v>0</v>
      </c>
      <c r="BO19" s="30"/>
      <c r="BP19" s="92">
        <f t="shared" ref="BP19" si="1048">COUNTIF(BP9:BP15,"一時中止")</f>
        <v>0</v>
      </c>
      <c r="BQ19" s="30"/>
      <c r="BR19" s="92">
        <f t="shared" ref="BR19" si="1049">COUNTIF(BR9:BR15,"一時中止")</f>
        <v>0</v>
      </c>
      <c r="BS19" s="30"/>
      <c r="BT19" s="92">
        <f t="shared" ref="BT19" si="1050">COUNTIF(BT9:BT15,"一時中止")</f>
        <v>0</v>
      </c>
      <c r="BU19" s="30"/>
      <c r="BV19" s="92">
        <f t="shared" ref="BV19" si="1051">COUNTIF(BV9:BV15,"一時中止")</f>
        <v>0</v>
      </c>
      <c r="BW19" s="30"/>
      <c r="BX19" s="92">
        <f t="shared" ref="BX19" si="1052">COUNTIF(BX9:BX15,"一時中止")</f>
        <v>0</v>
      </c>
      <c r="BY19" s="30"/>
      <c r="BZ19" s="92">
        <f t="shared" ref="BZ19" si="1053">COUNTIF(BZ9:BZ15,"一時中止")</f>
        <v>0</v>
      </c>
      <c r="CA19" s="30"/>
      <c r="CB19" s="92">
        <f t="shared" ref="CB19" si="1054">COUNTIF(CB9:CB15,"一時中止")</f>
        <v>0</v>
      </c>
      <c r="CC19" s="30"/>
      <c r="CD19" s="92">
        <f t="shared" ref="CD19" si="1055">COUNTIF(CD9:CD15,"一時中止")</f>
        <v>0</v>
      </c>
      <c r="CE19" s="30"/>
      <c r="CF19" s="92">
        <f t="shared" ref="CF19" si="1056">COUNTIF(CF9:CF15,"一時中止")</f>
        <v>0</v>
      </c>
      <c r="CG19" s="30"/>
      <c r="CH19" s="92">
        <f t="shared" ref="CH19" si="1057">COUNTIF(CH9:CH15,"一時中止")</f>
        <v>0</v>
      </c>
      <c r="CI19" s="30"/>
      <c r="CJ19" s="92">
        <f t="shared" ref="CJ19" si="1058">COUNTIF(CJ9:CJ15,"一時中止")</f>
        <v>0</v>
      </c>
      <c r="CK19" s="30"/>
      <c r="CL19" s="92">
        <f t="shared" ref="CL19" si="1059">COUNTIF(CL9:CL15,"一時中止")</f>
        <v>0</v>
      </c>
      <c r="CM19" s="30"/>
      <c r="CN19" s="92">
        <f t="shared" ref="CN19" si="1060">COUNTIF(CN9:CN15,"一時中止")</f>
        <v>0</v>
      </c>
      <c r="CO19" s="30"/>
      <c r="CP19" s="92">
        <f t="shared" ref="CP19" si="1061">COUNTIF(CP9:CP15,"一時中止")</f>
        <v>0</v>
      </c>
      <c r="CQ19" s="30"/>
      <c r="CR19" s="92">
        <f t="shared" ref="CR19" si="1062">COUNTIF(CR9:CR15,"一時中止")</f>
        <v>0</v>
      </c>
      <c r="CS19" s="30"/>
      <c r="CT19" s="92">
        <f t="shared" ref="CT19" si="1063">COUNTIF(CT9:CT15,"一時中止")</f>
        <v>0</v>
      </c>
      <c r="CU19" s="30"/>
      <c r="CV19" s="92">
        <f t="shared" ref="CV19" si="1064">COUNTIF(CV9:CV15,"一時中止")</f>
        <v>0</v>
      </c>
      <c r="CW19" s="30"/>
      <c r="CX19" s="92">
        <f t="shared" ref="CX19" si="1065">COUNTIF(CX9:CX15,"一時中止")</f>
        <v>0</v>
      </c>
      <c r="CY19" s="30"/>
      <c r="CZ19" s="92">
        <f t="shared" ref="CZ19" si="1066">COUNTIF(CZ9:CZ15,"一時中止")</f>
        <v>0</v>
      </c>
      <c r="DA19" s="30"/>
      <c r="DB19" s="92">
        <f t="shared" ref="DB19" si="1067">COUNTIF(DB9:DB15,"一時中止")</f>
        <v>0</v>
      </c>
      <c r="DC19" s="30"/>
      <c r="DD19" s="92">
        <f t="shared" ref="DD19" si="1068">COUNTIF(DD9:DD15,"一時中止")</f>
        <v>0</v>
      </c>
      <c r="DE19" s="30"/>
      <c r="DF19" s="92">
        <f t="shared" ref="DF19" si="1069">COUNTIF(DF9:DF15,"一時中止")</f>
        <v>0</v>
      </c>
      <c r="DG19" s="30"/>
      <c r="DH19" s="92">
        <f t="shared" ref="DH19" si="1070">COUNTIF(DH9:DH15,"一時中止")</f>
        <v>0</v>
      </c>
      <c r="DI19" s="30"/>
      <c r="DJ19" s="92">
        <f t="shared" ref="DJ19" si="1071">COUNTIF(DJ9:DJ15,"一時中止")</f>
        <v>0</v>
      </c>
      <c r="DK19" s="30"/>
      <c r="DL19" s="92">
        <f t="shared" ref="DL19" si="1072">COUNTIF(DL9:DL15,"一時中止")</f>
        <v>0</v>
      </c>
      <c r="DM19" s="30"/>
      <c r="DN19" s="92">
        <f t="shared" ref="DN19" si="1073">COUNTIF(DN9:DN15,"一時中止")</f>
        <v>0</v>
      </c>
      <c r="DO19" s="30"/>
      <c r="DP19" s="92">
        <f t="shared" ref="DP19" si="1074">COUNTIF(DP9:DP15,"一時中止")</f>
        <v>0</v>
      </c>
      <c r="DQ19" s="30"/>
      <c r="DR19" s="92">
        <f t="shared" ref="DR19" si="1075">COUNTIF(DR9:DR15,"一時中止")</f>
        <v>0</v>
      </c>
      <c r="DS19" s="30"/>
      <c r="DT19" s="92">
        <f t="shared" ref="DT19" si="1076">COUNTIF(DT9:DT15,"一時中止")</f>
        <v>0</v>
      </c>
      <c r="DU19" s="30"/>
      <c r="DV19" s="92">
        <f t="shared" ref="DV19" si="1077">COUNTIF(DV9:DV15,"一時中止")</f>
        <v>0</v>
      </c>
      <c r="DW19" s="30"/>
      <c r="DX19" s="92">
        <f t="shared" ref="DX19" si="1078">COUNTIF(DX9:DX15,"一時中止")</f>
        <v>0</v>
      </c>
      <c r="DY19" s="30"/>
      <c r="DZ19" s="92">
        <f t="shared" ref="DZ19" si="1079">COUNTIF(DZ9:DZ15,"一時中止")</f>
        <v>0</v>
      </c>
      <c r="EA19" s="30"/>
      <c r="EB19" s="92">
        <f t="shared" ref="EB19" si="1080">COUNTIF(EB9:EB15,"一時中止")</f>
        <v>0</v>
      </c>
      <c r="EC19" s="30"/>
      <c r="ED19" s="92">
        <f t="shared" ref="ED19" si="1081">COUNTIF(ED9:ED15,"一時中止")</f>
        <v>0</v>
      </c>
      <c r="EE19" s="30"/>
      <c r="EF19" s="92">
        <f t="shared" ref="EF19" si="1082">COUNTIF(EF9:EF15,"一時中止")</f>
        <v>0</v>
      </c>
      <c r="EG19" s="30"/>
      <c r="EH19" s="92">
        <f t="shared" ref="EH19" si="1083">COUNTIF(EH9:EH15,"一時中止")</f>
        <v>0</v>
      </c>
      <c r="EI19" s="30"/>
      <c r="EJ19" s="92">
        <f t="shared" ref="EJ19" si="1084">COUNTIF(EJ9:EJ15,"一時中止")</f>
        <v>0</v>
      </c>
      <c r="EK19" s="30"/>
      <c r="EL19" s="92">
        <f t="shared" ref="EL19" si="1085">COUNTIF(EL9:EL15,"一時中止")</f>
        <v>5</v>
      </c>
      <c r="EM19" s="30"/>
      <c r="EN19" s="92">
        <f t="shared" ref="EN19" si="1086">COUNTIF(EN9:EN15,"一時中止")</f>
        <v>0</v>
      </c>
      <c r="EO19" s="30"/>
      <c r="EP19" s="92">
        <f t="shared" ref="EP19" si="1087">COUNTIF(EP9:EP15,"一時中止")</f>
        <v>0</v>
      </c>
      <c r="EQ19" s="30"/>
      <c r="ER19" s="92">
        <f t="shared" ref="ER19" si="1088">COUNTIF(ER9:ER15,"一時中止")</f>
        <v>0</v>
      </c>
      <c r="ES19" s="30"/>
      <c r="ET19" s="92">
        <f t="shared" ref="ET19" si="1089">COUNTIF(ET9:ET15,"一時中止")</f>
        <v>0</v>
      </c>
      <c r="EU19" s="30"/>
      <c r="EV19" s="92">
        <f t="shared" ref="EV19" si="1090">COUNTIF(EV9:EV15,"一時中止")</f>
        <v>0</v>
      </c>
      <c r="EW19" s="30"/>
      <c r="EX19" s="92">
        <f t="shared" ref="EX19" si="1091">COUNTIF(EX9:EX15,"一時中止")</f>
        <v>0</v>
      </c>
      <c r="EY19" s="30"/>
      <c r="EZ19" s="92">
        <f t="shared" ref="EZ19" si="1092">COUNTIF(EZ9:EZ15,"一時中止")</f>
        <v>0</v>
      </c>
      <c r="FA19" s="30"/>
      <c r="FB19" s="92">
        <f t="shared" ref="FB19" si="1093">COUNTIF(FB9:FB15,"一時中止")</f>
        <v>0</v>
      </c>
      <c r="FC19" s="30"/>
      <c r="FD19" s="92">
        <f t="shared" ref="FD19" si="1094">COUNTIF(FD9:FD15,"一時中止")</f>
        <v>0</v>
      </c>
      <c r="FE19" s="30"/>
      <c r="FF19" s="92">
        <f t="shared" ref="FF19" si="1095">COUNTIF(FF9:FF15,"一時中止")</f>
        <v>0</v>
      </c>
      <c r="FG19" s="30"/>
      <c r="FH19" s="92">
        <f t="shared" ref="FH19" si="1096">COUNTIF(FH9:FH15,"一時中止")</f>
        <v>0</v>
      </c>
      <c r="FI19" s="30"/>
      <c r="FJ19" s="92">
        <f t="shared" ref="FJ19" si="1097">COUNTIF(FJ9:FJ15,"一時中止")</f>
        <v>0</v>
      </c>
      <c r="FK19" s="30"/>
      <c r="FL19" s="92">
        <f t="shared" ref="FL19" si="1098">COUNTIF(FL9:FL15,"一時中止")</f>
        <v>0</v>
      </c>
      <c r="FM19" s="30"/>
      <c r="FN19" s="92">
        <f t="shared" ref="FN19" si="1099">COUNTIF(FN9:FN15,"一時中止")</f>
        <v>0</v>
      </c>
      <c r="FO19" s="30"/>
      <c r="FP19" s="92">
        <f t="shared" ref="FP19" si="1100">COUNTIF(FP9:FP15,"一時中止")</f>
        <v>0</v>
      </c>
      <c r="FQ19" s="30"/>
      <c r="FR19" s="92">
        <f t="shared" ref="FR19" si="1101">COUNTIF(FR9:FR15,"一時中止")</f>
        <v>0</v>
      </c>
      <c r="FS19" s="30"/>
      <c r="FT19" s="92">
        <f t="shared" ref="FT19" si="1102">COUNTIF(FT9:FT15,"一時中止")</f>
        <v>0</v>
      </c>
      <c r="FU19" s="30"/>
      <c r="FV19" s="92">
        <f t="shared" ref="FV19" si="1103">COUNTIF(FV9:FV15,"一時中止")</f>
        <v>0</v>
      </c>
      <c r="FW19" s="30"/>
      <c r="FX19" s="92">
        <f t="shared" ref="FX19" si="1104">COUNTIF(FX9:FX15,"一時中止")</f>
        <v>0</v>
      </c>
      <c r="FY19" s="30"/>
      <c r="FZ19" s="92">
        <f t="shared" ref="FZ19" si="1105">COUNTIF(FZ9:FZ15,"一時中止")</f>
        <v>0</v>
      </c>
      <c r="GA19" s="30"/>
      <c r="GB19" s="92">
        <f t="shared" ref="GB19" si="1106">COUNTIF(GB9:GB15,"一時中止")</f>
        <v>0</v>
      </c>
      <c r="GC19" s="30"/>
      <c r="GD19" s="92">
        <f t="shared" ref="GD19" si="1107">COUNTIF(GD9:GD15,"一時中止")</f>
        <v>0</v>
      </c>
      <c r="GE19" s="30"/>
      <c r="GF19" s="92">
        <f t="shared" ref="GF19" si="1108">COUNTIF(GF9:GF15,"一時中止")</f>
        <v>0</v>
      </c>
      <c r="GG19" s="30"/>
      <c r="GH19" s="92">
        <f t="shared" ref="GH19" si="1109">COUNTIF(GH9:GH15,"一時中止")</f>
        <v>0</v>
      </c>
      <c r="GI19" s="30"/>
      <c r="GJ19" s="92">
        <f t="shared" ref="GJ19" si="1110">COUNTIF(GJ9:GJ15,"一時中止")</f>
        <v>0</v>
      </c>
      <c r="GK19" s="30"/>
      <c r="GL19" s="92">
        <f t="shared" ref="GL19" si="1111">COUNTIF(GL9:GL15,"一時中止")</f>
        <v>0</v>
      </c>
      <c r="GM19" s="30"/>
      <c r="GN19" s="92">
        <f t="shared" ref="GN19" si="1112">COUNTIF(GN9:GN15,"一時中止")</f>
        <v>0</v>
      </c>
      <c r="GO19" s="30"/>
      <c r="GP19" s="92">
        <f t="shared" ref="GP19" si="1113">COUNTIF(GP9:GP15,"一時中止")</f>
        <v>0</v>
      </c>
      <c r="GQ19" s="30"/>
      <c r="GR19" s="92">
        <f t="shared" ref="GR19" si="1114">COUNTIF(GR9:GR15,"一時中止")</f>
        <v>0</v>
      </c>
      <c r="GS19" s="30"/>
      <c r="GT19" s="92">
        <f t="shared" ref="GT19" si="1115">COUNTIF(GT9:GT15,"一時中止")</f>
        <v>0</v>
      </c>
      <c r="GU19" s="30"/>
      <c r="GV19" s="92">
        <f t="shared" ref="GV19" si="1116">COUNTIF(GV9:GV15,"一時中止")</f>
        <v>0</v>
      </c>
      <c r="GW19" s="30"/>
      <c r="GX19" s="92">
        <f t="shared" ref="GX19" si="1117">COUNTIF(GX9:GX15,"一時中止")</f>
        <v>0</v>
      </c>
      <c r="GY19" s="30"/>
      <c r="GZ19" s="92">
        <f t="shared" ref="GZ19" si="1118">COUNTIF(GZ9:GZ15,"一時中止")</f>
        <v>0</v>
      </c>
      <c r="HA19" s="30"/>
      <c r="HB19" s="92">
        <f t="shared" ref="HB19" si="1119">COUNTIF(HB9:HB15,"一時中止")</f>
        <v>0</v>
      </c>
      <c r="HC19" s="30"/>
      <c r="HD19" s="92">
        <f t="shared" ref="HD19" si="1120">COUNTIF(HD9:HD15,"一時中止")</f>
        <v>0</v>
      </c>
      <c r="HE19" s="30"/>
      <c r="HF19" s="92">
        <f t="shared" ref="HF19" si="1121">COUNTIF(HF9:HF15,"一時中止")</f>
        <v>0</v>
      </c>
      <c r="HG19" s="30"/>
      <c r="HH19" s="93">
        <f t="shared" ref="HH19" si="1122">COUNTIF(HH9:HH15,"一時中止")</f>
        <v>0</v>
      </c>
    </row>
    <row r="20" spans="1:216" s="3" customFormat="1">
      <c r="F20" s="22"/>
      <c r="G20" s="29" t="s">
        <v>32</v>
      </c>
      <c r="H20" s="30"/>
      <c r="I20" s="30"/>
      <c r="J20" s="92">
        <f>COUNTIF(J9:J15,"工場製作")</f>
        <v>0</v>
      </c>
      <c r="K20" s="30"/>
      <c r="L20" s="92">
        <f t="shared" ref="L20" si="1123">COUNTIF(L9:L15,"工場製作")</f>
        <v>7</v>
      </c>
      <c r="M20" s="30"/>
      <c r="N20" s="92">
        <f t="shared" ref="N20" si="1124">COUNTIF(N9:N15,"工場製作")</f>
        <v>7</v>
      </c>
      <c r="O20" s="30"/>
      <c r="P20" s="92">
        <f t="shared" ref="P20" si="1125">COUNTIF(P9:P15,"工場製作")</f>
        <v>7</v>
      </c>
      <c r="Q20" s="30"/>
      <c r="R20" s="92">
        <f t="shared" ref="R20" si="1126">COUNTIF(R9:R15,"工場製作")</f>
        <v>0</v>
      </c>
      <c r="S20" s="30"/>
      <c r="T20" s="92">
        <f t="shared" ref="T20" si="1127">COUNTIF(T9:T15,"工場製作")</f>
        <v>0</v>
      </c>
      <c r="U20" s="30"/>
      <c r="V20" s="92">
        <f t="shared" ref="V20" si="1128">COUNTIF(V9:V15,"工場製作")</f>
        <v>0</v>
      </c>
      <c r="W20" s="30"/>
      <c r="X20" s="92">
        <f t="shared" ref="X20" si="1129">COUNTIF(X9:X15,"工場製作")</f>
        <v>0</v>
      </c>
      <c r="Y20" s="30"/>
      <c r="Z20" s="92">
        <f t="shared" ref="Z20" si="1130">COUNTIF(Z9:Z15,"工場製作")</f>
        <v>0</v>
      </c>
      <c r="AA20" s="30"/>
      <c r="AB20" s="92">
        <f t="shared" ref="AB20" si="1131">COUNTIF(AB9:AB15,"工場製作")</f>
        <v>0</v>
      </c>
      <c r="AC20" s="30"/>
      <c r="AD20" s="92">
        <f t="shared" ref="AD20" si="1132">COUNTIF(AD9:AD15,"工場製作")</f>
        <v>0</v>
      </c>
      <c r="AE20" s="30"/>
      <c r="AF20" s="92">
        <f t="shared" ref="AF20" si="1133">COUNTIF(AF9:AF15,"工場製作")</f>
        <v>0</v>
      </c>
      <c r="AG20" s="30"/>
      <c r="AH20" s="92">
        <f t="shared" ref="AH20" si="1134">COUNTIF(AH9:AH15,"工場製作")</f>
        <v>0</v>
      </c>
      <c r="AI20" s="30"/>
      <c r="AJ20" s="92">
        <f t="shared" ref="AJ20" si="1135">COUNTIF(AJ9:AJ15,"工場製作")</f>
        <v>0</v>
      </c>
      <c r="AK20" s="30"/>
      <c r="AL20" s="92">
        <f t="shared" ref="AL20" si="1136">COUNTIF(AL9:AL15,"工場製作")</f>
        <v>0</v>
      </c>
      <c r="AM20" s="30"/>
      <c r="AN20" s="92">
        <f t="shared" ref="AN20" si="1137">COUNTIF(AN9:AN15,"工場製作")</f>
        <v>0</v>
      </c>
      <c r="AO20" s="30"/>
      <c r="AP20" s="92">
        <f t="shared" ref="AP20" si="1138">COUNTIF(AP9:AP15,"工場製作")</f>
        <v>0</v>
      </c>
      <c r="AQ20" s="30"/>
      <c r="AR20" s="92">
        <f t="shared" ref="AR20" si="1139">COUNTIF(AR9:AR15,"工場製作")</f>
        <v>0</v>
      </c>
      <c r="AS20" s="30"/>
      <c r="AT20" s="92">
        <f t="shared" ref="AT20" si="1140">COUNTIF(AT9:AT15,"工場製作")</f>
        <v>0</v>
      </c>
      <c r="AU20" s="30"/>
      <c r="AV20" s="92">
        <f t="shared" ref="AV20" si="1141">COUNTIF(AV9:AV15,"工場製作")</f>
        <v>0</v>
      </c>
      <c r="AW20" s="30"/>
      <c r="AX20" s="92">
        <f t="shared" ref="AX20" si="1142">COUNTIF(AX9:AX15,"工場製作")</f>
        <v>0</v>
      </c>
      <c r="AY20" s="30"/>
      <c r="AZ20" s="92">
        <f t="shared" ref="AZ20" si="1143">COUNTIF(AZ9:AZ15,"工場製作")</f>
        <v>0</v>
      </c>
      <c r="BA20" s="30"/>
      <c r="BB20" s="92">
        <f t="shared" ref="BB20" si="1144">COUNTIF(BB9:BB15,"工場製作")</f>
        <v>0</v>
      </c>
      <c r="BC20" s="30"/>
      <c r="BD20" s="92">
        <f t="shared" ref="BD20" si="1145">COUNTIF(BD9:BD15,"工場製作")</f>
        <v>0</v>
      </c>
      <c r="BE20" s="30"/>
      <c r="BF20" s="92">
        <f t="shared" ref="BF20" si="1146">COUNTIF(BF9:BF15,"工場製作")</f>
        <v>0</v>
      </c>
      <c r="BG20" s="30"/>
      <c r="BH20" s="92">
        <f t="shared" ref="BH20" si="1147">COUNTIF(BH9:BH15,"工場製作")</f>
        <v>0</v>
      </c>
      <c r="BI20" s="30"/>
      <c r="BJ20" s="92">
        <f t="shared" ref="BJ20" si="1148">COUNTIF(BJ9:BJ15,"工場製作")</f>
        <v>0</v>
      </c>
      <c r="BK20" s="30"/>
      <c r="BL20" s="92">
        <f t="shared" ref="BL20" si="1149">COUNTIF(BL9:BL15,"工場製作")</f>
        <v>0</v>
      </c>
      <c r="BM20" s="30"/>
      <c r="BN20" s="92">
        <f t="shared" ref="BN20" si="1150">COUNTIF(BN9:BN15,"工場製作")</f>
        <v>0</v>
      </c>
      <c r="BO20" s="30"/>
      <c r="BP20" s="92">
        <f t="shared" ref="BP20" si="1151">COUNTIF(BP9:BP15,"工場製作")</f>
        <v>0</v>
      </c>
      <c r="BQ20" s="30"/>
      <c r="BR20" s="92">
        <f t="shared" ref="BR20" si="1152">COUNTIF(BR9:BR15,"工場製作")</f>
        <v>0</v>
      </c>
      <c r="BS20" s="30"/>
      <c r="BT20" s="92">
        <f t="shared" ref="BT20" si="1153">COUNTIF(BT9:BT15,"工場製作")</f>
        <v>0</v>
      </c>
      <c r="BU20" s="30"/>
      <c r="BV20" s="92">
        <f t="shared" ref="BV20" si="1154">COUNTIF(BV9:BV15,"工場製作")</f>
        <v>0</v>
      </c>
      <c r="BW20" s="30"/>
      <c r="BX20" s="92">
        <f t="shared" ref="BX20" si="1155">COUNTIF(BX9:BX15,"工場製作")</f>
        <v>0</v>
      </c>
      <c r="BY20" s="30"/>
      <c r="BZ20" s="92">
        <f t="shared" ref="BZ20" si="1156">COUNTIF(BZ9:BZ15,"工場製作")</f>
        <v>0</v>
      </c>
      <c r="CA20" s="30"/>
      <c r="CB20" s="92">
        <f t="shared" ref="CB20" si="1157">COUNTIF(CB9:CB15,"工場製作")</f>
        <v>0</v>
      </c>
      <c r="CC20" s="30"/>
      <c r="CD20" s="92">
        <f t="shared" ref="CD20" si="1158">COUNTIF(CD9:CD15,"工場製作")</f>
        <v>0</v>
      </c>
      <c r="CE20" s="30"/>
      <c r="CF20" s="92">
        <f t="shared" ref="CF20" si="1159">COUNTIF(CF9:CF15,"工場製作")</f>
        <v>0</v>
      </c>
      <c r="CG20" s="30"/>
      <c r="CH20" s="92">
        <f t="shared" ref="CH20" si="1160">COUNTIF(CH9:CH15,"工場製作")</f>
        <v>0</v>
      </c>
      <c r="CI20" s="30"/>
      <c r="CJ20" s="92">
        <f t="shared" ref="CJ20" si="1161">COUNTIF(CJ9:CJ15,"工場製作")</f>
        <v>0</v>
      </c>
      <c r="CK20" s="30"/>
      <c r="CL20" s="92">
        <f t="shared" ref="CL20" si="1162">COUNTIF(CL9:CL15,"工場製作")</f>
        <v>0</v>
      </c>
      <c r="CM20" s="30"/>
      <c r="CN20" s="92">
        <f t="shared" ref="CN20" si="1163">COUNTIF(CN9:CN15,"工場製作")</f>
        <v>0</v>
      </c>
      <c r="CO20" s="30"/>
      <c r="CP20" s="92">
        <f t="shared" ref="CP20" si="1164">COUNTIF(CP9:CP15,"工場製作")</f>
        <v>0</v>
      </c>
      <c r="CQ20" s="30"/>
      <c r="CR20" s="92">
        <f t="shared" ref="CR20" si="1165">COUNTIF(CR9:CR15,"工場製作")</f>
        <v>0</v>
      </c>
      <c r="CS20" s="30"/>
      <c r="CT20" s="92">
        <f t="shared" ref="CT20" si="1166">COUNTIF(CT9:CT15,"工場製作")</f>
        <v>0</v>
      </c>
      <c r="CU20" s="30"/>
      <c r="CV20" s="92">
        <f t="shared" ref="CV20" si="1167">COUNTIF(CV9:CV15,"工場製作")</f>
        <v>0</v>
      </c>
      <c r="CW20" s="30"/>
      <c r="CX20" s="92">
        <f t="shared" ref="CX20" si="1168">COUNTIF(CX9:CX15,"工場製作")</f>
        <v>0</v>
      </c>
      <c r="CY20" s="30"/>
      <c r="CZ20" s="92">
        <f t="shared" ref="CZ20" si="1169">COUNTIF(CZ9:CZ15,"工場製作")</f>
        <v>0</v>
      </c>
      <c r="DA20" s="30"/>
      <c r="DB20" s="92">
        <f t="shared" ref="DB20" si="1170">COUNTIF(DB9:DB15,"工場製作")</f>
        <v>0</v>
      </c>
      <c r="DC20" s="30"/>
      <c r="DD20" s="92">
        <f t="shared" ref="DD20" si="1171">COUNTIF(DD9:DD15,"工場製作")</f>
        <v>0</v>
      </c>
      <c r="DE20" s="30"/>
      <c r="DF20" s="92">
        <f t="shared" ref="DF20" si="1172">COUNTIF(DF9:DF15,"工場製作")</f>
        <v>0</v>
      </c>
      <c r="DG20" s="30"/>
      <c r="DH20" s="92">
        <f t="shared" ref="DH20" si="1173">COUNTIF(DH9:DH15,"工場製作")</f>
        <v>0</v>
      </c>
      <c r="DI20" s="30"/>
      <c r="DJ20" s="92">
        <f t="shared" ref="DJ20" si="1174">COUNTIF(DJ9:DJ15,"工場製作")</f>
        <v>0</v>
      </c>
      <c r="DK20" s="30"/>
      <c r="DL20" s="92">
        <f t="shared" ref="DL20" si="1175">COUNTIF(DL9:DL15,"工場製作")</f>
        <v>0</v>
      </c>
      <c r="DM20" s="30"/>
      <c r="DN20" s="92">
        <f t="shared" ref="DN20" si="1176">COUNTIF(DN9:DN15,"工場製作")</f>
        <v>0</v>
      </c>
      <c r="DO20" s="30"/>
      <c r="DP20" s="92">
        <f t="shared" ref="DP20" si="1177">COUNTIF(DP9:DP15,"工場製作")</f>
        <v>0</v>
      </c>
      <c r="DQ20" s="30"/>
      <c r="DR20" s="92">
        <f t="shared" ref="DR20" si="1178">COUNTIF(DR9:DR15,"工場製作")</f>
        <v>0</v>
      </c>
      <c r="DS20" s="30"/>
      <c r="DT20" s="92">
        <f t="shared" ref="DT20" si="1179">COUNTIF(DT9:DT15,"工場製作")</f>
        <v>0</v>
      </c>
      <c r="DU20" s="30"/>
      <c r="DV20" s="92">
        <f t="shared" ref="DV20" si="1180">COUNTIF(DV9:DV15,"工場製作")</f>
        <v>0</v>
      </c>
      <c r="DW20" s="30"/>
      <c r="DX20" s="92">
        <f t="shared" ref="DX20" si="1181">COUNTIF(DX9:DX15,"工場製作")</f>
        <v>0</v>
      </c>
      <c r="DY20" s="30"/>
      <c r="DZ20" s="92">
        <f t="shared" ref="DZ20" si="1182">COUNTIF(DZ9:DZ15,"工場製作")</f>
        <v>0</v>
      </c>
      <c r="EA20" s="30"/>
      <c r="EB20" s="92">
        <f t="shared" ref="EB20" si="1183">COUNTIF(EB9:EB15,"工場製作")</f>
        <v>0</v>
      </c>
      <c r="EC20" s="30"/>
      <c r="ED20" s="92">
        <f t="shared" ref="ED20" si="1184">COUNTIF(ED9:ED15,"工場製作")</f>
        <v>0</v>
      </c>
      <c r="EE20" s="30"/>
      <c r="EF20" s="92">
        <f t="shared" ref="EF20" si="1185">COUNTIF(EF9:EF15,"工場製作")</f>
        <v>0</v>
      </c>
      <c r="EG20" s="30"/>
      <c r="EH20" s="92">
        <f t="shared" ref="EH20" si="1186">COUNTIF(EH9:EH15,"工場製作")</f>
        <v>0</v>
      </c>
      <c r="EI20" s="30"/>
      <c r="EJ20" s="92">
        <f t="shared" ref="EJ20" si="1187">COUNTIF(EJ9:EJ15,"工場製作")</f>
        <v>0</v>
      </c>
      <c r="EK20" s="30"/>
      <c r="EL20" s="92">
        <f t="shared" ref="EL20" si="1188">COUNTIF(EL9:EL15,"工場製作")</f>
        <v>0</v>
      </c>
      <c r="EM20" s="30"/>
      <c r="EN20" s="92">
        <f t="shared" ref="EN20" si="1189">COUNTIF(EN9:EN15,"工場製作")</f>
        <v>0</v>
      </c>
      <c r="EO20" s="30"/>
      <c r="EP20" s="92">
        <f t="shared" ref="EP20" si="1190">COUNTIF(EP9:EP15,"工場製作")</f>
        <v>0</v>
      </c>
      <c r="EQ20" s="30"/>
      <c r="ER20" s="92">
        <f t="shared" ref="ER20" si="1191">COUNTIF(ER9:ER15,"工場製作")</f>
        <v>0</v>
      </c>
      <c r="ES20" s="30"/>
      <c r="ET20" s="92">
        <f t="shared" ref="ET20" si="1192">COUNTIF(ET9:ET15,"工場製作")</f>
        <v>0</v>
      </c>
      <c r="EU20" s="30"/>
      <c r="EV20" s="92">
        <f t="shared" ref="EV20" si="1193">COUNTIF(EV9:EV15,"工場製作")</f>
        <v>0</v>
      </c>
      <c r="EW20" s="30"/>
      <c r="EX20" s="92">
        <f t="shared" ref="EX20" si="1194">COUNTIF(EX9:EX15,"工場製作")</f>
        <v>0</v>
      </c>
      <c r="EY20" s="30"/>
      <c r="EZ20" s="92">
        <f t="shared" ref="EZ20" si="1195">COUNTIF(EZ9:EZ15,"工場製作")</f>
        <v>0</v>
      </c>
      <c r="FA20" s="30"/>
      <c r="FB20" s="92">
        <f t="shared" ref="FB20" si="1196">COUNTIF(FB9:FB15,"工場製作")</f>
        <v>0</v>
      </c>
      <c r="FC20" s="30"/>
      <c r="FD20" s="92">
        <f t="shared" ref="FD20" si="1197">COUNTIF(FD9:FD15,"工場製作")</f>
        <v>0</v>
      </c>
      <c r="FE20" s="30"/>
      <c r="FF20" s="92">
        <f t="shared" ref="FF20" si="1198">COUNTIF(FF9:FF15,"工場製作")</f>
        <v>0</v>
      </c>
      <c r="FG20" s="30"/>
      <c r="FH20" s="92">
        <f t="shared" ref="FH20" si="1199">COUNTIF(FH9:FH15,"工場製作")</f>
        <v>0</v>
      </c>
      <c r="FI20" s="30"/>
      <c r="FJ20" s="92">
        <f t="shared" ref="FJ20" si="1200">COUNTIF(FJ9:FJ15,"工場製作")</f>
        <v>0</v>
      </c>
      <c r="FK20" s="30"/>
      <c r="FL20" s="92">
        <f t="shared" ref="FL20" si="1201">COUNTIF(FL9:FL15,"工場製作")</f>
        <v>0</v>
      </c>
      <c r="FM20" s="30"/>
      <c r="FN20" s="92">
        <f t="shared" ref="FN20" si="1202">COUNTIF(FN9:FN15,"工場製作")</f>
        <v>0</v>
      </c>
      <c r="FO20" s="30"/>
      <c r="FP20" s="92">
        <f t="shared" ref="FP20" si="1203">COUNTIF(FP9:FP15,"工場製作")</f>
        <v>0</v>
      </c>
      <c r="FQ20" s="30"/>
      <c r="FR20" s="92">
        <f t="shared" ref="FR20" si="1204">COUNTIF(FR9:FR15,"工場製作")</f>
        <v>0</v>
      </c>
      <c r="FS20" s="30"/>
      <c r="FT20" s="92">
        <f t="shared" ref="FT20" si="1205">COUNTIF(FT9:FT15,"工場製作")</f>
        <v>0</v>
      </c>
      <c r="FU20" s="30"/>
      <c r="FV20" s="92">
        <f t="shared" ref="FV20" si="1206">COUNTIF(FV9:FV15,"工場製作")</f>
        <v>0</v>
      </c>
      <c r="FW20" s="30"/>
      <c r="FX20" s="92">
        <f t="shared" ref="FX20" si="1207">COUNTIF(FX9:FX15,"工場製作")</f>
        <v>0</v>
      </c>
      <c r="FY20" s="30"/>
      <c r="FZ20" s="92">
        <f t="shared" ref="FZ20" si="1208">COUNTIF(FZ9:FZ15,"工場製作")</f>
        <v>0</v>
      </c>
      <c r="GA20" s="30"/>
      <c r="GB20" s="92">
        <f t="shared" ref="GB20" si="1209">COUNTIF(GB9:GB15,"工場製作")</f>
        <v>0</v>
      </c>
      <c r="GC20" s="30"/>
      <c r="GD20" s="92">
        <f t="shared" ref="GD20" si="1210">COUNTIF(GD9:GD15,"工場製作")</f>
        <v>0</v>
      </c>
      <c r="GE20" s="30"/>
      <c r="GF20" s="92">
        <f t="shared" ref="GF20" si="1211">COUNTIF(GF9:GF15,"工場製作")</f>
        <v>0</v>
      </c>
      <c r="GG20" s="30"/>
      <c r="GH20" s="92">
        <f t="shared" ref="GH20" si="1212">COUNTIF(GH9:GH15,"工場製作")</f>
        <v>0</v>
      </c>
      <c r="GI20" s="30"/>
      <c r="GJ20" s="92">
        <f t="shared" ref="GJ20" si="1213">COUNTIF(GJ9:GJ15,"工場製作")</f>
        <v>0</v>
      </c>
      <c r="GK20" s="30"/>
      <c r="GL20" s="92">
        <f t="shared" ref="GL20" si="1214">COUNTIF(GL9:GL15,"工場製作")</f>
        <v>0</v>
      </c>
      <c r="GM20" s="30"/>
      <c r="GN20" s="92">
        <f t="shared" ref="GN20" si="1215">COUNTIF(GN9:GN15,"工場製作")</f>
        <v>0</v>
      </c>
      <c r="GO20" s="30"/>
      <c r="GP20" s="92">
        <f t="shared" ref="GP20" si="1216">COUNTIF(GP9:GP15,"工場製作")</f>
        <v>0</v>
      </c>
      <c r="GQ20" s="30"/>
      <c r="GR20" s="92">
        <f t="shared" ref="GR20" si="1217">COUNTIF(GR9:GR15,"工場製作")</f>
        <v>0</v>
      </c>
      <c r="GS20" s="30"/>
      <c r="GT20" s="92">
        <f t="shared" ref="GT20" si="1218">COUNTIF(GT9:GT15,"工場製作")</f>
        <v>0</v>
      </c>
      <c r="GU20" s="30"/>
      <c r="GV20" s="92">
        <f t="shared" ref="GV20" si="1219">COUNTIF(GV9:GV15,"工場製作")</f>
        <v>0</v>
      </c>
      <c r="GW20" s="30"/>
      <c r="GX20" s="92">
        <f t="shared" ref="GX20" si="1220">COUNTIF(GX9:GX15,"工場製作")</f>
        <v>0</v>
      </c>
      <c r="GY20" s="30"/>
      <c r="GZ20" s="92">
        <f t="shared" ref="GZ20" si="1221">COUNTIF(GZ9:GZ15,"工場製作")</f>
        <v>0</v>
      </c>
      <c r="HA20" s="30"/>
      <c r="HB20" s="92">
        <f t="shared" ref="HB20" si="1222">COUNTIF(HB9:HB15,"工場製作")</f>
        <v>0</v>
      </c>
      <c r="HC20" s="30"/>
      <c r="HD20" s="92">
        <f t="shared" ref="HD20" si="1223">COUNTIF(HD9:HD15,"工場製作")</f>
        <v>0</v>
      </c>
      <c r="HE20" s="30"/>
      <c r="HF20" s="92">
        <f t="shared" ref="HF20" si="1224">COUNTIF(HF9:HF15,"工場製作")</f>
        <v>0</v>
      </c>
      <c r="HG20" s="30"/>
      <c r="HH20" s="93">
        <f t="shared" ref="HH20" si="1225">COUNTIF(HH9:HH15,"工場製作")</f>
        <v>0</v>
      </c>
    </row>
    <row r="21" spans="1:216" s="3" customFormat="1">
      <c r="A21" s="19"/>
      <c r="B21" s="20" t="str">
        <f>IF(A21="","",TEXT(A21,"aaa"))</f>
        <v/>
      </c>
      <c r="F21" s="22"/>
      <c r="G21" s="91" t="s">
        <v>43</v>
      </c>
      <c r="H21" s="30"/>
      <c r="I21" s="30"/>
      <c r="J21" s="92">
        <f>COUNTIF(J9:J15,"指定対象外週")</f>
        <v>7</v>
      </c>
      <c r="K21" s="30"/>
      <c r="L21" s="92">
        <f t="shared" ref="L21" si="1226">COUNTIF(L9:L15,"指定対象外週")</f>
        <v>0</v>
      </c>
      <c r="M21" s="30"/>
      <c r="N21" s="92">
        <f t="shared" ref="N21" si="1227">COUNTIF(N9:N15,"指定対象外週")</f>
        <v>0</v>
      </c>
      <c r="O21" s="30"/>
      <c r="P21" s="92">
        <f t="shared" ref="P21" si="1228">COUNTIF(P9:P15,"指定対象外週")</f>
        <v>0</v>
      </c>
      <c r="Q21" s="30"/>
      <c r="R21" s="92">
        <f t="shared" ref="R21" si="1229">COUNTIF(R9:R15,"指定対象外週")</f>
        <v>0</v>
      </c>
      <c r="S21" s="30"/>
      <c r="T21" s="92">
        <f t="shared" ref="T21" si="1230">COUNTIF(T9:T15,"指定対象外週")</f>
        <v>0</v>
      </c>
      <c r="U21" s="30"/>
      <c r="V21" s="92">
        <f t="shared" ref="V21" si="1231">COUNTIF(V9:V15,"指定対象外週")</f>
        <v>0</v>
      </c>
      <c r="W21" s="30"/>
      <c r="X21" s="92">
        <f t="shared" ref="X21" si="1232">COUNTIF(X9:X15,"指定対象外週")</f>
        <v>0</v>
      </c>
      <c r="Y21" s="30"/>
      <c r="Z21" s="92">
        <f t="shared" ref="Z21" si="1233">COUNTIF(Z9:Z15,"指定対象外週")</f>
        <v>0</v>
      </c>
      <c r="AA21" s="30"/>
      <c r="AB21" s="92">
        <f t="shared" ref="AB21" si="1234">COUNTIF(AB9:AB15,"指定対象外週")</f>
        <v>0</v>
      </c>
      <c r="AC21" s="30"/>
      <c r="AD21" s="92">
        <f t="shared" ref="AD21" si="1235">COUNTIF(AD9:AD15,"指定対象外週")</f>
        <v>0</v>
      </c>
      <c r="AE21" s="30"/>
      <c r="AF21" s="92">
        <f t="shared" ref="AF21" si="1236">COUNTIF(AF9:AF15,"指定対象外週")</f>
        <v>0</v>
      </c>
      <c r="AG21" s="30"/>
      <c r="AH21" s="92">
        <f t="shared" ref="AH21" si="1237">COUNTIF(AH9:AH15,"指定対象外週")</f>
        <v>0</v>
      </c>
      <c r="AI21" s="30"/>
      <c r="AJ21" s="92">
        <f t="shared" ref="AJ21" si="1238">COUNTIF(AJ9:AJ15,"指定対象外週")</f>
        <v>0</v>
      </c>
      <c r="AK21" s="30"/>
      <c r="AL21" s="92">
        <f t="shared" ref="AL21" si="1239">COUNTIF(AL9:AL15,"指定対象外週")</f>
        <v>0</v>
      </c>
      <c r="AM21" s="30"/>
      <c r="AN21" s="92">
        <f t="shared" ref="AN21" si="1240">COUNTIF(AN9:AN15,"指定対象外週")</f>
        <v>0</v>
      </c>
      <c r="AO21" s="30"/>
      <c r="AP21" s="92">
        <f t="shared" ref="AP21" si="1241">COUNTIF(AP9:AP15,"指定対象外週")</f>
        <v>0</v>
      </c>
      <c r="AQ21" s="30"/>
      <c r="AR21" s="92">
        <f t="shared" ref="AR21" si="1242">COUNTIF(AR9:AR15,"指定対象外週")</f>
        <v>7</v>
      </c>
      <c r="AS21" s="30"/>
      <c r="AT21" s="92">
        <f t="shared" ref="AT21" si="1243">COUNTIF(AT9:AT15,"指定対象外週")</f>
        <v>7</v>
      </c>
      <c r="AU21" s="30"/>
      <c r="AV21" s="92">
        <f t="shared" ref="AV21" si="1244">COUNTIF(AV9:AV15,"指定対象外週")</f>
        <v>7</v>
      </c>
      <c r="AW21" s="30"/>
      <c r="AX21" s="92">
        <f t="shared" ref="AX21" si="1245">COUNTIF(AX9:AX15,"指定対象外週")</f>
        <v>0</v>
      </c>
      <c r="AY21" s="30"/>
      <c r="AZ21" s="92">
        <f t="shared" ref="AZ21" si="1246">COUNTIF(AZ9:AZ15,"指定対象外週")</f>
        <v>0</v>
      </c>
      <c r="BA21" s="30"/>
      <c r="BB21" s="92">
        <f t="shared" ref="BB21" si="1247">COUNTIF(BB9:BB15,"指定対象外週")</f>
        <v>0</v>
      </c>
      <c r="BC21" s="30"/>
      <c r="BD21" s="92">
        <f t="shared" ref="BD21" si="1248">COUNTIF(BD9:BD15,"指定対象外週")</f>
        <v>0</v>
      </c>
      <c r="BE21" s="30"/>
      <c r="BF21" s="92">
        <f t="shared" ref="BF21" si="1249">COUNTIF(BF9:BF15,"指定対象外週")</f>
        <v>0</v>
      </c>
      <c r="BG21" s="30"/>
      <c r="BH21" s="92">
        <f t="shared" ref="BH21" si="1250">COUNTIF(BH9:BH15,"指定対象外週")</f>
        <v>0</v>
      </c>
      <c r="BI21" s="30"/>
      <c r="BJ21" s="92">
        <f t="shared" ref="BJ21" si="1251">COUNTIF(BJ9:BJ15,"指定対象外週")</f>
        <v>0</v>
      </c>
      <c r="BK21" s="30"/>
      <c r="BL21" s="92">
        <f t="shared" ref="BL21" si="1252">COUNTIF(BL9:BL15,"指定対象外週")</f>
        <v>0</v>
      </c>
      <c r="BM21" s="30"/>
      <c r="BN21" s="92">
        <f t="shared" ref="BN21" si="1253">COUNTIF(BN9:BN15,"指定対象外週")</f>
        <v>0</v>
      </c>
      <c r="BO21" s="30"/>
      <c r="BP21" s="92">
        <f t="shared" ref="BP21" si="1254">COUNTIF(BP9:BP15,"指定対象外週")</f>
        <v>0</v>
      </c>
      <c r="BQ21" s="30"/>
      <c r="BR21" s="92">
        <f t="shared" ref="BR21" si="1255">COUNTIF(BR9:BR15,"指定対象外週")</f>
        <v>0</v>
      </c>
      <c r="BS21" s="30"/>
      <c r="BT21" s="92">
        <f t="shared" ref="BT21" si="1256">COUNTIF(BT9:BT15,"指定対象外週")</f>
        <v>0</v>
      </c>
      <c r="BU21" s="30"/>
      <c r="BV21" s="92">
        <f t="shared" ref="BV21" si="1257">COUNTIF(BV9:BV15,"指定対象外週")</f>
        <v>0</v>
      </c>
      <c r="BW21" s="30"/>
      <c r="BX21" s="92">
        <f t="shared" ref="BX21" si="1258">COUNTIF(BX9:BX15,"指定対象外週")</f>
        <v>0</v>
      </c>
      <c r="BY21" s="30"/>
      <c r="BZ21" s="92">
        <f t="shared" ref="BZ21" si="1259">COUNTIF(BZ9:BZ15,"指定対象外週")</f>
        <v>0</v>
      </c>
      <c r="CA21" s="30"/>
      <c r="CB21" s="92">
        <f t="shared" ref="CB21" si="1260">COUNTIF(CB9:CB15,"指定対象外週")</f>
        <v>0</v>
      </c>
      <c r="CC21" s="30"/>
      <c r="CD21" s="92">
        <f t="shared" ref="CD21" si="1261">COUNTIF(CD9:CD15,"指定対象外週")</f>
        <v>0</v>
      </c>
      <c r="CE21" s="30"/>
      <c r="CF21" s="92">
        <f t="shared" ref="CF21" si="1262">COUNTIF(CF9:CF15,"指定対象外週")</f>
        <v>0</v>
      </c>
      <c r="CG21" s="30"/>
      <c r="CH21" s="92">
        <f t="shared" ref="CH21" si="1263">COUNTIF(CH9:CH15,"指定対象外週")</f>
        <v>0</v>
      </c>
      <c r="CI21" s="30"/>
      <c r="CJ21" s="92">
        <f t="shared" ref="CJ21" si="1264">COUNTIF(CJ9:CJ15,"指定対象外週")</f>
        <v>0</v>
      </c>
      <c r="CK21" s="30"/>
      <c r="CL21" s="92">
        <f t="shared" ref="CL21" si="1265">COUNTIF(CL9:CL15,"指定対象外週")</f>
        <v>0</v>
      </c>
      <c r="CM21" s="30"/>
      <c r="CN21" s="92">
        <f t="shared" ref="CN21" si="1266">COUNTIF(CN9:CN15,"指定対象外週")</f>
        <v>0</v>
      </c>
      <c r="CO21" s="30"/>
      <c r="CP21" s="92">
        <f t="shared" ref="CP21" si="1267">COUNTIF(CP9:CP15,"指定対象外週")</f>
        <v>0</v>
      </c>
      <c r="CQ21" s="30"/>
      <c r="CR21" s="92">
        <f t="shared" ref="CR21" si="1268">COUNTIF(CR9:CR15,"指定対象外週")</f>
        <v>0</v>
      </c>
      <c r="CS21" s="30"/>
      <c r="CT21" s="92">
        <f t="shared" ref="CT21" si="1269">COUNTIF(CT9:CT15,"指定対象外週")</f>
        <v>0</v>
      </c>
      <c r="CU21" s="30"/>
      <c r="CV21" s="92">
        <f t="shared" ref="CV21" si="1270">COUNTIF(CV9:CV15,"指定対象外週")</f>
        <v>0</v>
      </c>
      <c r="CW21" s="30"/>
      <c r="CX21" s="92">
        <f t="shared" ref="CX21" si="1271">COUNTIF(CX9:CX15,"指定対象外週")</f>
        <v>0</v>
      </c>
      <c r="CY21" s="30"/>
      <c r="CZ21" s="92">
        <f t="shared" ref="CZ21" si="1272">COUNTIF(CZ9:CZ15,"指定対象外週")</f>
        <v>0</v>
      </c>
      <c r="DA21" s="30"/>
      <c r="DB21" s="92">
        <f t="shared" ref="DB21" si="1273">COUNTIF(DB9:DB15,"指定対象外週")</f>
        <v>0</v>
      </c>
      <c r="DC21" s="30"/>
      <c r="DD21" s="92">
        <f t="shared" ref="DD21" si="1274">COUNTIF(DD9:DD15,"指定対象外週")</f>
        <v>0</v>
      </c>
      <c r="DE21" s="30"/>
      <c r="DF21" s="92">
        <f t="shared" ref="DF21" si="1275">COUNTIF(DF9:DF15,"指定対象外週")</f>
        <v>0</v>
      </c>
      <c r="DG21" s="30"/>
      <c r="DH21" s="92">
        <f t="shared" ref="DH21" si="1276">COUNTIF(DH9:DH15,"指定対象外週")</f>
        <v>0</v>
      </c>
      <c r="DI21" s="30"/>
      <c r="DJ21" s="92">
        <f t="shared" ref="DJ21" si="1277">COUNTIF(DJ9:DJ15,"指定対象外週")</f>
        <v>0</v>
      </c>
      <c r="DK21" s="30"/>
      <c r="DL21" s="92">
        <f t="shared" ref="DL21" si="1278">COUNTIF(DL9:DL15,"指定対象外週")</f>
        <v>0</v>
      </c>
      <c r="DM21" s="30"/>
      <c r="DN21" s="92">
        <f t="shared" ref="DN21" si="1279">COUNTIF(DN9:DN15,"指定対象外週")</f>
        <v>0</v>
      </c>
      <c r="DO21" s="30"/>
      <c r="DP21" s="92">
        <f t="shared" ref="DP21" si="1280">COUNTIF(DP9:DP15,"指定対象外週")</f>
        <v>0</v>
      </c>
      <c r="DQ21" s="30"/>
      <c r="DR21" s="92">
        <f t="shared" ref="DR21" si="1281">COUNTIF(DR9:DR15,"指定対象外週")</f>
        <v>0</v>
      </c>
      <c r="DS21" s="30"/>
      <c r="DT21" s="92">
        <f t="shared" ref="DT21" si="1282">COUNTIF(DT9:DT15,"指定対象外週")</f>
        <v>0</v>
      </c>
      <c r="DU21" s="30"/>
      <c r="DV21" s="92">
        <f t="shared" ref="DV21" si="1283">COUNTIF(DV9:DV15,"指定対象外週")</f>
        <v>0</v>
      </c>
      <c r="DW21" s="30"/>
      <c r="DX21" s="92">
        <f t="shared" ref="DX21" si="1284">COUNTIF(DX9:DX15,"指定対象外週")</f>
        <v>0</v>
      </c>
      <c r="DY21" s="30"/>
      <c r="DZ21" s="92">
        <f t="shared" ref="DZ21" si="1285">COUNTIF(DZ9:DZ15,"指定対象外週")</f>
        <v>0</v>
      </c>
      <c r="EA21" s="30"/>
      <c r="EB21" s="92">
        <f t="shared" ref="EB21" si="1286">COUNTIF(EB9:EB15,"指定対象外週")</f>
        <v>0</v>
      </c>
      <c r="EC21" s="30"/>
      <c r="ED21" s="92">
        <f t="shared" ref="ED21" si="1287">COUNTIF(ED9:ED15,"指定対象外週")</f>
        <v>0</v>
      </c>
      <c r="EE21" s="30"/>
      <c r="EF21" s="92">
        <f t="shared" ref="EF21" si="1288">COUNTIF(EF9:EF15,"指定対象外週")</f>
        <v>0</v>
      </c>
      <c r="EG21" s="30"/>
      <c r="EH21" s="92">
        <f t="shared" ref="EH21" si="1289">COUNTIF(EH9:EH15,"指定対象外週")</f>
        <v>0</v>
      </c>
      <c r="EI21" s="30"/>
      <c r="EJ21" s="92">
        <f t="shared" ref="EJ21" si="1290">COUNTIF(EJ9:EJ15,"指定対象外週")</f>
        <v>0</v>
      </c>
      <c r="EK21" s="30"/>
      <c r="EL21" s="92">
        <f t="shared" ref="EL21" si="1291">COUNTIF(EL9:EL15,"指定対象外週")</f>
        <v>0</v>
      </c>
      <c r="EM21" s="30"/>
      <c r="EN21" s="92">
        <f t="shared" ref="EN21" si="1292">COUNTIF(EN9:EN15,"指定対象外週")</f>
        <v>0</v>
      </c>
      <c r="EO21" s="30"/>
      <c r="EP21" s="92">
        <f t="shared" ref="EP21" si="1293">COUNTIF(EP9:EP15,"指定対象外週")</f>
        <v>0</v>
      </c>
      <c r="EQ21" s="30"/>
      <c r="ER21" s="92">
        <f t="shared" ref="ER21" si="1294">COUNTIF(ER9:ER15,"指定対象外週")</f>
        <v>7</v>
      </c>
      <c r="ES21" s="30"/>
      <c r="ET21" s="92">
        <f t="shared" ref="ET21" si="1295">COUNTIF(ET9:ET15,"指定対象外週")</f>
        <v>7</v>
      </c>
      <c r="EU21" s="30"/>
      <c r="EV21" s="92">
        <f t="shared" ref="EV21" si="1296">COUNTIF(EV9:EV15,"指定対象外週")</f>
        <v>7</v>
      </c>
      <c r="EW21" s="30"/>
      <c r="EX21" s="92">
        <f t="shared" ref="EX21" si="1297">COUNTIF(EX9:EX15,"指定対象外週")</f>
        <v>7</v>
      </c>
      <c r="EY21" s="30"/>
      <c r="EZ21" s="92">
        <f t="shared" ref="EZ21" si="1298">COUNTIF(EZ9:EZ15,"指定対象外週")</f>
        <v>7</v>
      </c>
      <c r="FA21" s="30"/>
      <c r="FB21" s="92">
        <f t="shared" ref="FB21" si="1299">COUNTIF(FB9:FB15,"指定対象外週")</f>
        <v>0</v>
      </c>
      <c r="FC21" s="30"/>
      <c r="FD21" s="92">
        <f t="shared" ref="FD21" si="1300">COUNTIF(FD9:FD15,"指定対象外週")</f>
        <v>0</v>
      </c>
      <c r="FE21" s="30"/>
      <c r="FF21" s="92">
        <f t="shared" ref="FF21" si="1301">COUNTIF(FF9:FF15,"指定対象外週")</f>
        <v>0</v>
      </c>
      <c r="FG21" s="30"/>
      <c r="FH21" s="92">
        <f t="shared" ref="FH21" si="1302">COUNTIF(FH9:FH15,"指定対象外週")</f>
        <v>0</v>
      </c>
      <c r="FI21" s="30"/>
      <c r="FJ21" s="92">
        <f t="shared" ref="FJ21" si="1303">COUNTIF(FJ9:FJ15,"指定対象外週")</f>
        <v>0</v>
      </c>
      <c r="FK21" s="30"/>
      <c r="FL21" s="92">
        <f t="shared" ref="FL21" si="1304">COUNTIF(FL9:FL15,"指定対象外週")</f>
        <v>0</v>
      </c>
      <c r="FM21" s="30"/>
      <c r="FN21" s="92">
        <f t="shared" ref="FN21" si="1305">COUNTIF(FN9:FN15,"指定対象外週")</f>
        <v>0</v>
      </c>
      <c r="FO21" s="30"/>
      <c r="FP21" s="92">
        <f t="shared" ref="FP21" si="1306">COUNTIF(FP9:FP15,"指定対象外週")</f>
        <v>0</v>
      </c>
      <c r="FQ21" s="30"/>
      <c r="FR21" s="92">
        <f t="shared" ref="FR21" si="1307">COUNTIF(FR9:FR15,"指定対象外週")</f>
        <v>0</v>
      </c>
      <c r="FS21" s="30"/>
      <c r="FT21" s="92">
        <f t="shared" ref="FT21" si="1308">COUNTIF(FT9:FT15,"指定対象外週")</f>
        <v>0</v>
      </c>
      <c r="FU21" s="30"/>
      <c r="FV21" s="92">
        <f t="shared" ref="FV21" si="1309">COUNTIF(FV9:FV15,"指定対象外週")</f>
        <v>0</v>
      </c>
      <c r="FW21" s="30"/>
      <c r="FX21" s="92">
        <f t="shared" ref="FX21" si="1310">COUNTIF(FX9:FX15,"指定対象外週")</f>
        <v>0</v>
      </c>
      <c r="FY21" s="30"/>
      <c r="FZ21" s="92">
        <f t="shared" ref="FZ21" si="1311">COUNTIF(FZ9:FZ15,"指定対象外週")</f>
        <v>0</v>
      </c>
      <c r="GA21" s="30"/>
      <c r="GB21" s="92">
        <f t="shared" ref="GB21" si="1312">COUNTIF(GB9:GB15,"指定対象外週")</f>
        <v>0</v>
      </c>
      <c r="GC21" s="30"/>
      <c r="GD21" s="92">
        <f t="shared" ref="GD21" si="1313">COUNTIF(GD9:GD15,"指定対象外週")</f>
        <v>0</v>
      </c>
      <c r="GE21" s="30"/>
      <c r="GF21" s="92">
        <f t="shared" ref="GF21" si="1314">COUNTIF(GF9:GF15,"指定対象外週")</f>
        <v>0</v>
      </c>
      <c r="GG21" s="30"/>
      <c r="GH21" s="92">
        <f t="shared" ref="GH21" si="1315">COUNTIF(GH9:GH15,"指定対象外週")</f>
        <v>0</v>
      </c>
      <c r="GI21" s="30"/>
      <c r="GJ21" s="92">
        <f t="shared" ref="GJ21" si="1316">COUNTIF(GJ9:GJ15,"指定対象外週")</f>
        <v>0</v>
      </c>
      <c r="GK21" s="30"/>
      <c r="GL21" s="92">
        <f t="shared" ref="GL21" si="1317">COUNTIF(GL9:GL15,"指定対象外週")</f>
        <v>0</v>
      </c>
      <c r="GM21" s="30"/>
      <c r="GN21" s="92">
        <f t="shared" ref="GN21" si="1318">COUNTIF(GN9:GN15,"指定対象外週")</f>
        <v>0</v>
      </c>
      <c r="GO21" s="30"/>
      <c r="GP21" s="92">
        <f t="shared" ref="GP21" si="1319">COUNTIF(GP9:GP15,"指定対象外週")</f>
        <v>0</v>
      </c>
      <c r="GQ21" s="30"/>
      <c r="GR21" s="92">
        <f t="shared" ref="GR21" si="1320">COUNTIF(GR9:GR15,"指定対象外週")</f>
        <v>0</v>
      </c>
      <c r="GS21" s="30"/>
      <c r="GT21" s="92">
        <f t="shared" ref="GT21" si="1321">COUNTIF(GT9:GT15,"指定対象外週")</f>
        <v>0</v>
      </c>
      <c r="GU21" s="30"/>
      <c r="GV21" s="92">
        <f t="shared" ref="GV21" si="1322">COUNTIF(GV9:GV15,"指定対象外週")</f>
        <v>0</v>
      </c>
      <c r="GW21" s="30"/>
      <c r="GX21" s="92">
        <f t="shared" ref="GX21" si="1323">COUNTIF(GX9:GX15,"指定対象外週")</f>
        <v>0</v>
      </c>
      <c r="GY21" s="30"/>
      <c r="GZ21" s="92">
        <f t="shared" ref="GZ21" si="1324">COUNTIF(GZ9:GZ15,"指定対象外週")</f>
        <v>0</v>
      </c>
      <c r="HA21" s="30"/>
      <c r="HB21" s="92">
        <f t="shared" ref="HB21" si="1325">COUNTIF(HB9:HB15,"指定対象外週")</f>
        <v>0</v>
      </c>
      <c r="HC21" s="30"/>
      <c r="HD21" s="92">
        <f t="shared" ref="HD21" si="1326">COUNTIF(HD9:HD15,"指定対象外週")</f>
        <v>0</v>
      </c>
      <c r="HE21" s="30"/>
      <c r="HF21" s="92">
        <f t="shared" ref="HF21" si="1327">COUNTIF(HF9:HF15,"指定対象外週")</f>
        <v>0</v>
      </c>
      <c r="HG21" s="30"/>
      <c r="HH21" s="93">
        <f t="shared" ref="HH21" si="1328">COUNTIF(HH9:HH15,"指定対象外週")</f>
        <v>0</v>
      </c>
    </row>
    <row r="22" spans="1:216" s="3" customFormat="1">
      <c r="B22" s="20" t="str">
        <f t="shared" ref="B22:B27" si="1329">IF(A22="","",TEXT(A22,"aaa"))</f>
        <v/>
      </c>
      <c r="F22" s="22"/>
      <c r="G22" s="94" t="s">
        <v>33</v>
      </c>
      <c r="H22" s="30"/>
      <c r="I22" s="30"/>
      <c r="J22" s="92">
        <f>SUM(J17:J21)</f>
        <v>7</v>
      </c>
      <c r="K22" s="30"/>
      <c r="L22" s="92">
        <f t="shared" ref="L22" si="1330">SUM(L17:L21)</f>
        <v>7</v>
      </c>
      <c r="M22" s="30"/>
      <c r="N22" s="92">
        <f t="shared" ref="N22" si="1331">SUM(N17:N21)</f>
        <v>7</v>
      </c>
      <c r="O22" s="30"/>
      <c r="P22" s="92">
        <f t="shared" ref="P22" si="1332">SUM(P17:P21)</f>
        <v>7</v>
      </c>
      <c r="Q22" s="30"/>
      <c r="R22" s="92">
        <f t="shared" ref="R22" si="1333">SUM(R17:R21)</f>
        <v>0</v>
      </c>
      <c r="S22" s="30"/>
      <c r="T22" s="92">
        <f t="shared" ref="T22" si="1334">SUM(T17:T21)</f>
        <v>3</v>
      </c>
      <c r="U22" s="30"/>
      <c r="V22" s="92">
        <f t="shared" ref="V22" si="1335">SUM(V17:V21)</f>
        <v>0</v>
      </c>
      <c r="W22" s="30"/>
      <c r="X22" s="92">
        <f t="shared" ref="X22" si="1336">SUM(X17:X21)</f>
        <v>0</v>
      </c>
      <c r="Y22" s="30"/>
      <c r="Z22" s="92">
        <f t="shared" ref="Z22" si="1337">SUM(Z17:Z21)</f>
        <v>0</v>
      </c>
      <c r="AA22" s="30"/>
      <c r="AB22" s="92">
        <f t="shared" ref="AB22" si="1338">SUM(AB17:AB21)</f>
        <v>0</v>
      </c>
      <c r="AC22" s="30"/>
      <c r="AD22" s="92">
        <f t="shared" ref="AD22" si="1339">SUM(AD17:AD21)</f>
        <v>0</v>
      </c>
      <c r="AE22" s="30"/>
      <c r="AF22" s="92">
        <f t="shared" ref="AF22" si="1340">SUM(AF17:AF21)</f>
        <v>0</v>
      </c>
      <c r="AG22" s="30"/>
      <c r="AH22" s="92">
        <f t="shared" ref="AH22" si="1341">SUM(AH17:AH21)</f>
        <v>0</v>
      </c>
      <c r="AI22" s="30"/>
      <c r="AJ22" s="92">
        <f t="shared" ref="AJ22" si="1342">SUM(AJ17:AJ21)</f>
        <v>0</v>
      </c>
      <c r="AK22" s="30"/>
      <c r="AL22" s="92">
        <f t="shared" ref="AL22" si="1343">SUM(AL17:AL21)</f>
        <v>0</v>
      </c>
      <c r="AM22" s="30"/>
      <c r="AN22" s="92">
        <f t="shared" ref="AN22" si="1344">SUM(AN17:AN21)</f>
        <v>0</v>
      </c>
      <c r="AO22" s="30"/>
      <c r="AP22" s="92">
        <f t="shared" ref="AP22" si="1345">SUM(AP17:AP21)</f>
        <v>0</v>
      </c>
      <c r="AQ22" s="30"/>
      <c r="AR22" s="92">
        <f t="shared" ref="AR22" si="1346">SUM(AR17:AR21)</f>
        <v>7</v>
      </c>
      <c r="AS22" s="30"/>
      <c r="AT22" s="92">
        <f t="shared" ref="AT22" si="1347">SUM(AT17:AT21)</f>
        <v>7</v>
      </c>
      <c r="AU22" s="30"/>
      <c r="AV22" s="92">
        <f t="shared" ref="AV22" si="1348">SUM(AV17:AV21)</f>
        <v>7</v>
      </c>
      <c r="AW22" s="30"/>
      <c r="AX22" s="92">
        <f t="shared" ref="AX22" si="1349">SUM(AX17:AX21)</f>
        <v>0</v>
      </c>
      <c r="AY22" s="30"/>
      <c r="AZ22" s="92">
        <f t="shared" ref="AZ22" si="1350">SUM(AZ17:AZ21)</f>
        <v>3</v>
      </c>
      <c r="BA22" s="30"/>
      <c r="BB22" s="92">
        <f t="shared" ref="BB22" si="1351">SUM(BB17:BB21)</f>
        <v>0</v>
      </c>
      <c r="BC22" s="30"/>
      <c r="BD22" s="92">
        <f t="shared" ref="BD22" si="1352">SUM(BD17:BD21)</f>
        <v>0</v>
      </c>
      <c r="BE22" s="30"/>
      <c r="BF22" s="92">
        <f t="shared" ref="BF22" si="1353">SUM(BF17:BF21)</f>
        <v>0</v>
      </c>
      <c r="BG22" s="30"/>
      <c r="BH22" s="92">
        <f t="shared" ref="BH22" si="1354">SUM(BH17:BH21)</f>
        <v>0</v>
      </c>
      <c r="BI22" s="30"/>
      <c r="BJ22" s="92">
        <f t="shared" ref="BJ22" si="1355">SUM(BJ17:BJ21)</f>
        <v>0</v>
      </c>
      <c r="BK22" s="30"/>
      <c r="BL22" s="92">
        <f t="shared" ref="BL22" si="1356">SUM(BL17:BL21)</f>
        <v>0</v>
      </c>
      <c r="BM22" s="30"/>
      <c r="BN22" s="92">
        <f t="shared" ref="BN22" si="1357">SUM(BN17:BN21)</f>
        <v>0</v>
      </c>
      <c r="BO22" s="30"/>
      <c r="BP22" s="92">
        <f t="shared" ref="BP22" si="1358">SUM(BP17:BP21)</f>
        <v>0</v>
      </c>
      <c r="BQ22" s="30"/>
      <c r="BR22" s="92">
        <f t="shared" ref="BR22" si="1359">SUM(BR17:BR21)</f>
        <v>0</v>
      </c>
      <c r="BS22" s="30"/>
      <c r="BT22" s="92">
        <f t="shared" ref="BT22" si="1360">SUM(BT17:BT21)</f>
        <v>0</v>
      </c>
      <c r="BU22" s="30"/>
      <c r="BV22" s="92">
        <f t="shared" ref="BV22" si="1361">SUM(BV17:BV21)</f>
        <v>0</v>
      </c>
      <c r="BW22" s="30"/>
      <c r="BX22" s="92">
        <f t="shared" ref="BX22" si="1362">SUM(BX17:BX21)</f>
        <v>0</v>
      </c>
      <c r="BY22" s="30"/>
      <c r="BZ22" s="92">
        <f t="shared" ref="BZ22" si="1363">SUM(BZ17:BZ21)</f>
        <v>0</v>
      </c>
      <c r="CA22" s="30"/>
      <c r="CB22" s="92">
        <f t="shared" ref="CB22" si="1364">SUM(CB17:CB21)</f>
        <v>0</v>
      </c>
      <c r="CC22" s="30"/>
      <c r="CD22" s="92">
        <f t="shared" ref="CD22" si="1365">SUM(CD17:CD21)</f>
        <v>0</v>
      </c>
      <c r="CE22" s="30"/>
      <c r="CF22" s="92">
        <f t="shared" ref="CF22" si="1366">SUM(CF17:CF21)</f>
        <v>0</v>
      </c>
      <c r="CG22" s="30"/>
      <c r="CH22" s="92">
        <f t="shared" ref="CH22" si="1367">SUM(CH17:CH21)</f>
        <v>5</v>
      </c>
      <c r="CI22" s="30"/>
      <c r="CJ22" s="92">
        <f t="shared" ref="CJ22" si="1368">SUM(CJ17:CJ21)</f>
        <v>1</v>
      </c>
      <c r="CK22" s="30"/>
      <c r="CL22" s="92">
        <f t="shared" ref="CL22" si="1369">SUM(CL17:CL21)</f>
        <v>0</v>
      </c>
      <c r="CM22" s="30"/>
      <c r="CN22" s="92">
        <f t="shared" ref="CN22" si="1370">SUM(CN17:CN21)</f>
        <v>0</v>
      </c>
      <c r="CO22" s="30"/>
      <c r="CP22" s="92">
        <f t="shared" ref="CP22" si="1371">SUM(CP17:CP21)</f>
        <v>0</v>
      </c>
      <c r="CQ22" s="30"/>
      <c r="CR22" s="92">
        <f t="shared" ref="CR22" si="1372">SUM(CR17:CR21)</f>
        <v>0</v>
      </c>
      <c r="CS22" s="30"/>
      <c r="CT22" s="92">
        <f t="shared" ref="CT22" si="1373">SUM(CT17:CT21)</f>
        <v>0</v>
      </c>
      <c r="CU22" s="30"/>
      <c r="CV22" s="92">
        <f t="shared" ref="CV22" si="1374">SUM(CV17:CV21)</f>
        <v>0</v>
      </c>
      <c r="CW22" s="30"/>
      <c r="CX22" s="92">
        <f t="shared" ref="CX22" si="1375">SUM(CX17:CX21)</f>
        <v>0</v>
      </c>
      <c r="CY22" s="30"/>
      <c r="CZ22" s="92">
        <f t="shared" ref="CZ22" si="1376">SUM(CZ17:CZ21)</f>
        <v>0</v>
      </c>
      <c r="DA22" s="30"/>
      <c r="DB22" s="92">
        <f t="shared" ref="DB22" si="1377">SUM(DB17:DB21)</f>
        <v>0</v>
      </c>
      <c r="DC22" s="30"/>
      <c r="DD22" s="92">
        <f t="shared" ref="DD22" si="1378">SUM(DD17:DD21)</f>
        <v>0</v>
      </c>
      <c r="DE22" s="30"/>
      <c r="DF22" s="92">
        <f t="shared" ref="DF22" si="1379">SUM(DF17:DF21)</f>
        <v>0</v>
      </c>
      <c r="DG22" s="30"/>
      <c r="DH22" s="92">
        <f t="shared" ref="DH22" si="1380">SUM(DH17:DH21)</f>
        <v>0</v>
      </c>
      <c r="DI22" s="30"/>
      <c r="DJ22" s="92">
        <f t="shared" ref="DJ22" si="1381">SUM(DJ17:DJ21)</f>
        <v>0</v>
      </c>
      <c r="DK22" s="30"/>
      <c r="DL22" s="92">
        <f t="shared" ref="DL22" si="1382">SUM(DL17:DL21)</f>
        <v>0</v>
      </c>
      <c r="DM22" s="30"/>
      <c r="DN22" s="92">
        <f t="shared" ref="DN22" si="1383">SUM(DN17:DN21)</f>
        <v>0</v>
      </c>
      <c r="DO22" s="30"/>
      <c r="DP22" s="92">
        <f t="shared" ref="DP22" si="1384">SUM(DP17:DP21)</f>
        <v>0</v>
      </c>
      <c r="DQ22" s="30"/>
      <c r="DR22" s="92">
        <f t="shared" ref="DR22" si="1385">SUM(DR17:DR21)</f>
        <v>0</v>
      </c>
      <c r="DS22" s="30"/>
      <c r="DT22" s="92">
        <f t="shared" ref="DT22" si="1386">SUM(DT17:DT21)</f>
        <v>0</v>
      </c>
      <c r="DU22" s="30"/>
      <c r="DV22" s="92">
        <f t="shared" ref="DV22" si="1387">SUM(DV17:DV21)</f>
        <v>0</v>
      </c>
      <c r="DW22" s="30"/>
      <c r="DX22" s="92">
        <f t="shared" ref="DX22" si="1388">SUM(DX17:DX21)</f>
        <v>0</v>
      </c>
      <c r="DY22" s="30"/>
      <c r="DZ22" s="92">
        <f t="shared" ref="DZ22" si="1389">SUM(DZ17:DZ21)</f>
        <v>0</v>
      </c>
      <c r="EA22" s="30"/>
      <c r="EB22" s="92">
        <f t="shared" ref="EB22" si="1390">SUM(EB17:EB21)</f>
        <v>0</v>
      </c>
      <c r="EC22" s="30"/>
      <c r="ED22" s="92">
        <f t="shared" ref="ED22" si="1391">SUM(ED17:ED21)</f>
        <v>0</v>
      </c>
      <c r="EE22" s="30"/>
      <c r="EF22" s="92">
        <f t="shared" ref="EF22" si="1392">SUM(EF17:EF21)</f>
        <v>0</v>
      </c>
      <c r="EG22" s="30"/>
      <c r="EH22" s="92">
        <f t="shared" ref="EH22" si="1393">SUM(EH17:EH21)</f>
        <v>0</v>
      </c>
      <c r="EI22" s="30"/>
      <c r="EJ22" s="92">
        <f t="shared" ref="EJ22" si="1394">SUM(EJ17:EJ21)</f>
        <v>0</v>
      </c>
      <c r="EK22" s="30"/>
      <c r="EL22" s="92">
        <f t="shared" ref="EL22" si="1395">SUM(EL17:EL21)</f>
        <v>5</v>
      </c>
      <c r="EM22" s="30"/>
      <c r="EN22" s="92">
        <f t="shared" ref="EN22" si="1396">SUM(EN17:EN21)</f>
        <v>0</v>
      </c>
      <c r="EO22" s="30"/>
      <c r="EP22" s="92">
        <f t="shared" ref="EP22" si="1397">SUM(EP17:EP21)</f>
        <v>0</v>
      </c>
      <c r="EQ22" s="30"/>
      <c r="ER22" s="92">
        <f t="shared" ref="ER22" si="1398">SUM(ER17:ER21)</f>
        <v>7</v>
      </c>
      <c r="ES22" s="30"/>
      <c r="ET22" s="92">
        <f t="shared" ref="ET22" si="1399">SUM(ET17:ET21)</f>
        <v>7</v>
      </c>
      <c r="EU22" s="30"/>
      <c r="EV22" s="92">
        <f t="shared" ref="EV22" si="1400">SUM(EV17:EV21)</f>
        <v>7</v>
      </c>
      <c r="EW22" s="30"/>
      <c r="EX22" s="92">
        <f t="shared" ref="EX22" si="1401">SUM(EX17:EX21)</f>
        <v>7</v>
      </c>
      <c r="EY22" s="30"/>
      <c r="EZ22" s="92">
        <f t="shared" ref="EZ22" si="1402">SUM(EZ17:EZ21)</f>
        <v>7</v>
      </c>
      <c r="FA22" s="30"/>
      <c r="FB22" s="92">
        <f t="shared" ref="FB22" si="1403">SUM(FB17:FB21)</f>
        <v>0</v>
      </c>
      <c r="FC22" s="30"/>
      <c r="FD22" s="92">
        <f t="shared" ref="FD22" si="1404">SUM(FD17:FD21)</f>
        <v>3</v>
      </c>
      <c r="FE22" s="30"/>
      <c r="FF22" s="92">
        <f t="shared" ref="FF22" si="1405">SUM(FF17:FF21)</f>
        <v>0</v>
      </c>
      <c r="FG22" s="30"/>
      <c r="FH22" s="92">
        <f t="shared" ref="FH22" si="1406">SUM(FH17:FH21)</f>
        <v>0</v>
      </c>
      <c r="FI22" s="30"/>
      <c r="FJ22" s="92">
        <f t="shared" ref="FJ22" si="1407">SUM(FJ17:FJ21)</f>
        <v>0</v>
      </c>
      <c r="FK22" s="30"/>
      <c r="FL22" s="92">
        <f t="shared" ref="FL22" si="1408">SUM(FL17:FL21)</f>
        <v>0</v>
      </c>
      <c r="FM22" s="30"/>
      <c r="FN22" s="92">
        <f t="shared" ref="FN22" si="1409">SUM(FN17:FN21)</f>
        <v>0</v>
      </c>
      <c r="FO22" s="30"/>
      <c r="FP22" s="92">
        <f t="shared" ref="FP22" si="1410">SUM(FP17:FP21)</f>
        <v>0</v>
      </c>
      <c r="FQ22" s="30"/>
      <c r="FR22" s="92">
        <f t="shared" ref="FR22" si="1411">SUM(FR17:FR21)</f>
        <v>0</v>
      </c>
      <c r="FS22" s="30"/>
      <c r="FT22" s="92">
        <f t="shared" ref="FT22" si="1412">SUM(FT17:FT21)</f>
        <v>0</v>
      </c>
      <c r="FU22" s="30"/>
      <c r="FV22" s="92">
        <f t="shared" ref="FV22" si="1413">SUM(FV17:FV21)</f>
        <v>0</v>
      </c>
      <c r="FW22" s="30"/>
      <c r="FX22" s="92">
        <f t="shared" ref="FX22" si="1414">SUM(FX17:FX21)</f>
        <v>0</v>
      </c>
      <c r="FY22" s="30"/>
      <c r="FZ22" s="92">
        <f t="shared" ref="FZ22" si="1415">SUM(FZ17:FZ21)</f>
        <v>0</v>
      </c>
      <c r="GA22" s="30"/>
      <c r="GB22" s="92">
        <f t="shared" ref="GB22" si="1416">SUM(GB17:GB21)</f>
        <v>0</v>
      </c>
      <c r="GC22" s="30"/>
      <c r="GD22" s="92">
        <f t="shared" ref="GD22" si="1417">SUM(GD17:GD21)</f>
        <v>0</v>
      </c>
      <c r="GE22" s="30"/>
      <c r="GF22" s="92">
        <f t="shared" ref="GF22" si="1418">SUM(GF17:GF21)</f>
        <v>0</v>
      </c>
      <c r="GG22" s="30"/>
      <c r="GH22" s="92">
        <f t="shared" ref="GH22" si="1419">SUM(GH17:GH21)</f>
        <v>5</v>
      </c>
      <c r="GI22" s="30"/>
      <c r="GJ22" s="92">
        <f t="shared" ref="GJ22" si="1420">SUM(GJ17:GJ21)</f>
        <v>1</v>
      </c>
      <c r="GK22" s="30"/>
      <c r="GL22" s="92">
        <f t="shared" ref="GL22" si="1421">SUM(GL17:GL21)</f>
        <v>0</v>
      </c>
      <c r="GM22" s="30"/>
      <c r="GN22" s="92">
        <f t="shared" ref="GN22" si="1422">SUM(GN17:GN21)</f>
        <v>0</v>
      </c>
      <c r="GO22" s="30"/>
      <c r="GP22" s="92">
        <f t="shared" ref="GP22" si="1423">SUM(GP17:GP21)</f>
        <v>0</v>
      </c>
      <c r="GQ22" s="30"/>
      <c r="GR22" s="92">
        <f t="shared" ref="GR22" si="1424">SUM(GR17:GR21)</f>
        <v>0</v>
      </c>
      <c r="GS22" s="30"/>
      <c r="GT22" s="92">
        <f t="shared" ref="GT22" si="1425">SUM(GT17:GT21)</f>
        <v>0</v>
      </c>
      <c r="GU22" s="30"/>
      <c r="GV22" s="92">
        <f t="shared" ref="GV22" si="1426">SUM(GV17:GV21)</f>
        <v>0</v>
      </c>
      <c r="GW22" s="30"/>
      <c r="GX22" s="92">
        <f t="shared" ref="GX22" si="1427">SUM(GX17:GX21)</f>
        <v>0</v>
      </c>
      <c r="GY22" s="30"/>
      <c r="GZ22" s="92">
        <f t="shared" ref="GZ22" si="1428">SUM(GZ17:GZ21)</f>
        <v>0</v>
      </c>
      <c r="HA22" s="30"/>
      <c r="HB22" s="92">
        <f t="shared" ref="HB22" si="1429">SUM(HB17:HB21)</f>
        <v>0</v>
      </c>
      <c r="HC22" s="30"/>
      <c r="HD22" s="92">
        <f t="shared" ref="HD22" si="1430">SUM(HD17:HD21)</f>
        <v>0</v>
      </c>
      <c r="HE22" s="30"/>
      <c r="HF22" s="92">
        <f t="shared" ref="HF22" si="1431">SUM(HF17:HF21)</f>
        <v>0</v>
      </c>
      <c r="HG22" s="30"/>
      <c r="HH22" s="93">
        <f t="shared" ref="HH22" si="1432">SUM(HH17:HH21)</f>
        <v>0</v>
      </c>
    </row>
    <row r="23" spans="1:216" s="61" customFormat="1" ht="25.5">
      <c r="B23" s="62" t="str">
        <f t="shared" si="1329"/>
        <v/>
      </c>
      <c r="F23" s="101"/>
      <c r="G23" s="95" t="s">
        <v>48</v>
      </c>
      <c r="H23" s="96"/>
      <c r="I23" s="96"/>
      <c r="J23" s="96" t="str">
        <f>IF(OR(COUNTIF(J9:J15,"#N/A")&gt;0, J22&gt;=1), "判断対象外", "判断対象")</f>
        <v>判断対象外</v>
      </c>
      <c r="K23" s="96"/>
      <c r="L23" s="96" t="str">
        <f t="shared" ref="L23" si="1433">IF(OR(COUNTIF(L9:L15,"#N/A")&gt;0, L22&gt;=1), "判断対象外", "判断対象")</f>
        <v>判断対象外</v>
      </c>
      <c r="M23" s="96"/>
      <c r="N23" s="96" t="str">
        <f t="shared" ref="N23" si="1434">IF(OR(COUNTIF(N9:N15,"#N/A")&gt;0, N22&gt;=1), "判断対象外", "判断対象")</f>
        <v>判断対象外</v>
      </c>
      <c r="O23" s="96"/>
      <c r="P23" s="96" t="str">
        <f>IF(OR(COUNTIF(P9:P15,"#N/A")&gt;0, P22&gt;=1), "判断対象外", "判断対象")</f>
        <v>判断対象外</v>
      </c>
      <c r="Q23" s="96"/>
      <c r="R23" s="96" t="str">
        <f t="shared" ref="R23" si="1435">IF(OR(COUNTIF(R9:R15,"#N/A")&gt;0, R22&gt;=1), "判断対象外", "判断対象")</f>
        <v>判断対象</v>
      </c>
      <c r="S23" s="96"/>
      <c r="T23" s="96" t="str">
        <f t="shared" ref="T23" si="1436">IF(OR(COUNTIF(T9:T15,"#N/A")&gt;0, T22&gt;=1), "判断対象外", "判断対象")</f>
        <v>判断対象外</v>
      </c>
      <c r="U23" s="96"/>
      <c r="V23" s="96" t="str">
        <f t="shared" ref="V23" si="1437">IF(OR(COUNTIF(V9:V15,"#N/A")&gt;0, V22&gt;=1), "判断対象外", "判断対象")</f>
        <v>判断対象</v>
      </c>
      <c r="W23" s="96"/>
      <c r="X23" s="96" t="str">
        <f t="shared" ref="X23" si="1438">IF(OR(COUNTIF(X9:X15,"#N/A")&gt;0, X22&gt;=1), "判断対象外", "判断対象")</f>
        <v>判断対象</v>
      </c>
      <c r="Y23" s="96"/>
      <c r="Z23" s="96" t="str">
        <f t="shared" ref="Z23" si="1439">IF(OR(COUNTIF(Z9:Z15,"#N/A")&gt;0, Z22&gt;=1), "判断対象外", "判断対象")</f>
        <v>判断対象</v>
      </c>
      <c r="AA23" s="96"/>
      <c r="AB23" s="96" t="str">
        <f t="shared" ref="AB23" si="1440">IF(OR(COUNTIF(AB9:AB15,"#N/A")&gt;0, AB22&gt;=1), "判断対象外", "判断対象")</f>
        <v>判断対象</v>
      </c>
      <c r="AC23" s="96"/>
      <c r="AD23" s="96" t="str">
        <f t="shared" ref="AD23" si="1441">IF(OR(COUNTIF(AD9:AD15,"#N/A")&gt;0, AD22&gt;=1), "判断対象外", "判断対象")</f>
        <v>判断対象</v>
      </c>
      <c r="AE23" s="96"/>
      <c r="AF23" s="96" t="str">
        <f t="shared" ref="AF23" si="1442">IF(OR(COUNTIF(AF9:AF15,"#N/A")&gt;0, AF22&gt;=1), "判断対象外", "判断対象")</f>
        <v>判断対象</v>
      </c>
      <c r="AG23" s="96"/>
      <c r="AH23" s="96" t="str">
        <f t="shared" ref="AH23" si="1443">IF(OR(COUNTIF(AH9:AH15,"#N/A")&gt;0, AH22&gt;=1), "判断対象外", "判断対象")</f>
        <v>判断対象</v>
      </c>
      <c r="AI23" s="96"/>
      <c r="AJ23" s="96" t="str">
        <f t="shared" ref="AJ23" si="1444">IF(OR(COUNTIF(AJ9:AJ15,"#N/A")&gt;0, AJ22&gt;=1), "判断対象外", "判断対象")</f>
        <v>判断対象</v>
      </c>
      <c r="AK23" s="96"/>
      <c r="AL23" s="96" t="str">
        <f t="shared" ref="AL23" si="1445">IF(OR(COUNTIF(AL9:AL15,"#N/A")&gt;0, AL22&gt;=1), "判断対象外", "判断対象")</f>
        <v>判断対象</v>
      </c>
      <c r="AM23" s="96"/>
      <c r="AN23" s="96" t="str">
        <f t="shared" ref="AN23" si="1446">IF(OR(COUNTIF(AN9:AN15,"#N/A")&gt;0, AN22&gt;=1), "判断対象外", "判断対象")</f>
        <v>判断対象</v>
      </c>
      <c r="AO23" s="96"/>
      <c r="AP23" s="96" t="str">
        <f t="shared" ref="AP23" si="1447">IF(OR(COUNTIF(AP9:AP15,"#N/A")&gt;0, AP22&gt;=1), "判断対象外", "判断対象")</f>
        <v>判断対象</v>
      </c>
      <c r="AQ23" s="96"/>
      <c r="AR23" s="96" t="str">
        <f t="shared" ref="AR23" si="1448">IF(OR(COUNTIF(AR9:AR15,"#N/A")&gt;0, AR22&gt;=1), "判断対象外", "判断対象")</f>
        <v>判断対象外</v>
      </c>
      <c r="AS23" s="96"/>
      <c r="AT23" s="96" t="str">
        <f t="shared" ref="AT23" si="1449">IF(OR(COUNTIF(AT9:AT15,"#N/A")&gt;0, AT22&gt;=1), "判断対象外", "判断対象")</f>
        <v>判断対象外</v>
      </c>
      <c r="AU23" s="96"/>
      <c r="AV23" s="96" t="str">
        <f t="shared" ref="AV23" si="1450">IF(OR(COUNTIF(AV9:AV15,"#N/A")&gt;0, AV22&gt;=1), "判断対象外", "判断対象")</f>
        <v>判断対象外</v>
      </c>
      <c r="AW23" s="96"/>
      <c r="AX23" s="96" t="str">
        <f t="shared" ref="AX23" si="1451">IF(OR(COUNTIF(AX9:AX15,"#N/A")&gt;0, AX22&gt;=1), "判断対象外", "判断対象")</f>
        <v>判断対象</v>
      </c>
      <c r="AY23" s="96"/>
      <c r="AZ23" s="96" t="str">
        <f t="shared" ref="AZ23" si="1452">IF(OR(COUNTIF(AZ9:AZ15,"#N/A")&gt;0, AZ22&gt;=1), "判断対象外", "判断対象")</f>
        <v>判断対象外</v>
      </c>
      <c r="BA23" s="96"/>
      <c r="BB23" s="96" t="str">
        <f t="shared" ref="BB23" si="1453">IF(OR(COUNTIF(BB9:BB15,"#N/A")&gt;0, BB22&gt;=1), "判断対象外", "判断対象")</f>
        <v>判断対象</v>
      </c>
      <c r="BC23" s="96"/>
      <c r="BD23" s="96" t="str">
        <f t="shared" ref="BD23" si="1454">IF(OR(COUNTIF(BD9:BD15,"#N/A")&gt;0, BD22&gt;=1), "判断対象外", "判断対象")</f>
        <v>判断対象</v>
      </c>
      <c r="BE23" s="96"/>
      <c r="BF23" s="96" t="str">
        <f t="shared" ref="BF23" si="1455">IF(OR(COUNTIF(BF9:BF15,"#N/A")&gt;0, BF22&gt;=1), "判断対象外", "判断対象")</f>
        <v>判断対象</v>
      </c>
      <c r="BG23" s="96"/>
      <c r="BH23" s="96" t="str">
        <f t="shared" ref="BH23" si="1456">IF(OR(COUNTIF(BH9:BH15,"#N/A")&gt;0, BH22&gt;=1), "判断対象外", "判断対象")</f>
        <v>判断対象</v>
      </c>
      <c r="BI23" s="96"/>
      <c r="BJ23" s="96" t="str">
        <f t="shared" ref="BJ23" si="1457">IF(OR(COUNTIF(BJ9:BJ15,"#N/A")&gt;0, BJ22&gt;=1), "判断対象外", "判断対象")</f>
        <v>判断対象</v>
      </c>
      <c r="BK23" s="96"/>
      <c r="BL23" s="96" t="str">
        <f t="shared" ref="BL23" si="1458">IF(OR(COUNTIF(BL9:BL15,"#N/A")&gt;0, BL22&gt;=1), "判断対象外", "判断対象")</f>
        <v>判断対象</v>
      </c>
      <c r="BM23" s="96"/>
      <c r="BN23" s="96" t="str">
        <f t="shared" ref="BN23" si="1459">IF(OR(COUNTIF(BN9:BN15,"#N/A")&gt;0, BN22&gt;=1), "判断対象外", "判断対象")</f>
        <v>判断対象</v>
      </c>
      <c r="BO23" s="96"/>
      <c r="BP23" s="96" t="str">
        <f t="shared" ref="BP23" si="1460">IF(OR(COUNTIF(BP9:BP15,"#N/A")&gt;0, BP22&gt;=1), "判断対象外", "判断対象")</f>
        <v>判断対象</v>
      </c>
      <c r="BQ23" s="96"/>
      <c r="BR23" s="96" t="str">
        <f t="shared" ref="BR23" si="1461">IF(OR(COUNTIF(BR9:BR15,"#N/A")&gt;0, BR22&gt;=1), "判断対象外", "判断対象")</f>
        <v>判断対象</v>
      </c>
      <c r="BS23" s="96"/>
      <c r="BT23" s="96" t="str">
        <f t="shared" ref="BT23" si="1462">IF(OR(COUNTIF(BT9:BT15,"#N/A")&gt;0, BT22&gt;=1), "判断対象外", "判断対象")</f>
        <v>判断対象</v>
      </c>
      <c r="BU23" s="96"/>
      <c r="BV23" s="96" t="str">
        <f t="shared" ref="BV23" si="1463">IF(OR(COUNTIF(BV9:BV15,"#N/A")&gt;0, BV22&gt;=1), "判断対象外", "判断対象")</f>
        <v>判断対象</v>
      </c>
      <c r="BW23" s="96"/>
      <c r="BX23" s="96" t="str">
        <f t="shared" ref="BX23" si="1464">IF(OR(COUNTIF(BX9:BX15,"#N/A")&gt;0, BX22&gt;=1), "判断対象外", "判断対象")</f>
        <v>判断対象</v>
      </c>
      <c r="BY23" s="96"/>
      <c r="BZ23" s="96" t="str">
        <f t="shared" ref="BZ23" si="1465">IF(OR(COUNTIF(BZ9:BZ15,"#N/A")&gt;0, BZ22&gt;=1), "判断対象外", "判断対象")</f>
        <v>判断対象</v>
      </c>
      <c r="CA23" s="96"/>
      <c r="CB23" s="96" t="str">
        <f t="shared" ref="CB23" si="1466">IF(OR(COUNTIF(CB9:CB15,"#N/A")&gt;0, CB22&gt;=1), "判断対象外", "判断対象")</f>
        <v>判断対象</v>
      </c>
      <c r="CC23" s="96"/>
      <c r="CD23" s="96" t="str">
        <f t="shared" ref="CD23" si="1467">IF(OR(COUNTIF(CD9:CD15,"#N/A")&gt;0, CD22&gt;=1), "判断対象外", "判断対象")</f>
        <v>判断対象</v>
      </c>
      <c r="CE23" s="96"/>
      <c r="CF23" s="96" t="str">
        <f t="shared" ref="CF23" si="1468">IF(OR(COUNTIF(CF9:CF15,"#N/A")&gt;0, CF22&gt;=1), "判断対象外", "判断対象")</f>
        <v>判断対象</v>
      </c>
      <c r="CG23" s="96"/>
      <c r="CH23" s="96" t="str">
        <f t="shared" ref="CH23" si="1469">IF(OR(COUNTIF(CH9:CH15,"#N/A")&gt;0, CH22&gt;=1), "判断対象外", "判断対象")</f>
        <v>判断対象外</v>
      </c>
      <c r="CI23" s="96"/>
      <c r="CJ23" s="96" t="str">
        <f t="shared" ref="CJ23" si="1470">IF(OR(COUNTIF(CJ9:CJ15,"#N/A")&gt;0, CJ22&gt;=1), "判断対象外", "判断対象")</f>
        <v>判断対象外</v>
      </c>
      <c r="CK23" s="96"/>
      <c r="CL23" s="96" t="str">
        <f t="shared" ref="CL23" si="1471">IF(OR(COUNTIF(CL9:CL15,"#N/A")&gt;0, CL22&gt;=1), "判断対象外", "判断対象")</f>
        <v>判断対象</v>
      </c>
      <c r="CM23" s="96"/>
      <c r="CN23" s="96" t="str">
        <f t="shared" ref="CN23" si="1472">IF(OR(COUNTIF(CN9:CN15,"#N/A")&gt;0, CN22&gt;=1), "判断対象外", "判断対象")</f>
        <v>判断対象</v>
      </c>
      <c r="CO23" s="96"/>
      <c r="CP23" s="96" t="str">
        <f t="shared" ref="CP23" si="1473">IF(OR(COUNTIF(CP9:CP15,"#N/A")&gt;0, CP22&gt;=1), "判断対象外", "判断対象")</f>
        <v>判断対象</v>
      </c>
      <c r="CQ23" s="96"/>
      <c r="CR23" s="96" t="str">
        <f t="shared" ref="CR23" si="1474">IF(OR(COUNTIF(CR9:CR15,"#N/A")&gt;0, CR22&gt;=1), "判断対象外", "判断対象")</f>
        <v>判断対象</v>
      </c>
      <c r="CS23" s="96"/>
      <c r="CT23" s="96" t="str">
        <f t="shared" ref="CT23" si="1475">IF(OR(COUNTIF(CT9:CT15,"#N/A")&gt;0, CT22&gt;=1), "判断対象外", "判断対象")</f>
        <v>判断対象</v>
      </c>
      <c r="CU23" s="96"/>
      <c r="CV23" s="96" t="str">
        <f t="shared" ref="CV23" si="1476">IF(OR(COUNTIF(CV9:CV15,"#N/A")&gt;0, CV22&gt;=1), "判断対象外", "判断対象")</f>
        <v>判断対象</v>
      </c>
      <c r="CW23" s="96"/>
      <c r="CX23" s="96" t="str">
        <f t="shared" ref="CX23" si="1477">IF(OR(COUNTIF(CX9:CX15,"#N/A")&gt;0, CX22&gt;=1), "判断対象外", "判断対象")</f>
        <v>判断対象</v>
      </c>
      <c r="CY23" s="96"/>
      <c r="CZ23" s="96" t="str">
        <f t="shared" ref="CZ23" si="1478">IF(OR(COUNTIF(CZ9:CZ15,"#N/A")&gt;0, CZ22&gt;=1), "判断対象外", "判断対象")</f>
        <v>判断対象</v>
      </c>
      <c r="DA23" s="96"/>
      <c r="DB23" s="96" t="str">
        <f t="shared" ref="DB23" si="1479">IF(OR(COUNTIF(DB9:DB15,"#N/A")&gt;0, DB22&gt;=1), "判断対象外", "判断対象")</f>
        <v>判断対象</v>
      </c>
      <c r="DC23" s="96"/>
      <c r="DD23" s="96" t="str">
        <f t="shared" ref="DD23" si="1480">IF(OR(COUNTIF(DD9:DD15,"#N/A")&gt;0, DD22&gt;=1), "判断対象外", "判断対象")</f>
        <v>判断対象</v>
      </c>
      <c r="DE23" s="96"/>
      <c r="DF23" s="96" t="str">
        <f t="shared" ref="DF23" si="1481">IF(OR(COUNTIF(DF9:DF15,"#N/A")&gt;0, DF22&gt;=1), "判断対象外", "判断対象")</f>
        <v>判断対象</v>
      </c>
      <c r="DG23" s="96"/>
      <c r="DH23" s="96" t="str">
        <f t="shared" ref="DH23" si="1482">IF(OR(COUNTIF(DH9:DH15,"#N/A")&gt;0, DH22&gt;=1), "判断対象外", "判断対象")</f>
        <v>判断対象</v>
      </c>
      <c r="DI23" s="96"/>
      <c r="DJ23" s="96" t="str">
        <f t="shared" ref="DJ23" si="1483">IF(OR(COUNTIF(DJ9:DJ15,"#N/A")&gt;0, DJ22&gt;=1), "判断対象外", "判断対象")</f>
        <v>判断対象</v>
      </c>
      <c r="DK23" s="96"/>
      <c r="DL23" s="96" t="str">
        <f t="shared" ref="DL23" si="1484">IF(OR(COUNTIF(DL9:DL15,"#N/A")&gt;0, DL22&gt;=1), "判断対象外", "判断対象")</f>
        <v>判断対象</v>
      </c>
      <c r="DM23" s="96"/>
      <c r="DN23" s="96" t="str">
        <f t="shared" ref="DN23" si="1485">IF(OR(COUNTIF(DN9:DN15,"#N/A")&gt;0, DN22&gt;=1), "判断対象外", "判断対象")</f>
        <v>判断対象</v>
      </c>
      <c r="DO23" s="96"/>
      <c r="DP23" s="96" t="str">
        <f t="shared" ref="DP23" si="1486">IF(OR(COUNTIF(DP9:DP15,"#N/A")&gt;0, DP22&gt;=1), "判断対象外", "判断対象")</f>
        <v>判断対象</v>
      </c>
      <c r="DQ23" s="96"/>
      <c r="DR23" s="96" t="str">
        <f t="shared" ref="DR23" si="1487">IF(OR(COUNTIF(DR9:DR15,"#N/A")&gt;0, DR22&gt;=1), "判断対象外", "判断対象")</f>
        <v>判断対象</v>
      </c>
      <c r="DS23" s="96"/>
      <c r="DT23" s="96" t="str">
        <f t="shared" ref="DT23" si="1488">IF(OR(COUNTIF(DT9:DT15,"#N/A")&gt;0, DT22&gt;=1), "判断対象外", "判断対象")</f>
        <v>判断対象</v>
      </c>
      <c r="DU23" s="96"/>
      <c r="DV23" s="96" t="str">
        <f t="shared" ref="DV23" si="1489">IF(OR(COUNTIF(DV9:DV15,"#N/A")&gt;0, DV22&gt;=1), "判断対象外", "判断対象")</f>
        <v>判断対象</v>
      </c>
      <c r="DW23" s="96"/>
      <c r="DX23" s="96" t="str">
        <f t="shared" ref="DX23" si="1490">IF(OR(COUNTIF(DX9:DX15,"#N/A")&gt;0, DX22&gt;=1), "判断対象外", "判断対象")</f>
        <v>判断対象</v>
      </c>
      <c r="DY23" s="96"/>
      <c r="DZ23" s="96" t="str">
        <f t="shared" ref="DZ23" si="1491">IF(OR(COUNTIF(DZ9:DZ15,"#N/A")&gt;0, DZ22&gt;=1), "判断対象外", "判断対象")</f>
        <v>判断対象</v>
      </c>
      <c r="EA23" s="96"/>
      <c r="EB23" s="96" t="str">
        <f t="shared" ref="EB23" si="1492">IF(OR(COUNTIF(EB9:EB15,"#N/A")&gt;0, EB22&gt;=1), "判断対象外", "判断対象")</f>
        <v>判断対象</v>
      </c>
      <c r="EC23" s="96"/>
      <c r="ED23" s="96" t="str">
        <f t="shared" ref="ED23" si="1493">IF(OR(COUNTIF(ED9:ED15,"#N/A")&gt;0, ED22&gt;=1), "判断対象外", "判断対象")</f>
        <v>判断対象</v>
      </c>
      <c r="EE23" s="96"/>
      <c r="EF23" s="96" t="str">
        <f t="shared" ref="EF23" si="1494">IF(OR(COUNTIF(EF9:EF15,"#N/A")&gt;0, EF22&gt;=1), "判断対象外", "判断対象")</f>
        <v>判断対象</v>
      </c>
      <c r="EG23" s="96"/>
      <c r="EH23" s="96" t="str">
        <f t="shared" ref="EH23" si="1495">IF(OR(COUNTIF(EH9:EH15,"#N/A")&gt;0, EH22&gt;=1), "判断対象外", "判断対象")</f>
        <v>判断対象</v>
      </c>
      <c r="EI23" s="96"/>
      <c r="EJ23" s="96" t="str">
        <f t="shared" ref="EJ23" si="1496">IF(OR(COUNTIF(EJ9:EJ15,"#N/A")&gt;0, EJ22&gt;=1), "判断対象外", "判断対象")</f>
        <v>判断対象</v>
      </c>
      <c r="EK23" s="96"/>
      <c r="EL23" s="96" t="str">
        <f t="shared" ref="EL23" si="1497">IF(OR(COUNTIF(EL9:EL15,"#N/A")&gt;0, EL22&gt;=1), "判断対象外", "判断対象")</f>
        <v>判断対象外</v>
      </c>
      <c r="EM23" s="96"/>
      <c r="EN23" s="96" t="str">
        <f t="shared" ref="EN23" si="1498">IF(OR(COUNTIF(EN9:EN15,"#N/A")&gt;0, EN22&gt;=1), "判断対象外", "判断対象")</f>
        <v>判断対象</v>
      </c>
      <c r="EO23" s="96"/>
      <c r="EP23" s="96" t="str">
        <f t="shared" ref="EP23" si="1499">IF(OR(COUNTIF(EP9:EP15,"#N/A")&gt;0, EP22&gt;=1), "判断対象外", "判断対象")</f>
        <v>判断対象</v>
      </c>
      <c r="EQ23" s="96"/>
      <c r="ER23" s="96" t="str">
        <f t="shared" ref="ER23" si="1500">IF(OR(COUNTIF(ER9:ER15,"#N/A")&gt;0, ER22&gt;=1), "判断対象外", "判断対象")</f>
        <v>判断対象外</v>
      </c>
      <c r="ES23" s="96"/>
      <c r="ET23" s="96" t="str">
        <f t="shared" ref="ET23" si="1501">IF(OR(COUNTIF(ET9:ET15,"#N/A")&gt;0, ET22&gt;=1), "判断対象外", "判断対象")</f>
        <v>判断対象外</v>
      </c>
      <c r="EU23" s="96"/>
      <c r="EV23" s="96" t="str">
        <f t="shared" ref="EV23" si="1502">IF(OR(COUNTIF(EV9:EV15,"#N/A")&gt;0, EV22&gt;=1), "判断対象外", "判断対象")</f>
        <v>判断対象外</v>
      </c>
      <c r="EW23" s="96"/>
      <c r="EX23" s="96" t="str">
        <f t="shared" ref="EX23" si="1503">IF(OR(COUNTIF(EX9:EX15,"#N/A")&gt;0, EX22&gt;=1), "判断対象外", "判断対象")</f>
        <v>判断対象外</v>
      </c>
      <c r="EY23" s="96"/>
      <c r="EZ23" s="96" t="str">
        <f t="shared" ref="EZ23" si="1504">IF(OR(COUNTIF(EZ9:EZ15,"#N/A")&gt;0, EZ22&gt;=1), "判断対象外", "判断対象")</f>
        <v>判断対象外</v>
      </c>
      <c r="FA23" s="96"/>
      <c r="FB23" s="96" t="str">
        <f t="shared" ref="FB23" si="1505">IF(OR(COUNTIF(FB9:FB15,"#N/A")&gt;0, FB22&gt;=1), "判断対象外", "判断対象")</f>
        <v>判断対象</v>
      </c>
      <c r="FC23" s="96"/>
      <c r="FD23" s="96" t="str">
        <f t="shared" ref="FD23" si="1506">IF(OR(COUNTIF(FD9:FD15,"#N/A")&gt;0, FD22&gt;=1), "判断対象外", "判断対象")</f>
        <v>判断対象外</v>
      </c>
      <c r="FE23" s="96"/>
      <c r="FF23" s="96" t="str">
        <f t="shared" ref="FF23" si="1507">IF(OR(COUNTIF(FF9:FF15,"#N/A")&gt;0, FF22&gt;=1), "判断対象外", "判断対象")</f>
        <v>判断対象</v>
      </c>
      <c r="FG23" s="96"/>
      <c r="FH23" s="96" t="str">
        <f t="shared" ref="FH23" si="1508">IF(OR(COUNTIF(FH9:FH15,"#N/A")&gt;0, FH22&gt;=1), "判断対象外", "判断対象")</f>
        <v>判断対象</v>
      </c>
      <c r="FI23" s="96"/>
      <c r="FJ23" s="96" t="str">
        <f t="shared" ref="FJ23" si="1509">IF(OR(COUNTIF(FJ9:FJ15,"#N/A")&gt;0, FJ22&gt;=1), "判断対象外", "判断対象")</f>
        <v>判断対象</v>
      </c>
      <c r="FK23" s="96"/>
      <c r="FL23" s="96" t="str">
        <f t="shared" ref="FL23" si="1510">IF(OR(COUNTIF(FL9:FL15,"#N/A")&gt;0, FL22&gt;=1), "判断対象外", "判断対象")</f>
        <v>判断対象</v>
      </c>
      <c r="FM23" s="96"/>
      <c r="FN23" s="96" t="str">
        <f t="shared" ref="FN23" si="1511">IF(OR(COUNTIF(FN9:FN15,"#N/A")&gt;0, FN22&gt;=1), "判断対象外", "判断対象")</f>
        <v>判断対象</v>
      </c>
      <c r="FO23" s="96"/>
      <c r="FP23" s="96" t="str">
        <f t="shared" ref="FP23" si="1512">IF(OR(COUNTIF(FP9:FP15,"#N/A")&gt;0, FP22&gt;=1), "判断対象外", "判断対象")</f>
        <v>判断対象</v>
      </c>
      <c r="FQ23" s="96"/>
      <c r="FR23" s="96" t="str">
        <f t="shared" ref="FR23" si="1513">IF(OR(COUNTIF(FR9:FR15,"#N/A")&gt;0, FR22&gt;=1), "判断対象外", "判断対象")</f>
        <v>判断対象</v>
      </c>
      <c r="FS23" s="96"/>
      <c r="FT23" s="96" t="str">
        <f t="shared" ref="FT23" si="1514">IF(OR(COUNTIF(FT9:FT15,"#N/A")&gt;0, FT22&gt;=1), "判断対象外", "判断対象")</f>
        <v>判断対象</v>
      </c>
      <c r="FU23" s="96"/>
      <c r="FV23" s="96" t="str">
        <f t="shared" ref="FV23" si="1515">IF(OR(COUNTIF(FV9:FV15,"#N/A")&gt;0, FV22&gt;=1), "判断対象外", "判断対象")</f>
        <v>判断対象</v>
      </c>
      <c r="FW23" s="96"/>
      <c r="FX23" s="96" t="str">
        <f t="shared" ref="FX23" si="1516">IF(OR(COUNTIF(FX9:FX15,"#N/A")&gt;0, FX22&gt;=1), "判断対象外", "判断対象")</f>
        <v>判断対象</v>
      </c>
      <c r="FY23" s="96"/>
      <c r="FZ23" s="96" t="str">
        <f t="shared" ref="FZ23" si="1517">IF(OR(COUNTIF(FZ9:FZ15,"#N/A")&gt;0, FZ22&gt;=1), "判断対象外", "判断対象")</f>
        <v>判断対象</v>
      </c>
      <c r="GA23" s="96"/>
      <c r="GB23" s="96" t="str">
        <f t="shared" ref="GB23" si="1518">IF(OR(COUNTIF(GB9:GB15,"#N/A")&gt;0, GB22&gt;=1), "判断対象外", "判断対象")</f>
        <v>判断対象</v>
      </c>
      <c r="GC23" s="96"/>
      <c r="GD23" s="96" t="str">
        <f t="shared" ref="GD23" si="1519">IF(OR(COUNTIF(GD9:GD15,"#N/A")&gt;0, GD22&gt;=1), "判断対象外", "判断対象")</f>
        <v>判断対象</v>
      </c>
      <c r="GE23" s="96"/>
      <c r="GF23" s="96" t="str">
        <f t="shared" ref="GF23" si="1520">IF(OR(COUNTIF(GF9:GF15,"#N/A")&gt;0, GF22&gt;=1), "判断対象外", "判断対象")</f>
        <v>判断対象</v>
      </c>
      <c r="GG23" s="96"/>
      <c r="GH23" s="96" t="str">
        <f t="shared" ref="GH23" si="1521">IF(OR(COUNTIF(GH9:GH15,"#N/A")&gt;0, GH22&gt;=1), "判断対象外", "判断対象")</f>
        <v>判断対象外</v>
      </c>
      <c r="GI23" s="96"/>
      <c r="GJ23" s="96" t="str">
        <f t="shared" ref="GJ23" si="1522">IF(OR(COUNTIF(GJ9:GJ15,"#N/A")&gt;0, GJ22&gt;=1), "判断対象外", "判断対象")</f>
        <v>判断対象外</v>
      </c>
      <c r="GK23" s="96"/>
      <c r="GL23" s="96" t="str">
        <f t="shared" ref="GL23" si="1523">IF(OR(COUNTIF(GL9:GL15,"#N/A")&gt;0, GL22&gt;=1), "判断対象外", "判断対象")</f>
        <v>判断対象</v>
      </c>
      <c r="GM23" s="96"/>
      <c r="GN23" s="96" t="str">
        <f t="shared" ref="GN23" si="1524">IF(OR(COUNTIF(GN9:GN15,"#N/A")&gt;0, GN22&gt;=1), "判断対象外", "判断対象")</f>
        <v>判断対象</v>
      </c>
      <c r="GO23" s="96"/>
      <c r="GP23" s="96" t="str">
        <f t="shared" ref="GP23" si="1525">IF(OR(COUNTIF(GP9:GP15,"#N/A")&gt;0, GP22&gt;=1), "判断対象外", "判断対象")</f>
        <v>判断対象</v>
      </c>
      <c r="GQ23" s="96"/>
      <c r="GR23" s="96" t="str">
        <f t="shared" ref="GR23" si="1526">IF(OR(COUNTIF(GR9:GR15,"#N/A")&gt;0, GR22&gt;=1), "判断対象外", "判断対象")</f>
        <v>判断対象</v>
      </c>
      <c r="GS23" s="96"/>
      <c r="GT23" s="96" t="str">
        <f t="shared" ref="GT23" si="1527">IF(OR(COUNTIF(GT9:GT15,"#N/A")&gt;0, GT22&gt;=1), "判断対象外", "判断対象")</f>
        <v>判断対象</v>
      </c>
      <c r="GU23" s="96"/>
      <c r="GV23" s="96" t="str">
        <f t="shared" ref="GV23" si="1528">IF(OR(COUNTIF(GV9:GV15,"#N/A")&gt;0, GV22&gt;=1), "判断対象外", "判断対象")</f>
        <v>判断対象</v>
      </c>
      <c r="GW23" s="96"/>
      <c r="GX23" s="96" t="str">
        <f t="shared" ref="GX23" si="1529">IF(OR(COUNTIF(GX9:GX15,"#N/A")&gt;0, GX22&gt;=1), "判断対象外", "判断対象")</f>
        <v>判断対象</v>
      </c>
      <c r="GY23" s="96"/>
      <c r="GZ23" s="96" t="str">
        <f t="shared" ref="GZ23" si="1530">IF(OR(COUNTIF(GZ9:GZ15,"#N/A")&gt;0, GZ22&gt;=1), "判断対象外", "判断対象")</f>
        <v>判断対象</v>
      </c>
      <c r="HA23" s="96"/>
      <c r="HB23" s="96" t="str">
        <f t="shared" ref="HB23" si="1531">IF(OR(COUNTIF(HB9:HB15,"#N/A")&gt;0, HB22&gt;=1), "判断対象外", "判断対象")</f>
        <v>判断対象</v>
      </c>
      <c r="HC23" s="96"/>
      <c r="HD23" s="96" t="str">
        <f t="shared" ref="HD23" si="1532">IF(OR(COUNTIF(HD9:HD15,"#N/A")&gt;0, HD22&gt;=1), "判断対象外", "判断対象")</f>
        <v>判断対象</v>
      </c>
      <c r="HE23" s="96"/>
      <c r="HF23" s="96" t="str">
        <f t="shared" ref="HF23" si="1533">IF(OR(COUNTIF(HF9:HF15,"#N/A")&gt;0, HF22&gt;=1), "判断対象外", "判断対象")</f>
        <v>判断対象</v>
      </c>
      <c r="HG23" s="96"/>
      <c r="HH23" s="97" t="str">
        <f t="shared" ref="HH23" si="1534">IF(OR(COUNTIF(HH9:HH15,"#N/A")&gt;0, HH22&gt;=1), "判断対象外", "判断対象")</f>
        <v>判断対象外</v>
      </c>
    </row>
    <row r="24" spans="1:216" s="3" customFormat="1" ht="33.75" thickBot="1">
      <c r="B24" s="20" t="str">
        <f t="shared" si="1329"/>
        <v/>
      </c>
      <c r="F24" s="22"/>
      <c r="G24" s="98" t="s">
        <v>47</v>
      </c>
      <c r="H24" s="121" t="str">
        <f>IF(COUNTIF(I24:HD24,"未達成")&gt;0,"未達成","達成")</f>
        <v>達成</v>
      </c>
      <c r="I24" s="32"/>
      <c r="J24" s="32" t="str">
        <f>IF(J23="判断対象外","--",IF(J23="判断対象",IF(J16&gt;=2,"達成","未達成"),"---"))</f>
        <v>--</v>
      </c>
      <c r="K24" s="32"/>
      <c r="L24" s="32" t="str">
        <f t="shared" ref="L24" si="1535">IF(L23="判断対象外","--",IF(L23="判断対象",IF(L16&gt;=2,"達成","未達成"),"---"))</f>
        <v>--</v>
      </c>
      <c r="M24" s="32"/>
      <c r="N24" s="32" t="str">
        <f t="shared" ref="N24" si="1536">IF(N23="判断対象外","--",IF(N23="判断対象",IF(N16&gt;=2,"達成","未達成"),"---"))</f>
        <v>--</v>
      </c>
      <c r="O24" s="32"/>
      <c r="P24" s="32" t="str">
        <f t="shared" ref="P24" si="1537">IF(P23="判断対象外","--",IF(P23="判断対象",IF(P16&gt;=2,"達成","未達成"),"---"))</f>
        <v>--</v>
      </c>
      <c r="Q24" s="32"/>
      <c r="R24" s="32" t="str">
        <f t="shared" ref="R24" si="1538">IF(R23="判断対象外","--",IF(R23="判断対象",IF(R16&gt;=2,"達成","未達成"),"---"))</f>
        <v>達成</v>
      </c>
      <c r="S24" s="32"/>
      <c r="T24" s="32" t="str">
        <f t="shared" ref="T24" si="1539">IF(T23="判断対象外","--",IF(T23="判断対象",IF(T16&gt;=2,"達成","未達成"),"---"))</f>
        <v>--</v>
      </c>
      <c r="U24" s="32"/>
      <c r="V24" s="32" t="str">
        <f t="shared" ref="V24" si="1540">IF(V23="判断対象外","--",IF(V23="判断対象",IF(V16&gt;=2,"達成","未達成"),"---"))</f>
        <v>達成</v>
      </c>
      <c r="W24" s="32"/>
      <c r="X24" s="32" t="str">
        <f t="shared" ref="X24" si="1541">IF(X23="判断対象外","--",IF(X23="判断対象",IF(X16&gt;=2,"達成","未達成"),"---"))</f>
        <v>達成</v>
      </c>
      <c r="Y24" s="32"/>
      <c r="Z24" s="32" t="str">
        <f t="shared" ref="Z24" si="1542">IF(Z23="判断対象外","--",IF(Z23="判断対象",IF(Z16&gt;=2,"達成","未達成"),"---"))</f>
        <v>達成</v>
      </c>
      <c r="AA24" s="32"/>
      <c r="AB24" s="32" t="str">
        <f t="shared" ref="AB24" si="1543">IF(AB23="判断対象外","--",IF(AB23="判断対象",IF(AB16&gt;=2,"達成","未達成"),"---"))</f>
        <v>達成</v>
      </c>
      <c r="AC24" s="32"/>
      <c r="AD24" s="32" t="str">
        <f t="shared" ref="AD24" si="1544">IF(AD23="判断対象外","--",IF(AD23="判断対象",IF(AD16&gt;=2,"達成","未達成"),"---"))</f>
        <v>達成</v>
      </c>
      <c r="AE24" s="32"/>
      <c r="AF24" s="32" t="str">
        <f t="shared" ref="AF24" si="1545">IF(AF23="判断対象外","--",IF(AF23="判断対象",IF(AF16&gt;=2,"達成","未達成"),"---"))</f>
        <v>達成</v>
      </c>
      <c r="AG24" s="32"/>
      <c r="AH24" s="32" t="str">
        <f t="shared" ref="AH24" si="1546">IF(AH23="判断対象外","--",IF(AH23="判断対象",IF(AH16&gt;=2,"達成","未達成"),"---"))</f>
        <v>達成</v>
      </c>
      <c r="AI24" s="32"/>
      <c r="AJ24" s="32" t="str">
        <f t="shared" ref="AJ24" si="1547">IF(AJ23="判断対象外","--",IF(AJ23="判断対象",IF(AJ16&gt;=2,"達成","未達成"),"---"))</f>
        <v>達成</v>
      </c>
      <c r="AK24" s="32"/>
      <c r="AL24" s="32" t="str">
        <f t="shared" ref="AL24" si="1548">IF(AL23="判断対象外","--",IF(AL23="判断対象",IF(AL16&gt;=2,"達成","未達成"),"---"))</f>
        <v>達成</v>
      </c>
      <c r="AM24" s="32"/>
      <c r="AN24" s="32" t="str">
        <f t="shared" ref="AN24" si="1549">IF(AN23="判断対象外","--",IF(AN23="判断対象",IF(AN16&gt;=2,"達成","未達成"),"---"))</f>
        <v>達成</v>
      </c>
      <c r="AO24" s="32"/>
      <c r="AP24" s="32" t="str">
        <f t="shared" ref="AP24" si="1550">IF(AP23="判断対象外","--",IF(AP23="判断対象",IF(AP16&gt;=2,"達成","未達成"),"---"))</f>
        <v>達成</v>
      </c>
      <c r="AQ24" s="32"/>
      <c r="AR24" s="32" t="str">
        <f t="shared" ref="AR24" si="1551">IF(AR23="判断対象外","--",IF(AR23="判断対象",IF(AR16&gt;=2,"達成","未達成"),"---"))</f>
        <v>--</v>
      </c>
      <c r="AS24" s="32"/>
      <c r="AT24" s="32" t="str">
        <f t="shared" ref="AT24" si="1552">IF(AT23="判断対象外","--",IF(AT23="判断対象",IF(AT16&gt;=2,"達成","未達成"),"---"))</f>
        <v>--</v>
      </c>
      <c r="AU24" s="32"/>
      <c r="AV24" s="32" t="str">
        <f t="shared" ref="AV24" si="1553">IF(AV23="判断対象外","--",IF(AV23="判断対象",IF(AV16&gt;=2,"達成","未達成"),"---"))</f>
        <v>--</v>
      </c>
      <c r="AW24" s="32"/>
      <c r="AX24" s="32" t="str">
        <f t="shared" ref="AX24" si="1554">IF(AX23="判断対象外","--",IF(AX23="判断対象",IF(AX16&gt;=2,"達成","未達成"),"---"))</f>
        <v>達成</v>
      </c>
      <c r="AY24" s="32"/>
      <c r="AZ24" s="32" t="str">
        <f t="shared" ref="AZ24" si="1555">IF(AZ23="判断対象外","--",IF(AZ23="判断対象",IF(AZ16&gt;=2,"達成","未達成"),"---"))</f>
        <v>--</v>
      </c>
      <c r="BA24" s="32"/>
      <c r="BB24" s="32" t="str">
        <f t="shared" ref="BB24" si="1556">IF(BB23="判断対象外","--",IF(BB23="判断対象",IF(BB16&gt;=2,"達成","未達成"),"---"))</f>
        <v>達成</v>
      </c>
      <c r="BC24" s="32"/>
      <c r="BD24" s="32" t="str">
        <f t="shared" ref="BD24" si="1557">IF(BD23="判断対象外","--",IF(BD23="判断対象",IF(BD16&gt;=2,"達成","未達成"),"---"))</f>
        <v>達成</v>
      </c>
      <c r="BE24" s="32"/>
      <c r="BF24" s="32" t="str">
        <f t="shared" ref="BF24" si="1558">IF(BF23="判断対象外","--",IF(BF23="判断対象",IF(BF16&gt;=2,"達成","未達成"),"---"))</f>
        <v>達成</v>
      </c>
      <c r="BG24" s="32"/>
      <c r="BH24" s="32" t="str">
        <f t="shared" ref="BH24" si="1559">IF(BH23="判断対象外","--",IF(BH23="判断対象",IF(BH16&gt;=2,"達成","未達成"),"---"))</f>
        <v>達成</v>
      </c>
      <c r="BI24" s="32"/>
      <c r="BJ24" s="32" t="str">
        <f t="shared" ref="BJ24" si="1560">IF(BJ23="判断対象外","--",IF(BJ23="判断対象",IF(BJ16&gt;=2,"達成","未達成"),"---"))</f>
        <v>達成</v>
      </c>
      <c r="BK24" s="32"/>
      <c r="BL24" s="32" t="str">
        <f t="shared" ref="BL24" si="1561">IF(BL23="判断対象外","--",IF(BL23="判断対象",IF(BL16&gt;=2,"達成","未達成"),"---"))</f>
        <v>達成</v>
      </c>
      <c r="BM24" s="32"/>
      <c r="BN24" s="32" t="str">
        <f t="shared" ref="BN24" si="1562">IF(BN23="判断対象外","--",IF(BN23="判断対象",IF(BN16&gt;=2,"達成","未達成"),"---"))</f>
        <v>達成</v>
      </c>
      <c r="BO24" s="32"/>
      <c r="BP24" s="32" t="str">
        <f t="shared" ref="BP24" si="1563">IF(BP23="判断対象外","--",IF(BP23="判断対象",IF(BP16&gt;=2,"達成","未達成"),"---"))</f>
        <v>達成</v>
      </c>
      <c r="BQ24" s="32"/>
      <c r="BR24" s="32" t="str">
        <f t="shared" ref="BR24" si="1564">IF(BR23="判断対象外","--",IF(BR23="判断対象",IF(BR16&gt;=2,"達成","未達成"),"---"))</f>
        <v>達成</v>
      </c>
      <c r="BS24" s="32"/>
      <c r="BT24" s="32" t="str">
        <f t="shared" ref="BT24" si="1565">IF(BT23="判断対象外","--",IF(BT23="判断対象",IF(BT16&gt;=2,"達成","未達成"),"---"))</f>
        <v>達成</v>
      </c>
      <c r="BU24" s="32"/>
      <c r="BV24" s="32" t="str">
        <f t="shared" ref="BV24" si="1566">IF(BV23="判断対象外","--",IF(BV23="判断対象",IF(BV16&gt;=2,"達成","未達成"),"---"))</f>
        <v>達成</v>
      </c>
      <c r="BW24" s="32"/>
      <c r="BX24" s="32" t="str">
        <f t="shared" ref="BX24" si="1567">IF(BX23="判断対象外","--",IF(BX23="判断対象",IF(BX16&gt;=2,"達成","未達成"),"---"))</f>
        <v>達成</v>
      </c>
      <c r="BY24" s="32"/>
      <c r="BZ24" s="32" t="str">
        <f t="shared" ref="BZ24" si="1568">IF(BZ23="判断対象外","--",IF(BZ23="判断対象",IF(BZ16&gt;=2,"達成","未達成"),"---"))</f>
        <v>達成</v>
      </c>
      <c r="CA24" s="32"/>
      <c r="CB24" s="32" t="str">
        <f t="shared" ref="CB24" si="1569">IF(CB23="判断対象外","--",IF(CB23="判断対象",IF(CB16&gt;=2,"達成","未達成"),"---"))</f>
        <v>達成</v>
      </c>
      <c r="CC24" s="32"/>
      <c r="CD24" s="32" t="str">
        <f t="shared" ref="CD24" si="1570">IF(CD23="判断対象外","--",IF(CD23="判断対象",IF(CD16&gt;=2,"達成","未達成"),"---"))</f>
        <v>達成</v>
      </c>
      <c r="CE24" s="32"/>
      <c r="CF24" s="32" t="str">
        <f t="shared" ref="CF24" si="1571">IF(CF23="判断対象外","--",IF(CF23="判断対象",IF(CF16&gt;=2,"達成","未達成"),"---"))</f>
        <v>達成</v>
      </c>
      <c r="CG24" s="32"/>
      <c r="CH24" s="32" t="str">
        <f t="shared" ref="CH24" si="1572">IF(CH23="判断対象外","--",IF(CH23="判断対象",IF(CH16&gt;=2,"達成","未達成"),"---"))</f>
        <v>--</v>
      </c>
      <c r="CI24" s="32"/>
      <c r="CJ24" s="32" t="str">
        <f t="shared" ref="CJ24" si="1573">IF(CJ23="判断対象外","--",IF(CJ23="判断対象",IF(CJ16&gt;=2,"達成","未達成"),"---"))</f>
        <v>--</v>
      </c>
      <c r="CK24" s="32"/>
      <c r="CL24" s="32" t="str">
        <f t="shared" ref="CL24" si="1574">IF(CL23="判断対象外","--",IF(CL23="判断対象",IF(CL16&gt;=2,"達成","未達成"),"---"))</f>
        <v>達成</v>
      </c>
      <c r="CM24" s="32"/>
      <c r="CN24" s="32" t="str">
        <f t="shared" ref="CN24" si="1575">IF(CN23="判断対象外","--",IF(CN23="判断対象",IF(CN16&gt;=2,"達成","未達成"),"---"))</f>
        <v>達成</v>
      </c>
      <c r="CO24" s="32"/>
      <c r="CP24" s="32" t="str">
        <f t="shared" ref="CP24" si="1576">IF(CP23="判断対象外","--",IF(CP23="判断対象",IF(CP16&gt;=2,"達成","未達成"),"---"))</f>
        <v>達成</v>
      </c>
      <c r="CQ24" s="32"/>
      <c r="CR24" s="32" t="str">
        <f t="shared" ref="CR24" si="1577">IF(CR23="判断対象外","--",IF(CR23="判断対象",IF(CR16&gt;=2,"達成","未達成"),"---"))</f>
        <v>達成</v>
      </c>
      <c r="CS24" s="32"/>
      <c r="CT24" s="32" t="str">
        <f t="shared" ref="CT24" si="1578">IF(CT23="判断対象外","--",IF(CT23="判断対象",IF(CT16&gt;=2,"達成","未達成"),"---"))</f>
        <v>達成</v>
      </c>
      <c r="CU24" s="32"/>
      <c r="CV24" s="32" t="str">
        <f t="shared" ref="CV24" si="1579">IF(CV23="判断対象外","--",IF(CV23="判断対象",IF(CV16&gt;=2,"達成","未達成"),"---"))</f>
        <v>達成</v>
      </c>
      <c r="CW24" s="32"/>
      <c r="CX24" s="32" t="str">
        <f t="shared" ref="CX24" si="1580">IF(CX23="判断対象外","--",IF(CX23="判断対象",IF(CX16&gt;=2,"達成","未達成"),"---"))</f>
        <v>達成</v>
      </c>
      <c r="CY24" s="32"/>
      <c r="CZ24" s="32" t="str">
        <f t="shared" ref="CZ24" si="1581">IF(CZ23="判断対象外","--",IF(CZ23="判断対象",IF(CZ16&gt;=2,"達成","未達成"),"---"))</f>
        <v>達成</v>
      </c>
      <c r="DA24" s="32"/>
      <c r="DB24" s="32" t="str">
        <f t="shared" ref="DB24" si="1582">IF(DB23="判断対象外","--",IF(DB23="判断対象",IF(DB16&gt;=2,"達成","未達成"),"---"))</f>
        <v>達成</v>
      </c>
      <c r="DC24" s="32"/>
      <c r="DD24" s="32" t="str">
        <f t="shared" ref="DD24" si="1583">IF(DD23="判断対象外","--",IF(DD23="判断対象",IF(DD16&gt;=2,"達成","未達成"),"---"))</f>
        <v>達成</v>
      </c>
      <c r="DE24" s="32"/>
      <c r="DF24" s="32" t="str">
        <f t="shared" ref="DF24" si="1584">IF(DF23="判断対象外","--",IF(DF23="判断対象",IF(DF16&gt;=2,"達成","未達成"),"---"))</f>
        <v>達成</v>
      </c>
      <c r="DG24" s="32"/>
      <c r="DH24" s="32" t="str">
        <f t="shared" ref="DH24" si="1585">IF(DH23="判断対象外","--",IF(DH23="判断対象",IF(DH16&gt;=2,"達成","未達成"),"---"))</f>
        <v>達成</v>
      </c>
      <c r="DI24" s="32"/>
      <c r="DJ24" s="32" t="str">
        <f t="shared" ref="DJ24" si="1586">IF(DJ23="判断対象外","--",IF(DJ23="判断対象",IF(DJ16&gt;=2,"達成","未達成"),"---"))</f>
        <v>達成</v>
      </c>
      <c r="DK24" s="32"/>
      <c r="DL24" s="32" t="str">
        <f t="shared" ref="DL24" si="1587">IF(DL23="判断対象外","--",IF(DL23="判断対象",IF(DL16&gt;=2,"達成","未達成"),"---"))</f>
        <v>達成</v>
      </c>
      <c r="DM24" s="32"/>
      <c r="DN24" s="32" t="str">
        <f t="shared" ref="DN24" si="1588">IF(DN23="判断対象外","--",IF(DN23="判断対象",IF(DN16&gt;=2,"達成","未達成"),"---"))</f>
        <v>達成</v>
      </c>
      <c r="DO24" s="32"/>
      <c r="DP24" s="32" t="str">
        <f t="shared" ref="DP24" si="1589">IF(DP23="判断対象外","--",IF(DP23="判断対象",IF(DP16&gt;=2,"達成","未達成"),"---"))</f>
        <v>達成</v>
      </c>
      <c r="DQ24" s="32"/>
      <c r="DR24" s="32" t="str">
        <f t="shared" ref="DR24" si="1590">IF(DR23="判断対象外","--",IF(DR23="判断対象",IF(DR16&gt;=2,"達成","未達成"),"---"))</f>
        <v>達成</v>
      </c>
      <c r="DS24" s="32"/>
      <c r="DT24" s="32" t="str">
        <f t="shared" ref="DT24" si="1591">IF(DT23="判断対象外","--",IF(DT23="判断対象",IF(DT16&gt;=2,"達成","未達成"),"---"))</f>
        <v>達成</v>
      </c>
      <c r="DU24" s="32"/>
      <c r="DV24" s="32" t="str">
        <f t="shared" ref="DV24" si="1592">IF(DV23="判断対象外","--",IF(DV23="判断対象",IF(DV16&gt;=2,"達成","未達成"),"---"))</f>
        <v>達成</v>
      </c>
      <c r="DW24" s="32"/>
      <c r="DX24" s="32" t="str">
        <f t="shared" ref="DX24" si="1593">IF(DX23="判断対象外","--",IF(DX23="判断対象",IF(DX16&gt;=2,"達成","未達成"),"---"))</f>
        <v>達成</v>
      </c>
      <c r="DY24" s="32"/>
      <c r="DZ24" s="32" t="str">
        <f t="shared" ref="DZ24" si="1594">IF(DZ23="判断対象外","--",IF(DZ23="判断対象",IF(DZ16&gt;=2,"達成","未達成"),"---"))</f>
        <v>達成</v>
      </c>
      <c r="EA24" s="32"/>
      <c r="EB24" s="32" t="str">
        <f t="shared" ref="EB24" si="1595">IF(EB23="判断対象外","--",IF(EB23="判断対象",IF(EB16&gt;=2,"達成","未達成"),"---"))</f>
        <v>達成</v>
      </c>
      <c r="EC24" s="32"/>
      <c r="ED24" s="32" t="str">
        <f t="shared" ref="ED24" si="1596">IF(ED23="判断対象外","--",IF(ED23="判断対象",IF(ED16&gt;=2,"達成","未達成"),"---"))</f>
        <v>達成</v>
      </c>
      <c r="EE24" s="32"/>
      <c r="EF24" s="32" t="str">
        <f t="shared" ref="EF24" si="1597">IF(EF23="判断対象外","--",IF(EF23="判断対象",IF(EF16&gt;=2,"達成","未達成"),"---"))</f>
        <v>達成</v>
      </c>
      <c r="EG24" s="32"/>
      <c r="EH24" s="32" t="str">
        <f t="shared" ref="EH24" si="1598">IF(EH23="判断対象外","--",IF(EH23="判断対象",IF(EH16&gt;=2,"達成","未達成"),"---"))</f>
        <v>達成</v>
      </c>
      <c r="EI24" s="32"/>
      <c r="EJ24" s="32" t="str">
        <f t="shared" ref="EJ24" si="1599">IF(EJ23="判断対象外","--",IF(EJ23="判断対象",IF(EJ16&gt;=2,"達成","未達成"),"---"))</f>
        <v>達成</v>
      </c>
      <c r="EK24" s="32"/>
      <c r="EL24" s="32" t="str">
        <f t="shared" ref="EL24" si="1600">IF(EL23="判断対象外","--",IF(EL23="判断対象",IF(EL16&gt;=2,"達成","未達成"),"---"))</f>
        <v>--</v>
      </c>
      <c r="EM24" s="32"/>
      <c r="EN24" s="32" t="str">
        <f t="shared" ref="EN24" si="1601">IF(EN23="判断対象外","--",IF(EN23="判断対象",IF(EN16&gt;=2,"達成","未達成"),"---"))</f>
        <v>達成</v>
      </c>
      <c r="EO24" s="32"/>
      <c r="EP24" s="32" t="str">
        <f t="shared" ref="EP24" si="1602">IF(EP23="判断対象外","--",IF(EP23="判断対象",IF(EP16&gt;=2,"達成","未達成"),"---"))</f>
        <v>達成</v>
      </c>
      <c r="EQ24" s="32"/>
      <c r="ER24" s="32" t="str">
        <f t="shared" ref="ER24" si="1603">IF(ER23="判断対象外","--",IF(ER23="判断対象",IF(ER16&gt;=2,"達成","未達成"),"---"))</f>
        <v>--</v>
      </c>
      <c r="ES24" s="32"/>
      <c r="ET24" s="32" t="str">
        <f t="shared" ref="ET24" si="1604">IF(ET23="判断対象外","--",IF(ET23="判断対象",IF(ET16&gt;=2,"達成","未達成"),"---"))</f>
        <v>--</v>
      </c>
      <c r="EU24" s="32"/>
      <c r="EV24" s="32" t="str">
        <f t="shared" ref="EV24" si="1605">IF(EV23="判断対象外","--",IF(EV23="判断対象",IF(EV16&gt;=2,"達成","未達成"),"---"))</f>
        <v>--</v>
      </c>
      <c r="EW24" s="32"/>
      <c r="EX24" s="32" t="str">
        <f t="shared" ref="EX24" si="1606">IF(EX23="判断対象外","--",IF(EX23="判断対象",IF(EX16&gt;=2,"達成","未達成"),"---"))</f>
        <v>--</v>
      </c>
      <c r="EY24" s="32"/>
      <c r="EZ24" s="32" t="str">
        <f t="shared" ref="EZ24" si="1607">IF(EZ23="判断対象外","--",IF(EZ23="判断対象",IF(EZ16&gt;=2,"達成","未達成"),"---"))</f>
        <v>--</v>
      </c>
      <c r="FA24" s="32"/>
      <c r="FB24" s="32" t="str">
        <f t="shared" ref="FB24" si="1608">IF(FB23="判断対象外","--",IF(FB23="判断対象",IF(FB16&gt;=2,"達成","未達成"),"---"))</f>
        <v>達成</v>
      </c>
      <c r="FC24" s="32"/>
      <c r="FD24" s="32" t="str">
        <f t="shared" ref="FD24" si="1609">IF(FD23="判断対象外","--",IF(FD23="判断対象",IF(FD16&gt;=2,"達成","未達成"),"---"))</f>
        <v>--</v>
      </c>
      <c r="FE24" s="32"/>
      <c r="FF24" s="32" t="str">
        <f t="shared" ref="FF24" si="1610">IF(FF23="判断対象外","--",IF(FF23="判断対象",IF(FF16&gt;=2,"達成","未達成"),"---"))</f>
        <v>達成</v>
      </c>
      <c r="FG24" s="32"/>
      <c r="FH24" s="32" t="str">
        <f t="shared" ref="FH24" si="1611">IF(FH23="判断対象外","--",IF(FH23="判断対象",IF(FH16&gt;=2,"達成","未達成"),"---"))</f>
        <v>達成</v>
      </c>
      <c r="FI24" s="32"/>
      <c r="FJ24" s="32" t="str">
        <f t="shared" ref="FJ24" si="1612">IF(FJ23="判断対象外","--",IF(FJ23="判断対象",IF(FJ16&gt;=2,"達成","未達成"),"---"))</f>
        <v>達成</v>
      </c>
      <c r="FK24" s="32"/>
      <c r="FL24" s="32" t="str">
        <f t="shared" ref="FL24" si="1613">IF(FL23="判断対象外","--",IF(FL23="判断対象",IF(FL16&gt;=2,"達成","未達成"),"---"))</f>
        <v>達成</v>
      </c>
      <c r="FM24" s="32"/>
      <c r="FN24" s="32" t="str">
        <f t="shared" ref="FN24" si="1614">IF(FN23="判断対象外","--",IF(FN23="判断対象",IF(FN16&gt;=2,"達成","未達成"),"---"))</f>
        <v>達成</v>
      </c>
      <c r="FO24" s="32"/>
      <c r="FP24" s="32" t="str">
        <f t="shared" ref="FP24" si="1615">IF(FP23="判断対象外","--",IF(FP23="判断対象",IF(FP16&gt;=2,"達成","未達成"),"---"))</f>
        <v>達成</v>
      </c>
      <c r="FQ24" s="32"/>
      <c r="FR24" s="32" t="str">
        <f t="shared" ref="FR24" si="1616">IF(FR23="判断対象外","--",IF(FR23="判断対象",IF(FR16&gt;=2,"達成","未達成"),"---"))</f>
        <v>達成</v>
      </c>
      <c r="FS24" s="32"/>
      <c r="FT24" s="32" t="str">
        <f t="shared" ref="FT24" si="1617">IF(FT23="判断対象外","--",IF(FT23="判断対象",IF(FT16&gt;=2,"達成","未達成"),"---"))</f>
        <v>達成</v>
      </c>
      <c r="FU24" s="32"/>
      <c r="FV24" s="32" t="str">
        <f t="shared" ref="FV24" si="1618">IF(FV23="判断対象外","--",IF(FV23="判断対象",IF(FV16&gt;=2,"達成","未達成"),"---"))</f>
        <v>達成</v>
      </c>
      <c r="FW24" s="32"/>
      <c r="FX24" s="32" t="str">
        <f t="shared" ref="FX24" si="1619">IF(FX23="判断対象外","--",IF(FX23="判断対象",IF(FX16&gt;=2,"達成","未達成"),"---"))</f>
        <v>達成</v>
      </c>
      <c r="FY24" s="32"/>
      <c r="FZ24" s="32" t="str">
        <f t="shared" ref="FZ24" si="1620">IF(FZ23="判断対象外","--",IF(FZ23="判断対象",IF(FZ16&gt;=2,"達成","未達成"),"---"))</f>
        <v>達成</v>
      </c>
      <c r="GA24" s="32"/>
      <c r="GB24" s="32" t="str">
        <f t="shared" ref="GB24" si="1621">IF(GB23="判断対象外","--",IF(GB23="判断対象",IF(GB16&gt;=2,"達成","未達成"),"---"))</f>
        <v>達成</v>
      </c>
      <c r="GC24" s="32"/>
      <c r="GD24" s="32" t="str">
        <f t="shared" ref="GD24" si="1622">IF(GD23="判断対象外","--",IF(GD23="判断対象",IF(GD16&gt;=2,"達成","未達成"),"---"))</f>
        <v>達成</v>
      </c>
      <c r="GE24" s="32"/>
      <c r="GF24" s="32" t="str">
        <f t="shared" ref="GF24" si="1623">IF(GF23="判断対象外","--",IF(GF23="判断対象",IF(GF16&gt;=2,"達成","未達成"),"---"))</f>
        <v>達成</v>
      </c>
      <c r="GG24" s="32"/>
      <c r="GH24" s="32" t="str">
        <f t="shared" ref="GH24" si="1624">IF(GH23="判断対象外","--",IF(GH23="判断対象",IF(GH16&gt;=2,"達成","未達成"),"---"))</f>
        <v>--</v>
      </c>
      <c r="GI24" s="32"/>
      <c r="GJ24" s="32" t="str">
        <f t="shared" ref="GJ24" si="1625">IF(GJ23="判断対象外","--",IF(GJ23="判断対象",IF(GJ16&gt;=2,"達成","未達成"),"---"))</f>
        <v>--</v>
      </c>
      <c r="GK24" s="32"/>
      <c r="GL24" s="32" t="str">
        <f t="shared" ref="GL24" si="1626">IF(GL23="判断対象外","--",IF(GL23="判断対象",IF(GL16&gt;=2,"達成","未達成"),"---"))</f>
        <v>達成</v>
      </c>
      <c r="GM24" s="32"/>
      <c r="GN24" s="32" t="str">
        <f t="shared" ref="GN24" si="1627">IF(GN23="判断対象外","--",IF(GN23="判断対象",IF(GN16&gt;=2,"達成","未達成"),"---"))</f>
        <v>達成</v>
      </c>
      <c r="GO24" s="32"/>
      <c r="GP24" s="32" t="str">
        <f t="shared" ref="GP24" si="1628">IF(GP23="判断対象外","--",IF(GP23="判断対象",IF(GP16&gt;=2,"達成","未達成"),"---"))</f>
        <v>達成</v>
      </c>
      <c r="GQ24" s="32"/>
      <c r="GR24" s="32" t="str">
        <f t="shared" ref="GR24" si="1629">IF(GR23="判断対象外","--",IF(GR23="判断対象",IF(GR16&gt;=2,"達成","未達成"),"---"))</f>
        <v>達成</v>
      </c>
      <c r="GS24" s="32"/>
      <c r="GT24" s="32" t="str">
        <f t="shared" ref="GT24" si="1630">IF(GT23="判断対象外","--",IF(GT23="判断対象",IF(GT16&gt;=2,"達成","未達成"),"---"))</f>
        <v>達成</v>
      </c>
      <c r="GU24" s="32"/>
      <c r="GV24" s="32" t="str">
        <f t="shared" ref="GV24" si="1631">IF(GV23="判断対象外","--",IF(GV23="判断対象",IF(GV16&gt;=2,"達成","未達成"),"---"))</f>
        <v>達成</v>
      </c>
      <c r="GW24" s="32"/>
      <c r="GX24" s="32" t="str">
        <f t="shared" ref="GX24" si="1632">IF(GX23="判断対象外","--",IF(GX23="判断対象",IF(GX16&gt;=2,"達成","未達成"),"---"))</f>
        <v>達成</v>
      </c>
      <c r="GY24" s="32"/>
      <c r="GZ24" s="32" t="str">
        <f t="shared" ref="GZ24" si="1633">IF(GZ23="判断対象外","--",IF(GZ23="判断対象",IF(GZ16&gt;=2,"達成","未達成"),"---"))</f>
        <v>達成</v>
      </c>
      <c r="HA24" s="32"/>
      <c r="HB24" s="32" t="str">
        <f t="shared" ref="HB24" si="1634">IF(HB23="判断対象外","--",IF(HB23="判断対象",IF(HB16&gt;=2,"達成","未達成"),"---"))</f>
        <v>達成</v>
      </c>
      <c r="HC24" s="32"/>
      <c r="HD24" s="32" t="str">
        <f t="shared" ref="HD24" si="1635">IF(HD23="判断対象外","--",IF(HD23="判断対象",IF(HD16&gt;=2,"達成","未達成"),"---"))</f>
        <v>達成</v>
      </c>
      <c r="HE24" s="32"/>
      <c r="HF24" s="32" t="str">
        <f t="shared" ref="HF24" si="1636">IF(HF23="判断対象外","--",IF(HF23="判断対象",IF(HF16&gt;=2,"達成","未達成"),"---"))</f>
        <v>達成</v>
      </c>
      <c r="HG24" s="32"/>
      <c r="HH24" s="18" t="str">
        <f t="shared" ref="HH24" si="1637">IF(HH23="判断対象外","--",IF(HH23="判断対象",IF(HH16&gt;=2,"達成","未達成"),"---"))</f>
        <v>--</v>
      </c>
    </row>
    <row r="25" spans="1:216" s="3" customFormat="1">
      <c r="B25" s="20" t="str">
        <f t="shared" si="1329"/>
        <v/>
      </c>
      <c r="F25" s="22"/>
    </row>
    <row r="26" spans="1:216" s="3" customFormat="1">
      <c r="B26" s="20" t="str">
        <f t="shared" si="1329"/>
        <v/>
      </c>
      <c r="F26" s="22"/>
    </row>
    <row r="27" spans="1:216" s="3" customFormat="1" ht="13.5" thickBot="1">
      <c r="B27" s="20" t="str">
        <f t="shared" si="1329"/>
        <v/>
      </c>
      <c r="F27" s="22"/>
    </row>
    <row r="28" spans="1:216" s="61" customFormat="1" ht="63" customHeight="1">
      <c r="A28" s="63" t="s">
        <v>44</v>
      </c>
      <c r="B28" s="66" t="s">
        <v>45</v>
      </c>
      <c r="C28" s="66" t="s">
        <v>98</v>
      </c>
      <c r="D28" s="64" t="s">
        <v>46</v>
      </c>
      <c r="F28" s="101"/>
    </row>
    <row r="29" spans="1:216" s="3" customFormat="1">
      <c r="A29" s="29" cm="1">
        <f t="array" ref="A29:A749">_xlfn.SEQUENCE(C6,1,A6,1)</f>
        <v>46118</v>
      </c>
      <c r="B29" s="67" t="str">
        <f>VLOOKUP(A29,休日取得計画実績表!$B$15:$F$745,4,FALSE)</f>
        <v>工場製作</v>
      </c>
      <c r="C29" s="67" t="str">
        <f>VLOOKUP(A29,休日取得計画実績表!$B$15:$F$745,5,FALSE)</f>
        <v>指定対象外週</v>
      </c>
      <c r="D29" s="65" t="str">
        <f>IF(C29="指定対象外週","指定対象外週",B29)</f>
        <v>指定対象外週</v>
      </c>
      <c r="F29" s="22"/>
    </row>
    <row r="30" spans="1:216" s="3" customFormat="1">
      <c r="A30" s="29">
        <v>46119</v>
      </c>
      <c r="B30" s="67" t="str">
        <f>VLOOKUP(A30,休日取得計画実績表!$B$15:$F$745,4,FALSE)</f>
        <v>工場製作</v>
      </c>
      <c r="C30" s="67" t="str">
        <f>VLOOKUP(A30,休日取得計画実績表!$B$15:$F$745,5,FALSE)</f>
        <v>指定対象外週</v>
      </c>
      <c r="D30" s="65" t="str">
        <f t="shared" ref="D30:D93" si="1638">IF(C30="指定対象外週","指定対象外週",B30)</f>
        <v>指定対象外週</v>
      </c>
      <c r="F30" s="22"/>
    </row>
    <row r="31" spans="1:216" s="3" customFormat="1">
      <c r="A31" s="29">
        <v>46120</v>
      </c>
      <c r="B31" s="67" t="str">
        <f>VLOOKUP(A31,休日取得計画実績表!$B$15:$F$745,4,FALSE)</f>
        <v>工場製作</v>
      </c>
      <c r="C31" s="67" t="str">
        <f>VLOOKUP(A31,休日取得計画実績表!$B$15:$F$745,5,FALSE)</f>
        <v>指定対象外週</v>
      </c>
      <c r="D31" s="65" t="str">
        <f t="shared" si="1638"/>
        <v>指定対象外週</v>
      </c>
      <c r="F31" s="22"/>
    </row>
    <row r="32" spans="1:216" s="3" customFormat="1">
      <c r="A32" s="29">
        <v>46121</v>
      </c>
      <c r="B32" s="67" t="str">
        <f>VLOOKUP(A32,休日取得計画実績表!$B$15:$F$745,4,FALSE)</f>
        <v>工場製作</v>
      </c>
      <c r="C32" s="67" t="str">
        <f>VLOOKUP(A32,休日取得計画実績表!$B$15:$F$745,5,FALSE)</f>
        <v>指定対象外週</v>
      </c>
      <c r="D32" s="65" t="str">
        <f t="shared" si="1638"/>
        <v>指定対象外週</v>
      </c>
      <c r="F32" s="22"/>
    </row>
    <row r="33" spans="1:6" s="3" customFormat="1">
      <c r="A33" s="29">
        <v>46122</v>
      </c>
      <c r="B33" s="67" t="str">
        <f>VLOOKUP(A33,休日取得計画実績表!$B$15:$F$745,4,FALSE)</f>
        <v>工場製作</v>
      </c>
      <c r="C33" s="67" t="str">
        <f>VLOOKUP(A33,休日取得計画実績表!$B$15:$F$745,5,FALSE)</f>
        <v>指定対象外週</v>
      </c>
      <c r="D33" s="65" t="str">
        <f t="shared" si="1638"/>
        <v>指定対象外週</v>
      </c>
      <c r="F33" s="22"/>
    </row>
    <row r="34" spans="1:6" s="3" customFormat="1">
      <c r="A34" s="29">
        <v>46123</v>
      </c>
      <c r="B34" s="67" t="str">
        <f>VLOOKUP(A34,休日取得計画実績表!$B$15:$F$745,4,FALSE)</f>
        <v>工場製作</v>
      </c>
      <c r="C34" s="67" t="str">
        <f>VLOOKUP(A34,休日取得計画実績表!$B$15:$F$745,5,FALSE)</f>
        <v>指定対象外週</v>
      </c>
      <c r="D34" s="65" t="str">
        <f t="shared" si="1638"/>
        <v>指定対象外週</v>
      </c>
      <c r="F34" s="22"/>
    </row>
    <row r="35" spans="1:6" s="3" customFormat="1">
      <c r="A35" s="29">
        <v>46124</v>
      </c>
      <c r="B35" s="67" t="str">
        <f>VLOOKUP(A35,休日取得計画実績表!$B$15:$F$745,4,FALSE)</f>
        <v>工場製作</v>
      </c>
      <c r="C35" s="67" t="str">
        <f>VLOOKUP(A35,休日取得計画実績表!$B$15:$F$745,5,FALSE)</f>
        <v>指定対象外週</v>
      </c>
      <c r="D35" s="65" t="str">
        <f t="shared" si="1638"/>
        <v>指定対象外週</v>
      </c>
      <c r="F35" s="22"/>
    </row>
    <row r="36" spans="1:6" s="3" customFormat="1">
      <c r="A36" s="29">
        <v>46125</v>
      </c>
      <c r="B36" s="67" t="str">
        <f>VLOOKUP(A36,休日取得計画実績表!$B$15:$F$745,4,FALSE)</f>
        <v>工場製作</v>
      </c>
      <c r="C36" s="67">
        <f>VLOOKUP(A36,休日取得計画実績表!$B$15:$F$745,5,FALSE)</f>
        <v>0</v>
      </c>
      <c r="D36" s="65" t="str">
        <f t="shared" si="1638"/>
        <v>工場製作</v>
      </c>
      <c r="F36" s="22"/>
    </row>
    <row r="37" spans="1:6" s="3" customFormat="1">
      <c r="A37" s="29">
        <v>46126</v>
      </c>
      <c r="B37" s="67" t="str">
        <f>VLOOKUP(A37,休日取得計画実績表!$B$15:$F$745,4,FALSE)</f>
        <v>工場製作</v>
      </c>
      <c r="C37" s="67">
        <f>VLOOKUP(A37,休日取得計画実績表!$B$15:$F$745,5,FALSE)</f>
        <v>0</v>
      </c>
      <c r="D37" s="65" t="str">
        <f t="shared" si="1638"/>
        <v>工場製作</v>
      </c>
      <c r="F37" s="22"/>
    </row>
    <row r="38" spans="1:6" s="3" customFormat="1">
      <c r="A38" s="29">
        <v>46127</v>
      </c>
      <c r="B38" s="67" t="str">
        <f>VLOOKUP(A38,休日取得計画実績表!$B$15:$F$745,4,FALSE)</f>
        <v>工場製作</v>
      </c>
      <c r="C38" s="67">
        <f>VLOOKUP(A38,休日取得計画実績表!$B$15:$F$745,5,FALSE)</f>
        <v>0</v>
      </c>
      <c r="D38" s="65" t="str">
        <f t="shared" si="1638"/>
        <v>工場製作</v>
      </c>
      <c r="F38" s="22"/>
    </row>
    <row r="39" spans="1:6" s="3" customFormat="1">
      <c r="A39" s="29">
        <v>46128</v>
      </c>
      <c r="B39" s="67" t="str">
        <f>VLOOKUP(A39,休日取得計画実績表!$B$15:$F$745,4,FALSE)</f>
        <v>工場製作</v>
      </c>
      <c r="C39" s="67">
        <f>VLOOKUP(A39,休日取得計画実績表!$B$15:$F$745,5,FALSE)</f>
        <v>0</v>
      </c>
      <c r="D39" s="65" t="str">
        <f t="shared" si="1638"/>
        <v>工場製作</v>
      </c>
      <c r="F39" s="22"/>
    </row>
    <row r="40" spans="1:6" s="3" customFormat="1">
      <c r="A40" s="29">
        <v>46129</v>
      </c>
      <c r="B40" s="67" t="str">
        <f>VLOOKUP(A40,休日取得計画実績表!$B$15:$F$745,4,FALSE)</f>
        <v>工場製作</v>
      </c>
      <c r="C40" s="67">
        <f>VLOOKUP(A40,休日取得計画実績表!$B$15:$F$745,5,FALSE)</f>
        <v>0</v>
      </c>
      <c r="D40" s="65" t="str">
        <f t="shared" si="1638"/>
        <v>工場製作</v>
      </c>
      <c r="F40" s="22"/>
    </row>
    <row r="41" spans="1:6" s="3" customFormat="1">
      <c r="A41" s="29">
        <v>46130</v>
      </c>
      <c r="B41" s="67" t="str">
        <f>VLOOKUP(A41,休日取得計画実績表!$B$15:$F$745,4,FALSE)</f>
        <v>工場製作</v>
      </c>
      <c r="C41" s="67">
        <f>VLOOKUP(A41,休日取得計画実績表!$B$15:$F$745,5,FALSE)</f>
        <v>0</v>
      </c>
      <c r="D41" s="65" t="str">
        <f t="shared" si="1638"/>
        <v>工場製作</v>
      </c>
      <c r="F41" s="22"/>
    </row>
    <row r="42" spans="1:6" s="3" customFormat="1">
      <c r="A42" s="29">
        <v>46131</v>
      </c>
      <c r="B42" s="67" t="str">
        <f>VLOOKUP(A42,休日取得計画実績表!$B$15:$F$745,4,FALSE)</f>
        <v>工場製作</v>
      </c>
      <c r="C42" s="67">
        <f>VLOOKUP(A42,休日取得計画実績表!$B$15:$F$745,5,FALSE)</f>
        <v>0</v>
      </c>
      <c r="D42" s="65" t="str">
        <f t="shared" si="1638"/>
        <v>工場製作</v>
      </c>
      <c r="F42" s="22"/>
    </row>
    <row r="43" spans="1:6" s="3" customFormat="1">
      <c r="A43" s="29">
        <v>46132</v>
      </c>
      <c r="B43" s="67" t="str">
        <f>VLOOKUP(A43,休日取得計画実績表!$B$15:$F$745,4,FALSE)</f>
        <v>工場製作</v>
      </c>
      <c r="C43" s="67">
        <f>VLOOKUP(A43,休日取得計画実績表!$B$15:$F$745,5,FALSE)</f>
        <v>0</v>
      </c>
      <c r="D43" s="65" t="str">
        <f t="shared" si="1638"/>
        <v>工場製作</v>
      </c>
      <c r="F43" s="22"/>
    </row>
    <row r="44" spans="1:6" s="3" customFormat="1">
      <c r="A44" s="29">
        <v>46133</v>
      </c>
      <c r="B44" s="67" t="str">
        <f>VLOOKUP(A44,休日取得計画実績表!$B$15:$F$745,4,FALSE)</f>
        <v>工場製作</v>
      </c>
      <c r="C44" s="67">
        <f>VLOOKUP(A44,休日取得計画実績表!$B$15:$F$745,5,FALSE)</f>
        <v>0</v>
      </c>
      <c r="D44" s="65" t="str">
        <f t="shared" si="1638"/>
        <v>工場製作</v>
      </c>
      <c r="F44" s="22"/>
    </row>
    <row r="45" spans="1:6" s="3" customFormat="1">
      <c r="A45" s="29">
        <v>46134</v>
      </c>
      <c r="B45" s="67" t="str">
        <f>VLOOKUP(A45,休日取得計画実績表!$B$15:$F$745,4,FALSE)</f>
        <v>工場製作</v>
      </c>
      <c r="C45" s="67">
        <f>VLOOKUP(A45,休日取得計画実績表!$B$15:$F$745,5,FALSE)</f>
        <v>0</v>
      </c>
      <c r="D45" s="65" t="str">
        <f t="shared" si="1638"/>
        <v>工場製作</v>
      </c>
      <c r="F45" s="22"/>
    </row>
    <row r="46" spans="1:6" s="3" customFormat="1">
      <c r="A46" s="29">
        <v>46135</v>
      </c>
      <c r="B46" s="67" t="str">
        <f>VLOOKUP(A46,休日取得計画実績表!$B$15:$F$745,4,FALSE)</f>
        <v>工場製作</v>
      </c>
      <c r="C46" s="67">
        <f>VLOOKUP(A46,休日取得計画実績表!$B$15:$F$745,5,FALSE)</f>
        <v>0</v>
      </c>
      <c r="D46" s="65" t="str">
        <f t="shared" si="1638"/>
        <v>工場製作</v>
      </c>
      <c r="F46" s="22"/>
    </row>
    <row r="47" spans="1:6" s="3" customFormat="1">
      <c r="A47" s="29">
        <v>46136</v>
      </c>
      <c r="B47" s="67" t="str">
        <f>VLOOKUP(A47,休日取得計画実績表!$B$15:$F$745,4,FALSE)</f>
        <v>工場製作</v>
      </c>
      <c r="C47" s="67">
        <f>VLOOKUP(A47,休日取得計画実績表!$B$15:$F$745,5,FALSE)</f>
        <v>0</v>
      </c>
      <c r="D47" s="65" t="str">
        <f t="shared" si="1638"/>
        <v>工場製作</v>
      </c>
      <c r="F47" s="22"/>
    </row>
    <row r="48" spans="1:6" s="3" customFormat="1">
      <c r="A48" s="29">
        <v>46137</v>
      </c>
      <c r="B48" s="67" t="str">
        <f>VLOOKUP(A48,休日取得計画実績表!$B$15:$F$745,4,FALSE)</f>
        <v>工場製作</v>
      </c>
      <c r="C48" s="67">
        <f>VLOOKUP(A48,休日取得計画実績表!$B$15:$F$745,5,FALSE)</f>
        <v>0</v>
      </c>
      <c r="D48" s="65" t="str">
        <f t="shared" si="1638"/>
        <v>工場製作</v>
      </c>
      <c r="F48" s="22"/>
    </row>
    <row r="49" spans="1:11" s="3" customFormat="1">
      <c r="A49" s="29">
        <v>46138</v>
      </c>
      <c r="B49" s="67" t="str">
        <f>VLOOKUP(A49,休日取得計画実績表!$B$15:$F$745,4,FALSE)</f>
        <v>工場製作</v>
      </c>
      <c r="C49" s="67">
        <f>VLOOKUP(A49,休日取得計画実績表!$B$15:$F$745,5,FALSE)</f>
        <v>0</v>
      </c>
      <c r="D49" s="65" t="str">
        <f t="shared" si="1638"/>
        <v>工場製作</v>
      </c>
      <c r="F49" s="22"/>
    </row>
    <row r="50" spans="1:11" s="3" customFormat="1">
      <c r="A50" s="29">
        <v>46139</v>
      </c>
      <c r="B50" s="67" t="str">
        <f>VLOOKUP(A50,休日取得計画実績表!$B$15:$F$745,4,FALSE)</f>
        <v>工場製作</v>
      </c>
      <c r="C50" s="67">
        <f>VLOOKUP(A50,休日取得計画実績表!$B$15:$F$745,5,FALSE)</f>
        <v>0</v>
      </c>
      <c r="D50" s="65" t="str">
        <f t="shared" si="1638"/>
        <v>工場製作</v>
      </c>
      <c r="F50" s="22"/>
    </row>
    <row r="51" spans="1:11" s="3" customFormat="1">
      <c r="A51" s="29">
        <v>46140</v>
      </c>
      <c r="B51" s="67" t="str">
        <f>VLOOKUP(A51,休日取得計画実績表!$B$15:$F$745,4,FALSE)</f>
        <v>工場製作</v>
      </c>
      <c r="C51" s="67">
        <f>VLOOKUP(A51,休日取得計画実績表!$B$15:$F$745,5,FALSE)</f>
        <v>0</v>
      </c>
      <c r="D51" s="65" t="str">
        <f t="shared" si="1638"/>
        <v>工場製作</v>
      </c>
      <c r="F51" s="22"/>
    </row>
    <row r="52" spans="1:11" s="3" customFormat="1">
      <c r="A52" s="29">
        <v>46141</v>
      </c>
      <c r="B52" s="67" t="str">
        <f>VLOOKUP(A52,休日取得計画実績表!$B$15:$F$745,4,FALSE)</f>
        <v>工場製作</v>
      </c>
      <c r="C52" s="67">
        <f>VLOOKUP(A52,休日取得計画実績表!$B$15:$F$745,5,FALSE)</f>
        <v>0</v>
      </c>
      <c r="D52" s="65" t="str">
        <f t="shared" si="1638"/>
        <v>工場製作</v>
      </c>
      <c r="F52" s="22"/>
    </row>
    <row r="53" spans="1:11" s="3" customFormat="1">
      <c r="A53" s="29">
        <v>46142</v>
      </c>
      <c r="B53" s="67" t="str">
        <f>VLOOKUP(A53,休日取得計画実績表!$B$15:$F$745,4,FALSE)</f>
        <v>工場製作</v>
      </c>
      <c r="C53" s="67">
        <f>VLOOKUP(A53,休日取得計画実績表!$B$15:$F$745,5,FALSE)</f>
        <v>0</v>
      </c>
      <c r="D53" s="65" t="str">
        <f t="shared" si="1638"/>
        <v>工場製作</v>
      </c>
      <c r="F53" s="22"/>
    </row>
    <row r="54" spans="1:11" s="3" customFormat="1">
      <c r="A54" s="29">
        <v>46143</v>
      </c>
      <c r="B54" s="67" t="str">
        <f>VLOOKUP(A54,休日取得計画実績表!$B$15:$F$745,4,FALSE)</f>
        <v>工場製作</v>
      </c>
      <c r="C54" s="67">
        <f>VLOOKUP(A54,休日取得計画実績表!$B$15:$F$745,5,FALSE)</f>
        <v>0</v>
      </c>
      <c r="D54" s="65" t="str">
        <f t="shared" si="1638"/>
        <v>工場製作</v>
      </c>
      <c r="F54" s="22"/>
    </row>
    <row r="55" spans="1:11" s="3" customFormat="1">
      <c r="A55" s="29">
        <v>46144</v>
      </c>
      <c r="B55" s="67" t="str">
        <f>VLOOKUP(A55,休日取得計画実績表!$B$15:$F$745,4,FALSE)</f>
        <v>工場製作</v>
      </c>
      <c r="C55" s="67">
        <f>VLOOKUP(A55,休日取得計画実績表!$B$15:$F$745,5,FALSE)</f>
        <v>0</v>
      </c>
      <c r="D55" s="65" t="str">
        <f t="shared" si="1638"/>
        <v>工場製作</v>
      </c>
      <c r="F55" s="22"/>
    </row>
    <row r="56" spans="1:11" s="3" customFormat="1">
      <c r="A56" s="29">
        <v>46145</v>
      </c>
      <c r="B56" s="67" t="str">
        <f>VLOOKUP(A56,休日取得計画実績表!$B$15:$F$745,4,FALSE)</f>
        <v>工場製作</v>
      </c>
      <c r="C56" s="67">
        <f>VLOOKUP(A56,休日取得計画実績表!$B$15:$F$745,5,FALSE)</f>
        <v>0</v>
      </c>
      <c r="D56" s="65" t="str">
        <f t="shared" si="1638"/>
        <v>工場製作</v>
      </c>
      <c r="F56" s="22"/>
    </row>
    <row r="57" spans="1:11" s="3" customFormat="1">
      <c r="A57" s="29">
        <v>46146</v>
      </c>
      <c r="B57" s="67">
        <f>VLOOKUP(A57,休日取得計画実績表!$B$15:$F$745,4,FALSE)</f>
        <v>0</v>
      </c>
      <c r="C57" s="67">
        <f>VLOOKUP(A57,休日取得計画実績表!$B$15:$F$745,5,FALSE)</f>
        <v>0</v>
      </c>
      <c r="D57" s="65">
        <f t="shared" si="1638"/>
        <v>0</v>
      </c>
      <c r="F57" s="22"/>
    </row>
    <row r="58" spans="1:11" s="3" customFormat="1">
      <c r="A58" s="29">
        <v>46147</v>
      </c>
      <c r="B58" s="67">
        <f>VLOOKUP(A58,休日取得計画実績表!$B$15:$F$745,4,FALSE)</f>
        <v>0</v>
      </c>
      <c r="C58" s="67">
        <f>VLOOKUP(A58,休日取得計画実績表!$B$15:$F$745,5,FALSE)</f>
        <v>0</v>
      </c>
      <c r="D58" s="65">
        <f t="shared" si="1638"/>
        <v>0</v>
      </c>
      <c r="F58" s="22"/>
    </row>
    <row r="59" spans="1:11" s="3" customFormat="1">
      <c r="A59" s="29">
        <v>46148</v>
      </c>
      <c r="B59" s="67">
        <f>VLOOKUP(A59,休日取得計画実績表!$B$15:$F$745,4,FALSE)</f>
        <v>0</v>
      </c>
      <c r="C59" s="67">
        <f>VLOOKUP(A59,休日取得計画実績表!$B$15:$F$745,5,FALSE)</f>
        <v>0</v>
      </c>
      <c r="D59" s="65">
        <f t="shared" si="1638"/>
        <v>0</v>
      </c>
      <c r="F59" s="22"/>
    </row>
    <row r="60" spans="1:11" s="3" customFormat="1">
      <c r="A60" s="29">
        <v>46149</v>
      </c>
      <c r="B60" s="67">
        <f>VLOOKUP(A60,休日取得計画実績表!$B$15:$F$745,4,FALSE)</f>
        <v>0</v>
      </c>
      <c r="C60" s="67">
        <f>VLOOKUP(A60,休日取得計画実績表!$B$15:$F$745,5,FALSE)</f>
        <v>0</v>
      </c>
      <c r="D60" s="65">
        <f t="shared" si="1638"/>
        <v>0</v>
      </c>
      <c r="F60" s="22"/>
    </row>
    <row r="61" spans="1:11" s="3" customFormat="1">
      <c r="A61" s="29">
        <v>46150</v>
      </c>
      <c r="B61" s="67">
        <f>VLOOKUP(A61,休日取得計画実績表!$B$15:$F$745,4,FALSE)</f>
        <v>0</v>
      </c>
      <c r="C61" s="67">
        <f>VLOOKUP(A61,休日取得計画実績表!$B$15:$F$745,5,FALSE)</f>
        <v>0</v>
      </c>
      <c r="D61" s="65">
        <f t="shared" si="1638"/>
        <v>0</v>
      </c>
      <c r="F61" s="22"/>
    </row>
    <row r="62" spans="1:11" s="3" customFormat="1">
      <c r="A62" s="29">
        <v>46151</v>
      </c>
      <c r="B62" s="67" t="str">
        <f>VLOOKUP(A62,休日取得計画実績表!$B$15:$F$745,4,FALSE)</f>
        <v>現場閉所</v>
      </c>
      <c r="C62" s="67">
        <f>VLOOKUP(A62,休日取得計画実績表!$B$15:$F$745,5,FALSE)</f>
        <v>0</v>
      </c>
      <c r="D62" s="65" t="str">
        <f t="shared" si="1638"/>
        <v>現場閉所</v>
      </c>
      <c r="F62" s="22"/>
    </row>
    <row r="63" spans="1:11" s="3" customFormat="1">
      <c r="A63" s="29">
        <v>46152</v>
      </c>
      <c r="B63" s="67" t="str">
        <f>VLOOKUP(A63,休日取得計画実績表!$B$15:$F$745,4,FALSE)</f>
        <v>現場閉所</v>
      </c>
      <c r="C63" s="67">
        <f>VLOOKUP(A63,休日取得計画実績表!$B$15:$F$745,5,FALSE)</f>
        <v>0</v>
      </c>
      <c r="D63" s="65" t="str">
        <f t="shared" si="1638"/>
        <v>現場閉所</v>
      </c>
      <c r="F63" s="22"/>
    </row>
    <row r="64" spans="1:11">
      <c r="A64" s="29">
        <v>46153</v>
      </c>
      <c r="B64" s="67" t="str">
        <f>VLOOKUP(A64,休日取得計画実績表!$B$15:$F$745,4,FALSE)</f>
        <v>一時中止</v>
      </c>
      <c r="C64" s="67">
        <f>VLOOKUP(A64,休日取得計画実績表!$B$15:$F$745,5,FALSE)</f>
        <v>0</v>
      </c>
      <c r="D64" s="65" t="str">
        <f t="shared" si="1638"/>
        <v>一時中止</v>
      </c>
      <c r="G64" s="3"/>
      <c r="H64" s="3"/>
      <c r="J64" s="21"/>
      <c r="K64" s="21"/>
    </row>
    <row r="65" spans="1:11">
      <c r="A65" s="29">
        <v>46154</v>
      </c>
      <c r="B65" s="67" t="str">
        <f>VLOOKUP(A65,休日取得計画実績表!$B$15:$F$745,4,FALSE)</f>
        <v>一時中止</v>
      </c>
      <c r="C65" s="67">
        <f>VLOOKUP(A65,休日取得計画実績表!$B$15:$F$745,5,FALSE)</f>
        <v>0</v>
      </c>
      <c r="D65" s="65" t="str">
        <f t="shared" si="1638"/>
        <v>一時中止</v>
      </c>
      <c r="G65" s="3"/>
      <c r="H65" s="3"/>
      <c r="J65" s="21"/>
      <c r="K65" s="21"/>
    </row>
    <row r="66" spans="1:11">
      <c r="A66" s="29">
        <v>46155</v>
      </c>
      <c r="B66" s="67" t="str">
        <f>VLOOKUP(A66,休日取得計画実績表!$B$15:$F$745,4,FALSE)</f>
        <v>一時中止</v>
      </c>
      <c r="C66" s="67">
        <f>VLOOKUP(A66,休日取得計画実績表!$B$15:$F$745,5,FALSE)</f>
        <v>0</v>
      </c>
      <c r="D66" s="65" t="str">
        <f t="shared" si="1638"/>
        <v>一時中止</v>
      </c>
      <c r="G66" s="3"/>
      <c r="H66" s="3"/>
      <c r="J66" s="21"/>
      <c r="K66" s="21"/>
    </row>
    <row r="67" spans="1:11">
      <c r="A67" s="29">
        <v>46156</v>
      </c>
      <c r="B67" s="67">
        <f>VLOOKUP(A67,休日取得計画実績表!$B$15:$F$745,4,FALSE)</f>
        <v>0</v>
      </c>
      <c r="C67" s="67">
        <f>VLOOKUP(A67,休日取得計画実績表!$B$15:$F$745,5,FALSE)</f>
        <v>0</v>
      </c>
      <c r="D67" s="65">
        <f t="shared" si="1638"/>
        <v>0</v>
      </c>
      <c r="G67" s="3"/>
      <c r="H67" s="3"/>
      <c r="J67" s="21"/>
      <c r="K67" s="21"/>
    </row>
    <row r="68" spans="1:11">
      <c r="A68" s="29">
        <v>46157</v>
      </c>
      <c r="B68" s="67">
        <f>VLOOKUP(A68,休日取得計画実績表!$B$15:$F$745,4,FALSE)</f>
        <v>0</v>
      </c>
      <c r="C68" s="67">
        <f>VLOOKUP(A68,休日取得計画実績表!$B$15:$F$745,5,FALSE)</f>
        <v>0</v>
      </c>
      <c r="D68" s="65">
        <f t="shared" si="1638"/>
        <v>0</v>
      </c>
      <c r="G68" s="3"/>
      <c r="H68" s="3"/>
      <c r="J68" s="21"/>
      <c r="K68" s="21"/>
    </row>
    <row r="69" spans="1:11">
      <c r="A69" s="29">
        <v>46158</v>
      </c>
      <c r="B69" s="67" t="str">
        <f>VLOOKUP(A69,休日取得計画実績表!$B$15:$F$745,4,FALSE)</f>
        <v>現場閉所</v>
      </c>
      <c r="C69" s="67">
        <f>VLOOKUP(A69,休日取得計画実績表!$B$15:$F$745,5,FALSE)</f>
        <v>0</v>
      </c>
      <c r="D69" s="65" t="str">
        <f t="shared" si="1638"/>
        <v>現場閉所</v>
      </c>
      <c r="G69" s="3"/>
      <c r="H69" s="3"/>
      <c r="J69" s="21"/>
      <c r="K69" s="21"/>
    </row>
    <row r="70" spans="1:11">
      <c r="A70" s="29">
        <v>46159</v>
      </c>
      <c r="B70" s="67" t="str">
        <f>VLOOKUP(A70,休日取得計画実績表!$B$15:$F$745,4,FALSE)</f>
        <v>現場閉所</v>
      </c>
      <c r="C70" s="67">
        <f>VLOOKUP(A70,休日取得計画実績表!$B$15:$F$745,5,FALSE)</f>
        <v>0</v>
      </c>
      <c r="D70" s="65" t="str">
        <f t="shared" si="1638"/>
        <v>現場閉所</v>
      </c>
      <c r="G70" s="3"/>
      <c r="H70" s="3"/>
      <c r="J70" s="21"/>
      <c r="K70" s="21"/>
    </row>
    <row r="71" spans="1:11">
      <c r="A71" s="29">
        <v>46160</v>
      </c>
      <c r="B71" s="67">
        <f>VLOOKUP(A71,休日取得計画実績表!$B$15:$F$745,4,FALSE)</f>
        <v>0</v>
      </c>
      <c r="C71" s="67">
        <f>VLOOKUP(A71,休日取得計画実績表!$B$15:$F$745,5,FALSE)</f>
        <v>0</v>
      </c>
      <c r="D71" s="65">
        <f t="shared" si="1638"/>
        <v>0</v>
      </c>
      <c r="G71" s="3"/>
      <c r="H71" s="3"/>
      <c r="J71" s="21"/>
      <c r="K71" s="21"/>
    </row>
    <row r="72" spans="1:11">
      <c r="A72" s="29">
        <v>46161</v>
      </c>
      <c r="B72" s="67">
        <f>VLOOKUP(A72,休日取得計画実績表!$B$15:$F$745,4,FALSE)</f>
        <v>0</v>
      </c>
      <c r="C72" s="67">
        <f>VLOOKUP(A72,休日取得計画実績表!$B$15:$F$745,5,FALSE)</f>
        <v>0</v>
      </c>
      <c r="D72" s="65">
        <f t="shared" si="1638"/>
        <v>0</v>
      </c>
      <c r="G72" s="3"/>
      <c r="H72" s="3"/>
      <c r="J72" s="21"/>
      <c r="K72" s="21"/>
    </row>
    <row r="73" spans="1:11">
      <c r="A73" s="29">
        <v>46162</v>
      </c>
      <c r="B73" s="67">
        <f>VLOOKUP(A73,休日取得計画実績表!$B$15:$F$745,4,FALSE)</f>
        <v>0</v>
      </c>
      <c r="C73" s="67">
        <f>VLOOKUP(A73,休日取得計画実績表!$B$15:$F$745,5,FALSE)</f>
        <v>0</v>
      </c>
      <c r="D73" s="65">
        <f t="shared" si="1638"/>
        <v>0</v>
      </c>
      <c r="G73" s="3"/>
      <c r="H73" s="3"/>
      <c r="J73" s="21"/>
      <c r="K73" s="21"/>
    </row>
    <row r="74" spans="1:11">
      <c r="A74" s="29">
        <v>46163</v>
      </c>
      <c r="B74" s="67">
        <f>VLOOKUP(A74,休日取得計画実績表!$B$15:$F$745,4,FALSE)</f>
        <v>0</v>
      </c>
      <c r="C74" s="67">
        <f>VLOOKUP(A74,休日取得計画実績表!$B$15:$F$745,5,FALSE)</f>
        <v>0</v>
      </c>
      <c r="D74" s="65">
        <f t="shared" si="1638"/>
        <v>0</v>
      </c>
      <c r="G74" s="3"/>
      <c r="H74" s="3"/>
      <c r="J74" s="21"/>
      <c r="K74" s="21"/>
    </row>
    <row r="75" spans="1:11">
      <c r="A75" s="29">
        <v>46164</v>
      </c>
      <c r="B75" s="67">
        <f>VLOOKUP(A75,休日取得計画実績表!$B$15:$F$745,4,FALSE)</f>
        <v>0</v>
      </c>
      <c r="C75" s="67">
        <f>VLOOKUP(A75,休日取得計画実績表!$B$15:$F$745,5,FALSE)</f>
        <v>0</v>
      </c>
      <c r="D75" s="65">
        <f t="shared" si="1638"/>
        <v>0</v>
      </c>
      <c r="G75" s="3"/>
      <c r="H75" s="3"/>
      <c r="J75" s="21"/>
      <c r="K75" s="21"/>
    </row>
    <row r="76" spans="1:11">
      <c r="A76" s="29">
        <v>46165</v>
      </c>
      <c r="B76" s="67" t="str">
        <f>VLOOKUP(A76,休日取得計画実績表!$B$15:$F$745,4,FALSE)</f>
        <v>現場閉所</v>
      </c>
      <c r="C76" s="67">
        <f>VLOOKUP(A76,休日取得計画実績表!$B$15:$F$745,5,FALSE)</f>
        <v>0</v>
      </c>
      <c r="D76" s="65" t="str">
        <f t="shared" si="1638"/>
        <v>現場閉所</v>
      </c>
      <c r="G76" s="3"/>
      <c r="H76" s="3"/>
      <c r="J76" s="21"/>
      <c r="K76" s="21"/>
    </row>
    <row r="77" spans="1:11">
      <c r="A77" s="29">
        <v>46166</v>
      </c>
      <c r="B77" s="67" t="str">
        <f>VLOOKUP(A77,休日取得計画実績表!$B$15:$F$745,4,FALSE)</f>
        <v>現場閉所</v>
      </c>
      <c r="C77" s="67">
        <f>VLOOKUP(A77,休日取得計画実績表!$B$15:$F$745,5,FALSE)</f>
        <v>0</v>
      </c>
      <c r="D77" s="65" t="str">
        <f t="shared" si="1638"/>
        <v>現場閉所</v>
      </c>
      <c r="G77" s="3"/>
      <c r="H77" s="3"/>
      <c r="J77" s="21"/>
      <c r="K77" s="21"/>
    </row>
    <row r="78" spans="1:11">
      <c r="A78" s="29">
        <v>46167</v>
      </c>
      <c r="B78" s="67" t="str">
        <f>VLOOKUP(A78,休日取得計画実績表!$B$15:$F$745,4,FALSE)</f>
        <v>現場閉所</v>
      </c>
      <c r="C78" s="67">
        <f>VLOOKUP(A78,休日取得計画実績表!$B$15:$F$745,5,FALSE)</f>
        <v>0</v>
      </c>
      <c r="D78" s="65" t="str">
        <f t="shared" si="1638"/>
        <v>現場閉所</v>
      </c>
      <c r="G78" s="3"/>
      <c r="H78" s="3"/>
      <c r="J78" s="21"/>
      <c r="K78" s="21"/>
    </row>
    <row r="79" spans="1:11">
      <c r="A79" s="29">
        <v>46168</v>
      </c>
      <c r="B79" s="67">
        <f>VLOOKUP(A79,休日取得計画実績表!$B$15:$F$745,4,FALSE)</f>
        <v>0</v>
      </c>
      <c r="C79" s="67">
        <f>VLOOKUP(A79,休日取得計画実績表!$B$15:$F$745,5,FALSE)</f>
        <v>0</v>
      </c>
      <c r="D79" s="65">
        <f t="shared" si="1638"/>
        <v>0</v>
      </c>
      <c r="G79" s="3"/>
      <c r="H79" s="3"/>
      <c r="J79" s="21"/>
      <c r="K79" s="21"/>
    </row>
    <row r="80" spans="1:11">
      <c r="A80" s="29">
        <v>46169</v>
      </c>
      <c r="B80" s="67">
        <f>VLOOKUP(A80,休日取得計画実績表!$B$15:$F$745,4,FALSE)</f>
        <v>0</v>
      </c>
      <c r="C80" s="67">
        <f>VLOOKUP(A80,休日取得計画実績表!$B$15:$F$745,5,FALSE)</f>
        <v>0</v>
      </c>
      <c r="D80" s="65">
        <f t="shared" si="1638"/>
        <v>0</v>
      </c>
      <c r="G80" s="3"/>
      <c r="H80" s="3"/>
      <c r="J80" s="21"/>
      <c r="K80" s="21"/>
    </row>
    <row r="81" spans="1:11">
      <c r="A81" s="29">
        <v>46170</v>
      </c>
      <c r="B81" s="67">
        <f>VLOOKUP(A81,休日取得計画実績表!$B$15:$F$745,4,FALSE)</f>
        <v>0</v>
      </c>
      <c r="C81" s="67">
        <f>VLOOKUP(A81,休日取得計画実績表!$B$15:$F$745,5,FALSE)</f>
        <v>0</v>
      </c>
      <c r="D81" s="65">
        <f t="shared" si="1638"/>
        <v>0</v>
      </c>
      <c r="G81" s="3"/>
      <c r="H81" s="3"/>
      <c r="J81" s="21"/>
      <c r="K81" s="21"/>
    </row>
    <row r="82" spans="1:11">
      <c r="A82" s="29">
        <v>46171</v>
      </c>
      <c r="B82" s="67">
        <f>VLOOKUP(A82,休日取得計画実績表!$B$15:$F$745,4,FALSE)</f>
        <v>0</v>
      </c>
      <c r="C82" s="67">
        <f>VLOOKUP(A82,休日取得計画実績表!$B$15:$F$745,5,FALSE)</f>
        <v>0</v>
      </c>
      <c r="D82" s="65">
        <f t="shared" si="1638"/>
        <v>0</v>
      </c>
      <c r="G82" s="3"/>
      <c r="H82" s="3"/>
      <c r="J82" s="21"/>
      <c r="K82" s="21"/>
    </row>
    <row r="83" spans="1:11">
      <c r="A83" s="29">
        <v>46172</v>
      </c>
      <c r="B83" s="67" t="str">
        <f>VLOOKUP(A83,休日取得計画実績表!$B$15:$F$745,4,FALSE)</f>
        <v>現場閉所</v>
      </c>
      <c r="C83" s="67">
        <f>VLOOKUP(A83,休日取得計画実績表!$B$15:$F$745,5,FALSE)</f>
        <v>0</v>
      </c>
      <c r="D83" s="65" t="str">
        <f t="shared" si="1638"/>
        <v>現場閉所</v>
      </c>
      <c r="G83" s="3"/>
      <c r="H83" s="3"/>
      <c r="J83" s="21"/>
      <c r="K83" s="21"/>
    </row>
    <row r="84" spans="1:11">
      <c r="A84" s="29">
        <v>46173</v>
      </c>
      <c r="B84" s="67" t="str">
        <f>VLOOKUP(A84,休日取得計画実績表!$B$15:$F$745,4,FALSE)</f>
        <v>現場閉所</v>
      </c>
      <c r="C84" s="67">
        <f>VLOOKUP(A84,休日取得計画実績表!$B$15:$F$745,5,FALSE)</f>
        <v>0</v>
      </c>
      <c r="D84" s="65" t="str">
        <f t="shared" si="1638"/>
        <v>現場閉所</v>
      </c>
      <c r="G84" s="3"/>
      <c r="H84" s="3"/>
      <c r="J84" s="21"/>
      <c r="K84" s="21"/>
    </row>
    <row r="85" spans="1:11">
      <c r="A85" s="29">
        <v>46174</v>
      </c>
      <c r="B85" s="67">
        <f>VLOOKUP(A85,休日取得計画実績表!$B$15:$F$745,4,FALSE)</f>
        <v>0</v>
      </c>
      <c r="C85" s="67">
        <f>VLOOKUP(A85,休日取得計画実績表!$B$15:$F$745,5,FALSE)</f>
        <v>0</v>
      </c>
      <c r="D85" s="65">
        <f t="shared" si="1638"/>
        <v>0</v>
      </c>
      <c r="G85" s="3"/>
      <c r="H85" s="3"/>
      <c r="J85" s="21"/>
      <c r="K85" s="21"/>
    </row>
    <row r="86" spans="1:11">
      <c r="A86" s="29">
        <v>46175</v>
      </c>
      <c r="B86" s="67">
        <f>VLOOKUP(A86,休日取得計画実績表!$B$15:$F$745,4,FALSE)</f>
        <v>0</v>
      </c>
      <c r="C86" s="67">
        <f>VLOOKUP(A86,休日取得計画実績表!$B$15:$F$745,5,FALSE)</f>
        <v>0</v>
      </c>
      <c r="D86" s="65">
        <f t="shared" si="1638"/>
        <v>0</v>
      </c>
      <c r="G86" s="3"/>
      <c r="H86" s="3"/>
      <c r="J86" s="21"/>
      <c r="K86" s="21"/>
    </row>
    <row r="87" spans="1:11">
      <c r="A87" s="29">
        <v>46176</v>
      </c>
      <c r="B87" s="67">
        <f>VLOOKUP(A87,休日取得計画実績表!$B$15:$F$745,4,FALSE)</f>
        <v>0</v>
      </c>
      <c r="C87" s="67">
        <f>VLOOKUP(A87,休日取得計画実績表!$B$15:$F$745,5,FALSE)</f>
        <v>0</v>
      </c>
      <c r="D87" s="65">
        <f t="shared" si="1638"/>
        <v>0</v>
      </c>
      <c r="G87" s="3"/>
      <c r="H87" s="3"/>
      <c r="J87" s="21"/>
      <c r="K87" s="21"/>
    </row>
    <row r="88" spans="1:11">
      <c r="A88" s="29">
        <v>46177</v>
      </c>
      <c r="B88" s="67">
        <f>VLOOKUP(A88,休日取得計画実績表!$B$15:$F$745,4,FALSE)</f>
        <v>0</v>
      </c>
      <c r="C88" s="67">
        <f>VLOOKUP(A88,休日取得計画実績表!$B$15:$F$745,5,FALSE)</f>
        <v>0</v>
      </c>
      <c r="D88" s="65">
        <f t="shared" si="1638"/>
        <v>0</v>
      </c>
      <c r="G88" s="3"/>
      <c r="H88" s="3"/>
      <c r="J88" s="21"/>
      <c r="K88" s="21"/>
    </row>
    <row r="89" spans="1:11">
      <c r="A89" s="29">
        <v>46178</v>
      </c>
      <c r="B89" s="67">
        <f>VLOOKUP(A89,休日取得計画実績表!$B$15:$F$745,4,FALSE)</f>
        <v>0</v>
      </c>
      <c r="C89" s="67">
        <f>VLOOKUP(A89,休日取得計画実績表!$B$15:$F$745,5,FALSE)</f>
        <v>0</v>
      </c>
      <c r="D89" s="65">
        <f t="shared" si="1638"/>
        <v>0</v>
      </c>
      <c r="G89" s="3"/>
      <c r="H89" s="3"/>
      <c r="J89" s="21"/>
      <c r="K89" s="21"/>
    </row>
    <row r="90" spans="1:11">
      <c r="A90" s="29">
        <v>46179</v>
      </c>
      <c r="B90" s="67" t="str">
        <f>VLOOKUP(A90,休日取得計画実績表!$B$15:$F$745,4,FALSE)</f>
        <v>現場閉所</v>
      </c>
      <c r="C90" s="67">
        <f>VLOOKUP(A90,休日取得計画実績表!$B$15:$F$745,5,FALSE)</f>
        <v>0</v>
      </c>
      <c r="D90" s="65" t="str">
        <f t="shared" si="1638"/>
        <v>現場閉所</v>
      </c>
      <c r="G90" s="3"/>
      <c r="H90" s="3"/>
      <c r="J90" s="21"/>
      <c r="K90" s="21"/>
    </row>
    <row r="91" spans="1:11">
      <c r="A91" s="29">
        <v>46180</v>
      </c>
      <c r="B91" s="67" t="str">
        <f>VLOOKUP(A91,休日取得計画実績表!$B$15:$F$745,4,FALSE)</f>
        <v>現場閉所</v>
      </c>
      <c r="C91" s="67">
        <f>VLOOKUP(A91,休日取得計画実績表!$B$15:$F$745,5,FALSE)</f>
        <v>0</v>
      </c>
      <c r="D91" s="65" t="str">
        <f t="shared" si="1638"/>
        <v>現場閉所</v>
      </c>
      <c r="G91" s="3"/>
      <c r="H91" s="3"/>
      <c r="J91" s="21"/>
      <c r="K91" s="21"/>
    </row>
    <row r="92" spans="1:11">
      <c r="A92" s="29">
        <v>46181</v>
      </c>
      <c r="B92" s="67">
        <f>VLOOKUP(A92,休日取得計画実績表!$B$15:$F$745,4,FALSE)</f>
        <v>0</v>
      </c>
      <c r="C92" s="67">
        <f>VLOOKUP(A92,休日取得計画実績表!$B$15:$F$745,5,FALSE)</f>
        <v>0</v>
      </c>
      <c r="D92" s="65">
        <f t="shared" si="1638"/>
        <v>0</v>
      </c>
      <c r="G92" s="3"/>
      <c r="H92" s="3"/>
      <c r="J92" s="21"/>
      <c r="K92" s="21"/>
    </row>
    <row r="93" spans="1:11">
      <c r="A93" s="29">
        <v>46182</v>
      </c>
      <c r="B93" s="67">
        <f>VLOOKUP(A93,休日取得計画実績表!$B$15:$F$745,4,FALSE)</f>
        <v>0</v>
      </c>
      <c r="C93" s="67">
        <f>VLOOKUP(A93,休日取得計画実績表!$B$15:$F$745,5,FALSE)</f>
        <v>0</v>
      </c>
      <c r="D93" s="65">
        <f t="shared" si="1638"/>
        <v>0</v>
      </c>
      <c r="G93" s="3"/>
      <c r="H93" s="3"/>
      <c r="J93" s="21"/>
      <c r="K93" s="21"/>
    </row>
    <row r="94" spans="1:11">
      <c r="A94" s="29">
        <v>46183</v>
      </c>
      <c r="B94" s="67">
        <f>VLOOKUP(A94,休日取得計画実績表!$B$15:$F$745,4,FALSE)</f>
        <v>0</v>
      </c>
      <c r="C94" s="67">
        <f>VLOOKUP(A94,休日取得計画実績表!$B$15:$F$745,5,FALSE)</f>
        <v>0</v>
      </c>
      <c r="D94" s="65">
        <f t="shared" ref="D94:D157" si="1639">IF(C94="指定対象外週","指定対象外週",B94)</f>
        <v>0</v>
      </c>
      <c r="G94" s="3"/>
      <c r="H94" s="3"/>
      <c r="J94" s="21"/>
      <c r="K94" s="21"/>
    </row>
    <row r="95" spans="1:11">
      <c r="A95" s="29">
        <v>46184</v>
      </c>
      <c r="B95" s="67">
        <f>VLOOKUP(A95,休日取得計画実績表!$B$15:$F$745,4,FALSE)</f>
        <v>0</v>
      </c>
      <c r="C95" s="67">
        <f>VLOOKUP(A95,休日取得計画実績表!$B$15:$F$745,5,FALSE)</f>
        <v>0</v>
      </c>
      <c r="D95" s="65">
        <f t="shared" si="1639"/>
        <v>0</v>
      </c>
      <c r="G95" s="3"/>
      <c r="H95" s="3"/>
      <c r="J95" s="21"/>
      <c r="K95" s="21"/>
    </row>
    <row r="96" spans="1:11">
      <c r="A96" s="29">
        <v>46185</v>
      </c>
      <c r="B96" s="67">
        <f>VLOOKUP(A96,休日取得計画実績表!$B$15:$F$745,4,FALSE)</f>
        <v>0</v>
      </c>
      <c r="C96" s="67">
        <f>VLOOKUP(A96,休日取得計画実績表!$B$15:$F$745,5,FALSE)</f>
        <v>0</v>
      </c>
      <c r="D96" s="65">
        <f t="shared" si="1639"/>
        <v>0</v>
      </c>
      <c r="G96" s="3"/>
      <c r="H96" s="3"/>
      <c r="J96" s="21"/>
      <c r="K96" s="21"/>
    </row>
    <row r="97" spans="1:11">
      <c r="A97" s="29">
        <v>46186</v>
      </c>
      <c r="B97" s="67" t="str">
        <f>VLOOKUP(A97,休日取得計画実績表!$B$15:$F$745,4,FALSE)</f>
        <v>現場閉所</v>
      </c>
      <c r="C97" s="67">
        <f>VLOOKUP(A97,休日取得計画実績表!$B$15:$F$745,5,FALSE)</f>
        <v>0</v>
      </c>
      <c r="D97" s="65" t="str">
        <f t="shared" si="1639"/>
        <v>現場閉所</v>
      </c>
      <c r="G97" s="3"/>
      <c r="H97" s="3"/>
      <c r="J97" s="21"/>
      <c r="K97" s="21"/>
    </row>
    <row r="98" spans="1:11">
      <c r="A98" s="29">
        <v>46187</v>
      </c>
      <c r="B98" s="67" t="str">
        <f>VLOOKUP(A98,休日取得計画実績表!$B$15:$F$745,4,FALSE)</f>
        <v>現場閉所</v>
      </c>
      <c r="C98" s="67">
        <f>VLOOKUP(A98,休日取得計画実績表!$B$15:$F$745,5,FALSE)</f>
        <v>0</v>
      </c>
      <c r="D98" s="65" t="str">
        <f t="shared" si="1639"/>
        <v>現場閉所</v>
      </c>
      <c r="G98" s="3"/>
      <c r="H98" s="3"/>
      <c r="J98" s="21"/>
      <c r="K98" s="21"/>
    </row>
    <row r="99" spans="1:11">
      <c r="A99" s="29">
        <v>46188</v>
      </c>
      <c r="B99" s="67">
        <f>VLOOKUP(A99,休日取得計画実績表!$B$15:$F$745,4,FALSE)</f>
        <v>0</v>
      </c>
      <c r="C99" s="67">
        <f>VLOOKUP(A99,休日取得計画実績表!$B$15:$F$745,5,FALSE)</f>
        <v>0</v>
      </c>
      <c r="D99" s="65">
        <f t="shared" si="1639"/>
        <v>0</v>
      </c>
      <c r="G99" s="3"/>
      <c r="H99" s="3"/>
      <c r="J99" s="21"/>
      <c r="K99" s="21"/>
    </row>
    <row r="100" spans="1:11">
      <c r="A100" s="29">
        <v>46189</v>
      </c>
      <c r="B100" s="67">
        <f>VLOOKUP(A100,休日取得計画実績表!$B$15:$F$745,4,FALSE)</f>
        <v>0</v>
      </c>
      <c r="C100" s="67">
        <f>VLOOKUP(A100,休日取得計画実績表!$B$15:$F$745,5,FALSE)</f>
        <v>0</v>
      </c>
      <c r="D100" s="65">
        <f t="shared" si="1639"/>
        <v>0</v>
      </c>
      <c r="G100" s="3"/>
      <c r="H100" s="3"/>
      <c r="J100" s="21"/>
      <c r="K100" s="21"/>
    </row>
    <row r="101" spans="1:11">
      <c r="A101" s="29">
        <v>46190</v>
      </c>
      <c r="B101" s="67">
        <f>VLOOKUP(A101,休日取得計画実績表!$B$15:$F$745,4,FALSE)</f>
        <v>0</v>
      </c>
      <c r="C101" s="67">
        <f>VLOOKUP(A101,休日取得計画実績表!$B$15:$F$745,5,FALSE)</f>
        <v>0</v>
      </c>
      <c r="D101" s="65">
        <f t="shared" si="1639"/>
        <v>0</v>
      </c>
      <c r="G101" s="3"/>
      <c r="H101" s="3"/>
      <c r="J101" s="21"/>
      <c r="K101" s="21"/>
    </row>
    <row r="102" spans="1:11">
      <c r="A102" s="29">
        <v>46191</v>
      </c>
      <c r="B102" s="67">
        <f>VLOOKUP(A102,休日取得計画実績表!$B$15:$F$745,4,FALSE)</f>
        <v>0</v>
      </c>
      <c r="C102" s="67">
        <f>VLOOKUP(A102,休日取得計画実績表!$B$15:$F$745,5,FALSE)</f>
        <v>0</v>
      </c>
      <c r="D102" s="65">
        <f t="shared" si="1639"/>
        <v>0</v>
      </c>
      <c r="G102" s="3"/>
      <c r="H102" s="3"/>
      <c r="J102" s="21"/>
      <c r="K102" s="21"/>
    </row>
    <row r="103" spans="1:11">
      <c r="A103" s="29">
        <v>46192</v>
      </c>
      <c r="B103" s="67">
        <f>VLOOKUP(A103,休日取得計画実績表!$B$15:$F$745,4,FALSE)</f>
        <v>0</v>
      </c>
      <c r="C103" s="67">
        <f>VLOOKUP(A103,休日取得計画実績表!$B$15:$F$745,5,FALSE)</f>
        <v>0</v>
      </c>
      <c r="D103" s="65">
        <f t="shared" si="1639"/>
        <v>0</v>
      </c>
      <c r="G103" s="3"/>
      <c r="H103" s="3"/>
      <c r="J103" s="21"/>
      <c r="K103" s="21"/>
    </row>
    <row r="104" spans="1:11">
      <c r="A104" s="29">
        <v>46193</v>
      </c>
      <c r="B104" s="67" t="str">
        <f>VLOOKUP(A104,休日取得計画実績表!$B$15:$F$745,4,FALSE)</f>
        <v>現場閉所</v>
      </c>
      <c r="C104" s="67">
        <f>VLOOKUP(A104,休日取得計画実績表!$B$15:$F$745,5,FALSE)</f>
        <v>0</v>
      </c>
      <c r="D104" s="65" t="str">
        <f t="shared" si="1639"/>
        <v>現場閉所</v>
      </c>
      <c r="G104" s="3"/>
      <c r="H104" s="3"/>
      <c r="J104" s="21"/>
      <c r="K104" s="21"/>
    </row>
    <row r="105" spans="1:11">
      <c r="A105" s="29">
        <v>46194</v>
      </c>
      <c r="B105" s="67" t="str">
        <f>VLOOKUP(A105,休日取得計画実績表!$B$15:$F$745,4,FALSE)</f>
        <v>現場閉所</v>
      </c>
      <c r="C105" s="67">
        <f>VLOOKUP(A105,休日取得計画実績表!$B$15:$F$745,5,FALSE)</f>
        <v>0</v>
      </c>
      <c r="D105" s="65" t="str">
        <f t="shared" si="1639"/>
        <v>現場閉所</v>
      </c>
      <c r="G105" s="3"/>
      <c r="H105" s="3"/>
      <c r="J105" s="21"/>
      <c r="K105" s="21"/>
    </row>
    <row r="106" spans="1:11">
      <c r="A106" s="29">
        <v>46195</v>
      </c>
      <c r="B106" s="67">
        <f>VLOOKUP(A106,休日取得計画実績表!$B$15:$F$745,4,FALSE)</f>
        <v>0</v>
      </c>
      <c r="C106" s="67">
        <f>VLOOKUP(A106,休日取得計画実績表!$B$15:$F$745,5,FALSE)</f>
        <v>0</v>
      </c>
      <c r="D106" s="65">
        <f t="shared" si="1639"/>
        <v>0</v>
      </c>
      <c r="G106" s="3"/>
      <c r="H106" s="3"/>
      <c r="J106" s="21"/>
      <c r="K106" s="21"/>
    </row>
    <row r="107" spans="1:11">
      <c r="A107" s="29">
        <v>46196</v>
      </c>
      <c r="B107" s="67">
        <f>VLOOKUP(A107,休日取得計画実績表!$B$15:$F$745,4,FALSE)</f>
        <v>0</v>
      </c>
      <c r="C107" s="67">
        <f>VLOOKUP(A107,休日取得計画実績表!$B$15:$F$745,5,FALSE)</f>
        <v>0</v>
      </c>
      <c r="D107" s="65">
        <f t="shared" si="1639"/>
        <v>0</v>
      </c>
      <c r="G107" s="3"/>
      <c r="H107" s="3"/>
      <c r="J107" s="21"/>
      <c r="K107" s="21"/>
    </row>
    <row r="108" spans="1:11">
      <c r="A108" s="29">
        <v>46197</v>
      </c>
      <c r="B108" s="67">
        <f>VLOOKUP(A108,休日取得計画実績表!$B$15:$F$745,4,FALSE)</f>
        <v>0</v>
      </c>
      <c r="C108" s="67">
        <f>VLOOKUP(A108,休日取得計画実績表!$B$15:$F$745,5,FALSE)</f>
        <v>0</v>
      </c>
      <c r="D108" s="65">
        <f t="shared" si="1639"/>
        <v>0</v>
      </c>
      <c r="G108" s="3"/>
      <c r="H108" s="3"/>
      <c r="J108" s="21"/>
      <c r="K108" s="21"/>
    </row>
    <row r="109" spans="1:11">
      <c r="A109" s="29">
        <v>46198</v>
      </c>
      <c r="B109" s="67">
        <f>VLOOKUP(A109,休日取得計画実績表!$B$15:$F$745,4,FALSE)</f>
        <v>0</v>
      </c>
      <c r="C109" s="67">
        <f>VLOOKUP(A109,休日取得計画実績表!$B$15:$F$745,5,FALSE)</f>
        <v>0</v>
      </c>
      <c r="D109" s="65">
        <f t="shared" si="1639"/>
        <v>0</v>
      </c>
      <c r="G109" s="3"/>
      <c r="H109" s="3"/>
      <c r="J109" s="21"/>
      <c r="K109" s="21"/>
    </row>
    <row r="110" spans="1:11">
      <c r="A110" s="29">
        <v>46199</v>
      </c>
      <c r="B110" s="67">
        <f>VLOOKUP(A110,休日取得計画実績表!$B$15:$F$745,4,FALSE)</f>
        <v>0</v>
      </c>
      <c r="C110" s="67">
        <f>VLOOKUP(A110,休日取得計画実績表!$B$15:$F$745,5,FALSE)</f>
        <v>0</v>
      </c>
      <c r="D110" s="65">
        <f t="shared" si="1639"/>
        <v>0</v>
      </c>
      <c r="G110" s="3"/>
      <c r="H110" s="3"/>
      <c r="J110" s="21"/>
      <c r="K110" s="21"/>
    </row>
    <row r="111" spans="1:11">
      <c r="A111" s="29">
        <v>46200</v>
      </c>
      <c r="B111" s="67" t="str">
        <f>VLOOKUP(A111,休日取得計画実績表!$B$15:$F$745,4,FALSE)</f>
        <v>現場閉所</v>
      </c>
      <c r="C111" s="67">
        <f>VLOOKUP(A111,休日取得計画実績表!$B$15:$F$745,5,FALSE)</f>
        <v>0</v>
      </c>
      <c r="D111" s="65" t="str">
        <f t="shared" si="1639"/>
        <v>現場閉所</v>
      </c>
      <c r="G111" s="3"/>
      <c r="H111" s="3"/>
      <c r="J111" s="21"/>
      <c r="K111" s="21"/>
    </row>
    <row r="112" spans="1:11">
      <c r="A112" s="29">
        <v>46201</v>
      </c>
      <c r="B112" s="67" t="str">
        <f>VLOOKUP(A112,休日取得計画実績表!$B$15:$F$745,4,FALSE)</f>
        <v>現場閉所</v>
      </c>
      <c r="C112" s="67">
        <f>VLOOKUP(A112,休日取得計画実績表!$B$15:$F$745,5,FALSE)</f>
        <v>0</v>
      </c>
      <c r="D112" s="65" t="str">
        <f t="shared" si="1639"/>
        <v>現場閉所</v>
      </c>
      <c r="G112" s="3"/>
      <c r="H112" s="3"/>
      <c r="J112" s="21"/>
      <c r="K112" s="21"/>
    </row>
    <row r="113" spans="1:11">
      <c r="A113" s="29">
        <v>46202</v>
      </c>
      <c r="B113" s="67">
        <f>VLOOKUP(A113,休日取得計画実績表!$B$15:$F$745,4,FALSE)</f>
        <v>0</v>
      </c>
      <c r="C113" s="67">
        <f>VLOOKUP(A113,休日取得計画実績表!$B$15:$F$745,5,FALSE)</f>
        <v>0</v>
      </c>
      <c r="D113" s="65">
        <f t="shared" si="1639"/>
        <v>0</v>
      </c>
      <c r="G113" s="3"/>
      <c r="H113" s="3"/>
      <c r="J113" s="21"/>
      <c r="K113" s="21"/>
    </row>
    <row r="114" spans="1:11">
      <c r="A114" s="29">
        <v>46203</v>
      </c>
      <c r="B114" s="67">
        <f>VLOOKUP(A114,休日取得計画実績表!$B$15:$F$745,4,FALSE)</f>
        <v>0</v>
      </c>
      <c r="C114" s="67">
        <f>VLOOKUP(A114,休日取得計画実績表!$B$15:$F$745,5,FALSE)</f>
        <v>0</v>
      </c>
      <c r="D114" s="65">
        <f t="shared" si="1639"/>
        <v>0</v>
      </c>
      <c r="G114" s="3"/>
      <c r="H114" s="3"/>
      <c r="J114" s="21"/>
      <c r="K114" s="21"/>
    </row>
    <row r="115" spans="1:11">
      <c r="A115" s="29">
        <v>46204</v>
      </c>
      <c r="B115" s="67">
        <f>VLOOKUP(A115,休日取得計画実績表!$B$15:$F$745,4,FALSE)</f>
        <v>0</v>
      </c>
      <c r="C115" s="67">
        <f>VLOOKUP(A115,休日取得計画実績表!$B$15:$F$745,5,FALSE)</f>
        <v>0</v>
      </c>
      <c r="D115" s="65">
        <f t="shared" si="1639"/>
        <v>0</v>
      </c>
      <c r="G115" s="3"/>
      <c r="H115" s="3"/>
      <c r="J115" s="21"/>
      <c r="K115" s="21"/>
    </row>
    <row r="116" spans="1:11">
      <c r="A116" s="29">
        <v>46205</v>
      </c>
      <c r="B116" s="67">
        <f>VLOOKUP(A116,休日取得計画実績表!$B$15:$F$745,4,FALSE)</f>
        <v>0</v>
      </c>
      <c r="C116" s="67">
        <f>VLOOKUP(A116,休日取得計画実績表!$B$15:$F$745,5,FALSE)</f>
        <v>0</v>
      </c>
      <c r="D116" s="65">
        <f t="shared" si="1639"/>
        <v>0</v>
      </c>
      <c r="G116" s="3"/>
      <c r="H116" s="3"/>
      <c r="J116" s="21"/>
      <c r="K116" s="21"/>
    </row>
    <row r="117" spans="1:11">
      <c r="A117" s="29">
        <v>46206</v>
      </c>
      <c r="B117" s="67">
        <f>VLOOKUP(A117,休日取得計画実績表!$B$15:$F$745,4,FALSE)</f>
        <v>0</v>
      </c>
      <c r="C117" s="67">
        <f>VLOOKUP(A117,休日取得計画実績表!$B$15:$F$745,5,FALSE)</f>
        <v>0</v>
      </c>
      <c r="D117" s="65">
        <f t="shared" si="1639"/>
        <v>0</v>
      </c>
      <c r="G117" s="3"/>
      <c r="H117" s="3"/>
      <c r="J117" s="21"/>
      <c r="K117" s="21"/>
    </row>
    <row r="118" spans="1:11">
      <c r="A118" s="29">
        <v>46207</v>
      </c>
      <c r="B118" s="67" t="str">
        <f>VLOOKUP(A118,休日取得計画実績表!$B$15:$F$745,4,FALSE)</f>
        <v>現場閉所</v>
      </c>
      <c r="C118" s="67">
        <f>VLOOKUP(A118,休日取得計画実績表!$B$15:$F$745,5,FALSE)</f>
        <v>0</v>
      </c>
      <c r="D118" s="65" t="str">
        <f t="shared" si="1639"/>
        <v>現場閉所</v>
      </c>
      <c r="G118" s="3"/>
      <c r="H118" s="3"/>
      <c r="J118" s="21"/>
      <c r="K118" s="21"/>
    </row>
    <row r="119" spans="1:11">
      <c r="A119" s="29">
        <v>46208</v>
      </c>
      <c r="B119" s="67" t="str">
        <f>VLOOKUP(A119,休日取得計画実績表!$B$15:$F$745,4,FALSE)</f>
        <v>現場閉所</v>
      </c>
      <c r="C119" s="67">
        <f>VLOOKUP(A119,休日取得計画実績表!$B$15:$F$745,5,FALSE)</f>
        <v>0</v>
      </c>
      <c r="D119" s="65" t="str">
        <f t="shared" si="1639"/>
        <v>現場閉所</v>
      </c>
      <c r="G119" s="3"/>
      <c r="H119" s="3"/>
      <c r="J119" s="21"/>
      <c r="K119" s="21"/>
    </row>
    <row r="120" spans="1:11">
      <c r="A120" s="29">
        <v>46209</v>
      </c>
      <c r="B120" s="67">
        <f>VLOOKUP(A120,休日取得計画実績表!$B$15:$F$745,4,FALSE)</f>
        <v>0</v>
      </c>
      <c r="C120" s="67">
        <f>VLOOKUP(A120,休日取得計画実績表!$B$15:$F$745,5,FALSE)</f>
        <v>0</v>
      </c>
      <c r="D120" s="65">
        <f t="shared" si="1639"/>
        <v>0</v>
      </c>
      <c r="G120" s="3"/>
      <c r="H120" s="3"/>
      <c r="J120" s="21"/>
      <c r="K120" s="21"/>
    </row>
    <row r="121" spans="1:11">
      <c r="A121" s="29">
        <v>46210</v>
      </c>
      <c r="B121" s="67">
        <f>VLOOKUP(A121,休日取得計画実績表!$B$15:$F$745,4,FALSE)</f>
        <v>0</v>
      </c>
      <c r="C121" s="67">
        <f>VLOOKUP(A121,休日取得計画実績表!$B$15:$F$745,5,FALSE)</f>
        <v>0</v>
      </c>
      <c r="D121" s="65">
        <f t="shared" si="1639"/>
        <v>0</v>
      </c>
      <c r="G121" s="3"/>
      <c r="H121" s="3"/>
      <c r="J121" s="21"/>
      <c r="K121" s="21"/>
    </row>
    <row r="122" spans="1:11">
      <c r="A122" s="29">
        <v>46211</v>
      </c>
      <c r="B122" s="67">
        <f>VLOOKUP(A122,休日取得計画実績表!$B$15:$F$745,4,FALSE)</f>
        <v>0</v>
      </c>
      <c r="C122" s="67">
        <f>VLOOKUP(A122,休日取得計画実績表!$B$15:$F$745,5,FALSE)</f>
        <v>0</v>
      </c>
      <c r="D122" s="65">
        <f t="shared" si="1639"/>
        <v>0</v>
      </c>
      <c r="G122" s="3"/>
      <c r="H122" s="3"/>
      <c r="J122" s="21"/>
      <c r="K122" s="21"/>
    </row>
    <row r="123" spans="1:11">
      <c r="A123" s="29">
        <v>46212</v>
      </c>
      <c r="B123" s="67">
        <f>VLOOKUP(A123,休日取得計画実績表!$B$15:$F$745,4,FALSE)</f>
        <v>0</v>
      </c>
      <c r="C123" s="67">
        <f>VLOOKUP(A123,休日取得計画実績表!$B$15:$F$745,5,FALSE)</f>
        <v>0</v>
      </c>
      <c r="D123" s="65">
        <f t="shared" si="1639"/>
        <v>0</v>
      </c>
      <c r="G123" s="3"/>
      <c r="H123" s="3"/>
      <c r="J123" s="21"/>
      <c r="K123" s="21"/>
    </row>
    <row r="124" spans="1:11">
      <c r="A124" s="29">
        <v>46213</v>
      </c>
      <c r="B124" s="67">
        <f>VLOOKUP(A124,休日取得計画実績表!$B$15:$F$745,4,FALSE)</f>
        <v>0</v>
      </c>
      <c r="C124" s="67">
        <f>VLOOKUP(A124,休日取得計画実績表!$B$15:$F$745,5,FALSE)</f>
        <v>0</v>
      </c>
      <c r="D124" s="65">
        <f t="shared" si="1639"/>
        <v>0</v>
      </c>
      <c r="G124" s="3"/>
      <c r="H124" s="3"/>
      <c r="J124" s="21"/>
      <c r="K124" s="21"/>
    </row>
    <row r="125" spans="1:11">
      <c r="A125" s="29">
        <v>46214</v>
      </c>
      <c r="B125" s="67" t="str">
        <f>VLOOKUP(A125,休日取得計画実績表!$B$15:$F$745,4,FALSE)</f>
        <v>現場閉所</v>
      </c>
      <c r="C125" s="67">
        <f>VLOOKUP(A125,休日取得計画実績表!$B$15:$F$745,5,FALSE)</f>
        <v>0</v>
      </c>
      <c r="D125" s="65" t="str">
        <f t="shared" si="1639"/>
        <v>現場閉所</v>
      </c>
      <c r="G125" s="3"/>
      <c r="H125" s="3"/>
      <c r="J125" s="21"/>
      <c r="K125" s="21"/>
    </row>
    <row r="126" spans="1:11">
      <c r="A126" s="29">
        <v>46215</v>
      </c>
      <c r="B126" s="67" t="str">
        <f>VLOOKUP(A126,休日取得計画実績表!$B$15:$F$745,4,FALSE)</f>
        <v>現場閉所</v>
      </c>
      <c r="C126" s="67">
        <f>VLOOKUP(A126,休日取得計画実績表!$B$15:$F$745,5,FALSE)</f>
        <v>0</v>
      </c>
      <c r="D126" s="65" t="str">
        <f t="shared" si="1639"/>
        <v>現場閉所</v>
      </c>
      <c r="G126" s="3"/>
      <c r="H126" s="3"/>
      <c r="J126" s="21"/>
      <c r="K126" s="21"/>
    </row>
    <row r="127" spans="1:11">
      <c r="A127" s="29">
        <v>46216</v>
      </c>
      <c r="B127" s="67">
        <f>VLOOKUP(A127,休日取得計画実績表!$B$15:$F$745,4,FALSE)</f>
        <v>0</v>
      </c>
      <c r="C127" s="67">
        <f>VLOOKUP(A127,休日取得計画実績表!$B$15:$F$745,5,FALSE)</f>
        <v>0</v>
      </c>
      <c r="D127" s="65">
        <f t="shared" si="1639"/>
        <v>0</v>
      </c>
      <c r="G127" s="3"/>
      <c r="H127" s="3"/>
      <c r="J127" s="21"/>
      <c r="K127" s="21"/>
    </row>
    <row r="128" spans="1:11">
      <c r="A128" s="29">
        <v>46217</v>
      </c>
      <c r="B128" s="67">
        <f>VLOOKUP(A128,休日取得計画実績表!$B$15:$F$745,4,FALSE)</f>
        <v>0</v>
      </c>
      <c r="C128" s="67">
        <f>VLOOKUP(A128,休日取得計画実績表!$B$15:$F$745,5,FALSE)</f>
        <v>0</v>
      </c>
      <c r="D128" s="65">
        <f t="shared" si="1639"/>
        <v>0</v>
      </c>
      <c r="G128" s="3"/>
      <c r="H128" s="3"/>
      <c r="J128" s="21"/>
      <c r="K128" s="21"/>
    </row>
    <row r="129" spans="1:11">
      <c r="A129" s="29">
        <v>46218</v>
      </c>
      <c r="B129" s="67">
        <f>VLOOKUP(A129,休日取得計画実績表!$B$15:$F$745,4,FALSE)</f>
        <v>0</v>
      </c>
      <c r="C129" s="67">
        <f>VLOOKUP(A129,休日取得計画実績表!$B$15:$F$745,5,FALSE)</f>
        <v>0</v>
      </c>
      <c r="D129" s="65">
        <f t="shared" si="1639"/>
        <v>0</v>
      </c>
      <c r="G129" s="3"/>
      <c r="H129" s="3"/>
      <c r="J129" s="21"/>
      <c r="K129" s="21"/>
    </row>
    <row r="130" spans="1:11">
      <c r="A130" s="29">
        <v>46219</v>
      </c>
      <c r="B130" s="67">
        <f>VLOOKUP(A130,休日取得計画実績表!$B$15:$F$745,4,FALSE)</f>
        <v>0</v>
      </c>
      <c r="C130" s="67">
        <f>VLOOKUP(A130,休日取得計画実績表!$B$15:$F$745,5,FALSE)</f>
        <v>0</v>
      </c>
      <c r="D130" s="65">
        <f t="shared" si="1639"/>
        <v>0</v>
      </c>
      <c r="G130" s="3"/>
      <c r="H130" s="3"/>
      <c r="J130" s="21"/>
      <c r="K130" s="21"/>
    </row>
    <row r="131" spans="1:11">
      <c r="A131" s="29">
        <v>46220</v>
      </c>
      <c r="B131" s="67">
        <f>VLOOKUP(A131,休日取得計画実績表!$B$15:$F$745,4,FALSE)</f>
        <v>0</v>
      </c>
      <c r="C131" s="67">
        <f>VLOOKUP(A131,休日取得計画実績表!$B$15:$F$745,5,FALSE)</f>
        <v>0</v>
      </c>
      <c r="D131" s="65">
        <f t="shared" si="1639"/>
        <v>0</v>
      </c>
      <c r="G131" s="3"/>
      <c r="H131" s="3"/>
      <c r="J131" s="21"/>
      <c r="K131" s="21"/>
    </row>
    <row r="132" spans="1:11">
      <c r="A132" s="29">
        <v>46221</v>
      </c>
      <c r="B132" s="67" t="str">
        <f>VLOOKUP(A132,休日取得計画実績表!$B$15:$F$745,4,FALSE)</f>
        <v>現場閉所</v>
      </c>
      <c r="C132" s="67">
        <f>VLOOKUP(A132,休日取得計画実績表!$B$15:$F$745,5,FALSE)</f>
        <v>0</v>
      </c>
      <c r="D132" s="65" t="str">
        <f t="shared" si="1639"/>
        <v>現場閉所</v>
      </c>
      <c r="G132" s="3"/>
      <c r="H132" s="3"/>
      <c r="J132" s="21"/>
      <c r="K132" s="21"/>
    </row>
    <row r="133" spans="1:11">
      <c r="A133" s="29">
        <v>46222</v>
      </c>
      <c r="B133" s="67" t="str">
        <f>VLOOKUP(A133,休日取得計画実績表!$B$15:$F$745,4,FALSE)</f>
        <v>現場閉所</v>
      </c>
      <c r="C133" s="67">
        <f>VLOOKUP(A133,休日取得計画実績表!$B$15:$F$745,5,FALSE)</f>
        <v>0</v>
      </c>
      <c r="D133" s="65" t="str">
        <f t="shared" si="1639"/>
        <v>現場閉所</v>
      </c>
      <c r="G133" s="3"/>
      <c r="H133" s="3"/>
      <c r="J133" s="21"/>
      <c r="K133" s="21"/>
    </row>
    <row r="134" spans="1:11">
      <c r="A134" s="29">
        <v>46223</v>
      </c>
      <c r="B134" s="67">
        <f>VLOOKUP(A134,休日取得計画実績表!$B$15:$F$745,4,FALSE)</f>
        <v>0</v>
      </c>
      <c r="C134" s="67">
        <f>VLOOKUP(A134,休日取得計画実績表!$B$15:$F$745,5,FALSE)</f>
        <v>0</v>
      </c>
      <c r="D134" s="65">
        <f t="shared" si="1639"/>
        <v>0</v>
      </c>
      <c r="G134" s="3"/>
      <c r="H134" s="3"/>
      <c r="J134" s="21"/>
      <c r="K134" s="21"/>
    </row>
    <row r="135" spans="1:11">
      <c r="A135" s="29">
        <v>46224</v>
      </c>
      <c r="B135" s="67">
        <f>VLOOKUP(A135,休日取得計画実績表!$B$15:$F$745,4,FALSE)</f>
        <v>0</v>
      </c>
      <c r="C135" s="67">
        <f>VLOOKUP(A135,休日取得計画実績表!$B$15:$F$745,5,FALSE)</f>
        <v>0</v>
      </c>
      <c r="D135" s="65">
        <f t="shared" si="1639"/>
        <v>0</v>
      </c>
      <c r="G135" s="3"/>
      <c r="H135" s="3"/>
      <c r="J135" s="21"/>
      <c r="K135" s="21"/>
    </row>
    <row r="136" spans="1:11">
      <c r="A136" s="29">
        <v>46225</v>
      </c>
      <c r="B136" s="67">
        <f>VLOOKUP(A136,休日取得計画実績表!$B$15:$F$745,4,FALSE)</f>
        <v>0</v>
      </c>
      <c r="C136" s="67">
        <f>VLOOKUP(A136,休日取得計画実績表!$B$15:$F$745,5,FALSE)</f>
        <v>0</v>
      </c>
      <c r="D136" s="65">
        <f t="shared" si="1639"/>
        <v>0</v>
      </c>
      <c r="G136" s="3"/>
      <c r="H136" s="3"/>
      <c r="J136" s="21"/>
      <c r="K136" s="21"/>
    </row>
    <row r="137" spans="1:11">
      <c r="A137" s="29">
        <v>46226</v>
      </c>
      <c r="B137" s="67">
        <f>VLOOKUP(A137,休日取得計画実績表!$B$15:$F$745,4,FALSE)</f>
        <v>0</v>
      </c>
      <c r="C137" s="67">
        <f>VLOOKUP(A137,休日取得計画実績表!$B$15:$F$745,5,FALSE)</f>
        <v>0</v>
      </c>
      <c r="D137" s="65">
        <f t="shared" si="1639"/>
        <v>0</v>
      </c>
      <c r="G137" s="3"/>
      <c r="H137" s="3"/>
      <c r="J137" s="21"/>
      <c r="K137" s="21"/>
    </row>
    <row r="138" spans="1:11">
      <c r="A138" s="29">
        <v>46227</v>
      </c>
      <c r="B138" s="67">
        <f>VLOOKUP(A138,休日取得計画実績表!$B$15:$F$745,4,FALSE)</f>
        <v>0</v>
      </c>
      <c r="C138" s="67">
        <f>VLOOKUP(A138,休日取得計画実績表!$B$15:$F$745,5,FALSE)</f>
        <v>0</v>
      </c>
      <c r="D138" s="65">
        <f t="shared" si="1639"/>
        <v>0</v>
      </c>
      <c r="G138" s="3"/>
      <c r="H138" s="3"/>
      <c r="J138" s="21"/>
      <c r="K138" s="21"/>
    </row>
    <row r="139" spans="1:11">
      <c r="A139" s="29">
        <v>46228</v>
      </c>
      <c r="B139" s="67" t="str">
        <f>VLOOKUP(A139,休日取得計画実績表!$B$15:$F$745,4,FALSE)</f>
        <v>現場閉所</v>
      </c>
      <c r="C139" s="67">
        <f>VLOOKUP(A139,休日取得計画実績表!$B$15:$F$745,5,FALSE)</f>
        <v>0</v>
      </c>
      <c r="D139" s="65" t="str">
        <f t="shared" si="1639"/>
        <v>現場閉所</v>
      </c>
      <c r="G139" s="3"/>
      <c r="H139" s="3"/>
      <c r="J139" s="21"/>
      <c r="K139" s="21"/>
    </row>
    <row r="140" spans="1:11">
      <c r="A140" s="29">
        <v>46229</v>
      </c>
      <c r="B140" s="67" t="str">
        <f>VLOOKUP(A140,休日取得計画実績表!$B$15:$F$745,4,FALSE)</f>
        <v>現場閉所</v>
      </c>
      <c r="C140" s="67">
        <f>VLOOKUP(A140,休日取得計画実績表!$B$15:$F$745,5,FALSE)</f>
        <v>0</v>
      </c>
      <c r="D140" s="65" t="str">
        <f t="shared" si="1639"/>
        <v>現場閉所</v>
      </c>
      <c r="G140" s="3"/>
      <c r="H140" s="3"/>
      <c r="J140" s="21"/>
      <c r="K140" s="21"/>
    </row>
    <row r="141" spans="1:11">
      <c r="A141" s="29">
        <v>46230</v>
      </c>
      <c r="B141" s="67">
        <f>VLOOKUP(A141,休日取得計画実績表!$B$15:$F$745,4,FALSE)</f>
        <v>0</v>
      </c>
      <c r="C141" s="67">
        <f>VLOOKUP(A141,休日取得計画実績表!$B$15:$F$745,5,FALSE)</f>
        <v>0</v>
      </c>
      <c r="D141" s="65">
        <f t="shared" si="1639"/>
        <v>0</v>
      </c>
      <c r="G141" s="3"/>
      <c r="H141" s="3"/>
      <c r="J141" s="21"/>
      <c r="K141" s="21"/>
    </row>
    <row r="142" spans="1:11">
      <c r="A142" s="29">
        <v>46231</v>
      </c>
      <c r="B142" s="67">
        <f>VLOOKUP(A142,休日取得計画実績表!$B$15:$F$745,4,FALSE)</f>
        <v>0</v>
      </c>
      <c r="C142" s="67">
        <f>VLOOKUP(A142,休日取得計画実績表!$B$15:$F$745,5,FALSE)</f>
        <v>0</v>
      </c>
      <c r="D142" s="65">
        <f t="shared" si="1639"/>
        <v>0</v>
      </c>
      <c r="G142" s="3"/>
      <c r="H142" s="3"/>
      <c r="J142" s="21"/>
      <c r="K142" s="21"/>
    </row>
    <row r="143" spans="1:11">
      <c r="A143" s="29">
        <v>46232</v>
      </c>
      <c r="B143" s="67">
        <f>VLOOKUP(A143,休日取得計画実績表!$B$15:$F$745,4,FALSE)</f>
        <v>0</v>
      </c>
      <c r="C143" s="67">
        <f>VLOOKUP(A143,休日取得計画実績表!$B$15:$F$745,5,FALSE)</f>
        <v>0</v>
      </c>
      <c r="D143" s="65">
        <f t="shared" si="1639"/>
        <v>0</v>
      </c>
      <c r="G143" s="3"/>
      <c r="H143" s="3"/>
      <c r="J143" s="21"/>
      <c r="K143" s="21"/>
    </row>
    <row r="144" spans="1:11">
      <c r="A144" s="29">
        <v>46233</v>
      </c>
      <c r="B144" s="67">
        <f>VLOOKUP(A144,休日取得計画実績表!$B$15:$F$745,4,FALSE)</f>
        <v>0</v>
      </c>
      <c r="C144" s="67">
        <f>VLOOKUP(A144,休日取得計画実績表!$B$15:$F$745,5,FALSE)</f>
        <v>0</v>
      </c>
      <c r="D144" s="65">
        <f t="shared" si="1639"/>
        <v>0</v>
      </c>
      <c r="G144" s="3"/>
      <c r="H144" s="3"/>
      <c r="J144" s="21"/>
      <c r="K144" s="21"/>
    </row>
    <row r="145" spans="1:11">
      <c r="A145" s="29">
        <v>46234</v>
      </c>
      <c r="B145" s="67">
        <f>VLOOKUP(A145,休日取得計画実績表!$B$15:$F$745,4,FALSE)</f>
        <v>0</v>
      </c>
      <c r="C145" s="67">
        <f>VLOOKUP(A145,休日取得計画実績表!$B$15:$F$745,5,FALSE)</f>
        <v>0</v>
      </c>
      <c r="D145" s="65">
        <f t="shared" si="1639"/>
        <v>0</v>
      </c>
      <c r="G145" s="3"/>
      <c r="H145" s="3"/>
      <c r="J145" s="21"/>
      <c r="K145" s="21"/>
    </row>
    <row r="146" spans="1:11">
      <c r="A146" s="29">
        <v>46235</v>
      </c>
      <c r="B146" s="67" t="str">
        <f>VLOOKUP(A146,休日取得計画実績表!$B$15:$F$745,4,FALSE)</f>
        <v>現場閉所</v>
      </c>
      <c r="C146" s="67">
        <f>VLOOKUP(A146,休日取得計画実績表!$B$15:$F$745,5,FALSE)</f>
        <v>0</v>
      </c>
      <c r="D146" s="65" t="str">
        <f t="shared" si="1639"/>
        <v>現場閉所</v>
      </c>
      <c r="G146" s="3"/>
      <c r="H146" s="3"/>
      <c r="J146" s="21"/>
      <c r="K146" s="21"/>
    </row>
    <row r="147" spans="1:11">
      <c r="A147" s="29">
        <v>46236</v>
      </c>
      <c r="B147" s="67" t="str">
        <f>VLOOKUP(A147,休日取得計画実績表!$B$15:$F$745,4,FALSE)</f>
        <v>現場閉所</v>
      </c>
      <c r="C147" s="67">
        <f>VLOOKUP(A147,休日取得計画実績表!$B$15:$F$745,5,FALSE)</f>
        <v>0</v>
      </c>
      <c r="D147" s="65" t="str">
        <f t="shared" si="1639"/>
        <v>現場閉所</v>
      </c>
      <c r="G147" s="3"/>
      <c r="H147" s="3"/>
      <c r="J147" s="21"/>
      <c r="K147" s="21"/>
    </row>
    <row r="148" spans="1:11">
      <c r="A148" s="29">
        <v>46237</v>
      </c>
      <c r="B148" s="67">
        <f>VLOOKUP(A148,休日取得計画実績表!$B$15:$F$745,4,FALSE)</f>
        <v>0</v>
      </c>
      <c r="C148" s="67" t="str">
        <f>VLOOKUP(A148,休日取得計画実績表!$B$15:$F$745,5,FALSE)</f>
        <v>指定対象外週</v>
      </c>
      <c r="D148" s="65" t="str">
        <f t="shared" si="1639"/>
        <v>指定対象外週</v>
      </c>
      <c r="G148" s="3"/>
      <c r="H148" s="3"/>
      <c r="J148" s="21"/>
      <c r="K148" s="21"/>
    </row>
    <row r="149" spans="1:11">
      <c r="A149" s="29">
        <v>46238</v>
      </c>
      <c r="B149" s="67">
        <f>VLOOKUP(A149,休日取得計画実績表!$B$15:$F$745,4,FALSE)</f>
        <v>0</v>
      </c>
      <c r="C149" s="67" t="str">
        <f>VLOOKUP(A149,休日取得計画実績表!$B$15:$F$745,5,FALSE)</f>
        <v>指定対象外週</v>
      </c>
      <c r="D149" s="65" t="str">
        <f t="shared" si="1639"/>
        <v>指定対象外週</v>
      </c>
      <c r="G149" s="3"/>
      <c r="H149" s="3"/>
      <c r="J149" s="21"/>
      <c r="K149" s="21"/>
    </row>
    <row r="150" spans="1:11">
      <c r="A150" s="29">
        <v>46239</v>
      </c>
      <c r="B150" s="67">
        <f>VLOOKUP(A150,休日取得計画実績表!$B$15:$F$745,4,FALSE)</f>
        <v>0</v>
      </c>
      <c r="C150" s="67" t="str">
        <f>VLOOKUP(A150,休日取得計画実績表!$B$15:$F$745,5,FALSE)</f>
        <v>指定対象外週</v>
      </c>
      <c r="D150" s="65" t="str">
        <f t="shared" si="1639"/>
        <v>指定対象外週</v>
      </c>
      <c r="G150" s="3"/>
      <c r="H150" s="3"/>
      <c r="J150" s="21"/>
      <c r="K150" s="21"/>
    </row>
    <row r="151" spans="1:11">
      <c r="A151" s="29">
        <v>46240</v>
      </c>
      <c r="B151" s="67">
        <f>VLOOKUP(A151,休日取得計画実績表!$B$15:$F$745,4,FALSE)</f>
        <v>0</v>
      </c>
      <c r="C151" s="67" t="str">
        <f>VLOOKUP(A151,休日取得計画実績表!$B$15:$F$745,5,FALSE)</f>
        <v>指定対象外週</v>
      </c>
      <c r="D151" s="65" t="str">
        <f t="shared" si="1639"/>
        <v>指定対象外週</v>
      </c>
      <c r="G151" s="3"/>
      <c r="H151" s="3"/>
      <c r="J151" s="21"/>
      <c r="K151" s="21"/>
    </row>
    <row r="152" spans="1:11">
      <c r="A152" s="29">
        <v>46241</v>
      </c>
      <c r="B152" s="67">
        <f>VLOOKUP(A152,休日取得計画実績表!$B$15:$F$745,4,FALSE)</f>
        <v>0</v>
      </c>
      <c r="C152" s="67" t="str">
        <f>VLOOKUP(A152,休日取得計画実績表!$B$15:$F$745,5,FALSE)</f>
        <v>指定対象外週</v>
      </c>
      <c r="D152" s="65" t="str">
        <f t="shared" si="1639"/>
        <v>指定対象外週</v>
      </c>
      <c r="G152" s="3"/>
      <c r="H152" s="3"/>
      <c r="J152" s="21"/>
      <c r="K152" s="21"/>
    </row>
    <row r="153" spans="1:11">
      <c r="A153" s="29">
        <v>46242</v>
      </c>
      <c r="B153" s="67">
        <f>VLOOKUP(A153,休日取得計画実績表!$B$15:$F$745,4,FALSE)</f>
        <v>0</v>
      </c>
      <c r="C153" s="67" t="str">
        <f>VLOOKUP(A153,休日取得計画実績表!$B$15:$F$745,5,FALSE)</f>
        <v>指定対象外週</v>
      </c>
      <c r="D153" s="65" t="str">
        <f t="shared" si="1639"/>
        <v>指定対象外週</v>
      </c>
      <c r="G153" s="3"/>
      <c r="H153" s="3"/>
      <c r="J153" s="21"/>
      <c r="K153" s="21"/>
    </row>
    <row r="154" spans="1:11">
      <c r="A154" s="29">
        <v>46243</v>
      </c>
      <c r="B154" s="67" t="str">
        <f>VLOOKUP(A154,休日取得計画実績表!$B$15:$F$745,4,FALSE)</f>
        <v>現場閉所</v>
      </c>
      <c r="C154" s="67" t="str">
        <f>VLOOKUP(A154,休日取得計画実績表!$B$15:$F$745,5,FALSE)</f>
        <v>指定対象外週</v>
      </c>
      <c r="D154" s="65" t="str">
        <f t="shared" si="1639"/>
        <v>指定対象外週</v>
      </c>
      <c r="G154" s="3"/>
      <c r="H154" s="3"/>
      <c r="J154" s="21"/>
      <c r="K154" s="21"/>
    </row>
    <row r="155" spans="1:11">
      <c r="A155" s="29">
        <v>46244</v>
      </c>
      <c r="B155" s="67">
        <f>VLOOKUP(A155,休日取得計画実績表!$B$15:$F$745,4,FALSE)</f>
        <v>0</v>
      </c>
      <c r="C155" s="67" t="str">
        <f>VLOOKUP(A155,休日取得計画実績表!$B$15:$F$745,5,FALSE)</f>
        <v>指定対象外週</v>
      </c>
      <c r="D155" s="65" t="str">
        <f t="shared" si="1639"/>
        <v>指定対象外週</v>
      </c>
      <c r="G155" s="3"/>
      <c r="H155" s="3"/>
      <c r="J155" s="21"/>
      <c r="K155" s="21"/>
    </row>
    <row r="156" spans="1:11">
      <c r="A156" s="29">
        <v>46245</v>
      </c>
      <c r="B156" s="67">
        <f>VLOOKUP(A156,休日取得計画実績表!$B$15:$F$745,4,FALSE)</f>
        <v>0</v>
      </c>
      <c r="C156" s="67" t="str">
        <f>VLOOKUP(A156,休日取得計画実績表!$B$15:$F$745,5,FALSE)</f>
        <v>指定対象外週</v>
      </c>
      <c r="D156" s="65" t="str">
        <f t="shared" si="1639"/>
        <v>指定対象外週</v>
      </c>
      <c r="G156" s="3"/>
      <c r="H156" s="3"/>
      <c r="J156" s="21"/>
      <c r="K156" s="21"/>
    </row>
    <row r="157" spans="1:11">
      <c r="A157" s="29">
        <v>46246</v>
      </c>
      <c r="B157" s="67">
        <f>VLOOKUP(A157,休日取得計画実績表!$B$15:$F$745,4,FALSE)</f>
        <v>0</v>
      </c>
      <c r="C157" s="67" t="str">
        <f>VLOOKUP(A157,休日取得計画実績表!$B$15:$F$745,5,FALSE)</f>
        <v>指定対象外週</v>
      </c>
      <c r="D157" s="65" t="str">
        <f t="shared" si="1639"/>
        <v>指定対象外週</v>
      </c>
      <c r="G157" s="3"/>
      <c r="H157" s="3"/>
      <c r="J157" s="21"/>
      <c r="K157" s="21"/>
    </row>
    <row r="158" spans="1:11">
      <c r="A158" s="29">
        <v>46247</v>
      </c>
      <c r="B158" s="67">
        <f>VLOOKUP(A158,休日取得計画実績表!$B$15:$F$745,4,FALSE)</f>
        <v>0</v>
      </c>
      <c r="C158" s="67" t="str">
        <f>VLOOKUP(A158,休日取得計画実績表!$B$15:$F$745,5,FALSE)</f>
        <v>指定対象外週</v>
      </c>
      <c r="D158" s="65" t="str">
        <f t="shared" ref="D158:D221" si="1640">IF(C158="指定対象外週","指定対象外週",B158)</f>
        <v>指定対象外週</v>
      </c>
      <c r="G158" s="3"/>
      <c r="H158" s="3"/>
      <c r="J158" s="21"/>
      <c r="K158" s="21"/>
    </row>
    <row r="159" spans="1:11">
      <c r="A159" s="29">
        <v>46248</v>
      </c>
      <c r="B159" s="67">
        <f>VLOOKUP(A159,休日取得計画実績表!$B$15:$F$745,4,FALSE)</f>
        <v>0</v>
      </c>
      <c r="C159" s="67" t="str">
        <f>VLOOKUP(A159,休日取得計画実績表!$B$15:$F$745,5,FALSE)</f>
        <v>指定対象外週</v>
      </c>
      <c r="D159" s="65" t="str">
        <f t="shared" si="1640"/>
        <v>指定対象外週</v>
      </c>
      <c r="G159" s="3"/>
      <c r="H159" s="3"/>
      <c r="J159" s="21"/>
      <c r="K159" s="21"/>
    </row>
    <row r="160" spans="1:11">
      <c r="A160" s="29">
        <v>46249</v>
      </c>
      <c r="B160" s="67">
        <f>VLOOKUP(A160,休日取得計画実績表!$B$15:$F$745,4,FALSE)</f>
        <v>0</v>
      </c>
      <c r="C160" s="67" t="str">
        <f>VLOOKUP(A160,休日取得計画実績表!$B$15:$F$745,5,FALSE)</f>
        <v>指定対象外週</v>
      </c>
      <c r="D160" s="65" t="str">
        <f t="shared" si="1640"/>
        <v>指定対象外週</v>
      </c>
      <c r="G160" s="3"/>
      <c r="H160" s="3"/>
      <c r="J160" s="21"/>
      <c r="K160" s="21"/>
    </row>
    <row r="161" spans="1:11">
      <c r="A161" s="29">
        <v>46250</v>
      </c>
      <c r="B161" s="67" t="str">
        <f>VLOOKUP(A161,休日取得計画実績表!$B$15:$F$745,4,FALSE)</f>
        <v>現場閉所</v>
      </c>
      <c r="C161" s="67" t="str">
        <f>VLOOKUP(A161,休日取得計画実績表!$B$15:$F$745,5,FALSE)</f>
        <v>指定対象外週</v>
      </c>
      <c r="D161" s="65" t="str">
        <f t="shared" si="1640"/>
        <v>指定対象外週</v>
      </c>
      <c r="G161" s="3"/>
      <c r="H161" s="3"/>
      <c r="J161" s="21"/>
      <c r="K161" s="21"/>
    </row>
    <row r="162" spans="1:11">
      <c r="A162" s="29">
        <v>46251</v>
      </c>
      <c r="B162" s="67">
        <f>VLOOKUP(A162,休日取得計画実績表!$B$15:$F$745,4,FALSE)</f>
        <v>0</v>
      </c>
      <c r="C162" s="67" t="str">
        <f>VLOOKUP(A162,休日取得計画実績表!$B$15:$F$745,5,FALSE)</f>
        <v>指定対象外週</v>
      </c>
      <c r="D162" s="65" t="str">
        <f t="shared" si="1640"/>
        <v>指定対象外週</v>
      </c>
      <c r="G162" s="3"/>
      <c r="H162" s="3"/>
      <c r="J162" s="21"/>
      <c r="K162" s="21"/>
    </row>
    <row r="163" spans="1:11">
      <c r="A163" s="29">
        <v>46252</v>
      </c>
      <c r="B163" s="67">
        <f>VLOOKUP(A163,休日取得計画実績表!$B$15:$F$745,4,FALSE)</f>
        <v>0</v>
      </c>
      <c r="C163" s="67" t="str">
        <f>VLOOKUP(A163,休日取得計画実績表!$B$15:$F$745,5,FALSE)</f>
        <v>指定対象外週</v>
      </c>
      <c r="D163" s="65" t="str">
        <f t="shared" si="1640"/>
        <v>指定対象外週</v>
      </c>
      <c r="G163" s="3"/>
      <c r="H163" s="3"/>
      <c r="J163" s="21"/>
      <c r="K163" s="21"/>
    </row>
    <row r="164" spans="1:11">
      <c r="A164" s="29">
        <v>46253</v>
      </c>
      <c r="B164" s="67">
        <f>VLOOKUP(A164,休日取得計画実績表!$B$15:$F$745,4,FALSE)</f>
        <v>0</v>
      </c>
      <c r="C164" s="67" t="str">
        <f>VLOOKUP(A164,休日取得計画実績表!$B$15:$F$745,5,FALSE)</f>
        <v>指定対象外週</v>
      </c>
      <c r="D164" s="65" t="str">
        <f t="shared" si="1640"/>
        <v>指定対象外週</v>
      </c>
      <c r="G164" s="3"/>
      <c r="H164" s="3"/>
      <c r="J164" s="21"/>
      <c r="K164" s="21"/>
    </row>
    <row r="165" spans="1:11">
      <c r="A165" s="29">
        <v>46254</v>
      </c>
      <c r="B165" s="67">
        <f>VLOOKUP(A165,休日取得計画実績表!$B$15:$F$745,4,FALSE)</f>
        <v>0</v>
      </c>
      <c r="C165" s="67" t="str">
        <f>VLOOKUP(A165,休日取得計画実績表!$B$15:$F$745,5,FALSE)</f>
        <v>指定対象外週</v>
      </c>
      <c r="D165" s="65" t="str">
        <f t="shared" si="1640"/>
        <v>指定対象外週</v>
      </c>
      <c r="G165" s="3"/>
      <c r="H165" s="3"/>
      <c r="J165" s="21"/>
      <c r="K165" s="21"/>
    </row>
    <row r="166" spans="1:11">
      <c r="A166" s="29">
        <v>46255</v>
      </c>
      <c r="B166" s="67">
        <f>VLOOKUP(A166,休日取得計画実績表!$B$15:$F$745,4,FALSE)</f>
        <v>0</v>
      </c>
      <c r="C166" s="67" t="str">
        <f>VLOOKUP(A166,休日取得計画実績表!$B$15:$F$745,5,FALSE)</f>
        <v>指定対象外週</v>
      </c>
      <c r="D166" s="65" t="str">
        <f t="shared" si="1640"/>
        <v>指定対象外週</v>
      </c>
      <c r="G166" s="3"/>
      <c r="H166" s="3"/>
      <c r="J166" s="21"/>
      <c r="K166" s="21"/>
    </row>
    <row r="167" spans="1:11">
      <c r="A167" s="29">
        <v>46256</v>
      </c>
      <c r="B167" s="67">
        <f>VLOOKUP(A167,休日取得計画実績表!$B$15:$F$745,4,FALSE)</f>
        <v>0</v>
      </c>
      <c r="C167" s="67" t="str">
        <f>VLOOKUP(A167,休日取得計画実績表!$B$15:$F$745,5,FALSE)</f>
        <v>指定対象外週</v>
      </c>
      <c r="D167" s="65" t="str">
        <f t="shared" si="1640"/>
        <v>指定対象外週</v>
      </c>
      <c r="G167" s="3"/>
      <c r="H167" s="3"/>
      <c r="J167" s="21"/>
      <c r="K167" s="21"/>
    </row>
    <row r="168" spans="1:11">
      <c r="A168" s="29">
        <v>46257</v>
      </c>
      <c r="B168" s="67" t="str">
        <f>VLOOKUP(A168,休日取得計画実績表!$B$15:$F$745,4,FALSE)</f>
        <v>現場閉所</v>
      </c>
      <c r="C168" s="67" t="str">
        <f>VLOOKUP(A168,休日取得計画実績表!$B$15:$F$745,5,FALSE)</f>
        <v>指定対象外週</v>
      </c>
      <c r="D168" s="65" t="str">
        <f t="shared" si="1640"/>
        <v>指定対象外週</v>
      </c>
      <c r="G168" s="3"/>
      <c r="H168" s="3"/>
      <c r="J168" s="21"/>
      <c r="K168" s="21"/>
    </row>
    <row r="169" spans="1:11">
      <c r="A169" s="29">
        <v>46258</v>
      </c>
      <c r="B169" s="67">
        <f>VLOOKUP(A169,休日取得計画実績表!$B$15:$F$745,4,FALSE)</f>
        <v>0</v>
      </c>
      <c r="C169" s="67">
        <f>VLOOKUP(A169,休日取得計画実績表!$B$15:$F$745,5,FALSE)</f>
        <v>0</v>
      </c>
      <c r="D169" s="65">
        <f t="shared" si="1640"/>
        <v>0</v>
      </c>
      <c r="G169" s="3"/>
      <c r="H169" s="3"/>
      <c r="J169" s="21"/>
      <c r="K169" s="21"/>
    </row>
    <row r="170" spans="1:11">
      <c r="A170" s="29">
        <v>46259</v>
      </c>
      <c r="B170" s="67">
        <f>VLOOKUP(A170,休日取得計画実績表!$B$15:$F$745,4,FALSE)</f>
        <v>0</v>
      </c>
      <c r="C170" s="67">
        <f>VLOOKUP(A170,休日取得計画実績表!$B$15:$F$745,5,FALSE)</f>
        <v>0</v>
      </c>
      <c r="D170" s="65">
        <f t="shared" si="1640"/>
        <v>0</v>
      </c>
      <c r="G170" s="3"/>
      <c r="H170" s="3"/>
      <c r="J170" s="21"/>
      <c r="K170" s="21"/>
    </row>
    <row r="171" spans="1:11">
      <c r="A171" s="29">
        <v>46260</v>
      </c>
      <c r="B171" s="67">
        <f>VLOOKUP(A171,休日取得計画実績表!$B$15:$F$745,4,FALSE)</f>
        <v>0</v>
      </c>
      <c r="C171" s="67">
        <f>VLOOKUP(A171,休日取得計画実績表!$B$15:$F$745,5,FALSE)</f>
        <v>0</v>
      </c>
      <c r="D171" s="65">
        <f t="shared" si="1640"/>
        <v>0</v>
      </c>
      <c r="G171" s="3"/>
      <c r="H171" s="3"/>
      <c r="J171" s="21"/>
      <c r="K171" s="21"/>
    </row>
    <row r="172" spans="1:11">
      <c r="A172" s="29">
        <v>46261</v>
      </c>
      <c r="B172" s="67">
        <f>VLOOKUP(A172,休日取得計画実績表!$B$15:$F$745,4,FALSE)</f>
        <v>0</v>
      </c>
      <c r="C172" s="67">
        <f>VLOOKUP(A172,休日取得計画実績表!$B$15:$F$745,5,FALSE)</f>
        <v>0</v>
      </c>
      <c r="D172" s="65">
        <f t="shared" si="1640"/>
        <v>0</v>
      </c>
      <c r="G172" s="3"/>
      <c r="H172" s="3"/>
      <c r="J172" s="21"/>
      <c r="K172" s="21"/>
    </row>
    <row r="173" spans="1:11">
      <c r="A173" s="29">
        <v>46262</v>
      </c>
      <c r="B173" s="67">
        <f>VLOOKUP(A173,休日取得計画実績表!$B$15:$F$745,4,FALSE)</f>
        <v>0</v>
      </c>
      <c r="C173" s="67">
        <f>VLOOKUP(A173,休日取得計画実績表!$B$15:$F$745,5,FALSE)</f>
        <v>0</v>
      </c>
      <c r="D173" s="65">
        <f t="shared" si="1640"/>
        <v>0</v>
      </c>
      <c r="G173" s="3"/>
      <c r="H173" s="3"/>
      <c r="J173" s="21"/>
      <c r="K173" s="21"/>
    </row>
    <row r="174" spans="1:11">
      <c r="A174" s="29">
        <v>46263</v>
      </c>
      <c r="B174" s="67" t="str">
        <f>VLOOKUP(A174,休日取得計画実績表!$B$15:$F$745,4,FALSE)</f>
        <v>現場閉所</v>
      </c>
      <c r="C174" s="67">
        <f>VLOOKUP(A174,休日取得計画実績表!$B$15:$F$745,5,FALSE)</f>
        <v>0</v>
      </c>
      <c r="D174" s="65" t="str">
        <f t="shared" si="1640"/>
        <v>現場閉所</v>
      </c>
      <c r="G174" s="3"/>
      <c r="H174" s="3"/>
      <c r="J174" s="21"/>
      <c r="K174" s="21"/>
    </row>
    <row r="175" spans="1:11">
      <c r="A175" s="29">
        <v>46264</v>
      </c>
      <c r="B175" s="67" t="str">
        <f>VLOOKUP(A175,休日取得計画実績表!$B$15:$F$745,4,FALSE)</f>
        <v>現場閉所</v>
      </c>
      <c r="C175" s="67">
        <f>VLOOKUP(A175,休日取得計画実績表!$B$15:$F$745,5,FALSE)</f>
        <v>0</v>
      </c>
      <c r="D175" s="65" t="str">
        <f t="shared" si="1640"/>
        <v>現場閉所</v>
      </c>
      <c r="G175" s="3"/>
      <c r="H175" s="3"/>
      <c r="J175" s="21"/>
      <c r="K175" s="21"/>
    </row>
    <row r="176" spans="1:11">
      <c r="A176" s="29">
        <v>46265</v>
      </c>
      <c r="B176" s="67" t="str">
        <f>VLOOKUP(A176,休日取得計画実績表!$B$15:$F$745,4,FALSE)</f>
        <v>夏季休暇</v>
      </c>
      <c r="C176" s="67">
        <f>VLOOKUP(A176,休日取得計画実績表!$B$15:$F$745,5,FALSE)</f>
        <v>0</v>
      </c>
      <c r="D176" s="65" t="str">
        <f t="shared" si="1640"/>
        <v>夏季休暇</v>
      </c>
      <c r="G176" s="3"/>
      <c r="H176" s="3"/>
      <c r="J176" s="21"/>
      <c r="K176" s="21"/>
    </row>
    <row r="177" spans="1:11">
      <c r="A177" s="29">
        <v>46266</v>
      </c>
      <c r="B177" s="67" t="str">
        <f>VLOOKUP(A177,休日取得計画実績表!$B$15:$F$745,4,FALSE)</f>
        <v>夏季休暇</v>
      </c>
      <c r="C177" s="67">
        <f>VLOOKUP(A177,休日取得計画実績表!$B$15:$F$745,5,FALSE)</f>
        <v>0</v>
      </c>
      <c r="D177" s="65" t="str">
        <f t="shared" si="1640"/>
        <v>夏季休暇</v>
      </c>
      <c r="G177" s="3"/>
      <c r="H177" s="3"/>
      <c r="J177" s="21"/>
      <c r="K177" s="21"/>
    </row>
    <row r="178" spans="1:11">
      <c r="A178" s="29">
        <v>46267</v>
      </c>
      <c r="B178" s="67" t="str">
        <f>VLOOKUP(A178,休日取得計画実績表!$B$15:$F$745,4,FALSE)</f>
        <v>夏季休暇</v>
      </c>
      <c r="C178" s="67">
        <f>VLOOKUP(A178,休日取得計画実績表!$B$15:$F$745,5,FALSE)</f>
        <v>0</v>
      </c>
      <c r="D178" s="65" t="str">
        <f t="shared" si="1640"/>
        <v>夏季休暇</v>
      </c>
      <c r="G178" s="3"/>
      <c r="H178" s="3"/>
      <c r="J178" s="21"/>
      <c r="K178" s="21"/>
    </row>
    <row r="179" spans="1:11">
      <c r="A179" s="29">
        <v>46268</v>
      </c>
      <c r="B179" s="67">
        <f>VLOOKUP(A179,休日取得計画実績表!$B$15:$F$745,4,FALSE)</f>
        <v>0</v>
      </c>
      <c r="C179" s="67">
        <f>VLOOKUP(A179,休日取得計画実績表!$B$15:$F$745,5,FALSE)</f>
        <v>0</v>
      </c>
      <c r="D179" s="65">
        <f t="shared" si="1640"/>
        <v>0</v>
      </c>
      <c r="G179" s="3"/>
      <c r="H179" s="3"/>
      <c r="J179" s="21"/>
      <c r="K179" s="21"/>
    </row>
    <row r="180" spans="1:11">
      <c r="A180" s="29">
        <v>46269</v>
      </c>
      <c r="B180" s="67">
        <f>VLOOKUP(A180,休日取得計画実績表!$B$15:$F$745,4,FALSE)</f>
        <v>0</v>
      </c>
      <c r="C180" s="67">
        <f>VLOOKUP(A180,休日取得計画実績表!$B$15:$F$745,5,FALSE)</f>
        <v>0</v>
      </c>
      <c r="D180" s="65">
        <f t="shared" si="1640"/>
        <v>0</v>
      </c>
      <c r="G180" s="3"/>
      <c r="H180" s="3"/>
      <c r="J180" s="21"/>
      <c r="K180" s="21"/>
    </row>
    <row r="181" spans="1:11">
      <c r="A181" s="29">
        <v>46270</v>
      </c>
      <c r="B181" s="67" t="str">
        <f>VLOOKUP(A181,休日取得計画実績表!$B$15:$F$745,4,FALSE)</f>
        <v>現場閉所</v>
      </c>
      <c r="C181" s="67">
        <f>VLOOKUP(A181,休日取得計画実績表!$B$15:$F$745,5,FALSE)</f>
        <v>0</v>
      </c>
      <c r="D181" s="65" t="str">
        <f t="shared" si="1640"/>
        <v>現場閉所</v>
      </c>
      <c r="G181" s="3"/>
      <c r="H181" s="3"/>
      <c r="J181" s="21"/>
      <c r="K181" s="21"/>
    </row>
    <row r="182" spans="1:11">
      <c r="A182" s="29">
        <v>46271</v>
      </c>
      <c r="B182" s="67" t="str">
        <f>VLOOKUP(A182,休日取得計画実績表!$B$15:$F$745,4,FALSE)</f>
        <v>現場閉所</v>
      </c>
      <c r="C182" s="67">
        <f>VLOOKUP(A182,休日取得計画実績表!$B$15:$F$745,5,FALSE)</f>
        <v>0</v>
      </c>
      <c r="D182" s="65" t="str">
        <f t="shared" si="1640"/>
        <v>現場閉所</v>
      </c>
      <c r="G182" s="3"/>
      <c r="H182" s="3"/>
      <c r="J182" s="21"/>
      <c r="K182" s="21"/>
    </row>
    <row r="183" spans="1:11">
      <c r="A183" s="29">
        <v>46272</v>
      </c>
      <c r="B183" s="67">
        <f>VLOOKUP(A183,休日取得計画実績表!$B$15:$F$745,4,FALSE)</f>
        <v>0</v>
      </c>
      <c r="C183" s="67">
        <f>VLOOKUP(A183,休日取得計画実績表!$B$15:$F$745,5,FALSE)</f>
        <v>0</v>
      </c>
      <c r="D183" s="65">
        <f t="shared" si="1640"/>
        <v>0</v>
      </c>
      <c r="G183" s="3"/>
      <c r="H183" s="3"/>
      <c r="J183" s="21"/>
      <c r="K183" s="21"/>
    </row>
    <row r="184" spans="1:11">
      <c r="A184" s="29">
        <v>46273</v>
      </c>
      <c r="B184" s="67">
        <f>VLOOKUP(A184,休日取得計画実績表!$B$15:$F$745,4,FALSE)</f>
        <v>0</v>
      </c>
      <c r="C184" s="67">
        <f>VLOOKUP(A184,休日取得計画実績表!$B$15:$F$745,5,FALSE)</f>
        <v>0</v>
      </c>
      <c r="D184" s="65">
        <f t="shared" si="1640"/>
        <v>0</v>
      </c>
      <c r="G184" s="3"/>
      <c r="H184" s="3"/>
      <c r="J184" s="21"/>
      <c r="K184" s="21"/>
    </row>
    <row r="185" spans="1:11">
      <c r="A185" s="29">
        <v>46274</v>
      </c>
      <c r="B185" s="67">
        <f>VLOOKUP(A185,休日取得計画実績表!$B$15:$F$745,4,FALSE)</f>
        <v>0</v>
      </c>
      <c r="C185" s="67">
        <f>VLOOKUP(A185,休日取得計画実績表!$B$15:$F$745,5,FALSE)</f>
        <v>0</v>
      </c>
      <c r="D185" s="65">
        <f t="shared" si="1640"/>
        <v>0</v>
      </c>
      <c r="G185" s="3"/>
      <c r="H185" s="3"/>
      <c r="J185" s="21"/>
      <c r="K185" s="21"/>
    </row>
    <row r="186" spans="1:11">
      <c r="A186" s="29">
        <v>46275</v>
      </c>
      <c r="B186" s="67">
        <f>VLOOKUP(A186,休日取得計画実績表!$B$15:$F$745,4,FALSE)</f>
        <v>0</v>
      </c>
      <c r="C186" s="67">
        <f>VLOOKUP(A186,休日取得計画実績表!$B$15:$F$745,5,FALSE)</f>
        <v>0</v>
      </c>
      <c r="D186" s="65">
        <f t="shared" si="1640"/>
        <v>0</v>
      </c>
      <c r="G186" s="3"/>
      <c r="H186" s="3"/>
      <c r="J186" s="21"/>
      <c r="K186" s="21"/>
    </row>
    <row r="187" spans="1:11">
      <c r="A187" s="29">
        <v>46276</v>
      </c>
      <c r="B187" s="67">
        <f>VLOOKUP(A187,休日取得計画実績表!$B$15:$F$745,4,FALSE)</f>
        <v>0</v>
      </c>
      <c r="C187" s="67">
        <f>VLOOKUP(A187,休日取得計画実績表!$B$15:$F$745,5,FALSE)</f>
        <v>0</v>
      </c>
      <c r="D187" s="65">
        <f t="shared" si="1640"/>
        <v>0</v>
      </c>
      <c r="G187" s="3"/>
      <c r="H187" s="3"/>
      <c r="J187" s="21"/>
      <c r="K187" s="21"/>
    </row>
    <row r="188" spans="1:11">
      <c r="A188" s="29">
        <v>46277</v>
      </c>
      <c r="B188" s="67" t="str">
        <f>VLOOKUP(A188,休日取得計画実績表!$B$15:$F$745,4,FALSE)</f>
        <v>現場閉所</v>
      </c>
      <c r="C188" s="67">
        <f>VLOOKUP(A188,休日取得計画実績表!$B$15:$F$745,5,FALSE)</f>
        <v>0</v>
      </c>
      <c r="D188" s="65" t="str">
        <f t="shared" si="1640"/>
        <v>現場閉所</v>
      </c>
      <c r="G188" s="3"/>
      <c r="H188" s="3"/>
      <c r="J188" s="21"/>
      <c r="K188" s="21"/>
    </row>
    <row r="189" spans="1:11">
      <c r="A189" s="29">
        <v>46278</v>
      </c>
      <c r="B189" s="67" t="str">
        <f>VLOOKUP(A189,休日取得計画実績表!$B$15:$F$745,4,FALSE)</f>
        <v>現場閉所</v>
      </c>
      <c r="C189" s="67">
        <f>VLOOKUP(A189,休日取得計画実績表!$B$15:$F$745,5,FALSE)</f>
        <v>0</v>
      </c>
      <c r="D189" s="65" t="str">
        <f t="shared" si="1640"/>
        <v>現場閉所</v>
      </c>
      <c r="G189" s="3"/>
      <c r="H189" s="3"/>
      <c r="J189" s="21"/>
      <c r="K189" s="21"/>
    </row>
    <row r="190" spans="1:11">
      <c r="A190" s="29">
        <v>46279</v>
      </c>
      <c r="B190" s="67">
        <f>VLOOKUP(A190,休日取得計画実績表!$B$15:$F$745,4,FALSE)</f>
        <v>0</v>
      </c>
      <c r="C190" s="67">
        <f>VLOOKUP(A190,休日取得計画実績表!$B$15:$F$745,5,FALSE)</f>
        <v>0</v>
      </c>
      <c r="D190" s="65">
        <f t="shared" si="1640"/>
        <v>0</v>
      </c>
      <c r="G190" s="3"/>
      <c r="H190" s="3"/>
      <c r="J190" s="21"/>
      <c r="K190" s="21"/>
    </row>
    <row r="191" spans="1:11">
      <c r="A191" s="29">
        <v>46280</v>
      </c>
      <c r="B191" s="67">
        <f>VLOOKUP(A191,休日取得計画実績表!$B$15:$F$745,4,FALSE)</f>
        <v>0</v>
      </c>
      <c r="C191" s="67">
        <f>VLOOKUP(A191,休日取得計画実績表!$B$15:$F$745,5,FALSE)</f>
        <v>0</v>
      </c>
      <c r="D191" s="65">
        <f t="shared" si="1640"/>
        <v>0</v>
      </c>
      <c r="G191" s="3"/>
      <c r="H191" s="3"/>
      <c r="J191" s="21"/>
      <c r="K191" s="21"/>
    </row>
    <row r="192" spans="1:11">
      <c r="A192" s="29">
        <v>46281</v>
      </c>
      <c r="B192" s="67">
        <f>VLOOKUP(A192,休日取得計画実績表!$B$15:$F$745,4,FALSE)</f>
        <v>0</v>
      </c>
      <c r="C192" s="67">
        <f>VLOOKUP(A192,休日取得計画実績表!$B$15:$F$745,5,FALSE)</f>
        <v>0</v>
      </c>
      <c r="D192" s="65">
        <f t="shared" si="1640"/>
        <v>0</v>
      </c>
      <c r="G192" s="3"/>
      <c r="H192" s="3"/>
      <c r="J192" s="21"/>
      <c r="K192" s="21"/>
    </row>
    <row r="193" spans="1:11">
      <c r="A193" s="29">
        <v>46282</v>
      </c>
      <c r="B193" s="67">
        <f>VLOOKUP(A193,休日取得計画実績表!$B$15:$F$745,4,FALSE)</f>
        <v>0</v>
      </c>
      <c r="C193" s="67">
        <f>VLOOKUP(A193,休日取得計画実績表!$B$15:$F$745,5,FALSE)</f>
        <v>0</v>
      </c>
      <c r="D193" s="65">
        <f t="shared" si="1640"/>
        <v>0</v>
      </c>
      <c r="G193" s="3"/>
      <c r="H193" s="3"/>
      <c r="J193" s="21"/>
      <c r="K193" s="21"/>
    </row>
    <row r="194" spans="1:11">
      <c r="A194" s="29">
        <v>46283</v>
      </c>
      <c r="B194" s="67">
        <f>VLOOKUP(A194,休日取得計画実績表!$B$15:$F$745,4,FALSE)</f>
        <v>0</v>
      </c>
      <c r="C194" s="67">
        <f>VLOOKUP(A194,休日取得計画実績表!$B$15:$F$745,5,FALSE)</f>
        <v>0</v>
      </c>
      <c r="D194" s="65">
        <f t="shared" si="1640"/>
        <v>0</v>
      </c>
      <c r="G194" s="3"/>
      <c r="H194" s="3"/>
      <c r="J194" s="21"/>
      <c r="K194" s="21"/>
    </row>
    <row r="195" spans="1:11">
      <c r="A195" s="29">
        <v>46284</v>
      </c>
      <c r="B195" s="67" t="str">
        <f>VLOOKUP(A195,休日取得計画実績表!$B$15:$F$745,4,FALSE)</f>
        <v>現場閉所</v>
      </c>
      <c r="C195" s="67">
        <f>VLOOKUP(A195,休日取得計画実績表!$B$15:$F$745,5,FALSE)</f>
        <v>0</v>
      </c>
      <c r="D195" s="65" t="str">
        <f t="shared" si="1640"/>
        <v>現場閉所</v>
      </c>
      <c r="G195" s="3"/>
      <c r="H195" s="3"/>
      <c r="J195" s="21"/>
      <c r="K195" s="21"/>
    </row>
    <row r="196" spans="1:11">
      <c r="A196" s="29">
        <v>46285</v>
      </c>
      <c r="B196" s="67" t="str">
        <f>VLOOKUP(A196,休日取得計画実績表!$B$15:$F$745,4,FALSE)</f>
        <v>現場閉所</v>
      </c>
      <c r="C196" s="67">
        <f>VLOOKUP(A196,休日取得計画実績表!$B$15:$F$745,5,FALSE)</f>
        <v>0</v>
      </c>
      <c r="D196" s="65" t="str">
        <f t="shared" si="1640"/>
        <v>現場閉所</v>
      </c>
      <c r="G196" s="3"/>
      <c r="H196" s="3"/>
      <c r="J196" s="21"/>
      <c r="K196" s="21"/>
    </row>
    <row r="197" spans="1:11">
      <c r="A197" s="29">
        <v>46286</v>
      </c>
      <c r="B197" s="67">
        <f>VLOOKUP(A197,休日取得計画実績表!$B$15:$F$745,4,FALSE)</f>
        <v>0</v>
      </c>
      <c r="C197" s="67">
        <f>VLOOKUP(A197,休日取得計画実績表!$B$15:$F$745,5,FALSE)</f>
        <v>0</v>
      </c>
      <c r="D197" s="65">
        <f t="shared" si="1640"/>
        <v>0</v>
      </c>
      <c r="G197" s="3"/>
      <c r="H197" s="3"/>
      <c r="J197" s="21"/>
      <c r="K197" s="21"/>
    </row>
    <row r="198" spans="1:11">
      <c r="A198" s="29">
        <v>46287</v>
      </c>
      <c r="B198" s="67">
        <f>VLOOKUP(A198,休日取得計画実績表!$B$15:$F$745,4,FALSE)</f>
        <v>0</v>
      </c>
      <c r="C198" s="67">
        <f>VLOOKUP(A198,休日取得計画実績表!$B$15:$F$745,5,FALSE)</f>
        <v>0</v>
      </c>
      <c r="D198" s="65">
        <f t="shared" si="1640"/>
        <v>0</v>
      </c>
      <c r="G198" s="3"/>
      <c r="H198" s="3"/>
      <c r="J198" s="21"/>
      <c r="K198" s="21"/>
    </row>
    <row r="199" spans="1:11">
      <c r="A199" s="29">
        <v>46288</v>
      </c>
      <c r="B199" s="67">
        <f>VLOOKUP(A199,休日取得計画実績表!$B$15:$F$745,4,FALSE)</f>
        <v>0</v>
      </c>
      <c r="C199" s="67">
        <f>VLOOKUP(A199,休日取得計画実績表!$B$15:$F$745,5,FALSE)</f>
        <v>0</v>
      </c>
      <c r="D199" s="65">
        <f t="shared" si="1640"/>
        <v>0</v>
      </c>
      <c r="G199" s="3"/>
      <c r="H199" s="3"/>
      <c r="J199" s="21"/>
      <c r="K199" s="21"/>
    </row>
    <row r="200" spans="1:11">
      <c r="A200" s="29">
        <v>46289</v>
      </c>
      <c r="B200" s="67">
        <f>VLOOKUP(A200,休日取得計画実績表!$B$15:$F$745,4,FALSE)</f>
        <v>0</v>
      </c>
      <c r="C200" s="67">
        <f>VLOOKUP(A200,休日取得計画実績表!$B$15:$F$745,5,FALSE)</f>
        <v>0</v>
      </c>
      <c r="D200" s="65">
        <f t="shared" si="1640"/>
        <v>0</v>
      </c>
      <c r="G200" s="3"/>
      <c r="H200" s="3"/>
      <c r="J200" s="21"/>
      <c r="K200" s="21"/>
    </row>
    <row r="201" spans="1:11">
      <c r="A201" s="29">
        <v>46290</v>
      </c>
      <c r="B201" s="67">
        <f>VLOOKUP(A201,休日取得計画実績表!$B$15:$F$745,4,FALSE)</f>
        <v>0</v>
      </c>
      <c r="C201" s="67">
        <f>VLOOKUP(A201,休日取得計画実績表!$B$15:$F$745,5,FALSE)</f>
        <v>0</v>
      </c>
      <c r="D201" s="65">
        <f t="shared" si="1640"/>
        <v>0</v>
      </c>
      <c r="G201" s="3"/>
      <c r="H201" s="3"/>
      <c r="J201" s="21"/>
      <c r="K201" s="21"/>
    </row>
    <row r="202" spans="1:11">
      <c r="A202" s="29">
        <v>46291</v>
      </c>
      <c r="B202" s="67" t="str">
        <f>VLOOKUP(A202,休日取得計画実績表!$B$15:$F$745,4,FALSE)</f>
        <v>現場閉所</v>
      </c>
      <c r="C202" s="67">
        <f>VLOOKUP(A202,休日取得計画実績表!$B$15:$F$745,5,FALSE)</f>
        <v>0</v>
      </c>
      <c r="D202" s="65" t="str">
        <f t="shared" si="1640"/>
        <v>現場閉所</v>
      </c>
      <c r="G202" s="3"/>
      <c r="H202" s="3"/>
      <c r="J202" s="21"/>
      <c r="K202" s="21"/>
    </row>
    <row r="203" spans="1:11">
      <c r="A203" s="29">
        <v>46292</v>
      </c>
      <c r="B203" s="67" t="str">
        <f>VLOOKUP(A203,休日取得計画実績表!$B$15:$F$745,4,FALSE)</f>
        <v>現場閉所</v>
      </c>
      <c r="C203" s="67">
        <f>VLOOKUP(A203,休日取得計画実績表!$B$15:$F$745,5,FALSE)</f>
        <v>0</v>
      </c>
      <c r="D203" s="65" t="str">
        <f t="shared" si="1640"/>
        <v>現場閉所</v>
      </c>
      <c r="G203" s="3"/>
      <c r="H203" s="3"/>
      <c r="J203" s="21"/>
      <c r="K203" s="21"/>
    </row>
    <row r="204" spans="1:11">
      <c r="A204" s="29">
        <v>46293</v>
      </c>
      <c r="B204" s="67">
        <f>VLOOKUP(A204,休日取得計画実績表!$B$15:$F$745,4,FALSE)</f>
        <v>0</v>
      </c>
      <c r="C204" s="67">
        <f>VLOOKUP(A204,休日取得計画実績表!$B$15:$F$745,5,FALSE)</f>
        <v>0</v>
      </c>
      <c r="D204" s="65">
        <f t="shared" si="1640"/>
        <v>0</v>
      </c>
      <c r="G204" s="3"/>
      <c r="H204" s="3"/>
      <c r="J204" s="21"/>
      <c r="K204" s="21"/>
    </row>
    <row r="205" spans="1:11">
      <c r="A205" s="29">
        <v>46294</v>
      </c>
      <c r="B205" s="67">
        <f>VLOOKUP(A205,休日取得計画実績表!$B$15:$F$745,4,FALSE)</f>
        <v>0</v>
      </c>
      <c r="C205" s="67">
        <f>VLOOKUP(A205,休日取得計画実績表!$B$15:$F$745,5,FALSE)</f>
        <v>0</v>
      </c>
      <c r="D205" s="65">
        <f t="shared" si="1640"/>
        <v>0</v>
      </c>
      <c r="G205" s="3"/>
      <c r="H205" s="3"/>
      <c r="J205" s="21"/>
      <c r="K205" s="21"/>
    </row>
    <row r="206" spans="1:11">
      <c r="A206" s="29">
        <v>46295</v>
      </c>
      <c r="B206" s="67">
        <f>VLOOKUP(A206,休日取得計画実績表!$B$15:$F$745,4,FALSE)</f>
        <v>0</v>
      </c>
      <c r="C206" s="67">
        <f>VLOOKUP(A206,休日取得計画実績表!$B$15:$F$745,5,FALSE)</f>
        <v>0</v>
      </c>
      <c r="D206" s="65">
        <f t="shared" si="1640"/>
        <v>0</v>
      </c>
      <c r="G206" s="3"/>
      <c r="H206" s="3"/>
      <c r="J206" s="21"/>
      <c r="K206" s="21"/>
    </row>
    <row r="207" spans="1:11">
      <c r="A207" s="29">
        <v>46296</v>
      </c>
      <c r="B207" s="67">
        <f>VLOOKUP(A207,休日取得計画実績表!$B$15:$F$745,4,FALSE)</f>
        <v>0</v>
      </c>
      <c r="C207" s="67">
        <f>VLOOKUP(A207,休日取得計画実績表!$B$15:$F$745,5,FALSE)</f>
        <v>0</v>
      </c>
      <c r="D207" s="65">
        <f t="shared" si="1640"/>
        <v>0</v>
      </c>
      <c r="G207" s="3"/>
      <c r="H207" s="3"/>
      <c r="J207" s="21"/>
      <c r="K207" s="21"/>
    </row>
    <row r="208" spans="1:11">
      <c r="A208" s="29">
        <v>46297</v>
      </c>
      <c r="B208" s="67">
        <f>VLOOKUP(A208,休日取得計画実績表!$B$15:$F$745,4,FALSE)</f>
        <v>0</v>
      </c>
      <c r="C208" s="67">
        <f>VLOOKUP(A208,休日取得計画実績表!$B$15:$F$745,5,FALSE)</f>
        <v>0</v>
      </c>
      <c r="D208" s="65">
        <f t="shared" si="1640"/>
        <v>0</v>
      </c>
      <c r="G208" s="3"/>
      <c r="H208" s="3"/>
      <c r="J208" s="21"/>
      <c r="K208" s="21"/>
    </row>
    <row r="209" spans="1:11">
      <c r="A209" s="29">
        <v>46298</v>
      </c>
      <c r="B209" s="67" t="str">
        <f>VLOOKUP(A209,休日取得計画実績表!$B$15:$F$745,4,FALSE)</f>
        <v>現場閉所</v>
      </c>
      <c r="C209" s="67">
        <f>VLOOKUP(A209,休日取得計画実績表!$B$15:$F$745,5,FALSE)</f>
        <v>0</v>
      </c>
      <c r="D209" s="65" t="str">
        <f t="shared" si="1640"/>
        <v>現場閉所</v>
      </c>
      <c r="G209" s="3"/>
      <c r="H209" s="3"/>
      <c r="J209" s="21"/>
      <c r="K209" s="21"/>
    </row>
    <row r="210" spans="1:11">
      <c r="A210" s="29">
        <v>46299</v>
      </c>
      <c r="B210" s="67" t="str">
        <f>VLOOKUP(A210,休日取得計画実績表!$B$15:$F$745,4,FALSE)</f>
        <v>現場閉所</v>
      </c>
      <c r="C210" s="67">
        <f>VLOOKUP(A210,休日取得計画実績表!$B$15:$F$745,5,FALSE)</f>
        <v>0</v>
      </c>
      <c r="D210" s="65" t="str">
        <f t="shared" si="1640"/>
        <v>現場閉所</v>
      </c>
      <c r="G210" s="3"/>
      <c r="H210" s="3"/>
      <c r="J210" s="21"/>
      <c r="K210" s="21"/>
    </row>
    <row r="211" spans="1:11">
      <c r="A211" s="29">
        <v>46300</v>
      </c>
      <c r="B211" s="67">
        <f>VLOOKUP(A211,休日取得計画実績表!$B$15:$F$745,4,FALSE)</f>
        <v>0</v>
      </c>
      <c r="C211" s="67">
        <f>VLOOKUP(A211,休日取得計画実績表!$B$15:$F$745,5,FALSE)</f>
        <v>0</v>
      </c>
      <c r="D211" s="65">
        <f t="shared" si="1640"/>
        <v>0</v>
      </c>
      <c r="G211" s="3"/>
      <c r="H211" s="3"/>
      <c r="J211" s="21"/>
      <c r="K211" s="21"/>
    </row>
    <row r="212" spans="1:11">
      <c r="A212" s="29">
        <v>46301</v>
      </c>
      <c r="B212" s="67">
        <f>VLOOKUP(A212,休日取得計画実績表!$B$15:$F$745,4,FALSE)</f>
        <v>0</v>
      </c>
      <c r="C212" s="67">
        <f>VLOOKUP(A212,休日取得計画実績表!$B$15:$F$745,5,FALSE)</f>
        <v>0</v>
      </c>
      <c r="D212" s="65">
        <f t="shared" si="1640"/>
        <v>0</v>
      </c>
      <c r="G212" s="3"/>
      <c r="H212" s="3"/>
      <c r="J212" s="21"/>
      <c r="K212" s="21"/>
    </row>
    <row r="213" spans="1:11">
      <c r="A213" s="29">
        <v>46302</v>
      </c>
      <c r="B213" s="67">
        <f>VLOOKUP(A213,休日取得計画実績表!$B$15:$F$745,4,FALSE)</f>
        <v>0</v>
      </c>
      <c r="C213" s="67">
        <f>VLOOKUP(A213,休日取得計画実績表!$B$15:$F$745,5,FALSE)</f>
        <v>0</v>
      </c>
      <c r="D213" s="65">
        <f t="shared" si="1640"/>
        <v>0</v>
      </c>
      <c r="G213" s="3"/>
      <c r="H213" s="3"/>
      <c r="J213" s="21"/>
      <c r="K213" s="21"/>
    </row>
    <row r="214" spans="1:11">
      <c r="A214" s="29">
        <v>46303</v>
      </c>
      <c r="B214" s="67">
        <f>VLOOKUP(A214,休日取得計画実績表!$B$15:$F$745,4,FALSE)</f>
        <v>0</v>
      </c>
      <c r="C214" s="67">
        <f>VLOOKUP(A214,休日取得計画実績表!$B$15:$F$745,5,FALSE)</f>
        <v>0</v>
      </c>
      <c r="D214" s="65">
        <f t="shared" si="1640"/>
        <v>0</v>
      </c>
      <c r="G214" s="3"/>
      <c r="H214" s="3"/>
      <c r="J214" s="21"/>
      <c r="K214" s="21"/>
    </row>
    <row r="215" spans="1:11">
      <c r="A215" s="29">
        <v>46304</v>
      </c>
      <c r="B215" s="67">
        <f>VLOOKUP(A215,休日取得計画実績表!$B$15:$F$745,4,FALSE)</f>
        <v>0</v>
      </c>
      <c r="C215" s="67">
        <f>VLOOKUP(A215,休日取得計画実績表!$B$15:$F$745,5,FALSE)</f>
        <v>0</v>
      </c>
      <c r="D215" s="65">
        <f t="shared" si="1640"/>
        <v>0</v>
      </c>
      <c r="G215" s="3"/>
      <c r="H215" s="3"/>
      <c r="J215" s="21"/>
      <c r="K215" s="21"/>
    </row>
    <row r="216" spans="1:11">
      <c r="A216" s="29">
        <v>46305</v>
      </c>
      <c r="B216" s="67" t="str">
        <f>VLOOKUP(A216,休日取得計画実績表!$B$15:$F$745,4,FALSE)</f>
        <v>現場閉所</v>
      </c>
      <c r="C216" s="67">
        <f>VLOOKUP(A216,休日取得計画実績表!$B$15:$F$745,5,FALSE)</f>
        <v>0</v>
      </c>
      <c r="D216" s="65" t="str">
        <f t="shared" si="1640"/>
        <v>現場閉所</v>
      </c>
      <c r="G216" s="3"/>
      <c r="H216" s="3"/>
      <c r="J216" s="21"/>
      <c r="K216" s="21"/>
    </row>
    <row r="217" spans="1:11">
      <c r="A217" s="29">
        <v>46306</v>
      </c>
      <c r="B217" s="67" t="str">
        <f>VLOOKUP(A217,休日取得計画実績表!$B$15:$F$745,4,FALSE)</f>
        <v>現場閉所</v>
      </c>
      <c r="C217" s="67">
        <f>VLOOKUP(A217,休日取得計画実績表!$B$15:$F$745,5,FALSE)</f>
        <v>0</v>
      </c>
      <c r="D217" s="65" t="str">
        <f t="shared" si="1640"/>
        <v>現場閉所</v>
      </c>
      <c r="G217" s="3"/>
      <c r="H217" s="3"/>
      <c r="J217" s="21"/>
      <c r="K217" s="21"/>
    </row>
    <row r="218" spans="1:11">
      <c r="A218" s="29">
        <v>46307</v>
      </c>
      <c r="B218" s="67">
        <f>VLOOKUP(A218,休日取得計画実績表!$B$15:$F$745,4,FALSE)</f>
        <v>0</v>
      </c>
      <c r="C218" s="67">
        <f>VLOOKUP(A218,休日取得計画実績表!$B$15:$F$745,5,FALSE)</f>
        <v>0</v>
      </c>
      <c r="D218" s="65">
        <f t="shared" si="1640"/>
        <v>0</v>
      </c>
      <c r="G218" s="3"/>
      <c r="H218" s="3"/>
      <c r="J218" s="21"/>
      <c r="K218" s="21"/>
    </row>
    <row r="219" spans="1:11">
      <c r="A219" s="29">
        <v>46308</v>
      </c>
      <c r="B219" s="67">
        <f>VLOOKUP(A219,休日取得計画実績表!$B$15:$F$745,4,FALSE)</f>
        <v>0</v>
      </c>
      <c r="C219" s="67">
        <f>VLOOKUP(A219,休日取得計画実績表!$B$15:$F$745,5,FALSE)</f>
        <v>0</v>
      </c>
      <c r="D219" s="65">
        <f t="shared" si="1640"/>
        <v>0</v>
      </c>
      <c r="G219" s="3"/>
      <c r="H219" s="3"/>
      <c r="J219" s="21"/>
      <c r="K219" s="21"/>
    </row>
    <row r="220" spans="1:11">
      <c r="A220" s="29">
        <v>46309</v>
      </c>
      <c r="B220" s="67">
        <f>VLOOKUP(A220,休日取得計画実績表!$B$15:$F$745,4,FALSE)</f>
        <v>0</v>
      </c>
      <c r="C220" s="67">
        <f>VLOOKUP(A220,休日取得計画実績表!$B$15:$F$745,5,FALSE)</f>
        <v>0</v>
      </c>
      <c r="D220" s="65">
        <f t="shared" si="1640"/>
        <v>0</v>
      </c>
      <c r="G220" s="3"/>
      <c r="H220" s="3"/>
      <c r="J220" s="21"/>
      <c r="K220" s="21"/>
    </row>
    <row r="221" spans="1:11">
      <c r="A221" s="29">
        <v>46310</v>
      </c>
      <c r="B221" s="67">
        <f>VLOOKUP(A221,休日取得計画実績表!$B$15:$F$745,4,FALSE)</f>
        <v>0</v>
      </c>
      <c r="C221" s="67">
        <f>VLOOKUP(A221,休日取得計画実績表!$B$15:$F$745,5,FALSE)</f>
        <v>0</v>
      </c>
      <c r="D221" s="65">
        <f t="shared" si="1640"/>
        <v>0</v>
      </c>
      <c r="G221" s="3"/>
      <c r="H221" s="3"/>
      <c r="J221" s="21"/>
      <c r="K221" s="21"/>
    </row>
    <row r="222" spans="1:11">
      <c r="A222" s="29">
        <v>46311</v>
      </c>
      <c r="B222" s="67">
        <f>VLOOKUP(A222,休日取得計画実績表!$B$15:$F$745,4,FALSE)</f>
        <v>0</v>
      </c>
      <c r="C222" s="67">
        <f>VLOOKUP(A222,休日取得計画実績表!$B$15:$F$745,5,FALSE)</f>
        <v>0</v>
      </c>
      <c r="D222" s="65">
        <f t="shared" ref="D222:D285" si="1641">IF(C222="指定対象外週","指定対象外週",B222)</f>
        <v>0</v>
      </c>
      <c r="G222" s="3"/>
      <c r="H222" s="3"/>
      <c r="J222" s="21"/>
      <c r="K222" s="21"/>
    </row>
    <row r="223" spans="1:11">
      <c r="A223" s="29">
        <v>46312</v>
      </c>
      <c r="B223" s="67" t="str">
        <f>VLOOKUP(A223,休日取得計画実績表!$B$15:$F$745,4,FALSE)</f>
        <v>現場閉所</v>
      </c>
      <c r="C223" s="67">
        <f>VLOOKUP(A223,休日取得計画実績表!$B$15:$F$745,5,FALSE)</f>
        <v>0</v>
      </c>
      <c r="D223" s="65" t="str">
        <f t="shared" si="1641"/>
        <v>現場閉所</v>
      </c>
      <c r="G223" s="3"/>
      <c r="H223" s="3"/>
      <c r="J223" s="21"/>
      <c r="K223" s="21"/>
    </row>
    <row r="224" spans="1:11">
      <c r="A224" s="29">
        <v>46313</v>
      </c>
      <c r="B224" s="67" t="str">
        <f>VLOOKUP(A224,休日取得計画実績表!$B$15:$F$745,4,FALSE)</f>
        <v>現場閉所</v>
      </c>
      <c r="C224" s="67">
        <f>VLOOKUP(A224,休日取得計画実績表!$B$15:$F$745,5,FALSE)</f>
        <v>0</v>
      </c>
      <c r="D224" s="65" t="str">
        <f t="shared" si="1641"/>
        <v>現場閉所</v>
      </c>
      <c r="G224" s="3"/>
      <c r="H224" s="3"/>
      <c r="J224" s="21"/>
      <c r="K224" s="21"/>
    </row>
    <row r="225" spans="1:11">
      <c r="A225" s="29">
        <v>46314</v>
      </c>
      <c r="B225" s="67">
        <f>VLOOKUP(A225,休日取得計画実績表!$B$15:$F$745,4,FALSE)</f>
        <v>0</v>
      </c>
      <c r="C225" s="67">
        <f>VLOOKUP(A225,休日取得計画実績表!$B$15:$F$745,5,FALSE)</f>
        <v>0</v>
      </c>
      <c r="D225" s="65">
        <f t="shared" si="1641"/>
        <v>0</v>
      </c>
      <c r="G225" s="3"/>
      <c r="H225" s="3"/>
      <c r="J225" s="21"/>
      <c r="K225" s="21"/>
    </row>
    <row r="226" spans="1:11">
      <c r="A226" s="29">
        <v>46315</v>
      </c>
      <c r="B226" s="67">
        <f>VLOOKUP(A226,休日取得計画実績表!$B$15:$F$745,4,FALSE)</f>
        <v>0</v>
      </c>
      <c r="C226" s="67">
        <f>VLOOKUP(A226,休日取得計画実績表!$B$15:$F$745,5,FALSE)</f>
        <v>0</v>
      </c>
      <c r="D226" s="65">
        <f t="shared" si="1641"/>
        <v>0</v>
      </c>
      <c r="G226" s="3"/>
      <c r="H226" s="3"/>
      <c r="J226" s="21"/>
      <c r="K226" s="21"/>
    </row>
    <row r="227" spans="1:11">
      <c r="A227" s="29">
        <v>46316</v>
      </c>
      <c r="B227" s="67">
        <f>VLOOKUP(A227,休日取得計画実績表!$B$15:$F$745,4,FALSE)</f>
        <v>0</v>
      </c>
      <c r="C227" s="67">
        <f>VLOOKUP(A227,休日取得計画実績表!$B$15:$F$745,5,FALSE)</f>
        <v>0</v>
      </c>
      <c r="D227" s="65">
        <f t="shared" si="1641"/>
        <v>0</v>
      </c>
      <c r="G227" s="3"/>
      <c r="H227" s="3"/>
      <c r="J227" s="21"/>
      <c r="K227" s="21"/>
    </row>
    <row r="228" spans="1:11">
      <c r="A228" s="29">
        <v>46317</v>
      </c>
      <c r="B228" s="67">
        <f>VLOOKUP(A228,休日取得計画実績表!$B$15:$F$745,4,FALSE)</f>
        <v>0</v>
      </c>
      <c r="C228" s="67">
        <f>VLOOKUP(A228,休日取得計画実績表!$B$15:$F$745,5,FALSE)</f>
        <v>0</v>
      </c>
      <c r="D228" s="65">
        <f t="shared" si="1641"/>
        <v>0</v>
      </c>
      <c r="G228" s="3"/>
      <c r="H228" s="3"/>
      <c r="J228" s="21"/>
      <c r="K228" s="21"/>
    </row>
    <row r="229" spans="1:11">
      <c r="A229" s="29">
        <v>46318</v>
      </c>
      <c r="B229" s="67">
        <f>VLOOKUP(A229,休日取得計画実績表!$B$15:$F$745,4,FALSE)</f>
        <v>0</v>
      </c>
      <c r="C229" s="67">
        <f>VLOOKUP(A229,休日取得計画実績表!$B$15:$F$745,5,FALSE)</f>
        <v>0</v>
      </c>
      <c r="D229" s="65">
        <f t="shared" si="1641"/>
        <v>0</v>
      </c>
      <c r="G229" s="3"/>
      <c r="H229" s="3"/>
      <c r="J229" s="21"/>
      <c r="K229" s="21"/>
    </row>
    <row r="230" spans="1:11">
      <c r="A230" s="29">
        <v>46319</v>
      </c>
      <c r="B230" s="67" t="str">
        <f>VLOOKUP(A230,休日取得計画実績表!$B$15:$F$745,4,FALSE)</f>
        <v>現場閉所</v>
      </c>
      <c r="C230" s="67">
        <f>VLOOKUP(A230,休日取得計画実績表!$B$15:$F$745,5,FALSE)</f>
        <v>0</v>
      </c>
      <c r="D230" s="65" t="str">
        <f t="shared" si="1641"/>
        <v>現場閉所</v>
      </c>
      <c r="G230" s="3"/>
      <c r="H230" s="3"/>
      <c r="J230" s="21"/>
      <c r="K230" s="21"/>
    </row>
    <row r="231" spans="1:11">
      <c r="A231" s="29">
        <v>46320</v>
      </c>
      <c r="B231" s="67" t="str">
        <f>VLOOKUP(A231,休日取得計画実績表!$B$15:$F$745,4,FALSE)</f>
        <v>現場閉所</v>
      </c>
      <c r="C231" s="67">
        <f>VLOOKUP(A231,休日取得計画実績表!$B$15:$F$745,5,FALSE)</f>
        <v>0</v>
      </c>
      <c r="D231" s="65" t="str">
        <f t="shared" si="1641"/>
        <v>現場閉所</v>
      </c>
      <c r="G231" s="3"/>
      <c r="H231" s="3"/>
      <c r="J231" s="21"/>
      <c r="K231" s="21"/>
    </row>
    <row r="232" spans="1:11">
      <c r="A232" s="29">
        <v>46321</v>
      </c>
      <c r="B232" s="67">
        <f>VLOOKUP(A232,休日取得計画実績表!$B$15:$F$745,4,FALSE)</f>
        <v>0</v>
      </c>
      <c r="C232" s="67">
        <f>VLOOKUP(A232,休日取得計画実績表!$B$15:$F$745,5,FALSE)</f>
        <v>0</v>
      </c>
      <c r="D232" s="65">
        <f t="shared" si="1641"/>
        <v>0</v>
      </c>
      <c r="G232" s="3"/>
      <c r="H232" s="3"/>
      <c r="J232" s="21"/>
      <c r="K232" s="21"/>
    </row>
    <row r="233" spans="1:11">
      <c r="A233" s="29">
        <v>46322</v>
      </c>
      <c r="B233" s="67">
        <f>VLOOKUP(A233,休日取得計画実績表!$B$15:$F$745,4,FALSE)</f>
        <v>0</v>
      </c>
      <c r="C233" s="67">
        <f>VLOOKUP(A233,休日取得計画実績表!$B$15:$F$745,5,FALSE)</f>
        <v>0</v>
      </c>
      <c r="D233" s="65">
        <f t="shared" si="1641"/>
        <v>0</v>
      </c>
      <c r="G233" s="3"/>
      <c r="H233" s="3"/>
      <c r="J233" s="21"/>
      <c r="K233" s="21"/>
    </row>
    <row r="234" spans="1:11">
      <c r="A234" s="29">
        <v>46323</v>
      </c>
      <c r="B234" s="67">
        <f>VLOOKUP(A234,休日取得計画実績表!$B$15:$F$745,4,FALSE)</f>
        <v>0</v>
      </c>
      <c r="C234" s="67">
        <f>VLOOKUP(A234,休日取得計画実績表!$B$15:$F$745,5,FALSE)</f>
        <v>0</v>
      </c>
      <c r="D234" s="65">
        <f t="shared" si="1641"/>
        <v>0</v>
      </c>
      <c r="G234" s="3"/>
      <c r="H234" s="3"/>
      <c r="J234" s="21"/>
      <c r="K234" s="21"/>
    </row>
    <row r="235" spans="1:11">
      <c r="A235" s="29">
        <v>46324</v>
      </c>
      <c r="B235" s="67">
        <f>VLOOKUP(A235,休日取得計画実績表!$B$15:$F$745,4,FALSE)</f>
        <v>0</v>
      </c>
      <c r="C235" s="67">
        <f>VLOOKUP(A235,休日取得計画実績表!$B$15:$F$745,5,FALSE)</f>
        <v>0</v>
      </c>
      <c r="D235" s="65">
        <f t="shared" si="1641"/>
        <v>0</v>
      </c>
      <c r="G235" s="3"/>
      <c r="H235" s="3"/>
      <c r="J235" s="21"/>
      <c r="K235" s="21"/>
    </row>
    <row r="236" spans="1:11">
      <c r="A236" s="29">
        <v>46325</v>
      </c>
      <c r="B236" s="67">
        <f>VLOOKUP(A236,休日取得計画実績表!$B$15:$F$745,4,FALSE)</f>
        <v>0</v>
      </c>
      <c r="C236" s="67">
        <f>VLOOKUP(A236,休日取得計画実績表!$B$15:$F$745,5,FALSE)</f>
        <v>0</v>
      </c>
      <c r="D236" s="65">
        <f t="shared" si="1641"/>
        <v>0</v>
      </c>
      <c r="G236" s="3"/>
      <c r="H236" s="3"/>
      <c r="J236" s="21"/>
      <c r="K236" s="21"/>
    </row>
    <row r="237" spans="1:11">
      <c r="A237" s="29">
        <v>46326</v>
      </c>
      <c r="B237" s="67" t="str">
        <f>VLOOKUP(A237,休日取得計画実績表!$B$15:$F$745,4,FALSE)</f>
        <v>現場閉所</v>
      </c>
      <c r="C237" s="67">
        <f>VLOOKUP(A237,休日取得計画実績表!$B$15:$F$745,5,FALSE)</f>
        <v>0</v>
      </c>
      <c r="D237" s="65" t="str">
        <f t="shared" si="1641"/>
        <v>現場閉所</v>
      </c>
      <c r="G237" s="3"/>
      <c r="H237" s="3"/>
      <c r="J237" s="21"/>
      <c r="K237" s="21"/>
    </row>
    <row r="238" spans="1:11">
      <c r="A238" s="29">
        <v>46327</v>
      </c>
      <c r="B238" s="67" t="str">
        <f>VLOOKUP(A238,休日取得計画実績表!$B$15:$F$745,4,FALSE)</f>
        <v>現場閉所</v>
      </c>
      <c r="C238" s="67">
        <f>VLOOKUP(A238,休日取得計画実績表!$B$15:$F$745,5,FALSE)</f>
        <v>0</v>
      </c>
      <c r="D238" s="65" t="str">
        <f t="shared" si="1641"/>
        <v>現場閉所</v>
      </c>
      <c r="G238" s="3"/>
      <c r="H238" s="3"/>
      <c r="J238" s="21"/>
      <c r="K238" s="21"/>
    </row>
    <row r="239" spans="1:11">
      <c r="A239" s="29">
        <v>46328</v>
      </c>
      <c r="B239" s="67">
        <f>VLOOKUP(A239,休日取得計画実績表!$B$15:$F$745,4,FALSE)</f>
        <v>0</v>
      </c>
      <c r="C239" s="67">
        <f>VLOOKUP(A239,休日取得計画実績表!$B$15:$F$745,5,FALSE)</f>
        <v>0</v>
      </c>
      <c r="D239" s="65">
        <f t="shared" si="1641"/>
        <v>0</v>
      </c>
      <c r="G239" s="3"/>
      <c r="H239" s="3"/>
      <c r="J239" s="21"/>
      <c r="K239" s="21"/>
    </row>
    <row r="240" spans="1:11">
      <c r="A240" s="29">
        <v>46329</v>
      </c>
      <c r="B240" s="67">
        <f>VLOOKUP(A240,休日取得計画実績表!$B$15:$F$745,4,FALSE)</f>
        <v>0</v>
      </c>
      <c r="C240" s="67">
        <f>VLOOKUP(A240,休日取得計画実績表!$B$15:$F$745,5,FALSE)</f>
        <v>0</v>
      </c>
      <c r="D240" s="65">
        <f t="shared" si="1641"/>
        <v>0</v>
      </c>
      <c r="G240" s="3"/>
      <c r="H240" s="3"/>
      <c r="J240" s="21"/>
      <c r="K240" s="21"/>
    </row>
    <row r="241" spans="1:11">
      <c r="A241" s="29">
        <v>46330</v>
      </c>
      <c r="B241" s="67">
        <f>VLOOKUP(A241,休日取得計画実績表!$B$15:$F$745,4,FALSE)</f>
        <v>0</v>
      </c>
      <c r="C241" s="67">
        <f>VLOOKUP(A241,休日取得計画実績表!$B$15:$F$745,5,FALSE)</f>
        <v>0</v>
      </c>
      <c r="D241" s="65">
        <f t="shared" si="1641"/>
        <v>0</v>
      </c>
      <c r="G241" s="3"/>
      <c r="H241" s="3"/>
      <c r="J241" s="21"/>
      <c r="K241" s="21"/>
    </row>
    <row r="242" spans="1:11">
      <c r="A242" s="29">
        <v>46331</v>
      </c>
      <c r="B242" s="67">
        <f>VLOOKUP(A242,休日取得計画実績表!$B$15:$F$745,4,FALSE)</f>
        <v>0</v>
      </c>
      <c r="C242" s="67">
        <f>VLOOKUP(A242,休日取得計画実績表!$B$15:$F$745,5,FALSE)</f>
        <v>0</v>
      </c>
      <c r="D242" s="65">
        <f t="shared" si="1641"/>
        <v>0</v>
      </c>
      <c r="G242" s="3"/>
      <c r="H242" s="3"/>
      <c r="J242" s="21"/>
      <c r="K242" s="21"/>
    </row>
    <row r="243" spans="1:11">
      <c r="A243" s="29">
        <v>46332</v>
      </c>
      <c r="B243" s="67">
        <f>VLOOKUP(A243,休日取得計画実績表!$B$15:$F$745,4,FALSE)</f>
        <v>0</v>
      </c>
      <c r="C243" s="67">
        <f>VLOOKUP(A243,休日取得計画実績表!$B$15:$F$745,5,FALSE)</f>
        <v>0</v>
      </c>
      <c r="D243" s="65">
        <f t="shared" si="1641"/>
        <v>0</v>
      </c>
      <c r="G243" s="3"/>
      <c r="H243" s="3"/>
      <c r="J243" s="21"/>
      <c r="K243" s="21"/>
    </row>
    <row r="244" spans="1:11">
      <c r="A244" s="29">
        <v>46333</v>
      </c>
      <c r="B244" s="67" t="str">
        <f>VLOOKUP(A244,休日取得計画実績表!$B$15:$F$745,4,FALSE)</f>
        <v>現場閉所</v>
      </c>
      <c r="C244" s="67">
        <f>VLOOKUP(A244,休日取得計画実績表!$B$15:$F$745,5,FALSE)</f>
        <v>0</v>
      </c>
      <c r="D244" s="65" t="str">
        <f t="shared" si="1641"/>
        <v>現場閉所</v>
      </c>
      <c r="G244" s="3"/>
      <c r="H244" s="3"/>
      <c r="J244" s="21"/>
      <c r="K244" s="21"/>
    </row>
    <row r="245" spans="1:11">
      <c r="A245" s="29">
        <v>46334</v>
      </c>
      <c r="B245" s="67" t="str">
        <f>VLOOKUP(A245,休日取得計画実績表!$B$15:$F$745,4,FALSE)</f>
        <v>現場閉所</v>
      </c>
      <c r="C245" s="67">
        <f>VLOOKUP(A245,休日取得計画実績表!$B$15:$F$745,5,FALSE)</f>
        <v>0</v>
      </c>
      <c r="D245" s="65" t="str">
        <f t="shared" si="1641"/>
        <v>現場閉所</v>
      </c>
      <c r="G245" s="3"/>
      <c r="H245" s="3"/>
      <c r="J245" s="21"/>
      <c r="K245" s="21"/>
    </row>
    <row r="246" spans="1:11">
      <c r="A246" s="29">
        <v>46335</v>
      </c>
      <c r="B246" s="67">
        <f>VLOOKUP(A246,休日取得計画実績表!$B$15:$F$745,4,FALSE)</f>
        <v>0</v>
      </c>
      <c r="C246" s="67">
        <f>VLOOKUP(A246,休日取得計画実績表!$B$15:$F$745,5,FALSE)</f>
        <v>0</v>
      </c>
      <c r="D246" s="65">
        <f t="shared" si="1641"/>
        <v>0</v>
      </c>
      <c r="G246" s="3"/>
      <c r="H246" s="3"/>
      <c r="J246" s="21"/>
      <c r="K246" s="21"/>
    </row>
    <row r="247" spans="1:11">
      <c r="A247" s="29">
        <v>46336</v>
      </c>
      <c r="B247" s="67">
        <f>VLOOKUP(A247,休日取得計画実績表!$B$15:$F$745,4,FALSE)</f>
        <v>0</v>
      </c>
      <c r="C247" s="67">
        <f>VLOOKUP(A247,休日取得計画実績表!$B$15:$F$745,5,FALSE)</f>
        <v>0</v>
      </c>
      <c r="D247" s="65">
        <f t="shared" si="1641"/>
        <v>0</v>
      </c>
      <c r="G247" s="3"/>
      <c r="H247" s="3"/>
      <c r="J247" s="21"/>
      <c r="K247" s="21"/>
    </row>
    <row r="248" spans="1:11">
      <c r="A248" s="29">
        <v>46337</v>
      </c>
      <c r="B248" s="67">
        <f>VLOOKUP(A248,休日取得計画実績表!$B$15:$F$745,4,FALSE)</f>
        <v>0</v>
      </c>
      <c r="C248" s="67">
        <f>VLOOKUP(A248,休日取得計画実績表!$B$15:$F$745,5,FALSE)</f>
        <v>0</v>
      </c>
      <c r="D248" s="65">
        <f t="shared" si="1641"/>
        <v>0</v>
      </c>
      <c r="G248" s="3"/>
      <c r="H248" s="3"/>
      <c r="J248" s="21"/>
      <c r="K248" s="21"/>
    </row>
    <row r="249" spans="1:11">
      <c r="A249" s="29">
        <v>46338</v>
      </c>
      <c r="B249" s="67">
        <f>VLOOKUP(A249,休日取得計画実績表!$B$15:$F$745,4,FALSE)</f>
        <v>0</v>
      </c>
      <c r="C249" s="67">
        <f>VLOOKUP(A249,休日取得計画実績表!$B$15:$F$745,5,FALSE)</f>
        <v>0</v>
      </c>
      <c r="D249" s="65">
        <f t="shared" si="1641"/>
        <v>0</v>
      </c>
      <c r="G249" s="3"/>
      <c r="H249" s="3"/>
      <c r="J249" s="21"/>
      <c r="K249" s="21"/>
    </row>
    <row r="250" spans="1:11">
      <c r="A250" s="29">
        <v>46339</v>
      </c>
      <c r="B250" s="67">
        <f>VLOOKUP(A250,休日取得計画実績表!$B$15:$F$745,4,FALSE)</f>
        <v>0</v>
      </c>
      <c r="C250" s="67">
        <f>VLOOKUP(A250,休日取得計画実績表!$B$15:$F$745,5,FALSE)</f>
        <v>0</v>
      </c>
      <c r="D250" s="65">
        <f t="shared" si="1641"/>
        <v>0</v>
      </c>
      <c r="G250" s="3"/>
      <c r="H250" s="3"/>
      <c r="J250" s="21"/>
      <c r="K250" s="21"/>
    </row>
    <row r="251" spans="1:11">
      <c r="A251" s="29">
        <v>46340</v>
      </c>
      <c r="B251" s="67" t="str">
        <f>VLOOKUP(A251,休日取得計画実績表!$B$15:$F$745,4,FALSE)</f>
        <v>現場閉所</v>
      </c>
      <c r="C251" s="67">
        <f>VLOOKUP(A251,休日取得計画実績表!$B$15:$F$745,5,FALSE)</f>
        <v>0</v>
      </c>
      <c r="D251" s="65" t="str">
        <f t="shared" si="1641"/>
        <v>現場閉所</v>
      </c>
      <c r="G251" s="3"/>
      <c r="H251" s="3"/>
      <c r="J251" s="21"/>
      <c r="K251" s="21"/>
    </row>
    <row r="252" spans="1:11">
      <c r="A252" s="29">
        <v>46341</v>
      </c>
      <c r="B252" s="67" t="str">
        <f>VLOOKUP(A252,休日取得計画実績表!$B$15:$F$745,4,FALSE)</f>
        <v>現場閉所</v>
      </c>
      <c r="C252" s="67">
        <f>VLOOKUP(A252,休日取得計画実績表!$B$15:$F$745,5,FALSE)</f>
        <v>0</v>
      </c>
      <c r="D252" s="65" t="str">
        <f t="shared" si="1641"/>
        <v>現場閉所</v>
      </c>
      <c r="G252" s="3"/>
      <c r="H252" s="3"/>
      <c r="J252" s="21"/>
      <c r="K252" s="21"/>
    </row>
    <row r="253" spans="1:11">
      <c r="A253" s="29">
        <v>46342</v>
      </c>
      <c r="B253" s="67">
        <f>VLOOKUP(A253,休日取得計画実績表!$B$15:$F$745,4,FALSE)</f>
        <v>0</v>
      </c>
      <c r="C253" s="67">
        <f>VLOOKUP(A253,休日取得計画実績表!$B$15:$F$745,5,FALSE)</f>
        <v>0</v>
      </c>
      <c r="D253" s="65">
        <f t="shared" si="1641"/>
        <v>0</v>
      </c>
      <c r="G253" s="3"/>
      <c r="H253" s="3"/>
      <c r="J253" s="21"/>
      <c r="K253" s="21"/>
    </row>
    <row r="254" spans="1:11">
      <c r="A254" s="29">
        <v>46343</v>
      </c>
      <c r="B254" s="67">
        <f>VLOOKUP(A254,休日取得計画実績表!$B$15:$F$745,4,FALSE)</f>
        <v>0</v>
      </c>
      <c r="C254" s="67">
        <f>VLOOKUP(A254,休日取得計画実績表!$B$15:$F$745,5,FALSE)</f>
        <v>0</v>
      </c>
      <c r="D254" s="65">
        <f t="shared" si="1641"/>
        <v>0</v>
      </c>
      <c r="G254" s="3"/>
      <c r="H254" s="3"/>
      <c r="J254" s="21"/>
      <c r="K254" s="21"/>
    </row>
    <row r="255" spans="1:11">
      <c r="A255" s="29">
        <v>46344</v>
      </c>
      <c r="B255" s="67">
        <f>VLOOKUP(A255,休日取得計画実績表!$B$15:$F$745,4,FALSE)</f>
        <v>0</v>
      </c>
      <c r="C255" s="67">
        <f>VLOOKUP(A255,休日取得計画実績表!$B$15:$F$745,5,FALSE)</f>
        <v>0</v>
      </c>
      <c r="D255" s="65">
        <f t="shared" si="1641"/>
        <v>0</v>
      </c>
      <c r="G255" s="3"/>
      <c r="H255" s="3"/>
      <c r="J255" s="21"/>
      <c r="K255" s="21"/>
    </row>
    <row r="256" spans="1:11">
      <c r="A256" s="29">
        <v>46345</v>
      </c>
      <c r="B256" s="67">
        <f>VLOOKUP(A256,休日取得計画実績表!$B$15:$F$745,4,FALSE)</f>
        <v>0</v>
      </c>
      <c r="C256" s="67">
        <f>VLOOKUP(A256,休日取得計画実績表!$B$15:$F$745,5,FALSE)</f>
        <v>0</v>
      </c>
      <c r="D256" s="65">
        <f t="shared" si="1641"/>
        <v>0</v>
      </c>
      <c r="G256" s="3"/>
      <c r="H256" s="3"/>
      <c r="J256" s="21"/>
      <c r="K256" s="21"/>
    </row>
    <row r="257" spans="1:11">
      <c r="A257" s="29">
        <v>46346</v>
      </c>
      <c r="B257" s="67">
        <f>VLOOKUP(A257,休日取得計画実績表!$B$15:$F$745,4,FALSE)</f>
        <v>0</v>
      </c>
      <c r="C257" s="67">
        <f>VLOOKUP(A257,休日取得計画実績表!$B$15:$F$745,5,FALSE)</f>
        <v>0</v>
      </c>
      <c r="D257" s="65">
        <f t="shared" si="1641"/>
        <v>0</v>
      </c>
      <c r="G257" s="3"/>
      <c r="H257" s="3"/>
      <c r="J257" s="21"/>
      <c r="K257" s="21"/>
    </row>
    <row r="258" spans="1:11">
      <c r="A258" s="29">
        <v>46347</v>
      </c>
      <c r="B258" s="67" t="str">
        <f>VLOOKUP(A258,休日取得計画実績表!$B$15:$F$745,4,FALSE)</f>
        <v>現場閉所</v>
      </c>
      <c r="C258" s="67">
        <f>VLOOKUP(A258,休日取得計画実績表!$B$15:$F$745,5,FALSE)</f>
        <v>0</v>
      </c>
      <c r="D258" s="65" t="str">
        <f t="shared" si="1641"/>
        <v>現場閉所</v>
      </c>
      <c r="G258" s="3"/>
      <c r="H258" s="3"/>
      <c r="J258" s="21"/>
      <c r="K258" s="21"/>
    </row>
    <row r="259" spans="1:11">
      <c r="A259" s="29">
        <v>46348</v>
      </c>
      <c r="B259" s="67" t="str">
        <f>VLOOKUP(A259,休日取得計画実績表!$B$15:$F$745,4,FALSE)</f>
        <v>現場閉所</v>
      </c>
      <c r="C259" s="67">
        <f>VLOOKUP(A259,休日取得計画実績表!$B$15:$F$745,5,FALSE)</f>
        <v>0</v>
      </c>
      <c r="D259" s="65" t="str">
        <f t="shared" si="1641"/>
        <v>現場閉所</v>
      </c>
      <c r="G259" s="3"/>
      <c r="H259" s="3"/>
      <c r="J259" s="21"/>
      <c r="K259" s="21"/>
    </row>
    <row r="260" spans="1:11">
      <c r="A260" s="29">
        <v>46349</v>
      </c>
      <c r="B260" s="67">
        <f>VLOOKUP(A260,休日取得計画実績表!$B$15:$F$745,4,FALSE)</f>
        <v>0</v>
      </c>
      <c r="C260" s="67">
        <f>VLOOKUP(A260,休日取得計画実績表!$B$15:$F$745,5,FALSE)</f>
        <v>0</v>
      </c>
      <c r="D260" s="65">
        <f t="shared" si="1641"/>
        <v>0</v>
      </c>
      <c r="G260" s="3"/>
      <c r="H260" s="3"/>
      <c r="J260" s="21"/>
      <c r="K260" s="21"/>
    </row>
    <row r="261" spans="1:11">
      <c r="A261" s="29">
        <v>46350</v>
      </c>
      <c r="B261" s="67">
        <f>VLOOKUP(A261,休日取得計画実績表!$B$15:$F$745,4,FALSE)</f>
        <v>0</v>
      </c>
      <c r="C261" s="67">
        <f>VLOOKUP(A261,休日取得計画実績表!$B$15:$F$745,5,FALSE)</f>
        <v>0</v>
      </c>
      <c r="D261" s="65">
        <f t="shared" si="1641"/>
        <v>0</v>
      </c>
      <c r="G261" s="3"/>
      <c r="H261" s="3"/>
      <c r="J261" s="21"/>
      <c r="K261" s="21"/>
    </row>
    <row r="262" spans="1:11">
      <c r="A262" s="29">
        <v>46351</v>
      </c>
      <c r="B262" s="67">
        <f>VLOOKUP(A262,休日取得計画実績表!$B$15:$F$745,4,FALSE)</f>
        <v>0</v>
      </c>
      <c r="C262" s="67">
        <f>VLOOKUP(A262,休日取得計画実績表!$B$15:$F$745,5,FALSE)</f>
        <v>0</v>
      </c>
      <c r="D262" s="65">
        <f t="shared" si="1641"/>
        <v>0</v>
      </c>
      <c r="G262" s="3"/>
      <c r="H262" s="3"/>
      <c r="J262" s="21"/>
      <c r="K262" s="21"/>
    </row>
    <row r="263" spans="1:11">
      <c r="A263" s="29">
        <v>46352</v>
      </c>
      <c r="B263" s="67">
        <f>VLOOKUP(A263,休日取得計画実績表!$B$15:$F$745,4,FALSE)</f>
        <v>0</v>
      </c>
      <c r="C263" s="67">
        <f>VLOOKUP(A263,休日取得計画実績表!$B$15:$F$745,5,FALSE)</f>
        <v>0</v>
      </c>
      <c r="D263" s="65">
        <f t="shared" si="1641"/>
        <v>0</v>
      </c>
      <c r="G263" s="3"/>
      <c r="H263" s="3"/>
      <c r="J263" s="21"/>
      <c r="K263" s="21"/>
    </row>
    <row r="264" spans="1:11">
      <c r="A264" s="29">
        <v>46353</v>
      </c>
      <c r="B264" s="67">
        <f>VLOOKUP(A264,休日取得計画実績表!$B$15:$F$745,4,FALSE)</f>
        <v>0</v>
      </c>
      <c r="C264" s="67">
        <f>VLOOKUP(A264,休日取得計画実績表!$B$15:$F$745,5,FALSE)</f>
        <v>0</v>
      </c>
      <c r="D264" s="65">
        <f t="shared" si="1641"/>
        <v>0</v>
      </c>
      <c r="G264" s="3"/>
      <c r="H264" s="3"/>
      <c r="J264" s="21"/>
      <c r="K264" s="21"/>
    </row>
    <row r="265" spans="1:11">
      <c r="A265" s="29">
        <v>46354</v>
      </c>
      <c r="B265" s="67" t="str">
        <f>VLOOKUP(A265,休日取得計画実績表!$B$15:$F$745,4,FALSE)</f>
        <v>現場閉所</v>
      </c>
      <c r="C265" s="67">
        <f>VLOOKUP(A265,休日取得計画実績表!$B$15:$F$745,5,FALSE)</f>
        <v>0</v>
      </c>
      <c r="D265" s="65" t="str">
        <f t="shared" si="1641"/>
        <v>現場閉所</v>
      </c>
      <c r="G265" s="3"/>
      <c r="H265" s="3"/>
      <c r="J265" s="21"/>
      <c r="K265" s="21"/>
    </row>
    <row r="266" spans="1:11">
      <c r="A266" s="29">
        <v>46355</v>
      </c>
      <c r="B266" s="67" t="str">
        <f>VLOOKUP(A266,休日取得計画実績表!$B$15:$F$745,4,FALSE)</f>
        <v>現場閉所</v>
      </c>
      <c r="C266" s="67">
        <f>VLOOKUP(A266,休日取得計画実績表!$B$15:$F$745,5,FALSE)</f>
        <v>0</v>
      </c>
      <c r="D266" s="65" t="str">
        <f t="shared" si="1641"/>
        <v>現場閉所</v>
      </c>
      <c r="G266" s="3"/>
      <c r="H266" s="3"/>
      <c r="J266" s="21"/>
      <c r="K266" s="21"/>
    </row>
    <row r="267" spans="1:11">
      <c r="A267" s="29">
        <v>46356</v>
      </c>
      <c r="B267" s="67">
        <f>VLOOKUP(A267,休日取得計画実績表!$B$15:$F$745,4,FALSE)</f>
        <v>0</v>
      </c>
      <c r="C267" s="67">
        <f>VLOOKUP(A267,休日取得計画実績表!$B$15:$F$745,5,FALSE)</f>
        <v>0</v>
      </c>
      <c r="D267" s="65">
        <f t="shared" si="1641"/>
        <v>0</v>
      </c>
      <c r="G267" s="3"/>
      <c r="H267" s="3"/>
      <c r="J267" s="21"/>
      <c r="K267" s="21"/>
    </row>
    <row r="268" spans="1:11">
      <c r="A268" s="29">
        <v>46357</v>
      </c>
      <c r="B268" s="67">
        <f>VLOOKUP(A268,休日取得計画実績表!$B$15:$F$745,4,FALSE)</f>
        <v>0</v>
      </c>
      <c r="C268" s="67">
        <f>VLOOKUP(A268,休日取得計画実績表!$B$15:$F$745,5,FALSE)</f>
        <v>0</v>
      </c>
      <c r="D268" s="65">
        <f t="shared" si="1641"/>
        <v>0</v>
      </c>
      <c r="G268" s="3"/>
      <c r="H268" s="3"/>
      <c r="J268" s="21"/>
      <c r="K268" s="21"/>
    </row>
    <row r="269" spans="1:11">
      <c r="A269" s="29">
        <v>46358</v>
      </c>
      <c r="B269" s="67">
        <f>VLOOKUP(A269,休日取得計画実績表!$B$15:$F$745,4,FALSE)</f>
        <v>0</v>
      </c>
      <c r="C269" s="67">
        <f>VLOOKUP(A269,休日取得計画実績表!$B$15:$F$745,5,FALSE)</f>
        <v>0</v>
      </c>
      <c r="D269" s="65">
        <f t="shared" si="1641"/>
        <v>0</v>
      </c>
      <c r="G269" s="3"/>
      <c r="H269" s="3"/>
      <c r="J269" s="21"/>
      <c r="K269" s="21"/>
    </row>
    <row r="270" spans="1:11">
      <c r="A270" s="29">
        <v>46359</v>
      </c>
      <c r="B270" s="67">
        <f>VLOOKUP(A270,休日取得計画実績表!$B$15:$F$745,4,FALSE)</f>
        <v>0</v>
      </c>
      <c r="C270" s="67">
        <f>VLOOKUP(A270,休日取得計画実績表!$B$15:$F$745,5,FALSE)</f>
        <v>0</v>
      </c>
      <c r="D270" s="65">
        <f t="shared" si="1641"/>
        <v>0</v>
      </c>
      <c r="G270" s="3"/>
      <c r="H270" s="3"/>
      <c r="J270" s="21"/>
      <c r="K270" s="21"/>
    </row>
    <row r="271" spans="1:11">
      <c r="A271" s="29">
        <v>46360</v>
      </c>
      <c r="B271" s="67">
        <f>VLOOKUP(A271,休日取得計画実績表!$B$15:$F$745,4,FALSE)</f>
        <v>0</v>
      </c>
      <c r="C271" s="67">
        <f>VLOOKUP(A271,休日取得計画実績表!$B$15:$F$745,5,FALSE)</f>
        <v>0</v>
      </c>
      <c r="D271" s="65">
        <f t="shared" si="1641"/>
        <v>0</v>
      </c>
      <c r="G271" s="3"/>
      <c r="H271" s="3"/>
      <c r="J271" s="21"/>
      <c r="K271" s="21"/>
    </row>
    <row r="272" spans="1:11">
      <c r="A272" s="29">
        <v>46361</v>
      </c>
      <c r="B272" s="67" t="str">
        <f>VLOOKUP(A272,休日取得計画実績表!$B$15:$F$745,4,FALSE)</f>
        <v>現場閉所</v>
      </c>
      <c r="C272" s="67">
        <f>VLOOKUP(A272,休日取得計画実績表!$B$15:$F$745,5,FALSE)</f>
        <v>0</v>
      </c>
      <c r="D272" s="65" t="str">
        <f t="shared" si="1641"/>
        <v>現場閉所</v>
      </c>
      <c r="G272" s="3"/>
      <c r="H272" s="3"/>
      <c r="J272" s="21"/>
      <c r="K272" s="21"/>
    </row>
    <row r="273" spans="1:11">
      <c r="A273" s="29">
        <v>46362</v>
      </c>
      <c r="B273" s="67" t="str">
        <f>VLOOKUP(A273,休日取得計画実績表!$B$15:$F$745,4,FALSE)</f>
        <v>現場閉所</v>
      </c>
      <c r="C273" s="67">
        <f>VLOOKUP(A273,休日取得計画実績表!$B$15:$F$745,5,FALSE)</f>
        <v>0</v>
      </c>
      <c r="D273" s="65" t="str">
        <f t="shared" si="1641"/>
        <v>現場閉所</v>
      </c>
      <c r="G273" s="3"/>
      <c r="H273" s="3"/>
      <c r="J273" s="21"/>
      <c r="K273" s="21"/>
    </row>
    <row r="274" spans="1:11">
      <c r="A274" s="29">
        <v>46363</v>
      </c>
      <c r="B274" s="67">
        <f>VLOOKUP(A274,休日取得計画実績表!$B$15:$F$745,4,FALSE)</f>
        <v>0</v>
      </c>
      <c r="C274" s="67">
        <f>VLOOKUP(A274,休日取得計画実績表!$B$15:$F$745,5,FALSE)</f>
        <v>0</v>
      </c>
      <c r="D274" s="65">
        <f t="shared" si="1641"/>
        <v>0</v>
      </c>
      <c r="G274" s="3"/>
      <c r="H274" s="3"/>
      <c r="J274" s="21"/>
      <c r="K274" s="21"/>
    </row>
    <row r="275" spans="1:11">
      <c r="A275" s="29">
        <v>46364</v>
      </c>
      <c r="B275" s="67">
        <f>VLOOKUP(A275,休日取得計画実績表!$B$15:$F$745,4,FALSE)</f>
        <v>0</v>
      </c>
      <c r="C275" s="67">
        <f>VLOOKUP(A275,休日取得計画実績表!$B$15:$F$745,5,FALSE)</f>
        <v>0</v>
      </c>
      <c r="D275" s="65">
        <f t="shared" si="1641"/>
        <v>0</v>
      </c>
      <c r="G275" s="3"/>
      <c r="H275" s="3"/>
      <c r="J275" s="21"/>
      <c r="K275" s="21"/>
    </row>
    <row r="276" spans="1:11">
      <c r="A276" s="29">
        <v>46365</v>
      </c>
      <c r="B276" s="67">
        <f>VLOOKUP(A276,休日取得計画実績表!$B$15:$F$745,4,FALSE)</f>
        <v>0</v>
      </c>
      <c r="C276" s="67">
        <f>VLOOKUP(A276,休日取得計画実績表!$B$15:$F$745,5,FALSE)</f>
        <v>0</v>
      </c>
      <c r="D276" s="65">
        <f t="shared" si="1641"/>
        <v>0</v>
      </c>
      <c r="G276" s="3"/>
      <c r="H276" s="3"/>
      <c r="J276" s="21"/>
      <c r="K276" s="21"/>
    </row>
    <row r="277" spans="1:11">
      <c r="A277" s="29">
        <v>46366</v>
      </c>
      <c r="B277" s="67">
        <f>VLOOKUP(A277,休日取得計画実績表!$B$15:$F$745,4,FALSE)</f>
        <v>0</v>
      </c>
      <c r="C277" s="67">
        <f>VLOOKUP(A277,休日取得計画実績表!$B$15:$F$745,5,FALSE)</f>
        <v>0</v>
      </c>
      <c r="D277" s="65">
        <f t="shared" si="1641"/>
        <v>0</v>
      </c>
      <c r="G277" s="3"/>
      <c r="H277" s="3"/>
      <c r="J277" s="21"/>
      <c r="K277" s="21"/>
    </row>
    <row r="278" spans="1:11">
      <c r="A278" s="29">
        <v>46367</v>
      </c>
      <c r="B278" s="67">
        <f>VLOOKUP(A278,休日取得計画実績表!$B$15:$F$745,4,FALSE)</f>
        <v>0</v>
      </c>
      <c r="C278" s="67">
        <f>VLOOKUP(A278,休日取得計画実績表!$B$15:$F$745,5,FALSE)</f>
        <v>0</v>
      </c>
      <c r="D278" s="65">
        <f t="shared" si="1641"/>
        <v>0</v>
      </c>
      <c r="G278" s="3"/>
      <c r="H278" s="3"/>
      <c r="J278" s="21"/>
      <c r="K278" s="21"/>
    </row>
    <row r="279" spans="1:11">
      <c r="A279" s="29">
        <v>46368</v>
      </c>
      <c r="B279" s="67" t="str">
        <f>VLOOKUP(A279,休日取得計画実績表!$B$15:$F$745,4,FALSE)</f>
        <v>現場閉所</v>
      </c>
      <c r="C279" s="67">
        <f>VLOOKUP(A279,休日取得計画実績表!$B$15:$F$745,5,FALSE)</f>
        <v>0</v>
      </c>
      <c r="D279" s="65" t="str">
        <f t="shared" si="1641"/>
        <v>現場閉所</v>
      </c>
      <c r="G279" s="3"/>
      <c r="H279" s="3"/>
      <c r="J279" s="21"/>
      <c r="K279" s="21"/>
    </row>
    <row r="280" spans="1:11">
      <c r="A280" s="29">
        <v>46369</v>
      </c>
      <c r="B280" s="67" t="str">
        <f>VLOOKUP(A280,休日取得計画実績表!$B$15:$F$745,4,FALSE)</f>
        <v>現場閉所</v>
      </c>
      <c r="C280" s="67">
        <f>VLOOKUP(A280,休日取得計画実績表!$B$15:$F$745,5,FALSE)</f>
        <v>0</v>
      </c>
      <c r="D280" s="65" t="str">
        <f t="shared" si="1641"/>
        <v>現場閉所</v>
      </c>
      <c r="G280" s="3"/>
      <c r="H280" s="3"/>
      <c r="J280" s="21"/>
      <c r="K280" s="21"/>
    </row>
    <row r="281" spans="1:11">
      <c r="A281" s="29">
        <v>46370</v>
      </c>
      <c r="B281" s="67">
        <f>VLOOKUP(A281,休日取得計画実績表!$B$15:$F$745,4,FALSE)</f>
        <v>0</v>
      </c>
      <c r="C281" s="67">
        <f>VLOOKUP(A281,休日取得計画実績表!$B$15:$F$745,5,FALSE)</f>
        <v>0</v>
      </c>
      <c r="D281" s="65">
        <f t="shared" si="1641"/>
        <v>0</v>
      </c>
      <c r="G281" s="3"/>
      <c r="H281" s="3"/>
      <c r="J281" s="21"/>
      <c r="K281" s="21"/>
    </row>
    <row r="282" spans="1:11">
      <c r="A282" s="29">
        <v>46371</v>
      </c>
      <c r="B282" s="67">
        <f>VLOOKUP(A282,休日取得計画実績表!$B$15:$F$745,4,FALSE)</f>
        <v>0</v>
      </c>
      <c r="C282" s="67">
        <f>VLOOKUP(A282,休日取得計画実績表!$B$15:$F$745,5,FALSE)</f>
        <v>0</v>
      </c>
      <c r="D282" s="65">
        <f t="shared" si="1641"/>
        <v>0</v>
      </c>
      <c r="G282" s="3"/>
      <c r="H282" s="3"/>
      <c r="J282" s="21"/>
      <c r="K282" s="21"/>
    </row>
    <row r="283" spans="1:11">
      <c r="A283" s="29">
        <v>46372</v>
      </c>
      <c r="B283" s="67">
        <f>VLOOKUP(A283,休日取得計画実績表!$B$15:$F$745,4,FALSE)</f>
        <v>0</v>
      </c>
      <c r="C283" s="67">
        <f>VLOOKUP(A283,休日取得計画実績表!$B$15:$F$745,5,FALSE)</f>
        <v>0</v>
      </c>
      <c r="D283" s="65">
        <f t="shared" si="1641"/>
        <v>0</v>
      </c>
      <c r="G283" s="3"/>
      <c r="H283" s="3"/>
      <c r="J283" s="21"/>
      <c r="K283" s="21"/>
    </row>
    <row r="284" spans="1:11">
      <c r="A284" s="29">
        <v>46373</v>
      </c>
      <c r="B284" s="67">
        <f>VLOOKUP(A284,休日取得計画実績表!$B$15:$F$745,4,FALSE)</f>
        <v>0</v>
      </c>
      <c r="C284" s="67">
        <f>VLOOKUP(A284,休日取得計画実績表!$B$15:$F$745,5,FALSE)</f>
        <v>0</v>
      </c>
      <c r="D284" s="65">
        <f t="shared" si="1641"/>
        <v>0</v>
      </c>
      <c r="G284" s="3"/>
      <c r="H284" s="3"/>
      <c r="J284" s="21"/>
      <c r="K284" s="21"/>
    </row>
    <row r="285" spans="1:11">
      <c r="A285" s="29">
        <v>46374</v>
      </c>
      <c r="B285" s="67">
        <f>VLOOKUP(A285,休日取得計画実績表!$B$15:$F$745,4,FALSE)</f>
        <v>0</v>
      </c>
      <c r="C285" s="67">
        <f>VLOOKUP(A285,休日取得計画実績表!$B$15:$F$745,5,FALSE)</f>
        <v>0</v>
      </c>
      <c r="D285" s="65">
        <f t="shared" si="1641"/>
        <v>0</v>
      </c>
      <c r="G285" s="3"/>
      <c r="H285" s="3"/>
      <c r="J285" s="21"/>
      <c r="K285" s="21"/>
    </row>
    <row r="286" spans="1:11">
      <c r="A286" s="29">
        <v>46375</v>
      </c>
      <c r="B286" s="67" t="str">
        <f>VLOOKUP(A286,休日取得計画実績表!$B$15:$F$745,4,FALSE)</f>
        <v>現場閉所</v>
      </c>
      <c r="C286" s="67">
        <f>VLOOKUP(A286,休日取得計画実績表!$B$15:$F$745,5,FALSE)</f>
        <v>0</v>
      </c>
      <c r="D286" s="65" t="str">
        <f t="shared" ref="D286:D349" si="1642">IF(C286="指定対象外週","指定対象外週",B286)</f>
        <v>現場閉所</v>
      </c>
      <c r="G286" s="3"/>
      <c r="H286" s="3"/>
      <c r="J286" s="21"/>
      <c r="K286" s="21"/>
    </row>
    <row r="287" spans="1:11">
      <c r="A287" s="29">
        <v>46376</v>
      </c>
      <c r="B287" s="67" t="str">
        <f>VLOOKUP(A287,休日取得計画実績表!$B$15:$F$745,4,FALSE)</f>
        <v>現場閉所</v>
      </c>
      <c r="C287" s="67">
        <f>VLOOKUP(A287,休日取得計画実績表!$B$15:$F$745,5,FALSE)</f>
        <v>0</v>
      </c>
      <c r="D287" s="65" t="str">
        <f t="shared" si="1642"/>
        <v>現場閉所</v>
      </c>
      <c r="G287" s="3"/>
      <c r="H287" s="3"/>
      <c r="J287" s="21"/>
      <c r="K287" s="21"/>
    </row>
    <row r="288" spans="1:11">
      <c r="A288" s="29">
        <v>46377</v>
      </c>
      <c r="B288" s="67">
        <f>VLOOKUP(A288,休日取得計画実績表!$B$15:$F$745,4,FALSE)</f>
        <v>0</v>
      </c>
      <c r="C288" s="67">
        <f>VLOOKUP(A288,休日取得計画実績表!$B$15:$F$745,5,FALSE)</f>
        <v>0</v>
      </c>
      <c r="D288" s="65">
        <f t="shared" si="1642"/>
        <v>0</v>
      </c>
      <c r="G288" s="3"/>
      <c r="H288" s="3"/>
      <c r="J288" s="21"/>
      <c r="K288" s="21"/>
    </row>
    <row r="289" spans="1:11">
      <c r="A289" s="29">
        <v>46378</v>
      </c>
      <c r="B289" s="67">
        <f>VLOOKUP(A289,休日取得計画実績表!$B$15:$F$745,4,FALSE)</f>
        <v>0</v>
      </c>
      <c r="C289" s="67">
        <f>VLOOKUP(A289,休日取得計画実績表!$B$15:$F$745,5,FALSE)</f>
        <v>0</v>
      </c>
      <c r="D289" s="65">
        <f t="shared" si="1642"/>
        <v>0</v>
      </c>
      <c r="G289" s="3"/>
      <c r="H289" s="3"/>
      <c r="J289" s="21"/>
      <c r="K289" s="21"/>
    </row>
    <row r="290" spans="1:11">
      <c r="A290" s="29">
        <v>46379</v>
      </c>
      <c r="B290" s="67">
        <f>VLOOKUP(A290,休日取得計画実績表!$B$15:$F$745,4,FALSE)</f>
        <v>0</v>
      </c>
      <c r="C290" s="67">
        <f>VLOOKUP(A290,休日取得計画実績表!$B$15:$F$745,5,FALSE)</f>
        <v>0</v>
      </c>
      <c r="D290" s="65">
        <f t="shared" si="1642"/>
        <v>0</v>
      </c>
      <c r="G290" s="3"/>
      <c r="H290" s="3"/>
      <c r="J290" s="21"/>
      <c r="K290" s="21"/>
    </row>
    <row r="291" spans="1:11">
      <c r="A291" s="29">
        <v>46380</v>
      </c>
      <c r="B291" s="67">
        <f>VLOOKUP(A291,休日取得計画実績表!$B$15:$F$745,4,FALSE)</f>
        <v>0</v>
      </c>
      <c r="C291" s="67">
        <f>VLOOKUP(A291,休日取得計画実績表!$B$15:$F$745,5,FALSE)</f>
        <v>0</v>
      </c>
      <c r="D291" s="65">
        <f t="shared" si="1642"/>
        <v>0</v>
      </c>
      <c r="G291" s="3"/>
      <c r="H291" s="3"/>
      <c r="J291" s="21"/>
      <c r="K291" s="21"/>
    </row>
    <row r="292" spans="1:11">
      <c r="A292" s="29">
        <v>46381</v>
      </c>
      <c r="B292" s="67">
        <f>VLOOKUP(A292,休日取得計画実績表!$B$15:$F$745,4,FALSE)</f>
        <v>0</v>
      </c>
      <c r="C292" s="67">
        <f>VLOOKUP(A292,休日取得計画実績表!$B$15:$F$745,5,FALSE)</f>
        <v>0</v>
      </c>
      <c r="D292" s="65">
        <f t="shared" si="1642"/>
        <v>0</v>
      </c>
      <c r="G292" s="3"/>
      <c r="H292" s="3"/>
      <c r="J292" s="21"/>
      <c r="K292" s="21"/>
    </row>
    <row r="293" spans="1:11">
      <c r="A293" s="29">
        <v>46382</v>
      </c>
      <c r="B293" s="67" t="str">
        <f>VLOOKUP(A293,休日取得計画実績表!$B$15:$F$745,4,FALSE)</f>
        <v>現場閉所</v>
      </c>
      <c r="C293" s="67">
        <f>VLOOKUP(A293,休日取得計画実績表!$B$15:$F$745,5,FALSE)</f>
        <v>0</v>
      </c>
      <c r="D293" s="65" t="str">
        <f t="shared" si="1642"/>
        <v>現場閉所</v>
      </c>
      <c r="G293" s="3"/>
      <c r="H293" s="3"/>
      <c r="J293" s="21"/>
      <c r="K293" s="21"/>
    </row>
    <row r="294" spans="1:11">
      <c r="A294" s="29">
        <v>46383</v>
      </c>
      <c r="B294" s="67" t="str">
        <f>VLOOKUP(A294,休日取得計画実績表!$B$15:$F$745,4,FALSE)</f>
        <v>現場閉所</v>
      </c>
      <c r="C294" s="67">
        <f>VLOOKUP(A294,休日取得計画実績表!$B$15:$F$745,5,FALSE)</f>
        <v>0</v>
      </c>
      <c r="D294" s="65" t="str">
        <f t="shared" si="1642"/>
        <v>現場閉所</v>
      </c>
      <c r="G294" s="3"/>
      <c r="H294" s="3"/>
      <c r="J294" s="21"/>
      <c r="K294" s="21"/>
    </row>
    <row r="295" spans="1:11">
      <c r="A295" s="29">
        <v>46384</v>
      </c>
      <c r="B295" s="67" t="str">
        <f>VLOOKUP(A295,休日取得計画実績表!$B$15:$F$745,4,FALSE)</f>
        <v>年末年始</v>
      </c>
      <c r="C295" s="67">
        <f>VLOOKUP(A295,休日取得計画実績表!$B$15:$F$745,5,FALSE)</f>
        <v>0</v>
      </c>
      <c r="D295" s="65" t="str">
        <f t="shared" si="1642"/>
        <v>年末年始</v>
      </c>
      <c r="G295" s="3"/>
      <c r="H295" s="3"/>
      <c r="J295" s="21"/>
      <c r="K295" s="21"/>
    </row>
    <row r="296" spans="1:11">
      <c r="A296" s="29">
        <v>46385</v>
      </c>
      <c r="B296" s="67" t="str">
        <f>VLOOKUP(A296,休日取得計画実績表!$B$15:$F$745,4,FALSE)</f>
        <v>年末年始</v>
      </c>
      <c r="C296" s="67">
        <f>VLOOKUP(A296,休日取得計画実績表!$B$15:$F$745,5,FALSE)</f>
        <v>0</v>
      </c>
      <c r="D296" s="65" t="str">
        <f t="shared" si="1642"/>
        <v>年末年始</v>
      </c>
      <c r="G296" s="3"/>
      <c r="H296" s="3"/>
      <c r="J296" s="21"/>
      <c r="K296" s="21"/>
    </row>
    <row r="297" spans="1:11">
      <c r="A297" s="29">
        <v>46386</v>
      </c>
      <c r="B297" s="67" t="str">
        <f>VLOOKUP(A297,休日取得計画実績表!$B$15:$F$745,4,FALSE)</f>
        <v>年末年始</v>
      </c>
      <c r="C297" s="67">
        <f>VLOOKUP(A297,休日取得計画実績表!$B$15:$F$745,5,FALSE)</f>
        <v>0</v>
      </c>
      <c r="D297" s="65" t="str">
        <f t="shared" si="1642"/>
        <v>年末年始</v>
      </c>
      <c r="G297" s="3"/>
      <c r="H297" s="3"/>
      <c r="J297" s="21"/>
      <c r="K297" s="21"/>
    </row>
    <row r="298" spans="1:11">
      <c r="A298" s="29">
        <v>46387</v>
      </c>
      <c r="B298" s="67" t="str">
        <f>VLOOKUP(A298,休日取得計画実績表!$B$15:$F$745,4,FALSE)</f>
        <v>年末年始</v>
      </c>
      <c r="C298" s="67">
        <f>VLOOKUP(A298,休日取得計画実績表!$B$15:$F$745,5,FALSE)</f>
        <v>0</v>
      </c>
      <c r="D298" s="65" t="str">
        <f t="shared" si="1642"/>
        <v>年末年始</v>
      </c>
      <c r="G298" s="3"/>
      <c r="H298" s="3"/>
      <c r="J298" s="21"/>
      <c r="K298" s="21"/>
    </row>
    <row r="299" spans="1:11">
      <c r="A299" s="29">
        <v>46388</v>
      </c>
      <c r="B299" s="67" t="str">
        <f>VLOOKUP(A299,休日取得計画実績表!$B$15:$F$745,4,FALSE)</f>
        <v>年末年始</v>
      </c>
      <c r="C299" s="67">
        <f>VLOOKUP(A299,休日取得計画実績表!$B$15:$F$745,5,FALSE)</f>
        <v>0</v>
      </c>
      <c r="D299" s="65" t="str">
        <f t="shared" si="1642"/>
        <v>年末年始</v>
      </c>
      <c r="G299" s="3"/>
      <c r="H299" s="3"/>
      <c r="J299" s="21"/>
      <c r="K299" s="21"/>
    </row>
    <row r="300" spans="1:11">
      <c r="A300" s="29">
        <v>46389</v>
      </c>
      <c r="B300" s="67" t="str">
        <f>VLOOKUP(A300,休日取得計画実績表!$B$15:$F$745,4,FALSE)</f>
        <v>現場閉所</v>
      </c>
      <c r="C300" s="67">
        <f>VLOOKUP(A300,休日取得計画実績表!$B$15:$F$745,5,FALSE)</f>
        <v>0</v>
      </c>
      <c r="D300" s="65" t="str">
        <f t="shared" si="1642"/>
        <v>現場閉所</v>
      </c>
      <c r="G300" s="3"/>
      <c r="H300" s="3"/>
      <c r="J300" s="21"/>
      <c r="K300" s="21"/>
    </row>
    <row r="301" spans="1:11">
      <c r="A301" s="29">
        <v>46390</v>
      </c>
      <c r="B301" s="67" t="str">
        <f>VLOOKUP(A301,休日取得計画実績表!$B$15:$F$745,4,FALSE)</f>
        <v>現場閉所</v>
      </c>
      <c r="C301" s="67">
        <f>VLOOKUP(A301,休日取得計画実績表!$B$15:$F$745,5,FALSE)</f>
        <v>0</v>
      </c>
      <c r="D301" s="65" t="str">
        <f t="shared" si="1642"/>
        <v>現場閉所</v>
      </c>
      <c r="G301" s="3"/>
      <c r="H301" s="3"/>
      <c r="J301" s="21"/>
      <c r="K301" s="21"/>
    </row>
    <row r="302" spans="1:11">
      <c r="A302" s="29">
        <v>46391</v>
      </c>
      <c r="B302" s="67" t="str">
        <f>VLOOKUP(A302,休日取得計画実績表!$B$15:$F$745,4,FALSE)</f>
        <v>年末年始</v>
      </c>
      <c r="C302" s="67">
        <f>VLOOKUP(A302,休日取得計画実績表!$B$15:$F$745,5,FALSE)</f>
        <v>0</v>
      </c>
      <c r="D302" s="65" t="str">
        <f t="shared" si="1642"/>
        <v>年末年始</v>
      </c>
      <c r="G302" s="3"/>
      <c r="H302" s="3"/>
      <c r="J302" s="21"/>
      <c r="K302" s="21"/>
    </row>
    <row r="303" spans="1:11">
      <c r="A303" s="29">
        <v>46392</v>
      </c>
      <c r="B303" s="67">
        <f>VLOOKUP(A303,休日取得計画実績表!$B$15:$F$745,4,FALSE)</f>
        <v>0</v>
      </c>
      <c r="C303" s="67">
        <f>VLOOKUP(A303,休日取得計画実績表!$B$15:$F$745,5,FALSE)</f>
        <v>0</v>
      </c>
      <c r="D303" s="65">
        <f t="shared" si="1642"/>
        <v>0</v>
      </c>
      <c r="G303" s="3"/>
      <c r="H303" s="3"/>
      <c r="J303" s="21"/>
      <c r="K303" s="21"/>
    </row>
    <row r="304" spans="1:11">
      <c r="A304" s="29">
        <v>46393</v>
      </c>
      <c r="B304" s="67">
        <f>VLOOKUP(A304,休日取得計画実績表!$B$15:$F$745,4,FALSE)</f>
        <v>0</v>
      </c>
      <c r="C304" s="67">
        <f>VLOOKUP(A304,休日取得計画実績表!$B$15:$F$745,5,FALSE)</f>
        <v>0</v>
      </c>
      <c r="D304" s="65">
        <f t="shared" si="1642"/>
        <v>0</v>
      </c>
      <c r="G304" s="3"/>
      <c r="H304" s="3"/>
      <c r="J304" s="21"/>
      <c r="K304" s="21"/>
    </row>
    <row r="305" spans="1:11">
      <c r="A305" s="29">
        <v>46394</v>
      </c>
      <c r="B305" s="67">
        <f>VLOOKUP(A305,休日取得計画実績表!$B$15:$F$745,4,FALSE)</f>
        <v>0</v>
      </c>
      <c r="C305" s="67">
        <f>VLOOKUP(A305,休日取得計画実績表!$B$15:$F$745,5,FALSE)</f>
        <v>0</v>
      </c>
      <c r="D305" s="65">
        <f t="shared" si="1642"/>
        <v>0</v>
      </c>
      <c r="G305" s="3"/>
      <c r="H305" s="3"/>
      <c r="J305" s="21"/>
      <c r="K305" s="21"/>
    </row>
    <row r="306" spans="1:11">
      <c r="A306" s="29">
        <v>46395</v>
      </c>
      <c r="B306" s="67">
        <f>VLOOKUP(A306,休日取得計画実績表!$B$15:$F$745,4,FALSE)</f>
        <v>0</v>
      </c>
      <c r="C306" s="67">
        <f>VLOOKUP(A306,休日取得計画実績表!$B$15:$F$745,5,FALSE)</f>
        <v>0</v>
      </c>
      <c r="D306" s="65">
        <f t="shared" si="1642"/>
        <v>0</v>
      </c>
      <c r="G306" s="3"/>
      <c r="H306" s="3"/>
      <c r="J306" s="21"/>
      <c r="K306" s="21"/>
    </row>
    <row r="307" spans="1:11">
      <c r="A307" s="29">
        <v>46396</v>
      </c>
      <c r="B307" s="67" t="str">
        <f>VLOOKUP(A307,休日取得計画実績表!$B$15:$F$745,4,FALSE)</f>
        <v>現場閉所</v>
      </c>
      <c r="C307" s="67">
        <f>VLOOKUP(A307,休日取得計画実績表!$B$15:$F$745,5,FALSE)</f>
        <v>0</v>
      </c>
      <c r="D307" s="65" t="str">
        <f t="shared" si="1642"/>
        <v>現場閉所</v>
      </c>
      <c r="G307" s="3"/>
      <c r="H307" s="3"/>
      <c r="J307" s="21"/>
      <c r="K307" s="21"/>
    </row>
    <row r="308" spans="1:11">
      <c r="A308" s="29">
        <v>46397</v>
      </c>
      <c r="B308" s="67" t="str">
        <f>VLOOKUP(A308,休日取得計画実績表!$B$15:$F$745,4,FALSE)</f>
        <v>現場閉所</v>
      </c>
      <c r="C308" s="67">
        <f>VLOOKUP(A308,休日取得計画実績表!$B$15:$F$745,5,FALSE)</f>
        <v>0</v>
      </c>
      <c r="D308" s="65" t="str">
        <f t="shared" si="1642"/>
        <v>現場閉所</v>
      </c>
      <c r="G308" s="3"/>
      <c r="H308" s="3"/>
      <c r="J308" s="21"/>
      <c r="K308" s="21"/>
    </row>
    <row r="309" spans="1:11">
      <c r="A309" s="29">
        <v>46398</v>
      </c>
      <c r="B309" s="67">
        <f>VLOOKUP(A309,休日取得計画実績表!$B$15:$F$745,4,FALSE)</f>
        <v>0</v>
      </c>
      <c r="C309" s="67">
        <f>VLOOKUP(A309,休日取得計画実績表!$B$15:$F$745,5,FALSE)</f>
        <v>0</v>
      </c>
      <c r="D309" s="65">
        <f t="shared" si="1642"/>
        <v>0</v>
      </c>
      <c r="G309" s="3"/>
      <c r="H309" s="3"/>
      <c r="J309" s="21"/>
      <c r="K309" s="21"/>
    </row>
    <row r="310" spans="1:11">
      <c r="A310" s="29">
        <v>46399</v>
      </c>
      <c r="B310" s="67">
        <f>VLOOKUP(A310,休日取得計画実績表!$B$15:$F$745,4,FALSE)</f>
        <v>0</v>
      </c>
      <c r="C310" s="67">
        <f>VLOOKUP(A310,休日取得計画実績表!$B$15:$F$745,5,FALSE)</f>
        <v>0</v>
      </c>
      <c r="D310" s="65">
        <f t="shared" si="1642"/>
        <v>0</v>
      </c>
      <c r="G310" s="3"/>
      <c r="H310" s="3"/>
      <c r="J310" s="21"/>
      <c r="K310" s="21"/>
    </row>
    <row r="311" spans="1:11">
      <c r="A311" s="29">
        <v>46400</v>
      </c>
      <c r="B311" s="67">
        <f>VLOOKUP(A311,休日取得計画実績表!$B$15:$F$745,4,FALSE)</f>
        <v>0</v>
      </c>
      <c r="C311" s="67">
        <f>VLOOKUP(A311,休日取得計画実績表!$B$15:$F$745,5,FALSE)</f>
        <v>0</v>
      </c>
      <c r="D311" s="65">
        <f t="shared" si="1642"/>
        <v>0</v>
      </c>
      <c r="G311" s="3"/>
      <c r="H311" s="3"/>
      <c r="J311" s="21"/>
      <c r="K311" s="21"/>
    </row>
    <row r="312" spans="1:11">
      <c r="A312" s="29">
        <v>46401</v>
      </c>
      <c r="B312" s="67">
        <f>VLOOKUP(A312,休日取得計画実績表!$B$15:$F$745,4,FALSE)</f>
        <v>0</v>
      </c>
      <c r="C312" s="67">
        <f>VLOOKUP(A312,休日取得計画実績表!$B$15:$F$745,5,FALSE)</f>
        <v>0</v>
      </c>
      <c r="D312" s="65">
        <f t="shared" si="1642"/>
        <v>0</v>
      </c>
      <c r="G312" s="3"/>
      <c r="H312" s="3"/>
      <c r="J312" s="21"/>
      <c r="K312" s="21"/>
    </row>
    <row r="313" spans="1:11">
      <c r="A313" s="29">
        <v>46402</v>
      </c>
      <c r="B313" s="67">
        <f>VLOOKUP(A313,休日取得計画実績表!$B$15:$F$745,4,FALSE)</f>
        <v>0</v>
      </c>
      <c r="C313" s="67">
        <f>VLOOKUP(A313,休日取得計画実績表!$B$15:$F$745,5,FALSE)</f>
        <v>0</v>
      </c>
      <c r="D313" s="65">
        <f t="shared" si="1642"/>
        <v>0</v>
      </c>
      <c r="G313" s="3"/>
      <c r="H313" s="3"/>
      <c r="J313" s="21"/>
      <c r="K313" s="21"/>
    </row>
    <row r="314" spans="1:11">
      <c r="A314" s="29">
        <v>46403</v>
      </c>
      <c r="B314" s="67" t="str">
        <f>VLOOKUP(A314,休日取得計画実績表!$B$15:$F$745,4,FALSE)</f>
        <v>現場閉所</v>
      </c>
      <c r="C314" s="67">
        <f>VLOOKUP(A314,休日取得計画実績表!$B$15:$F$745,5,FALSE)</f>
        <v>0</v>
      </c>
      <c r="D314" s="65" t="str">
        <f t="shared" si="1642"/>
        <v>現場閉所</v>
      </c>
      <c r="G314" s="3"/>
      <c r="H314" s="3"/>
      <c r="J314" s="21"/>
      <c r="K314" s="21"/>
    </row>
    <row r="315" spans="1:11">
      <c r="A315" s="29">
        <v>46404</v>
      </c>
      <c r="B315" s="67" t="str">
        <f>VLOOKUP(A315,休日取得計画実績表!$B$15:$F$745,4,FALSE)</f>
        <v>現場閉所</v>
      </c>
      <c r="C315" s="67">
        <f>VLOOKUP(A315,休日取得計画実績表!$B$15:$F$745,5,FALSE)</f>
        <v>0</v>
      </c>
      <c r="D315" s="65" t="str">
        <f t="shared" si="1642"/>
        <v>現場閉所</v>
      </c>
      <c r="G315" s="3"/>
      <c r="H315" s="3"/>
      <c r="J315" s="21"/>
      <c r="K315" s="21"/>
    </row>
    <row r="316" spans="1:11">
      <c r="A316" s="29">
        <v>46405</v>
      </c>
      <c r="B316" s="67">
        <f>VLOOKUP(A316,休日取得計画実績表!$B$15:$F$745,4,FALSE)</f>
        <v>0</v>
      </c>
      <c r="C316" s="67">
        <f>VLOOKUP(A316,休日取得計画実績表!$B$15:$F$745,5,FALSE)</f>
        <v>0</v>
      </c>
      <c r="D316" s="65">
        <f t="shared" si="1642"/>
        <v>0</v>
      </c>
      <c r="G316" s="3"/>
      <c r="H316" s="3"/>
      <c r="J316" s="21"/>
      <c r="K316" s="21"/>
    </row>
    <row r="317" spans="1:11">
      <c r="A317" s="29">
        <v>46406</v>
      </c>
      <c r="B317" s="67">
        <f>VLOOKUP(A317,休日取得計画実績表!$B$15:$F$745,4,FALSE)</f>
        <v>0</v>
      </c>
      <c r="C317" s="67">
        <f>VLOOKUP(A317,休日取得計画実績表!$B$15:$F$745,5,FALSE)</f>
        <v>0</v>
      </c>
      <c r="D317" s="65">
        <f t="shared" si="1642"/>
        <v>0</v>
      </c>
      <c r="G317" s="3"/>
      <c r="H317" s="3"/>
      <c r="J317" s="21"/>
      <c r="K317" s="21"/>
    </row>
    <row r="318" spans="1:11">
      <c r="A318" s="29">
        <v>46407</v>
      </c>
      <c r="B318" s="67">
        <f>VLOOKUP(A318,休日取得計画実績表!$B$15:$F$745,4,FALSE)</f>
        <v>0</v>
      </c>
      <c r="C318" s="67">
        <f>VLOOKUP(A318,休日取得計画実績表!$B$15:$F$745,5,FALSE)</f>
        <v>0</v>
      </c>
      <c r="D318" s="65">
        <f t="shared" si="1642"/>
        <v>0</v>
      </c>
      <c r="G318" s="3"/>
      <c r="H318" s="3"/>
      <c r="J318" s="21"/>
      <c r="K318" s="21"/>
    </row>
    <row r="319" spans="1:11">
      <c r="A319" s="29">
        <v>46408</v>
      </c>
      <c r="B319" s="67">
        <f>VLOOKUP(A319,休日取得計画実績表!$B$15:$F$745,4,FALSE)</f>
        <v>0</v>
      </c>
      <c r="C319" s="67">
        <f>VLOOKUP(A319,休日取得計画実績表!$B$15:$F$745,5,FALSE)</f>
        <v>0</v>
      </c>
      <c r="D319" s="65">
        <f t="shared" si="1642"/>
        <v>0</v>
      </c>
      <c r="G319" s="3"/>
      <c r="H319" s="3"/>
      <c r="J319" s="21"/>
      <c r="K319" s="21"/>
    </row>
    <row r="320" spans="1:11">
      <c r="A320" s="29">
        <v>46409</v>
      </c>
      <c r="B320" s="67">
        <f>VLOOKUP(A320,休日取得計画実績表!$B$15:$F$745,4,FALSE)</f>
        <v>0</v>
      </c>
      <c r="C320" s="67">
        <f>VLOOKUP(A320,休日取得計画実績表!$B$15:$F$745,5,FALSE)</f>
        <v>0</v>
      </c>
      <c r="D320" s="65">
        <f t="shared" si="1642"/>
        <v>0</v>
      </c>
      <c r="G320" s="3"/>
      <c r="H320" s="3"/>
      <c r="J320" s="21"/>
      <c r="K320" s="21"/>
    </row>
    <row r="321" spans="1:11">
      <c r="A321" s="29">
        <v>46410</v>
      </c>
      <c r="B321" s="67" t="str">
        <f>VLOOKUP(A321,休日取得計画実績表!$B$15:$F$745,4,FALSE)</f>
        <v>現場閉所</v>
      </c>
      <c r="C321" s="67">
        <f>VLOOKUP(A321,休日取得計画実績表!$B$15:$F$745,5,FALSE)</f>
        <v>0</v>
      </c>
      <c r="D321" s="65" t="str">
        <f t="shared" si="1642"/>
        <v>現場閉所</v>
      </c>
      <c r="G321" s="3"/>
      <c r="H321" s="3"/>
      <c r="J321" s="21"/>
      <c r="K321" s="21"/>
    </row>
    <row r="322" spans="1:11">
      <c r="A322" s="29">
        <v>46411</v>
      </c>
      <c r="B322" s="67" t="str">
        <f>VLOOKUP(A322,休日取得計画実績表!$B$15:$F$745,4,FALSE)</f>
        <v>現場閉所</v>
      </c>
      <c r="C322" s="67">
        <f>VLOOKUP(A322,休日取得計画実績表!$B$15:$F$745,5,FALSE)</f>
        <v>0</v>
      </c>
      <c r="D322" s="65" t="str">
        <f t="shared" si="1642"/>
        <v>現場閉所</v>
      </c>
      <c r="G322" s="3"/>
      <c r="H322" s="3"/>
      <c r="J322" s="21"/>
      <c r="K322" s="21"/>
    </row>
    <row r="323" spans="1:11">
      <c r="A323" s="29">
        <v>46412</v>
      </c>
      <c r="B323" s="67">
        <f>VLOOKUP(A323,休日取得計画実績表!$B$15:$F$745,4,FALSE)</f>
        <v>0</v>
      </c>
      <c r="C323" s="67">
        <f>VLOOKUP(A323,休日取得計画実績表!$B$15:$F$745,5,FALSE)</f>
        <v>0</v>
      </c>
      <c r="D323" s="65">
        <f t="shared" si="1642"/>
        <v>0</v>
      </c>
      <c r="G323" s="3"/>
      <c r="H323" s="3"/>
      <c r="J323" s="21"/>
      <c r="K323" s="21"/>
    </row>
    <row r="324" spans="1:11">
      <c r="A324" s="29">
        <v>46413</v>
      </c>
      <c r="B324" s="67">
        <f>VLOOKUP(A324,休日取得計画実績表!$B$15:$F$745,4,FALSE)</f>
        <v>0</v>
      </c>
      <c r="C324" s="67">
        <f>VLOOKUP(A324,休日取得計画実績表!$B$15:$F$745,5,FALSE)</f>
        <v>0</v>
      </c>
      <c r="D324" s="65">
        <f t="shared" si="1642"/>
        <v>0</v>
      </c>
      <c r="G324" s="3"/>
      <c r="H324" s="3"/>
      <c r="J324" s="21"/>
      <c r="K324" s="21"/>
    </row>
    <row r="325" spans="1:11">
      <c r="A325" s="29">
        <v>46414</v>
      </c>
      <c r="B325" s="67">
        <f>VLOOKUP(A325,休日取得計画実績表!$B$15:$F$745,4,FALSE)</f>
        <v>0</v>
      </c>
      <c r="C325" s="67">
        <f>VLOOKUP(A325,休日取得計画実績表!$B$15:$F$745,5,FALSE)</f>
        <v>0</v>
      </c>
      <c r="D325" s="65">
        <f t="shared" si="1642"/>
        <v>0</v>
      </c>
      <c r="G325" s="3"/>
      <c r="H325" s="3"/>
      <c r="J325" s="21"/>
      <c r="K325" s="21"/>
    </row>
    <row r="326" spans="1:11">
      <c r="A326" s="29">
        <v>46415</v>
      </c>
      <c r="B326" s="67">
        <f>VLOOKUP(A326,休日取得計画実績表!$B$15:$F$745,4,FALSE)</f>
        <v>0</v>
      </c>
      <c r="C326" s="67">
        <f>VLOOKUP(A326,休日取得計画実績表!$B$15:$F$745,5,FALSE)</f>
        <v>0</v>
      </c>
      <c r="D326" s="65">
        <f t="shared" si="1642"/>
        <v>0</v>
      </c>
      <c r="G326" s="3"/>
      <c r="H326" s="3"/>
      <c r="J326" s="21"/>
      <c r="K326" s="21"/>
    </row>
    <row r="327" spans="1:11">
      <c r="A327" s="29">
        <v>46416</v>
      </c>
      <c r="B327" s="67">
        <f>VLOOKUP(A327,休日取得計画実績表!$B$15:$F$745,4,FALSE)</f>
        <v>0</v>
      </c>
      <c r="C327" s="67">
        <f>VLOOKUP(A327,休日取得計画実績表!$B$15:$F$745,5,FALSE)</f>
        <v>0</v>
      </c>
      <c r="D327" s="65">
        <f t="shared" si="1642"/>
        <v>0</v>
      </c>
      <c r="G327" s="3"/>
      <c r="H327" s="3"/>
      <c r="J327" s="21"/>
      <c r="K327" s="21"/>
    </row>
    <row r="328" spans="1:11">
      <c r="A328" s="29">
        <v>46417</v>
      </c>
      <c r="B328" s="67" t="str">
        <f>VLOOKUP(A328,休日取得計画実績表!$B$15:$F$745,4,FALSE)</f>
        <v>現場閉所</v>
      </c>
      <c r="C328" s="67">
        <f>VLOOKUP(A328,休日取得計画実績表!$B$15:$F$745,5,FALSE)</f>
        <v>0</v>
      </c>
      <c r="D328" s="65" t="str">
        <f t="shared" si="1642"/>
        <v>現場閉所</v>
      </c>
      <c r="G328" s="3"/>
      <c r="H328" s="3"/>
      <c r="J328" s="21"/>
      <c r="K328" s="21"/>
    </row>
    <row r="329" spans="1:11">
      <c r="A329" s="29">
        <v>46418</v>
      </c>
      <c r="B329" s="67" t="str">
        <f>VLOOKUP(A329,休日取得計画実績表!$B$15:$F$745,4,FALSE)</f>
        <v>現場閉所</v>
      </c>
      <c r="C329" s="67">
        <f>VLOOKUP(A329,休日取得計画実績表!$B$15:$F$745,5,FALSE)</f>
        <v>0</v>
      </c>
      <c r="D329" s="65" t="str">
        <f t="shared" si="1642"/>
        <v>現場閉所</v>
      </c>
      <c r="G329" s="3"/>
      <c r="H329" s="3"/>
      <c r="J329" s="21"/>
      <c r="K329" s="21"/>
    </row>
    <row r="330" spans="1:11">
      <c r="A330" s="29">
        <v>46419</v>
      </c>
      <c r="B330" s="67">
        <f>VLOOKUP(A330,休日取得計画実績表!$B$15:$F$745,4,FALSE)</f>
        <v>0</v>
      </c>
      <c r="C330" s="67">
        <f>VLOOKUP(A330,休日取得計画実績表!$B$15:$F$745,5,FALSE)</f>
        <v>0</v>
      </c>
      <c r="D330" s="65">
        <f t="shared" si="1642"/>
        <v>0</v>
      </c>
      <c r="G330" s="3"/>
      <c r="H330" s="3"/>
      <c r="J330" s="21"/>
      <c r="K330" s="21"/>
    </row>
    <row r="331" spans="1:11">
      <c r="A331" s="29">
        <v>46420</v>
      </c>
      <c r="B331" s="67">
        <f>VLOOKUP(A331,休日取得計画実績表!$B$15:$F$745,4,FALSE)</f>
        <v>0</v>
      </c>
      <c r="C331" s="67">
        <f>VLOOKUP(A331,休日取得計画実績表!$B$15:$F$745,5,FALSE)</f>
        <v>0</v>
      </c>
      <c r="D331" s="65">
        <f t="shared" si="1642"/>
        <v>0</v>
      </c>
      <c r="G331" s="3"/>
      <c r="H331" s="3"/>
      <c r="J331" s="21"/>
      <c r="K331" s="21"/>
    </row>
    <row r="332" spans="1:11">
      <c r="A332" s="29">
        <v>46421</v>
      </c>
      <c r="B332" s="67">
        <f>VLOOKUP(A332,休日取得計画実績表!$B$15:$F$745,4,FALSE)</f>
        <v>0</v>
      </c>
      <c r="C332" s="67">
        <f>VLOOKUP(A332,休日取得計画実績表!$B$15:$F$745,5,FALSE)</f>
        <v>0</v>
      </c>
      <c r="D332" s="65">
        <f t="shared" si="1642"/>
        <v>0</v>
      </c>
      <c r="G332" s="3"/>
      <c r="H332" s="3"/>
      <c r="J332" s="21"/>
      <c r="K332" s="21"/>
    </row>
    <row r="333" spans="1:11">
      <c r="A333" s="29">
        <v>46422</v>
      </c>
      <c r="B333" s="67">
        <f>VLOOKUP(A333,休日取得計画実績表!$B$15:$F$745,4,FALSE)</f>
        <v>0</v>
      </c>
      <c r="C333" s="67">
        <f>VLOOKUP(A333,休日取得計画実績表!$B$15:$F$745,5,FALSE)</f>
        <v>0</v>
      </c>
      <c r="D333" s="65">
        <f t="shared" si="1642"/>
        <v>0</v>
      </c>
      <c r="G333" s="3"/>
      <c r="H333" s="3"/>
      <c r="J333" s="21"/>
      <c r="K333" s="21"/>
    </row>
    <row r="334" spans="1:11">
      <c r="A334" s="29">
        <v>46423</v>
      </c>
      <c r="B334" s="67">
        <f>VLOOKUP(A334,休日取得計画実績表!$B$15:$F$745,4,FALSE)</f>
        <v>0</v>
      </c>
      <c r="C334" s="67">
        <f>VLOOKUP(A334,休日取得計画実績表!$B$15:$F$745,5,FALSE)</f>
        <v>0</v>
      </c>
      <c r="D334" s="65">
        <f t="shared" si="1642"/>
        <v>0</v>
      </c>
      <c r="G334" s="3"/>
      <c r="H334" s="3"/>
      <c r="J334" s="21"/>
      <c r="K334" s="21"/>
    </row>
    <row r="335" spans="1:11">
      <c r="A335" s="29">
        <v>46424</v>
      </c>
      <c r="B335" s="67" t="str">
        <f>VLOOKUP(A335,休日取得計画実績表!$B$15:$F$745,4,FALSE)</f>
        <v>現場閉所</v>
      </c>
      <c r="C335" s="67">
        <f>VLOOKUP(A335,休日取得計画実績表!$B$15:$F$745,5,FALSE)</f>
        <v>0</v>
      </c>
      <c r="D335" s="65" t="str">
        <f t="shared" si="1642"/>
        <v>現場閉所</v>
      </c>
      <c r="G335" s="3"/>
      <c r="H335" s="3"/>
      <c r="J335" s="21"/>
      <c r="K335" s="21"/>
    </row>
    <row r="336" spans="1:11">
      <c r="A336" s="29">
        <v>46425</v>
      </c>
      <c r="B336" s="67" t="str">
        <f>VLOOKUP(A336,休日取得計画実績表!$B$15:$F$745,4,FALSE)</f>
        <v>現場閉所</v>
      </c>
      <c r="C336" s="67">
        <f>VLOOKUP(A336,休日取得計画実績表!$B$15:$F$745,5,FALSE)</f>
        <v>0</v>
      </c>
      <c r="D336" s="65" t="str">
        <f t="shared" si="1642"/>
        <v>現場閉所</v>
      </c>
      <c r="G336" s="3"/>
      <c r="H336" s="3"/>
      <c r="J336" s="21"/>
      <c r="K336" s="21"/>
    </row>
    <row r="337" spans="1:11">
      <c r="A337" s="29">
        <v>46426</v>
      </c>
      <c r="B337" s="67">
        <f>VLOOKUP(A337,休日取得計画実績表!$B$15:$F$745,4,FALSE)</f>
        <v>0</v>
      </c>
      <c r="C337" s="67">
        <f>VLOOKUP(A337,休日取得計画実績表!$B$15:$F$745,5,FALSE)</f>
        <v>0</v>
      </c>
      <c r="D337" s="65">
        <f t="shared" si="1642"/>
        <v>0</v>
      </c>
      <c r="G337" s="3"/>
      <c r="H337" s="3"/>
      <c r="J337" s="21"/>
      <c r="K337" s="21"/>
    </row>
    <row r="338" spans="1:11">
      <c r="A338" s="29">
        <v>46427</v>
      </c>
      <c r="B338" s="67">
        <f>VLOOKUP(A338,休日取得計画実績表!$B$15:$F$745,4,FALSE)</f>
        <v>0</v>
      </c>
      <c r="C338" s="67">
        <f>VLOOKUP(A338,休日取得計画実績表!$B$15:$F$745,5,FALSE)</f>
        <v>0</v>
      </c>
      <c r="D338" s="65">
        <f t="shared" si="1642"/>
        <v>0</v>
      </c>
      <c r="G338" s="3"/>
      <c r="H338" s="3"/>
      <c r="J338" s="21"/>
      <c r="K338" s="21"/>
    </row>
    <row r="339" spans="1:11">
      <c r="A339" s="29">
        <v>46428</v>
      </c>
      <c r="B339" s="67">
        <f>VLOOKUP(A339,休日取得計画実績表!$B$15:$F$745,4,FALSE)</f>
        <v>0</v>
      </c>
      <c r="C339" s="67">
        <f>VLOOKUP(A339,休日取得計画実績表!$B$15:$F$745,5,FALSE)</f>
        <v>0</v>
      </c>
      <c r="D339" s="65">
        <f t="shared" si="1642"/>
        <v>0</v>
      </c>
      <c r="G339" s="3"/>
      <c r="H339" s="3"/>
      <c r="J339" s="21"/>
      <c r="K339" s="21"/>
    </row>
    <row r="340" spans="1:11">
      <c r="A340" s="29">
        <v>46429</v>
      </c>
      <c r="B340" s="67">
        <f>VLOOKUP(A340,休日取得計画実績表!$B$15:$F$745,4,FALSE)</f>
        <v>0</v>
      </c>
      <c r="C340" s="67">
        <f>VLOOKUP(A340,休日取得計画実績表!$B$15:$F$745,5,FALSE)</f>
        <v>0</v>
      </c>
      <c r="D340" s="65">
        <f t="shared" si="1642"/>
        <v>0</v>
      </c>
      <c r="G340" s="3"/>
      <c r="H340" s="3"/>
      <c r="J340" s="21"/>
      <c r="K340" s="21"/>
    </row>
    <row r="341" spans="1:11">
      <c r="A341" s="29">
        <v>46430</v>
      </c>
      <c r="B341" s="67">
        <f>VLOOKUP(A341,休日取得計画実績表!$B$15:$F$745,4,FALSE)</f>
        <v>0</v>
      </c>
      <c r="C341" s="67">
        <f>VLOOKUP(A341,休日取得計画実績表!$B$15:$F$745,5,FALSE)</f>
        <v>0</v>
      </c>
      <c r="D341" s="65">
        <f t="shared" si="1642"/>
        <v>0</v>
      </c>
      <c r="G341" s="3"/>
      <c r="H341" s="3"/>
      <c r="J341" s="21"/>
      <c r="K341" s="21"/>
    </row>
    <row r="342" spans="1:11">
      <c r="A342" s="29">
        <v>46431</v>
      </c>
      <c r="B342" s="67" t="str">
        <f>VLOOKUP(A342,休日取得計画実績表!$B$15:$F$745,4,FALSE)</f>
        <v>現場閉所</v>
      </c>
      <c r="C342" s="67">
        <f>VLOOKUP(A342,休日取得計画実績表!$B$15:$F$745,5,FALSE)</f>
        <v>0</v>
      </c>
      <c r="D342" s="65" t="str">
        <f t="shared" si="1642"/>
        <v>現場閉所</v>
      </c>
      <c r="G342" s="3"/>
      <c r="H342" s="3"/>
      <c r="J342" s="21"/>
      <c r="K342" s="21"/>
    </row>
    <row r="343" spans="1:11">
      <c r="A343" s="29">
        <v>46432</v>
      </c>
      <c r="B343" s="67" t="str">
        <f>VLOOKUP(A343,休日取得計画実績表!$B$15:$F$745,4,FALSE)</f>
        <v>現場閉所</v>
      </c>
      <c r="C343" s="67">
        <f>VLOOKUP(A343,休日取得計画実績表!$B$15:$F$745,5,FALSE)</f>
        <v>0</v>
      </c>
      <c r="D343" s="65" t="str">
        <f t="shared" si="1642"/>
        <v>現場閉所</v>
      </c>
      <c r="G343" s="3"/>
      <c r="H343" s="3"/>
      <c r="J343" s="21"/>
      <c r="K343" s="21"/>
    </row>
    <row r="344" spans="1:11">
      <c r="A344" s="29">
        <v>46433</v>
      </c>
      <c r="B344" s="67">
        <f>VLOOKUP(A344,休日取得計画実績表!$B$15:$F$745,4,FALSE)</f>
        <v>0</v>
      </c>
      <c r="C344" s="67">
        <f>VLOOKUP(A344,休日取得計画実績表!$B$15:$F$745,5,FALSE)</f>
        <v>0</v>
      </c>
      <c r="D344" s="65">
        <f t="shared" si="1642"/>
        <v>0</v>
      </c>
      <c r="G344" s="3"/>
      <c r="H344" s="3"/>
      <c r="J344" s="21"/>
      <c r="K344" s="21"/>
    </row>
    <row r="345" spans="1:11">
      <c r="A345" s="29">
        <v>46434</v>
      </c>
      <c r="B345" s="67">
        <f>VLOOKUP(A345,休日取得計画実績表!$B$15:$F$745,4,FALSE)</f>
        <v>0</v>
      </c>
      <c r="C345" s="67">
        <f>VLOOKUP(A345,休日取得計画実績表!$B$15:$F$745,5,FALSE)</f>
        <v>0</v>
      </c>
      <c r="D345" s="65">
        <f t="shared" si="1642"/>
        <v>0</v>
      </c>
      <c r="G345" s="3"/>
      <c r="H345" s="3"/>
      <c r="J345" s="21"/>
      <c r="K345" s="21"/>
    </row>
    <row r="346" spans="1:11">
      <c r="A346" s="29">
        <v>46435</v>
      </c>
      <c r="B346" s="67">
        <f>VLOOKUP(A346,休日取得計画実績表!$B$15:$F$745,4,FALSE)</f>
        <v>0</v>
      </c>
      <c r="C346" s="67">
        <f>VLOOKUP(A346,休日取得計画実績表!$B$15:$F$745,5,FALSE)</f>
        <v>0</v>
      </c>
      <c r="D346" s="65">
        <f t="shared" si="1642"/>
        <v>0</v>
      </c>
      <c r="G346" s="3"/>
      <c r="H346" s="3"/>
      <c r="J346" s="21"/>
      <c r="K346" s="21"/>
    </row>
    <row r="347" spans="1:11">
      <c r="A347" s="29">
        <v>46436</v>
      </c>
      <c r="B347" s="67">
        <f>VLOOKUP(A347,休日取得計画実績表!$B$15:$F$745,4,FALSE)</f>
        <v>0</v>
      </c>
      <c r="C347" s="67">
        <f>VLOOKUP(A347,休日取得計画実績表!$B$15:$F$745,5,FALSE)</f>
        <v>0</v>
      </c>
      <c r="D347" s="65">
        <f t="shared" si="1642"/>
        <v>0</v>
      </c>
      <c r="G347" s="3"/>
      <c r="H347" s="3"/>
      <c r="J347" s="21"/>
      <c r="K347" s="21"/>
    </row>
    <row r="348" spans="1:11">
      <c r="A348" s="29">
        <v>46437</v>
      </c>
      <c r="B348" s="67">
        <f>VLOOKUP(A348,休日取得計画実績表!$B$15:$F$745,4,FALSE)</f>
        <v>0</v>
      </c>
      <c r="C348" s="67">
        <f>VLOOKUP(A348,休日取得計画実績表!$B$15:$F$745,5,FALSE)</f>
        <v>0</v>
      </c>
      <c r="D348" s="65">
        <f t="shared" si="1642"/>
        <v>0</v>
      </c>
      <c r="G348" s="3"/>
      <c r="H348" s="3"/>
      <c r="J348" s="21"/>
      <c r="K348" s="21"/>
    </row>
    <row r="349" spans="1:11">
      <c r="A349" s="29">
        <v>46438</v>
      </c>
      <c r="B349" s="67" t="str">
        <f>VLOOKUP(A349,休日取得計画実績表!$B$15:$F$745,4,FALSE)</f>
        <v>現場閉所</v>
      </c>
      <c r="C349" s="67">
        <f>VLOOKUP(A349,休日取得計画実績表!$B$15:$F$745,5,FALSE)</f>
        <v>0</v>
      </c>
      <c r="D349" s="65" t="str">
        <f t="shared" si="1642"/>
        <v>現場閉所</v>
      </c>
      <c r="G349" s="3"/>
      <c r="H349" s="3"/>
      <c r="J349" s="21"/>
      <c r="K349" s="21"/>
    </row>
    <row r="350" spans="1:11">
      <c r="A350" s="29">
        <v>46439</v>
      </c>
      <c r="B350" s="67" t="str">
        <f>VLOOKUP(A350,休日取得計画実績表!$B$15:$F$745,4,FALSE)</f>
        <v>現場閉所</v>
      </c>
      <c r="C350" s="67">
        <f>VLOOKUP(A350,休日取得計画実績表!$B$15:$F$745,5,FALSE)</f>
        <v>0</v>
      </c>
      <c r="D350" s="65" t="str">
        <f t="shared" ref="D350:D413" si="1643">IF(C350="指定対象外週","指定対象外週",B350)</f>
        <v>現場閉所</v>
      </c>
      <c r="G350" s="3"/>
      <c r="H350" s="3"/>
      <c r="J350" s="21"/>
      <c r="K350" s="21"/>
    </row>
    <row r="351" spans="1:11">
      <c r="A351" s="29">
        <v>46440</v>
      </c>
      <c r="B351" s="67">
        <f>VLOOKUP(A351,休日取得計画実績表!$B$15:$F$745,4,FALSE)</f>
        <v>0</v>
      </c>
      <c r="C351" s="67">
        <f>VLOOKUP(A351,休日取得計画実績表!$B$15:$F$745,5,FALSE)</f>
        <v>0</v>
      </c>
      <c r="D351" s="65">
        <f t="shared" si="1643"/>
        <v>0</v>
      </c>
      <c r="G351" s="3"/>
      <c r="H351" s="3"/>
      <c r="J351" s="21"/>
      <c r="K351" s="21"/>
    </row>
    <row r="352" spans="1:11">
      <c r="A352" s="29">
        <v>46441</v>
      </c>
      <c r="B352" s="67">
        <f>VLOOKUP(A352,休日取得計画実績表!$B$15:$F$745,4,FALSE)</f>
        <v>0</v>
      </c>
      <c r="C352" s="67">
        <f>VLOOKUP(A352,休日取得計画実績表!$B$15:$F$745,5,FALSE)</f>
        <v>0</v>
      </c>
      <c r="D352" s="65">
        <f t="shared" si="1643"/>
        <v>0</v>
      </c>
      <c r="G352" s="3"/>
      <c r="H352" s="3"/>
      <c r="J352" s="21"/>
      <c r="K352" s="21"/>
    </row>
    <row r="353" spans="1:11">
      <c r="A353" s="29">
        <v>46442</v>
      </c>
      <c r="B353" s="67">
        <f>VLOOKUP(A353,休日取得計画実績表!$B$15:$F$745,4,FALSE)</f>
        <v>0</v>
      </c>
      <c r="C353" s="67">
        <f>VLOOKUP(A353,休日取得計画実績表!$B$15:$F$745,5,FALSE)</f>
        <v>0</v>
      </c>
      <c r="D353" s="65">
        <f t="shared" si="1643"/>
        <v>0</v>
      </c>
      <c r="G353" s="3"/>
      <c r="H353" s="3"/>
      <c r="J353" s="21"/>
      <c r="K353" s="21"/>
    </row>
    <row r="354" spans="1:11">
      <c r="A354" s="29">
        <v>46443</v>
      </c>
      <c r="B354" s="67">
        <f>VLOOKUP(A354,休日取得計画実績表!$B$15:$F$745,4,FALSE)</f>
        <v>0</v>
      </c>
      <c r="C354" s="67">
        <f>VLOOKUP(A354,休日取得計画実績表!$B$15:$F$745,5,FALSE)</f>
        <v>0</v>
      </c>
      <c r="D354" s="65">
        <f t="shared" si="1643"/>
        <v>0</v>
      </c>
      <c r="G354" s="3"/>
      <c r="H354" s="3"/>
      <c r="J354" s="21"/>
      <c r="K354" s="21"/>
    </row>
    <row r="355" spans="1:11">
      <c r="A355" s="29">
        <v>46444</v>
      </c>
      <c r="B355" s="67">
        <f>VLOOKUP(A355,休日取得計画実績表!$B$15:$F$745,4,FALSE)</f>
        <v>0</v>
      </c>
      <c r="C355" s="67">
        <f>VLOOKUP(A355,休日取得計画実績表!$B$15:$F$745,5,FALSE)</f>
        <v>0</v>
      </c>
      <c r="D355" s="65">
        <f t="shared" si="1643"/>
        <v>0</v>
      </c>
      <c r="G355" s="3"/>
      <c r="H355" s="3"/>
      <c r="J355" s="21"/>
      <c r="K355" s="21"/>
    </row>
    <row r="356" spans="1:11">
      <c r="A356" s="29">
        <v>46445</v>
      </c>
      <c r="B356" s="67" t="str">
        <f>VLOOKUP(A356,休日取得計画実績表!$B$15:$F$745,4,FALSE)</f>
        <v>現場閉所</v>
      </c>
      <c r="C356" s="67">
        <f>VLOOKUP(A356,休日取得計画実績表!$B$15:$F$745,5,FALSE)</f>
        <v>0</v>
      </c>
      <c r="D356" s="65" t="str">
        <f t="shared" si="1643"/>
        <v>現場閉所</v>
      </c>
      <c r="G356" s="3"/>
      <c r="H356" s="3"/>
      <c r="J356" s="21"/>
      <c r="K356" s="21"/>
    </row>
    <row r="357" spans="1:11">
      <c r="A357" s="29">
        <v>46446</v>
      </c>
      <c r="B357" s="67" t="str">
        <f>VLOOKUP(A357,休日取得計画実績表!$B$15:$F$745,4,FALSE)</f>
        <v>現場閉所</v>
      </c>
      <c r="C357" s="67">
        <f>VLOOKUP(A357,休日取得計画実績表!$B$15:$F$745,5,FALSE)</f>
        <v>0</v>
      </c>
      <c r="D357" s="65" t="str">
        <f t="shared" si="1643"/>
        <v>現場閉所</v>
      </c>
      <c r="G357" s="3"/>
      <c r="H357" s="3"/>
      <c r="J357" s="21"/>
      <c r="K357" s="21"/>
    </row>
    <row r="358" spans="1:11">
      <c r="A358" s="29">
        <v>46447</v>
      </c>
      <c r="B358" s="67">
        <f>VLOOKUP(A358,休日取得計画実績表!$B$15:$F$745,4,FALSE)</f>
        <v>0</v>
      </c>
      <c r="C358" s="67">
        <f>VLOOKUP(A358,休日取得計画実績表!$B$15:$F$745,5,FALSE)</f>
        <v>0</v>
      </c>
      <c r="D358" s="65">
        <f t="shared" si="1643"/>
        <v>0</v>
      </c>
      <c r="G358" s="3"/>
      <c r="H358" s="3"/>
      <c r="J358" s="21"/>
      <c r="K358" s="21"/>
    </row>
    <row r="359" spans="1:11">
      <c r="A359" s="29">
        <v>46448</v>
      </c>
      <c r="B359" s="67">
        <f>VLOOKUP(A359,休日取得計画実績表!$B$15:$F$745,4,FALSE)</f>
        <v>0</v>
      </c>
      <c r="C359" s="67">
        <f>VLOOKUP(A359,休日取得計画実績表!$B$15:$F$745,5,FALSE)</f>
        <v>0</v>
      </c>
      <c r="D359" s="65">
        <f t="shared" si="1643"/>
        <v>0</v>
      </c>
      <c r="G359" s="3"/>
      <c r="H359" s="3"/>
      <c r="J359" s="21"/>
      <c r="K359" s="21"/>
    </row>
    <row r="360" spans="1:11">
      <c r="A360" s="29">
        <v>46449</v>
      </c>
      <c r="B360" s="67">
        <f>VLOOKUP(A360,休日取得計画実績表!$B$15:$F$745,4,FALSE)</f>
        <v>0</v>
      </c>
      <c r="C360" s="67">
        <f>VLOOKUP(A360,休日取得計画実績表!$B$15:$F$745,5,FALSE)</f>
        <v>0</v>
      </c>
      <c r="D360" s="65">
        <f t="shared" si="1643"/>
        <v>0</v>
      </c>
      <c r="G360" s="3"/>
      <c r="H360" s="3"/>
      <c r="J360" s="21"/>
      <c r="K360" s="21"/>
    </row>
    <row r="361" spans="1:11">
      <c r="A361" s="29">
        <v>46450</v>
      </c>
      <c r="B361" s="67">
        <f>VLOOKUP(A361,休日取得計画実績表!$B$15:$F$745,4,FALSE)</f>
        <v>0</v>
      </c>
      <c r="C361" s="67">
        <f>VLOOKUP(A361,休日取得計画実績表!$B$15:$F$745,5,FALSE)</f>
        <v>0</v>
      </c>
      <c r="D361" s="65">
        <f t="shared" si="1643"/>
        <v>0</v>
      </c>
      <c r="G361" s="3"/>
      <c r="H361" s="3"/>
      <c r="J361" s="21"/>
      <c r="K361" s="21"/>
    </row>
    <row r="362" spans="1:11">
      <c r="A362" s="29">
        <v>46451</v>
      </c>
      <c r="B362" s="67">
        <f>VLOOKUP(A362,休日取得計画実績表!$B$15:$F$745,4,FALSE)</f>
        <v>0</v>
      </c>
      <c r="C362" s="67">
        <f>VLOOKUP(A362,休日取得計画実績表!$B$15:$F$745,5,FALSE)</f>
        <v>0</v>
      </c>
      <c r="D362" s="65">
        <f t="shared" si="1643"/>
        <v>0</v>
      </c>
      <c r="G362" s="3"/>
      <c r="H362" s="3"/>
      <c r="J362" s="21"/>
      <c r="K362" s="21"/>
    </row>
    <row r="363" spans="1:11">
      <c r="A363" s="29">
        <v>46452</v>
      </c>
      <c r="B363" s="67" t="str">
        <f>VLOOKUP(A363,休日取得計画実績表!$B$15:$F$745,4,FALSE)</f>
        <v>現場閉所</v>
      </c>
      <c r="C363" s="67">
        <f>VLOOKUP(A363,休日取得計画実績表!$B$15:$F$745,5,FALSE)</f>
        <v>0</v>
      </c>
      <c r="D363" s="65" t="str">
        <f t="shared" si="1643"/>
        <v>現場閉所</v>
      </c>
      <c r="G363" s="3"/>
      <c r="H363" s="3"/>
      <c r="J363" s="21"/>
      <c r="K363" s="21"/>
    </row>
    <row r="364" spans="1:11">
      <c r="A364" s="29">
        <v>46453</v>
      </c>
      <c r="B364" s="67" t="str">
        <f>VLOOKUP(A364,休日取得計画実績表!$B$15:$F$745,4,FALSE)</f>
        <v>現場閉所</v>
      </c>
      <c r="C364" s="67">
        <f>VLOOKUP(A364,休日取得計画実績表!$B$15:$F$745,5,FALSE)</f>
        <v>0</v>
      </c>
      <c r="D364" s="65" t="str">
        <f t="shared" si="1643"/>
        <v>現場閉所</v>
      </c>
      <c r="G364" s="3"/>
      <c r="H364" s="3"/>
      <c r="J364" s="21"/>
      <c r="K364" s="21"/>
    </row>
    <row r="365" spans="1:11">
      <c r="A365" s="29">
        <v>46454</v>
      </c>
      <c r="B365" s="67">
        <f>VLOOKUP(A365,休日取得計画実績表!$B$15:$F$745,4,FALSE)</f>
        <v>0</v>
      </c>
      <c r="C365" s="67">
        <f>VLOOKUP(A365,休日取得計画実績表!$B$15:$F$745,5,FALSE)</f>
        <v>0</v>
      </c>
      <c r="D365" s="65">
        <f t="shared" si="1643"/>
        <v>0</v>
      </c>
      <c r="G365" s="3"/>
      <c r="H365" s="3"/>
      <c r="J365" s="21"/>
      <c r="K365" s="21"/>
    </row>
    <row r="366" spans="1:11">
      <c r="A366" s="29">
        <v>46455</v>
      </c>
      <c r="B366" s="67">
        <f>VLOOKUP(A366,休日取得計画実績表!$B$15:$F$745,4,FALSE)</f>
        <v>0</v>
      </c>
      <c r="C366" s="67">
        <f>VLOOKUP(A366,休日取得計画実績表!$B$15:$F$745,5,FALSE)</f>
        <v>0</v>
      </c>
      <c r="D366" s="65">
        <f t="shared" si="1643"/>
        <v>0</v>
      </c>
      <c r="G366" s="3"/>
      <c r="H366" s="3"/>
      <c r="J366" s="21"/>
      <c r="K366" s="21"/>
    </row>
    <row r="367" spans="1:11">
      <c r="A367" s="29">
        <v>46456</v>
      </c>
      <c r="B367" s="67">
        <f>VLOOKUP(A367,休日取得計画実績表!$B$15:$F$745,4,FALSE)</f>
        <v>0</v>
      </c>
      <c r="C367" s="67">
        <f>VLOOKUP(A367,休日取得計画実績表!$B$15:$F$745,5,FALSE)</f>
        <v>0</v>
      </c>
      <c r="D367" s="65">
        <f t="shared" si="1643"/>
        <v>0</v>
      </c>
      <c r="G367" s="3"/>
      <c r="H367" s="3"/>
      <c r="J367" s="21"/>
      <c r="K367" s="21"/>
    </row>
    <row r="368" spans="1:11">
      <c r="A368" s="29">
        <v>46457</v>
      </c>
      <c r="B368" s="67">
        <f>VLOOKUP(A368,休日取得計画実績表!$B$15:$F$745,4,FALSE)</f>
        <v>0</v>
      </c>
      <c r="C368" s="67">
        <f>VLOOKUP(A368,休日取得計画実績表!$B$15:$F$745,5,FALSE)</f>
        <v>0</v>
      </c>
      <c r="D368" s="65">
        <f t="shared" si="1643"/>
        <v>0</v>
      </c>
      <c r="G368" s="3"/>
      <c r="H368" s="3"/>
      <c r="J368" s="21"/>
      <c r="K368" s="21"/>
    </row>
    <row r="369" spans="1:11">
      <c r="A369" s="29">
        <v>46458</v>
      </c>
      <c r="B369" s="67">
        <f>VLOOKUP(A369,休日取得計画実績表!$B$15:$F$745,4,FALSE)</f>
        <v>0</v>
      </c>
      <c r="C369" s="67">
        <f>VLOOKUP(A369,休日取得計画実績表!$B$15:$F$745,5,FALSE)</f>
        <v>0</v>
      </c>
      <c r="D369" s="65">
        <f t="shared" si="1643"/>
        <v>0</v>
      </c>
      <c r="G369" s="3"/>
      <c r="H369" s="3"/>
      <c r="J369" s="21"/>
      <c r="K369" s="21"/>
    </row>
    <row r="370" spans="1:11">
      <c r="A370" s="29">
        <v>46459</v>
      </c>
      <c r="B370" s="67" t="str">
        <f>VLOOKUP(A370,休日取得計画実績表!$B$15:$F$745,4,FALSE)</f>
        <v>現場閉所</v>
      </c>
      <c r="C370" s="67">
        <f>VLOOKUP(A370,休日取得計画実績表!$B$15:$F$745,5,FALSE)</f>
        <v>0</v>
      </c>
      <c r="D370" s="65" t="str">
        <f t="shared" si="1643"/>
        <v>現場閉所</v>
      </c>
      <c r="G370" s="3"/>
      <c r="H370" s="3"/>
      <c r="J370" s="21"/>
      <c r="K370" s="21"/>
    </row>
    <row r="371" spans="1:11">
      <c r="A371" s="29">
        <v>46460</v>
      </c>
      <c r="B371" s="67" t="str">
        <f>VLOOKUP(A371,休日取得計画実績表!$B$15:$F$745,4,FALSE)</f>
        <v>現場閉所</v>
      </c>
      <c r="C371" s="67">
        <f>VLOOKUP(A371,休日取得計画実績表!$B$15:$F$745,5,FALSE)</f>
        <v>0</v>
      </c>
      <c r="D371" s="65" t="str">
        <f t="shared" si="1643"/>
        <v>現場閉所</v>
      </c>
      <c r="G371" s="3"/>
      <c r="H371" s="3"/>
      <c r="J371" s="21"/>
      <c r="K371" s="21"/>
    </row>
    <row r="372" spans="1:11">
      <c r="A372" s="29">
        <v>46461</v>
      </c>
      <c r="B372" s="67">
        <f>VLOOKUP(A372,休日取得計画実績表!$B$15:$F$745,4,FALSE)</f>
        <v>0</v>
      </c>
      <c r="C372" s="67">
        <f>VLOOKUP(A372,休日取得計画実績表!$B$15:$F$745,5,FALSE)</f>
        <v>0</v>
      </c>
      <c r="D372" s="65">
        <f t="shared" si="1643"/>
        <v>0</v>
      </c>
      <c r="G372" s="3"/>
      <c r="H372" s="3"/>
      <c r="J372" s="21"/>
      <c r="K372" s="21"/>
    </row>
    <row r="373" spans="1:11">
      <c r="A373" s="29">
        <v>46462</v>
      </c>
      <c r="B373" s="67">
        <f>VLOOKUP(A373,休日取得計画実績表!$B$15:$F$745,4,FALSE)</f>
        <v>0</v>
      </c>
      <c r="C373" s="67">
        <f>VLOOKUP(A373,休日取得計画実績表!$B$15:$F$745,5,FALSE)</f>
        <v>0</v>
      </c>
      <c r="D373" s="65">
        <f t="shared" si="1643"/>
        <v>0</v>
      </c>
      <c r="G373" s="3"/>
      <c r="H373" s="3"/>
      <c r="J373" s="21"/>
      <c r="K373" s="21"/>
    </row>
    <row r="374" spans="1:11">
      <c r="A374" s="29">
        <v>46463</v>
      </c>
      <c r="B374" s="67">
        <f>VLOOKUP(A374,休日取得計画実績表!$B$15:$F$745,4,FALSE)</f>
        <v>0</v>
      </c>
      <c r="C374" s="67">
        <f>VLOOKUP(A374,休日取得計画実績表!$B$15:$F$745,5,FALSE)</f>
        <v>0</v>
      </c>
      <c r="D374" s="65">
        <f t="shared" si="1643"/>
        <v>0</v>
      </c>
      <c r="G374" s="3"/>
      <c r="H374" s="3"/>
      <c r="J374" s="21"/>
      <c r="K374" s="21"/>
    </row>
    <row r="375" spans="1:11">
      <c r="A375" s="29">
        <v>46464</v>
      </c>
      <c r="B375" s="67">
        <f>VLOOKUP(A375,休日取得計画実績表!$B$15:$F$745,4,FALSE)</f>
        <v>0</v>
      </c>
      <c r="C375" s="67">
        <f>VLOOKUP(A375,休日取得計画実績表!$B$15:$F$745,5,FALSE)</f>
        <v>0</v>
      </c>
      <c r="D375" s="65">
        <f t="shared" si="1643"/>
        <v>0</v>
      </c>
      <c r="G375" s="3"/>
      <c r="H375" s="3"/>
      <c r="J375" s="21"/>
      <c r="K375" s="21"/>
    </row>
    <row r="376" spans="1:11">
      <c r="A376" s="29">
        <v>46465</v>
      </c>
      <c r="B376" s="67">
        <f>VLOOKUP(A376,休日取得計画実績表!$B$15:$F$745,4,FALSE)</f>
        <v>0</v>
      </c>
      <c r="C376" s="67">
        <f>VLOOKUP(A376,休日取得計画実績表!$B$15:$F$745,5,FALSE)</f>
        <v>0</v>
      </c>
      <c r="D376" s="65">
        <f t="shared" si="1643"/>
        <v>0</v>
      </c>
      <c r="G376" s="3"/>
      <c r="H376" s="3"/>
      <c r="J376" s="21"/>
      <c r="K376" s="21"/>
    </row>
    <row r="377" spans="1:11">
      <c r="A377" s="29">
        <v>46466</v>
      </c>
      <c r="B377" s="67" t="str">
        <f>VLOOKUP(A377,休日取得計画実績表!$B$15:$F$745,4,FALSE)</f>
        <v>現場閉所</v>
      </c>
      <c r="C377" s="67">
        <f>VLOOKUP(A377,休日取得計画実績表!$B$15:$F$745,5,FALSE)</f>
        <v>0</v>
      </c>
      <c r="D377" s="65" t="str">
        <f t="shared" si="1643"/>
        <v>現場閉所</v>
      </c>
      <c r="G377" s="3"/>
      <c r="H377" s="3"/>
      <c r="J377" s="21"/>
      <c r="K377" s="21"/>
    </row>
    <row r="378" spans="1:11">
      <c r="A378" s="29">
        <v>46467</v>
      </c>
      <c r="B378" s="67" t="str">
        <f>VLOOKUP(A378,休日取得計画実績表!$B$15:$F$745,4,FALSE)</f>
        <v>現場閉所</v>
      </c>
      <c r="C378" s="67">
        <f>VLOOKUP(A378,休日取得計画実績表!$B$15:$F$745,5,FALSE)</f>
        <v>0</v>
      </c>
      <c r="D378" s="65" t="str">
        <f t="shared" si="1643"/>
        <v>現場閉所</v>
      </c>
      <c r="G378" s="3"/>
      <c r="H378" s="3"/>
      <c r="J378" s="21"/>
      <c r="K378" s="21"/>
    </row>
    <row r="379" spans="1:11">
      <c r="A379" s="29">
        <v>46468</v>
      </c>
      <c r="B379" s="67">
        <f>VLOOKUP(A379,休日取得計画実績表!$B$15:$F$745,4,FALSE)</f>
        <v>0</v>
      </c>
      <c r="C379" s="67">
        <f>VLOOKUP(A379,休日取得計画実績表!$B$15:$F$745,5,FALSE)</f>
        <v>0</v>
      </c>
      <c r="D379" s="65">
        <f t="shared" si="1643"/>
        <v>0</v>
      </c>
      <c r="G379" s="3"/>
      <c r="H379" s="3"/>
      <c r="J379" s="21"/>
      <c r="K379" s="21"/>
    </row>
    <row r="380" spans="1:11">
      <c r="A380" s="29">
        <v>46469</v>
      </c>
      <c r="B380" s="67">
        <f>VLOOKUP(A380,休日取得計画実績表!$B$15:$F$745,4,FALSE)</f>
        <v>0</v>
      </c>
      <c r="C380" s="67">
        <f>VLOOKUP(A380,休日取得計画実績表!$B$15:$F$745,5,FALSE)</f>
        <v>0</v>
      </c>
      <c r="D380" s="65">
        <f t="shared" si="1643"/>
        <v>0</v>
      </c>
      <c r="G380" s="3"/>
      <c r="H380" s="3"/>
      <c r="J380" s="21"/>
      <c r="K380" s="21"/>
    </row>
    <row r="381" spans="1:11">
      <c r="A381" s="29">
        <v>46470</v>
      </c>
      <c r="B381" s="67">
        <f>VLOOKUP(A381,休日取得計画実績表!$B$15:$F$745,4,FALSE)</f>
        <v>0</v>
      </c>
      <c r="C381" s="67">
        <f>VLOOKUP(A381,休日取得計画実績表!$B$15:$F$745,5,FALSE)</f>
        <v>0</v>
      </c>
      <c r="D381" s="65">
        <f t="shared" si="1643"/>
        <v>0</v>
      </c>
      <c r="G381" s="3"/>
      <c r="H381" s="3"/>
      <c r="J381" s="21"/>
      <c r="K381" s="21"/>
    </row>
    <row r="382" spans="1:11">
      <c r="A382" s="29">
        <v>46471</v>
      </c>
      <c r="B382" s="67">
        <f>VLOOKUP(A382,休日取得計画実績表!$B$15:$F$745,4,FALSE)</f>
        <v>0</v>
      </c>
      <c r="C382" s="67">
        <f>VLOOKUP(A382,休日取得計画実績表!$B$15:$F$745,5,FALSE)</f>
        <v>0</v>
      </c>
      <c r="D382" s="65">
        <f t="shared" si="1643"/>
        <v>0</v>
      </c>
      <c r="G382" s="3"/>
      <c r="H382" s="3"/>
      <c r="J382" s="21"/>
      <c r="K382" s="21"/>
    </row>
    <row r="383" spans="1:11">
      <c r="A383" s="29">
        <v>46472</v>
      </c>
      <c r="B383" s="67">
        <f>VLOOKUP(A383,休日取得計画実績表!$B$15:$F$745,4,FALSE)</f>
        <v>0</v>
      </c>
      <c r="C383" s="67">
        <f>VLOOKUP(A383,休日取得計画実績表!$B$15:$F$745,5,FALSE)</f>
        <v>0</v>
      </c>
      <c r="D383" s="65">
        <f t="shared" si="1643"/>
        <v>0</v>
      </c>
      <c r="G383" s="3"/>
      <c r="H383" s="3"/>
      <c r="J383" s="21"/>
      <c r="K383" s="21"/>
    </row>
    <row r="384" spans="1:11">
      <c r="A384" s="29">
        <v>46473</v>
      </c>
      <c r="B384" s="67" t="str">
        <f>VLOOKUP(A384,休日取得計画実績表!$B$15:$F$745,4,FALSE)</f>
        <v>現場閉所</v>
      </c>
      <c r="C384" s="67">
        <f>VLOOKUP(A384,休日取得計画実績表!$B$15:$F$745,5,FALSE)</f>
        <v>0</v>
      </c>
      <c r="D384" s="65" t="str">
        <f t="shared" si="1643"/>
        <v>現場閉所</v>
      </c>
      <c r="G384" s="3"/>
      <c r="H384" s="3"/>
      <c r="J384" s="21"/>
      <c r="K384" s="21"/>
    </row>
    <row r="385" spans="1:11">
      <c r="A385" s="29">
        <v>46474</v>
      </c>
      <c r="B385" s="67" t="str">
        <f>VLOOKUP(A385,休日取得計画実績表!$B$15:$F$745,4,FALSE)</f>
        <v>現場閉所</v>
      </c>
      <c r="C385" s="67">
        <f>VLOOKUP(A385,休日取得計画実績表!$B$15:$F$745,5,FALSE)</f>
        <v>0</v>
      </c>
      <c r="D385" s="65" t="str">
        <f t="shared" si="1643"/>
        <v>現場閉所</v>
      </c>
      <c r="G385" s="3"/>
      <c r="H385" s="3"/>
      <c r="J385" s="21"/>
      <c r="K385" s="21"/>
    </row>
    <row r="386" spans="1:11">
      <c r="A386" s="29">
        <v>46475</v>
      </c>
      <c r="B386" s="67">
        <f>VLOOKUP(A386,休日取得計画実績表!$B$15:$F$745,4,FALSE)</f>
        <v>0</v>
      </c>
      <c r="C386" s="67">
        <f>VLOOKUP(A386,休日取得計画実績表!$B$15:$F$745,5,FALSE)</f>
        <v>0</v>
      </c>
      <c r="D386" s="65">
        <f t="shared" si="1643"/>
        <v>0</v>
      </c>
      <c r="G386" s="3"/>
      <c r="H386" s="3"/>
      <c r="J386" s="21"/>
      <c r="K386" s="21"/>
    </row>
    <row r="387" spans="1:11">
      <c r="A387" s="29">
        <v>46476</v>
      </c>
      <c r="B387" s="67">
        <f>VLOOKUP(A387,休日取得計画実績表!$B$15:$F$745,4,FALSE)</f>
        <v>0</v>
      </c>
      <c r="C387" s="67">
        <f>VLOOKUP(A387,休日取得計画実績表!$B$15:$F$745,5,FALSE)</f>
        <v>0</v>
      </c>
      <c r="D387" s="65">
        <f t="shared" si="1643"/>
        <v>0</v>
      </c>
      <c r="G387" s="3"/>
      <c r="H387" s="3"/>
      <c r="J387" s="21"/>
      <c r="K387" s="21"/>
    </row>
    <row r="388" spans="1:11">
      <c r="A388" s="29">
        <v>46477</v>
      </c>
      <c r="B388" s="67">
        <f>VLOOKUP(A388,休日取得計画実績表!$B$15:$F$745,4,FALSE)</f>
        <v>0</v>
      </c>
      <c r="C388" s="67">
        <f>VLOOKUP(A388,休日取得計画実績表!$B$15:$F$745,5,FALSE)</f>
        <v>0</v>
      </c>
      <c r="D388" s="65">
        <f t="shared" si="1643"/>
        <v>0</v>
      </c>
      <c r="G388" s="3"/>
      <c r="H388" s="3"/>
      <c r="J388" s="21"/>
      <c r="K388" s="21"/>
    </row>
    <row r="389" spans="1:11">
      <c r="A389" s="29">
        <v>46478</v>
      </c>
      <c r="B389" s="67">
        <f>VLOOKUP(A389,休日取得計画実績表!$B$15:$F$745,4,FALSE)</f>
        <v>0</v>
      </c>
      <c r="C389" s="67">
        <f>VLOOKUP(A389,休日取得計画実績表!$B$15:$F$745,5,FALSE)</f>
        <v>0</v>
      </c>
      <c r="D389" s="65">
        <f t="shared" si="1643"/>
        <v>0</v>
      </c>
      <c r="G389" s="3"/>
      <c r="H389" s="3"/>
      <c r="J389" s="21"/>
      <c r="K389" s="21"/>
    </row>
    <row r="390" spans="1:11">
      <c r="A390" s="29">
        <v>46479</v>
      </c>
      <c r="B390" s="67">
        <f>VLOOKUP(A390,休日取得計画実績表!$B$15:$F$745,4,FALSE)</f>
        <v>0</v>
      </c>
      <c r="C390" s="67">
        <f>VLOOKUP(A390,休日取得計画実績表!$B$15:$F$745,5,FALSE)</f>
        <v>0</v>
      </c>
      <c r="D390" s="65">
        <f t="shared" si="1643"/>
        <v>0</v>
      </c>
      <c r="G390" s="3"/>
      <c r="H390" s="3"/>
      <c r="J390" s="21"/>
      <c r="K390" s="21"/>
    </row>
    <row r="391" spans="1:11">
      <c r="A391" s="29">
        <v>46480</v>
      </c>
      <c r="B391" s="67" t="str">
        <f>VLOOKUP(A391,休日取得計画実績表!$B$15:$F$745,4,FALSE)</f>
        <v>現場閉所</v>
      </c>
      <c r="C391" s="67">
        <f>VLOOKUP(A391,休日取得計画実績表!$B$15:$F$745,5,FALSE)</f>
        <v>0</v>
      </c>
      <c r="D391" s="65" t="str">
        <f t="shared" si="1643"/>
        <v>現場閉所</v>
      </c>
      <c r="G391" s="3"/>
      <c r="H391" s="3"/>
      <c r="J391" s="21"/>
      <c r="K391" s="21"/>
    </row>
    <row r="392" spans="1:11">
      <c r="A392" s="29">
        <v>46481</v>
      </c>
      <c r="B392" s="67" t="str">
        <f>VLOOKUP(A392,休日取得計画実績表!$B$15:$F$745,4,FALSE)</f>
        <v>現場閉所</v>
      </c>
      <c r="C392" s="67">
        <f>VLOOKUP(A392,休日取得計画実績表!$B$15:$F$745,5,FALSE)</f>
        <v>0</v>
      </c>
      <c r="D392" s="65" t="str">
        <f t="shared" si="1643"/>
        <v>現場閉所</v>
      </c>
      <c r="G392" s="3"/>
      <c r="H392" s="3"/>
      <c r="J392" s="21"/>
      <c r="K392" s="21"/>
    </row>
    <row r="393" spans="1:11">
      <c r="A393" s="29">
        <v>46482</v>
      </c>
      <c r="B393" s="67">
        <f>VLOOKUP(A393,休日取得計画実績表!$B$15:$F$745,4,FALSE)</f>
        <v>0</v>
      </c>
      <c r="C393" s="67">
        <f>VLOOKUP(A393,休日取得計画実績表!$B$15:$F$745,5,FALSE)</f>
        <v>0</v>
      </c>
      <c r="D393" s="65">
        <f t="shared" si="1643"/>
        <v>0</v>
      </c>
      <c r="G393" s="3"/>
      <c r="H393" s="3"/>
      <c r="J393" s="21"/>
      <c r="K393" s="21"/>
    </row>
    <row r="394" spans="1:11">
      <c r="A394" s="29">
        <v>46483</v>
      </c>
      <c r="B394" s="67">
        <f>VLOOKUP(A394,休日取得計画実績表!$B$15:$F$745,4,FALSE)</f>
        <v>0</v>
      </c>
      <c r="C394" s="67">
        <f>VLOOKUP(A394,休日取得計画実績表!$B$15:$F$745,5,FALSE)</f>
        <v>0</v>
      </c>
      <c r="D394" s="65">
        <f t="shared" si="1643"/>
        <v>0</v>
      </c>
      <c r="G394" s="3"/>
      <c r="H394" s="3"/>
      <c r="J394" s="21"/>
      <c r="K394" s="21"/>
    </row>
    <row r="395" spans="1:11">
      <c r="A395" s="29">
        <v>46484</v>
      </c>
      <c r="B395" s="67">
        <f>VLOOKUP(A395,休日取得計画実績表!$B$15:$F$745,4,FALSE)</f>
        <v>0</v>
      </c>
      <c r="C395" s="67">
        <f>VLOOKUP(A395,休日取得計画実績表!$B$15:$F$745,5,FALSE)</f>
        <v>0</v>
      </c>
      <c r="D395" s="65">
        <f t="shared" si="1643"/>
        <v>0</v>
      </c>
      <c r="G395" s="3"/>
      <c r="H395" s="3"/>
      <c r="J395" s="21"/>
      <c r="K395" s="21"/>
    </row>
    <row r="396" spans="1:11">
      <c r="A396" s="29">
        <v>46485</v>
      </c>
      <c r="B396" s="67">
        <f>VLOOKUP(A396,休日取得計画実績表!$B$15:$F$745,4,FALSE)</f>
        <v>0</v>
      </c>
      <c r="C396" s="67">
        <f>VLOOKUP(A396,休日取得計画実績表!$B$15:$F$745,5,FALSE)</f>
        <v>0</v>
      </c>
      <c r="D396" s="65">
        <f t="shared" si="1643"/>
        <v>0</v>
      </c>
      <c r="G396" s="3"/>
      <c r="H396" s="3"/>
      <c r="J396" s="21"/>
      <c r="K396" s="21"/>
    </row>
    <row r="397" spans="1:11">
      <c r="A397" s="29">
        <v>46486</v>
      </c>
      <c r="B397" s="67">
        <f>VLOOKUP(A397,休日取得計画実績表!$B$15:$F$745,4,FALSE)</f>
        <v>0</v>
      </c>
      <c r="C397" s="67">
        <f>VLOOKUP(A397,休日取得計画実績表!$B$15:$F$745,5,FALSE)</f>
        <v>0</v>
      </c>
      <c r="D397" s="65">
        <f t="shared" si="1643"/>
        <v>0</v>
      </c>
      <c r="G397" s="3"/>
      <c r="H397" s="3"/>
      <c r="J397" s="21"/>
      <c r="K397" s="21"/>
    </row>
    <row r="398" spans="1:11">
      <c r="A398" s="29">
        <v>46487</v>
      </c>
      <c r="B398" s="67" t="str">
        <f>VLOOKUP(A398,休日取得計画実績表!$B$15:$F$745,4,FALSE)</f>
        <v>現場閉所</v>
      </c>
      <c r="C398" s="67">
        <f>VLOOKUP(A398,休日取得計画実績表!$B$15:$F$745,5,FALSE)</f>
        <v>0</v>
      </c>
      <c r="D398" s="65" t="str">
        <f t="shared" si="1643"/>
        <v>現場閉所</v>
      </c>
      <c r="G398" s="3"/>
      <c r="H398" s="3"/>
      <c r="J398" s="21"/>
      <c r="K398" s="21"/>
    </row>
    <row r="399" spans="1:11">
      <c r="A399" s="29">
        <v>46488</v>
      </c>
      <c r="B399" s="67" t="str">
        <f>VLOOKUP(A399,休日取得計画実績表!$B$15:$F$745,4,FALSE)</f>
        <v>現場閉所</v>
      </c>
      <c r="C399" s="67">
        <f>VLOOKUP(A399,休日取得計画実績表!$B$15:$F$745,5,FALSE)</f>
        <v>0</v>
      </c>
      <c r="D399" s="65" t="str">
        <f t="shared" si="1643"/>
        <v>現場閉所</v>
      </c>
      <c r="G399" s="3"/>
      <c r="H399" s="3"/>
      <c r="J399" s="21"/>
      <c r="K399" s="21"/>
    </row>
    <row r="400" spans="1:11">
      <c r="A400" s="29">
        <v>46489</v>
      </c>
      <c r="B400" s="67">
        <f>VLOOKUP(A400,休日取得計画実績表!$B$15:$F$745,4,FALSE)</f>
        <v>0</v>
      </c>
      <c r="C400" s="67">
        <f>VLOOKUP(A400,休日取得計画実績表!$B$15:$F$745,5,FALSE)</f>
        <v>0</v>
      </c>
      <c r="D400" s="65">
        <f t="shared" si="1643"/>
        <v>0</v>
      </c>
      <c r="G400" s="3"/>
      <c r="H400" s="3"/>
      <c r="J400" s="21"/>
      <c r="K400" s="21"/>
    </row>
    <row r="401" spans="1:11">
      <c r="A401" s="29">
        <v>46490</v>
      </c>
      <c r="B401" s="67">
        <f>VLOOKUP(A401,休日取得計画実績表!$B$15:$F$745,4,FALSE)</f>
        <v>0</v>
      </c>
      <c r="C401" s="67">
        <f>VLOOKUP(A401,休日取得計画実績表!$B$15:$F$745,5,FALSE)</f>
        <v>0</v>
      </c>
      <c r="D401" s="65">
        <f t="shared" si="1643"/>
        <v>0</v>
      </c>
      <c r="G401" s="3"/>
      <c r="H401" s="3"/>
      <c r="J401" s="21"/>
      <c r="K401" s="21"/>
    </row>
    <row r="402" spans="1:11">
      <c r="A402" s="29">
        <v>46491</v>
      </c>
      <c r="B402" s="67">
        <f>VLOOKUP(A402,休日取得計画実績表!$B$15:$F$745,4,FALSE)</f>
        <v>0</v>
      </c>
      <c r="C402" s="67">
        <f>VLOOKUP(A402,休日取得計画実績表!$B$15:$F$745,5,FALSE)</f>
        <v>0</v>
      </c>
      <c r="D402" s="65">
        <f t="shared" si="1643"/>
        <v>0</v>
      </c>
      <c r="G402" s="3"/>
      <c r="H402" s="3"/>
      <c r="J402" s="21"/>
      <c r="K402" s="21"/>
    </row>
    <row r="403" spans="1:11">
      <c r="A403" s="29">
        <v>46492</v>
      </c>
      <c r="B403" s="67">
        <f>VLOOKUP(A403,休日取得計画実績表!$B$15:$F$745,4,FALSE)</f>
        <v>0</v>
      </c>
      <c r="C403" s="67">
        <f>VLOOKUP(A403,休日取得計画実績表!$B$15:$F$745,5,FALSE)</f>
        <v>0</v>
      </c>
      <c r="D403" s="65">
        <f t="shared" si="1643"/>
        <v>0</v>
      </c>
      <c r="G403" s="3"/>
      <c r="H403" s="3"/>
      <c r="J403" s="21"/>
      <c r="K403" s="21"/>
    </row>
    <row r="404" spans="1:11">
      <c r="A404" s="29">
        <v>46493</v>
      </c>
      <c r="B404" s="67">
        <f>VLOOKUP(A404,休日取得計画実績表!$B$15:$F$745,4,FALSE)</f>
        <v>0</v>
      </c>
      <c r="C404" s="67">
        <f>VLOOKUP(A404,休日取得計画実績表!$B$15:$F$745,5,FALSE)</f>
        <v>0</v>
      </c>
      <c r="D404" s="65">
        <f t="shared" si="1643"/>
        <v>0</v>
      </c>
      <c r="G404" s="3"/>
      <c r="H404" s="3"/>
      <c r="J404" s="21"/>
      <c r="K404" s="21"/>
    </row>
    <row r="405" spans="1:11">
      <c r="A405" s="29">
        <v>46494</v>
      </c>
      <c r="B405" s="67" t="str">
        <f>VLOOKUP(A405,休日取得計画実績表!$B$15:$F$745,4,FALSE)</f>
        <v>現場閉所</v>
      </c>
      <c r="C405" s="67">
        <f>VLOOKUP(A405,休日取得計画実績表!$B$15:$F$745,5,FALSE)</f>
        <v>0</v>
      </c>
      <c r="D405" s="65" t="str">
        <f t="shared" si="1643"/>
        <v>現場閉所</v>
      </c>
      <c r="G405" s="3"/>
      <c r="H405" s="3"/>
      <c r="J405" s="21"/>
      <c r="K405" s="21"/>
    </row>
    <row r="406" spans="1:11">
      <c r="A406" s="29">
        <v>46495</v>
      </c>
      <c r="B406" s="67" t="str">
        <f>VLOOKUP(A406,休日取得計画実績表!$B$15:$F$745,4,FALSE)</f>
        <v>現場閉所</v>
      </c>
      <c r="C406" s="67">
        <f>VLOOKUP(A406,休日取得計画実績表!$B$15:$F$745,5,FALSE)</f>
        <v>0</v>
      </c>
      <c r="D406" s="65" t="str">
        <f t="shared" si="1643"/>
        <v>現場閉所</v>
      </c>
      <c r="G406" s="3"/>
      <c r="H406" s="3"/>
      <c r="J406" s="21"/>
      <c r="K406" s="21"/>
    </row>
    <row r="407" spans="1:11">
      <c r="A407" s="29">
        <v>46496</v>
      </c>
      <c r="B407" s="67">
        <f>VLOOKUP(A407,休日取得計画実績表!$B$15:$F$745,4,FALSE)</f>
        <v>0</v>
      </c>
      <c r="C407" s="67">
        <f>VLOOKUP(A407,休日取得計画実績表!$B$15:$F$745,5,FALSE)</f>
        <v>0</v>
      </c>
      <c r="D407" s="65">
        <f t="shared" si="1643"/>
        <v>0</v>
      </c>
      <c r="G407" s="3"/>
      <c r="H407" s="3"/>
      <c r="J407" s="21"/>
      <c r="K407" s="21"/>
    </row>
    <row r="408" spans="1:11">
      <c r="A408" s="29">
        <v>46497</v>
      </c>
      <c r="B408" s="67">
        <f>VLOOKUP(A408,休日取得計画実績表!$B$15:$F$745,4,FALSE)</f>
        <v>0</v>
      </c>
      <c r="C408" s="67">
        <f>VLOOKUP(A408,休日取得計画実績表!$B$15:$F$745,5,FALSE)</f>
        <v>0</v>
      </c>
      <c r="D408" s="65">
        <f t="shared" si="1643"/>
        <v>0</v>
      </c>
      <c r="G408" s="3"/>
      <c r="H408" s="3"/>
      <c r="J408" s="21"/>
      <c r="K408" s="21"/>
    </row>
    <row r="409" spans="1:11">
      <c r="A409" s="29">
        <v>46498</v>
      </c>
      <c r="B409" s="67">
        <f>VLOOKUP(A409,休日取得計画実績表!$B$15:$F$745,4,FALSE)</f>
        <v>0</v>
      </c>
      <c r="C409" s="67">
        <f>VLOOKUP(A409,休日取得計画実績表!$B$15:$F$745,5,FALSE)</f>
        <v>0</v>
      </c>
      <c r="D409" s="65">
        <f t="shared" si="1643"/>
        <v>0</v>
      </c>
      <c r="G409" s="3"/>
      <c r="H409" s="3"/>
      <c r="J409" s="21"/>
      <c r="K409" s="21"/>
    </row>
    <row r="410" spans="1:11">
      <c r="A410" s="29">
        <v>46499</v>
      </c>
      <c r="B410" s="67">
        <f>VLOOKUP(A410,休日取得計画実績表!$B$15:$F$745,4,FALSE)</f>
        <v>0</v>
      </c>
      <c r="C410" s="67">
        <f>VLOOKUP(A410,休日取得計画実績表!$B$15:$F$745,5,FALSE)</f>
        <v>0</v>
      </c>
      <c r="D410" s="65">
        <f t="shared" si="1643"/>
        <v>0</v>
      </c>
      <c r="G410" s="3"/>
      <c r="H410" s="3"/>
      <c r="J410" s="21"/>
      <c r="K410" s="21"/>
    </row>
    <row r="411" spans="1:11">
      <c r="A411" s="29">
        <v>46500</v>
      </c>
      <c r="B411" s="67">
        <f>VLOOKUP(A411,休日取得計画実績表!$B$15:$F$745,4,FALSE)</f>
        <v>0</v>
      </c>
      <c r="C411" s="67">
        <f>VLOOKUP(A411,休日取得計画実績表!$B$15:$F$745,5,FALSE)</f>
        <v>0</v>
      </c>
      <c r="D411" s="65">
        <f t="shared" si="1643"/>
        <v>0</v>
      </c>
      <c r="G411" s="3"/>
      <c r="H411" s="3"/>
      <c r="J411" s="21"/>
      <c r="K411" s="21"/>
    </row>
    <row r="412" spans="1:11">
      <c r="A412" s="29">
        <v>46501</v>
      </c>
      <c r="B412" s="67" t="str">
        <f>VLOOKUP(A412,休日取得計画実績表!$B$15:$F$745,4,FALSE)</f>
        <v>現場閉所</v>
      </c>
      <c r="C412" s="67">
        <f>VLOOKUP(A412,休日取得計画実績表!$B$15:$F$745,5,FALSE)</f>
        <v>0</v>
      </c>
      <c r="D412" s="65" t="str">
        <f t="shared" si="1643"/>
        <v>現場閉所</v>
      </c>
      <c r="G412" s="3"/>
      <c r="H412" s="3"/>
      <c r="J412" s="21"/>
      <c r="K412" s="21"/>
    </row>
    <row r="413" spans="1:11">
      <c r="A413" s="29">
        <v>46502</v>
      </c>
      <c r="B413" s="67" t="str">
        <f>VLOOKUP(A413,休日取得計画実績表!$B$15:$F$745,4,FALSE)</f>
        <v>現場閉所</v>
      </c>
      <c r="C413" s="67">
        <f>VLOOKUP(A413,休日取得計画実績表!$B$15:$F$745,5,FALSE)</f>
        <v>0</v>
      </c>
      <c r="D413" s="65" t="str">
        <f t="shared" si="1643"/>
        <v>現場閉所</v>
      </c>
      <c r="G413" s="3"/>
      <c r="H413" s="3"/>
      <c r="J413" s="21"/>
      <c r="K413" s="21"/>
    </row>
    <row r="414" spans="1:11">
      <c r="A414" s="29">
        <v>46503</v>
      </c>
      <c r="B414" s="67">
        <f>VLOOKUP(A414,休日取得計画実績表!$B$15:$F$745,4,FALSE)</f>
        <v>0</v>
      </c>
      <c r="C414" s="67">
        <f>VLOOKUP(A414,休日取得計画実績表!$B$15:$F$745,5,FALSE)</f>
        <v>0</v>
      </c>
      <c r="D414" s="65">
        <f t="shared" ref="D414:D477" si="1644">IF(C414="指定対象外週","指定対象外週",B414)</f>
        <v>0</v>
      </c>
      <c r="G414" s="3"/>
      <c r="H414" s="3"/>
      <c r="J414" s="21"/>
      <c r="K414" s="21"/>
    </row>
    <row r="415" spans="1:11">
      <c r="A415" s="29">
        <v>46504</v>
      </c>
      <c r="B415" s="67">
        <f>VLOOKUP(A415,休日取得計画実績表!$B$15:$F$745,4,FALSE)</f>
        <v>0</v>
      </c>
      <c r="C415" s="67">
        <f>VLOOKUP(A415,休日取得計画実績表!$B$15:$F$745,5,FALSE)</f>
        <v>0</v>
      </c>
      <c r="D415" s="65">
        <f t="shared" si="1644"/>
        <v>0</v>
      </c>
      <c r="G415" s="3"/>
      <c r="H415" s="3"/>
      <c r="J415" s="21"/>
      <c r="K415" s="21"/>
    </row>
    <row r="416" spans="1:11">
      <c r="A416" s="29">
        <v>46505</v>
      </c>
      <c r="B416" s="67">
        <f>VLOOKUP(A416,休日取得計画実績表!$B$15:$F$745,4,FALSE)</f>
        <v>0</v>
      </c>
      <c r="C416" s="67">
        <f>VLOOKUP(A416,休日取得計画実績表!$B$15:$F$745,5,FALSE)</f>
        <v>0</v>
      </c>
      <c r="D416" s="65">
        <f t="shared" si="1644"/>
        <v>0</v>
      </c>
      <c r="G416" s="3"/>
      <c r="H416" s="3"/>
      <c r="J416" s="21"/>
      <c r="K416" s="21"/>
    </row>
    <row r="417" spans="1:11">
      <c r="A417" s="29">
        <v>46506</v>
      </c>
      <c r="B417" s="67">
        <f>VLOOKUP(A417,休日取得計画実績表!$B$15:$F$745,4,FALSE)</f>
        <v>0</v>
      </c>
      <c r="C417" s="67">
        <f>VLOOKUP(A417,休日取得計画実績表!$B$15:$F$745,5,FALSE)</f>
        <v>0</v>
      </c>
      <c r="D417" s="65">
        <f t="shared" si="1644"/>
        <v>0</v>
      </c>
      <c r="G417" s="3"/>
      <c r="H417" s="3"/>
      <c r="J417" s="21"/>
      <c r="K417" s="21"/>
    </row>
    <row r="418" spans="1:11">
      <c r="A418" s="29">
        <v>46507</v>
      </c>
      <c r="B418" s="67">
        <f>VLOOKUP(A418,休日取得計画実績表!$B$15:$F$745,4,FALSE)</f>
        <v>0</v>
      </c>
      <c r="C418" s="67">
        <f>VLOOKUP(A418,休日取得計画実績表!$B$15:$F$745,5,FALSE)</f>
        <v>0</v>
      </c>
      <c r="D418" s="65">
        <f t="shared" si="1644"/>
        <v>0</v>
      </c>
      <c r="G418" s="3"/>
      <c r="H418" s="3"/>
      <c r="J418" s="21"/>
      <c r="K418" s="21"/>
    </row>
    <row r="419" spans="1:11">
      <c r="A419" s="29">
        <v>46508</v>
      </c>
      <c r="B419" s="67" t="str">
        <f>VLOOKUP(A419,休日取得計画実績表!$B$15:$F$745,4,FALSE)</f>
        <v>現場閉所</v>
      </c>
      <c r="C419" s="67">
        <f>VLOOKUP(A419,休日取得計画実績表!$B$15:$F$745,5,FALSE)</f>
        <v>0</v>
      </c>
      <c r="D419" s="65" t="str">
        <f t="shared" si="1644"/>
        <v>現場閉所</v>
      </c>
      <c r="G419" s="3"/>
      <c r="H419" s="3"/>
      <c r="J419" s="21"/>
      <c r="K419" s="21"/>
    </row>
    <row r="420" spans="1:11">
      <c r="A420" s="29">
        <v>46509</v>
      </c>
      <c r="B420" s="67" t="str">
        <f>VLOOKUP(A420,休日取得計画実績表!$B$15:$F$745,4,FALSE)</f>
        <v>現場閉所</v>
      </c>
      <c r="C420" s="67">
        <f>VLOOKUP(A420,休日取得計画実績表!$B$15:$F$745,5,FALSE)</f>
        <v>0</v>
      </c>
      <c r="D420" s="65" t="str">
        <f t="shared" si="1644"/>
        <v>現場閉所</v>
      </c>
      <c r="G420" s="3"/>
      <c r="H420" s="3"/>
      <c r="J420" s="21"/>
      <c r="K420" s="21"/>
    </row>
    <row r="421" spans="1:11">
      <c r="A421" s="29">
        <v>46510</v>
      </c>
      <c r="B421" s="67">
        <f>VLOOKUP(A421,休日取得計画実績表!$B$15:$F$745,4,FALSE)</f>
        <v>0</v>
      </c>
      <c r="C421" s="67">
        <f>VLOOKUP(A421,休日取得計画実績表!$B$15:$F$745,5,FALSE)</f>
        <v>0</v>
      </c>
      <c r="D421" s="65">
        <f t="shared" si="1644"/>
        <v>0</v>
      </c>
      <c r="G421" s="3"/>
      <c r="H421" s="3"/>
      <c r="J421" s="21"/>
      <c r="K421" s="21"/>
    </row>
    <row r="422" spans="1:11">
      <c r="A422" s="29">
        <v>46511</v>
      </c>
      <c r="B422" s="67">
        <f>VLOOKUP(A422,休日取得計画実績表!$B$15:$F$745,4,FALSE)</f>
        <v>0</v>
      </c>
      <c r="C422" s="67">
        <f>VLOOKUP(A422,休日取得計画実績表!$B$15:$F$745,5,FALSE)</f>
        <v>0</v>
      </c>
      <c r="D422" s="65">
        <f t="shared" si="1644"/>
        <v>0</v>
      </c>
      <c r="G422" s="3"/>
      <c r="H422" s="3"/>
      <c r="J422" s="21"/>
      <c r="K422" s="21"/>
    </row>
    <row r="423" spans="1:11">
      <c r="A423" s="29">
        <v>46512</v>
      </c>
      <c r="B423" s="67">
        <f>VLOOKUP(A423,休日取得計画実績表!$B$15:$F$745,4,FALSE)</f>
        <v>0</v>
      </c>
      <c r="C423" s="67">
        <f>VLOOKUP(A423,休日取得計画実績表!$B$15:$F$745,5,FALSE)</f>
        <v>0</v>
      </c>
      <c r="D423" s="65">
        <f t="shared" si="1644"/>
        <v>0</v>
      </c>
      <c r="G423" s="3"/>
      <c r="H423" s="3"/>
      <c r="J423" s="21"/>
      <c r="K423" s="21"/>
    </row>
    <row r="424" spans="1:11">
      <c r="A424" s="29">
        <v>46513</v>
      </c>
      <c r="B424" s="67">
        <f>VLOOKUP(A424,休日取得計画実績表!$B$15:$F$745,4,FALSE)</f>
        <v>0</v>
      </c>
      <c r="C424" s="67">
        <f>VLOOKUP(A424,休日取得計画実績表!$B$15:$F$745,5,FALSE)</f>
        <v>0</v>
      </c>
      <c r="D424" s="65">
        <f t="shared" si="1644"/>
        <v>0</v>
      </c>
      <c r="G424" s="3"/>
      <c r="H424" s="3"/>
      <c r="J424" s="21"/>
      <c r="K424" s="21"/>
    </row>
    <row r="425" spans="1:11">
      <c r="A425" s="29">
        <v>46514</v>
      </c>
      <c r="B425" s="67">
        <f>VLOOKUP(A425,休日取得計画実績表!$B$15:$F$745,4,FALSE)</f>
        <v>0</v>
      </c>
      <c r="C425" s="67">
        <f>VLOOKUP(A425,休日取得計画実績表!$B$15:$F$745,5,FALSE)</f>
        <v>0</v>
      </c>
      <c r="D425" s="65">
        <f t="shared" si="1644"/>
        <v>0</v>
      </c>
      <c r="G425" s="3"/>
      <c r="H425" s="3"/>
      <c r="J425" s="21"/>
      <c r="K425" s="21"/>
    </row>
    <row r="426" spans="1:11">
      <c r="A426" s="29">
        <v>46515</v>
      </c>
      <c r="B426" s="67" t="str">
        <f>VLOOKUP(A426,休日取得計画実績表!$B$15:$F$745,4,FALSE)</f>
        <v>現場閉所</v>
      </c>
      <c r="C426" s="67">
        <f>VLOOKUP(A426,休日取得計画実績表!$B$15:$F$745,5,FALSE)</f>
        <v>0</v>
      </c>
      <c r="D426" s="65" t="str">
        <f t="shared" si="1644"/>
        <v>現場閉所</v>
      </c>
      <c r="G426" s="3"/>
      <c r="H426" s="3"/>
      <c r="J426" s="21"/>
      <c r="K426" s="21"/>
    </row>
    <row r="427" spans="1:11">
      <c r="A427" s="29">
        <v>46516</v>
      </c>
      <c r="B427" s="67" t="str">
        <f>VLOOKUP(A427,休日取得計画実績表!$B$15:$F$745,4,FALSE)</f>
        <v>現場閉所</v>
      </c>
      <c r="C427" s="67">
        <f>VLOOKUP(A427,休日取得計画実績表!$B$15:$F$745,5,FALSE)</f>
        <v>0</v>
      </c>
      <c r="D427" s="65" t="str">
        <f t="shared" si="1644"/>
        <v>現場閉所</v>
      </c>
      <c r="G427" s="3"/>
      <c r="H427" s="3"/>
      <c r="J427" s="21"/>
      <c r="K427" s="21"/>
    </row>
    <row r="428" spans="1:11">
      <c r="A428" s="29">
        <v>46517</v>
      </c>
      <c r="B428" s="67">
        <f>VLOOKUP(A428,休日取得計画実績表!$B$15:$F$745,4,FALSE)</f>
        <v>0</v>
      </c>
      <c r="C428" s="67">
        <f>VLOOKUP(A428,休日取得計画実績表!$B$15:$F$745,5,FALSE)</f>
        <v>0</v>
      </c>
      <c r="D428" s="65">
        <f t="shared" si="1644"/>
        <v>0</v>
      </c>
      <c r="G428" s="3"/>
      <c r="H428" s="3"/>
      <c r="J428" s="21"/>
      <c r="K428" s="21"/>
    </row>
    <row r="429" spans="1:11">
      <c r="A429" s="29">
        <v>46518</v>
      </c>
      <c r="B429" s="67">
        <f>VLOOKUP(A429,休日取得計画実績表!$B$15:$F$745,4,FALSE)</f>
        <v>0</v>
      </c>
      <c r="C429" s="67">
        <f>VLOOKUP(A429,休日取得計画実績表!$B$15:$F$745,5,FALSE)</f>
        <v>0</v>
      </c>
      <c r="D429" s="65">
        <f t="shared" si="1644"/>
        <v>0</v>
      </c>
      <c r="G429" s="3"/>
      <c r="H429" s="3"/>
      <c r="J429" s="21"/>
      <c r="K429" s="21"/>
    </row>
    <row r="430" spans="1:11">
      <c r="A430" s="29">
        <v>46519</v>
      </c>
      <c r="B430" s="67">
        <f>VLOOKUP(A430,休日取得計画実績表!$B$15:$F$745,4,FALSE)</f>
        <v>0</v>
      </c>
      <c r="C430" s="67">
        <f>VLOOKUP(A430,休日取得計画実績表!$B$15:$F$745,5,FALSE)</f>
        <v>0</v>
      </c>
      <c r="D430" s="65">
        <f t="shared" si="1644"/>
        <v>0</v>
      </c>
      <c r="G430" s="3"/>
      <c r="H430" s="3"/>
      <c r="J430" s="21"/>
      <c r="K430" s="21"/>
    </row>
    <row r="431" spans="1:11">
      <c r="A431" s="29">
        <v>46520</v>
      </c>
      <c r="B431" s="67">
        <f>VLOOKUP(A431,休日取得計画実績表!$B$15:$F$745,4,FALSE)</f>
        <v>0</v>
      </c>
      <c r="C431" s="67">
        <f>VLOOKUP(A431,休日取得計画実績表!$B$15:$F$745,5,FALSE)</f>
        <v>0</v>
      </c>
      <c r="D431" s="65">
        <f t="shared" si="1644"/>
        <v>0</v>
      </c>
      <c r="G431" s="3"/>
      <c r="H431" s="3"/>
      <c r="J431" s="21"/>
      <c r="K431" s="21"/>
    </row>
    <row r="432" spans="1:11">
      <c r="A432" s="29">
        <v>46521</v>
      </c>
      <c r="B432" s="67">
        <f>VLOOKUP(A432,休日取得計画実績表!$B$15:$F$745,4,FALSE)</f>
        <v>0</v>
      </c>
      <c r="C432" s="67">
        <f>VLOOKUP(A432,休日取得計画実績表!$B$15:$F$745,5,FALSE)</f>
        <v>0</v>
      </c>
      <c r="D432" s="65">
        <f t="shared" si="1644"/>
        <v>0</v>
      </c>
      <c r="G432" s="3"/>
      <c r="H432" s="3"/>
      <c r="J432" s="21"/>
      <c r="K432" s="21"/>
    </row>
    <row r="433" spans="1:11">
      <c r="A433" s="29">
        <v>46522</v>
      </c>
      <c r="B433" s="67" t="str">
        <f>VLOOKUP(A433,休日取得計画実績表!$B$15:$F$745,4,FALSE)</f>
        <v>現場閉所</v>
      </c>
      <c r="C433" s="67">
        <f>VLOOKUP(A433,休日取得計画実績表!$B$15:$F$745,5,FALSE)</f>
        <v>0</v>
      </c>
      <c r="D433" s="65" t="str">
        <f t="shared" si="1644"/>
        <v>現場閉所</v>
      </c>
      <c r="G433" s="3"/>
      <c r="H433" s="3"/>
      <c r="J433" s="21"/>
      <c r="K433" s="21"/>
    </row>
    <row r="434" spans="1:11">
      <c r="A434" s="29">
        <v>46523</v>
      </c>
      <c r="B434" s="67" t="str">
        <f>VLOOKUP(A434,休日取得計画実績表!$B$15:$F$745,4,FALSE)</f>
        <v>現場閉所</v>
      </c>
      <c r="C434" s="67">
        <f>VLOOKUP(A434,休日取得計画実績表!$B$15:$F$745,5,FALSE)</f>
        <v>0</v>
      </c>
      <c r="D434" s="65" t="str">
        <f t="shared" si="1644"/>
        <v>現場閉所</v>
      </c>
      <c r="G434" s="3"/>
      <c r="H434" s="3"/>
      <c r="J434" s="21"/>
      <c r="K434" s="21"/>
    </row>
    <row r="435" spans="1:11">
      <c r="A435" s="29">
        <v>46524</v>
      </c>
      <c r="B435" s="67">
        <f>VLOOKUP(A435,休日取得計画実績表!$B$15:$F$745,4,FALSE)</f>
        <v>0</v>
      </c>
      <c r="C435" s="67">
        <f>VLOOKUP(A435,休日取得計画実績表!$B$15:$F$745,5,FALSE)</f>
        <v>0</v>
      </c>
      <c r="D435" s="65">
        <f t="shared" si="1644"/>
        <v>0</v>
      </c>
      <c r="G435" s="3"/>
      <c r="H435" s="3"/>
      <c r="J435" s="21"/>
      <c r="K435" s="21"/>
    </row>
    <row r="436" spans="1:11">
      <c r="A436" s="29">
        <v>46525</v>
      </c>
      <c r="B436" s="67">
        <f>VLOOKUP(A436,休日取得計画実績表!$B$15:$F$745,4,FALSE)</f>
        <v>0</v>
      </c>
      <c r="C436" s="67">
        <f>VLOOKUP(A436,休日取得計画実績表!$B$15:$F$745,5,FALSE)</f>
        <v>0</v>
      </c>
      <c r="D436" s="65">
        <f t="shared" si="1644"/>
        <v>0</v>
      </c>
      <c r="G436" s="3"/>
      <c r="H436" s="3"/>
      <c r="J436" s="21"/>
      <c r="K436" s="21"/>
    </row>
    <row r="437" spans="1:11">
      <c r="A437" s="29">
        <v>46526</v>
      </c>
      <c r="B437" s="67">
        <f>VLOOKUP(A437,休日取得計画実績表!$B$15:$F$745,4,FALSE)</f>
        <v>0</v>
      </c>
      <c r="C437" s="67">
        <f>VLOOKUP(A437,休日取得計画実績表!$B$15:$F$745,5,FALSE)</f>
        <v>0</v>
      </c>
      <c r="D437" s="65">
        <f t="shared" si="1644"/>
        <v>0</v>
      </c>
      <c r="G437" s="3"/>
      <c r="H437" s="3"/>
      <c r="J437" s="21"/>
      <c r="K437" s="21"/>
    </row>
    <row r="438" spans="1:11">
      <c r="A438" s="29">
        <v>46527</v>
      </c>
      <c r="B438" s="67">
        <f>VLOOKUP(A438,休日取得計画実績表!$B$15:$F$745,4,FALSE)</f>
        <v>0</v>
      </c>
      <c r="C438" s="67">
        <f>VLOOKUP(A438,休日取得計画実績表!$B$15:$F$745,5,FALSE)</f>
        <v>0</v>
      </c>
      <c r="D438" s="65">
        <f t="shared" si="1644"/>
        <v>0</v>
      </c>
      <c r="G438" s="3"/>
      <c r="H438" s="3"/>
      <c r="J438" s="21"/>
      <c r="K438" s="21"/>
    </row>
    <row r="439" spans="1:11">
      <c r="A439" s="29">
        <v>46528</v>
      </c>
      <c r="B439" s="67">
        <f>VLOOKUP(A439,休日取得計画実績表!$B$15:$F$745,4,FALSE)</f>
        <v>0</v>
      </c>
      <c r="C439" s="67">
        <f>VLOOKUP(A439,休日取得計画実績表!$B$15:$F$745,5,FALSE)</f>
        <v>0</v>
      </c>
      <c r="D439" s="65">
        <f t="shared" si="1644"/>
        <v>0</v>
      </c>
      <c r="G439" s="3"/>
      <c r="H439" s="3"/>
      <c r="J439" s="21"/>
      <c r="K439" s="21"/>
    </row>
    <row r="440" spans="1:11">
      <c r="A440" s="29">
        <v>46529</v>
      </c>
      <c r="B440" s="67" t="str">
        <f>VLOOKUP(A440,休日取得計画実績表!$B$15:$F$745,4,FALSE)</f>
        <v>現場閉所</v>
      </c>
      <c r="C440" s="67">
        <f>VLOOKUP(A440,休日取得計画実績表!$B$15:$F$745,5,FALSE)</f>
        <v>0</v>
      </c>
      <c r="D440" s="65" t="str">
        <f t="shared" si="1644"/>
        <v>現場閉所</v>
      </c>
      <c r="G440" s="3"/>
      <c r="H440" s="3"/>
      <c r="J440" s="21"/>
      <c r="K440" s="21"/>
    </row>
    <row r="441" spans="1:11">
      <c r="A441" s="29">
        <v>46530</v>
      </c>
      <c r="B441" s="67" t="str">
        <f>VLOOKUP(A441,休日取得計画実績表!$B$15:$F$745,4,FALSE)</f>
        <v>現場閉所</v>
      </c>
      <c r="C441" s="67">
        <f>VLOOKUP(A441,休日取得計画実績表!$B$15:$F$745,5,FALSE)</f>
        <v>0</v>
      </c>
      <c r="D441" s="65" t="str">
        <f t="shared" si="1644"/>
        <v>現場閉所</v>
      </c>
      <c r="G441" s="3"/>
      <c r="H441" s="3"/>
      <c r="J441" s="21"/>
      <c r="K441" s="21"/>
    </row>
    <row r="442" spans="1:11">
      <c r="A442" s="29">
        <v>46531</v>
      </c>
      <c r="B442" s="67">
        <f>VLOOKUP(A442,休日取得計画実績表!$B$15:$F$745,4,FALSE)</f>
        <v>0</v>
      </c>
      <c r="C442" s="67">
        <f>VLOOKUP(A442,休日取得計画実績表!$B$15:$F$745,5,FALSE)</f>
        <v>0</v>
      </c>
      <c r="D442" s="65">
        <f t="shared" si="1644"/>
        <v>0</v>
      </c>
      <c r="G442" s="3"/>
      <c r="H442" s="3"/>
      <c r="J442" s="21"/>
      <c r="K442" s="21"/>
    </row>
    <row r="443" spans="1:11">
      <c r="A443" s="29">
        <v>46532</v>
      </c>
      <c r="B443" s="67">
        <f>VLOOKUP(A443,休日取得計画実績表!$B$15:$F$745,4,FALSE)</f>
        <v>0</v>
      </c>
      <c r="C443" s="67">
        <f>VLOOKUP(A443,休日取得計画実績表!$B$15:$F$745,5,FALSE)</f>
        <v>0</v>
      </c>
      <c r="D443" s="65">
        <f t="shared" si="1644"/>
        <v>0</v>
      </c>
      <c r="G443" s="3"/>
      <c r="H443" s="3"/>
      <c r="J443" s="21"/>
      <c r="K443" s="21"/>
    </row>
    <row r="444" spans="1:11">
      <c r="A444" s="29">
        <v>46533</v>
      </c>
      <c r="B444" s="67">
        <f>VLOOKUP(A444,休日取得計画実績表!$B$15:$F$745,4,FALSE)</f>
        <v>0</v>
      </c>
      <c r="C444" s="67">
        <f>VLOOKUP(A444,休日取得計画実績表!$B$15:$F$745,5,FALSE)</f>
        <v>0</v>
      </c>
      <c r="D444" s="65">
        <f t="shared" si="1644"/>
        <v>0</v>
      </c>
      <c r="G444" s="3"/>
      <c r="H444" s="3"/>
      <c r="J444" s="21"/>
      <c r="K444" s="21"/>
    </row>
    <row r="445" spans="1:11">
      <c r="A445" s="29">
        <v>46534</v>
      </c>
      <c r="B445" s="67">
        <f>VLOOKUP(A445,休日取得計画実績表!$B$15:$F$745,4,FALSE)</f>
        <v>0</v>
      </c>
      <c r="C445" s="67">
        <f>VLOOKUP(A445,休日取得計画実績表!$B$15:$F$745,5,FALSE)</f>
        <v>0</v>
      </c>
      <c r="D445" s="65">
        <f t="shared" si="1644"/>
        <v>0</v>
      </c>
      <c r="G445" s="3"/>
      <c r="H445" s="3"/>
      <c r="J445" s="21"/>
      <c r="K445" s="21"/>
    </row>
    <row r="446" spans="1:11">
      <c r="A446" s="29">
        <v>46535</v>
      </c>
      <c r="B446" s="67">
        <f>VLOOKUP(A446,休日取得計画実績表!$B$15:$F$745,4,FALSE)</f>
        <v>0</v>
      </c>
      <c r="C446" s="67">
        <f>VLOOKUP(A446,休日取得計画実績表!$B$15:$F$745,5,FALSE)</f>
        <v>0</v>
      </c>
      <c r="D446" s="65">
        <f t="shared" si="1644"/>
        <v>0</v>
      </c>
      <c r="G446" s="3"/>
      <c r="H446" s="3"/>
      <c r="J446" s="21"/>
      <c r="K446" s="21"/>
    </row>
    <row r="447" spans="1:11">
      <c r="A447" s="29">
        <v>46536</v>
      </c>
      <c r="B447" s="67" t="str">
        <f>VLOOKUP(A447,休日取得計画実績表!$B$15:$F$745,4,FALSE)</f>
        <v>現場閉所</v>
      </c>
      <c r="C447" s="67">
        <f>VLOOKUP(A447,休日取得計画実績表!$B$15:$F$745,5,FALSE)</f>
        <v>0</v>
      </c>
      <c r="D447" s="65" t="str">
        <f t="shared" si="1644"/>
        <v>現場閉所</v>
      </c>
      <c r="G447" s="3"/>
      <c r="H447" s="3"/>
      <c r="J447" s="21"/>
      <c r="K447" s="21"/>
    </row>
    <row r="448" spans="1:11">
      <c r="A448" s="29">
        <v>46537</v>
      </c>
      <c r="B448" s="67" t="str">
        <f>VLOOKUP(A448,休日取得計画実績表!$B$15:$F$745,4,FALSE)</f>
        <v>現場閉所</v>
      </c>
      <c r="C448" s="67">
        <f>VLOOKUP(A448,休日取得計画実績表!$B$15:$F$745,5,FALSE)</f>
        <v>0</v>
      </c>
      <c r="D448" s="65" t="str">
        <f t="shared" si="1644"/>
        <v>現場閉所</v>
      </c>
      <c r="G448" s="3"/>
      <c r="H448" s="3"/>
      <c r="J448" s="21"/>
      <c r="K448" s="21"/>
    </row>
    <row r="449" spans="1:11">
      <c r="A449" s="29">
        <v>46538</v>
      </c>
      <c r="B449" s="67">
        <f>VLOOKUP(A449,休日取得計画実績表!$B$15:$F$745,4,FALSE)</f>
        <v>0</v>
      </c>
      <c r="C449" s="67">
        <f>VLOOKUP(A449,休日取得計画実績表!$B$15:$F$745,5,FALSE)</f>
        <v>0</v>
      </c>
      <c r="D449" s="65">
        <f t="shared" si="1644"/>
        <v>0</v>
      </c>
      <c r="G449" s="3"/>
      <c r="H449" s="3"/>
      <c r="J449" s="21"/>
      <c r="K449" s="21"/>
    </row>
    <row r="450" spans="1:11">
      <c r="A450" s="29">
        <v>46539</v>
      </c>
      <c r="B450" s="67">
        <f>VLOOKUP(A450,休日取得計画実績表!$B$15:$F$745,4,FALSE)</f>
        <v>0</v>
      </c>
      <c r="C450" s="67">
        <f>VLOOKUP(A450,休日取得計画実績表!$B$15:$F$745,5,FALSE)</f>
        <v>0</v>
      </c>
      <c r="D450" s="65">
        <f t="shared" si="1644"/>
        <v>0</v>
      </c>
      <c r="G450" s="3"/>
      <c r="H450" s="3"/>
      <c r="J450" s="21"/>
      <c r="K450" s="21"/>
    </row>
    <row r="451" spans="1:11">
      <c r="A451" s="29">
        <v>46540</v>
      </c>
      <c r="B451" s="67">
        <f>VLOOKUP(A451,休日取得計画実績表!$B$15:$F$745,4,FALSE)</f>
        <v>0</v>
      </c>
      <c r="C451" s="67">
        <f>VLOOKUP(A451,休日取得計画実績表!$B$15:$F$745,5,FALSE)</f>
        <v>0</v>
      </c>
      <c r="D451" s="65">
        <f t="shared" si="1644"/>
        <v>0</v>
      </c>
      <c r="G451" s="3"/>
      <c r="H451" s="3"/>
      <c r="J451" s="21"/>
      <c r="K451" s="21"/>
    </row>
    <row r="452" spans="1:11">
      <c r="A452" s="29">
        <v>46541</v>
      </c>
      <c r="B452" s="67">
        <f>VLOOKUP(A452,休日取得計画実績表!$B$15:$F$745,4,FALSE)</f>
        <v>0</v>
      </c>
      <c r="C452" s="67">
        <f>VLOOKUP(A452,休日取得計画実績表!$B$15:$F$745,5,FALSE)</f>
        <v>0</v>
      </c>
      <c r="D452" s="65">
        <f t="shared" si="1644"/>
        <v>0</v>
      </c>
      <c r="G452" s="3"/>
      <c r="H452" s="3"/>
      <c r="J452" s="21"/>
      <c r="K452" s="21"/>
    </row>
    <row r="453" spans="1:11">
      <c r="A453" s="29">
        <v>46542</v>
      </c>
      <c r="B453" s="67">
        <f>VLOOKUP(A453,休日取得計画実績表!$B$15:$F$745,4,FALSE)</f>
        <v>0</v>
      </c>
      <c r="C453" s="67">
        <f>VLOOKUP(A453,休日取得計画実績表!$B$15:$F$745,5,FALSE)</f>
        <v>0</v>
      </c>
      <c r="D453" s="65">
        <f t="shared" si="1644"/>
        <v>0</v>
      </c>
      <c r="G453" s="3"/>
      <c r="H453" s="3"/>
      <c r="J453" s="21"/>
      <c r="K453" s="21"/>
    </row>
    <row r="454" spans="1:11">
      <c r="A454" s="29">
        <v>46543</v>
      </c>
      <c r="B454" s="67" t="str">
        <f>VLOOKUP(A454,休日取得計画実績表!$B$15:$F$745,4,FALSE)</f>
        <v>現場閉所</v>
      </c>
      <c r="C454" s="67">
        <f>VLOOKUP(A454,休日取得計画実績表!$B$15:$F$745,5,FALSE)</f>
        <v>0</v>
      </c>
      <c r="D454" s="65" t="str">
        <f t="shared" si="1644"/>
        <v>現場閉所</v>
      </c>
      <c r="G454" s="3"/>
      <c r="H454" s="3"/>
      <c r="J454" s="21"/>
      <c r="K454" s="21"/>
    </row>
    <row r="455" spans="1:11">
      <c r="A455" s="29">
        <v>46544</v>
      </c>
      <c r="B455" s="67" t="str">
        <f>VLOOKUP(A455,休日取得計画実績表!$B$15:$F$745,4,FALSE)</f>
        <v>現場閉所</v>
      </c>
      <c r="C455" s="67">
        <f>VLOOKUP(A455,休日取得計画実績表!$B$15:$F$745,5,FALSE)</f>
        <v>0</v>
      </c>
      <c r="D455" s="65" t="str">
        <f t="shared" si="1644"/>
        <v>現場閉所</v>
      </c>
      <c r="G455" s="3"/>
      <c r="H455" s="3"/>
      <c r="J455" s="21"/>
      <c r="K455" s="21"/>
    </row>
    <row r="456" spans="1:11">
      <c r="A456" s="29">
        <v>46545</v>
      </c>
      <c r="B456" s="67">
        <f>VLOOKUP(A456,休日取得計画実績表!$B$15:$F$745,4,FALSE)</f>
        <v>0</v>
      </c>
      <c r="C456" s="67">
        <f>VLOOKUP(A456,休日取得計画実績表!$B$15:$F$745,5,FALSE)</f>
        <v>0</v>
      </c>
      <c r="D456" s="65">
        <f t="shared" si="1644"/>
        <v>0</v>
      </c>
      <c r="G456" s="3"/>
      <c r="H456" s="3"/>
      <c r="J456" s="21"/>
      <c r="K456" s="21"/>
    </row>
    <row r="457" spans="1:11">
      <c r="A457" s="29">
        <v>46546</v>
      </c>
      <c r="B457" s="67">
        <f>VLOOKUP(A457,休日取得計画実績表!$B$15:$F$745,4,FALSE)</f>
        <v>0</v>
      </c>
      <c r="C457" s="67">
        <f>VLOOKUP(A457,休日取得計画実績表!$B$15:$F$745,5,FALSE)</f>
        <v>0</v>
      </c>
      <c r="D457" s="65">
        <f t="shared" si="1644"/>
        <v>0</v>
      </c>
      <c r="G457" s="3"/>
      <c r="H457" s="3"/>
      <c r="J457" s="21"/>
      <c r="K457" s="21"/>
    </row>
    <row r="458" spans="1:11">
      <c r="A458" s="29">
        <v>46547</v>
      </c>
      <c r="B458" s="67">
        <f>VLOOKUP(A458,休日取得計画実績表!$B$15:$F$745,4,FALSE)</f>
        <v>0</v>
      </c>
      <c r="C458" s="67">
        <f>VLOOKUP(A458,休日取得計画実績表!$B$15:$F$745,5,FALSE)</f>
        <v>0</v>
      </c>
      <c r="D458" s="65">
        <f t="shared" si="1644"/>
        <v>0</v>
      </c>
      <c r="G458" s="3"/>
      <c r="H458" s="3"/>
      <c r="J458" s="21"/>
      <c r="K458" s="21"/>
    </row>
    <row r="459" spans="1:11">
      <c r="A459" s="29">
        <v>46548</v>
      </c>
      <c r="B459" s="67">
        <f>VLOOKUP(A459,休日取得計画実績表!$B$15:$F$745,4,FALSE)</f>
        <v>0</v>
      </c>
      <c r="C459" s="67">
        <f>VLOOKUP(A459,休日取得計画実績表!$B$15:$F$745,5,FALSE)</f>
        <v>0</v>
      </c>
      <c r="D459" s="65">
        <f t="shared" si="1644"/>
        <v>0</v>
      </c>
      <c r="G459" s="3"/>
      <c r="H459" s="3"/>
      <c r="J459" s="21"/>
      <c r="K459" s="21"/>
    </row>
    <row r="460" spans="1:11">
      <c r="A460" s="29">
        <v>46549</v>
      </c>
      <c r="B460" s="67">
        <f>VLOOKUP(A460,休日取得計画実績表!$B$15:$F$745,4,FALSE)</f>
        <v>0</v>
      </c>
      <c r="C460" s="67">
        <f>VLOOKUP(A460,休日取得計画実績表!$B$15:$F$745,5,FALSE)</f>
        <v>0</v>
      </c>
      <c r="D460" s="65">
        <f t="shared" si="1644"/>
        <v>0</v>
      </c>
      <c r="G460" s="3"/>
      <c r="H460" s="3"/>
      <c r="J460" s="21"/>
      <c r="K460" s="21"/>
    </row>
    <row r="461" spans="1:11">
      <c r="A461" s="29">
        <v>46550</v>
      </c>
      <c r="B461" s="67" t="str">
        <f>VLOOKUP(A461,休日取得計画実績表!$B$15:$F$745,4,FALSE)</f>
        <v>現場閉所</v>
      </c>
      <c r="C461" s="67">
        <f>VLOOKUP(A461,休日取得計画実績表!$B$15:$F$745,5,FALSE)</f>
        <v>0</v>
      </c>
      <c r="D461" s="65" t="str">
        <f t="shared" si="1644"/>
        <v>現場閉所</v>
      </c>
      <c r="G461" s="3"/>
      <c r="H461" s="3"/>
      <c r="J461" s="21"/>
      <c r="K461" s="21"/>
    </row>
    <row r="462" spans="1:11">
      <c r="A462" s="29">
        <v>46551</v>
      </c>
      <c r="B462" s="67" t="str">
        <f>VLOOKUP(A462,休日取得計画実績表!$B$15:$F$745,4,FALSE)</f>
        <v>現場閉所</v>
      </c>
      <c r="C462" s="67">
        <f>VLOOKUP(A462,休日取得計画実績表!$B$15:$F$745,5,FALSE)</f>
        <v>0</v>
      </c>
      <c r="D462" s="65" t="str">
        <f t="shared" si="1644"/>
        <v>現場閉所</v>
      </c>
      <c r="G462" s="3"/>
      <c r="H462" s="3"/>
      <c r="J462" s="21"/>
      <c r="K462" s="21"/>
    </row>
    <row r="463" spans="1:11">
      <c r="A463" s="29">
        <v>46552</v>
      </c>
      <c r="B463" s="67">
        <f>VLOOKUP(A463,休日取得計画実績表!$B$15:$F$745,4,FALSE)</f>
        <v>0</v>
      </c>
      <c r="C463" s="67">
        <f>VLOOKUP(A463,休日取得計画実績表!$B$15:$F$745,5,FALSE)</f>
        <v>0</v>
      </c>
      <c r="D463" s="65">
        <f t="shared" si="1644"/>
        <v>0</v>
      </c>
      <c r="G463" s="3"/>
      <c r="H463" s="3"/>
      <c r="J463" s="21"/>
      <c r="K463" s="21"/>
    </row>
    <row r="464" spans="1:11">
      <c r="A464" s="29">
        <v>46553</v>
      </c>
      <c r="B464" s="67">
        <f>VLOOKUP(A464,休日取得計画実績表!$B$15:$F$745,4,FALSE)</f>
        <v>0</v>
      </c>
      <c r="C464" s="67">
        <f>VLOOKUP(A464,休日取得計画実績表!$B$15:$F$745,5,FALSE)</f>
        <v>0</v>
      </c>
      <c r="D464" s="65">
        <f t="shared" si="1644"/>
        <v>0</v>
      </c>
      <c r="G464" s="3"/>
      <c r="H464" s="3"/>
      <c r="J464" s="21"/>
      <c r="K464" s="21"/>
    </row>
    <row r="465" spans="1:11">
      <c r="A465" s="29">
        <v>46554</v>
      </c>
      <c r="B465" s="67">
        <f>VLOOKUP(A465,休日取得計画実績表!$B$15:$F$745,4,FALSE)</f>
        <v>0</v>
      </c>
      <c r="C465" s="67">
        <f>VLOOKUP(A465,休日取得計画実績表!$B$15:$F$745,5,FALSE)</f>
        <v>0</v>
      </c>
      <c r="D465" s="65">
        <f t="shared" si="1644"/>
        <v>0</v>
      </c>
      <c r="G465" s="3"/>
      <c r="H465" s="3"/>
      <c r="J465" s="21"/>
      <c r="K465" s="21"/>
    </row>
    <row r="466" spans="1:11">
      <c r="A466" s="29">
        <v>46555</v>
      </c>
      <c r="B466" s="67">
        <f>VLOOKUP(A466,休日取得計画実績表!$B$15:$F$745,4,FALSE)</f>
        <v>0</v>
      </c>
      <c r="C466" s="67">
        <f>VLOOKUP(A466,休日取得計画実績表!$B$15:$F$745,5,FALSE)</f>
        <v>0</v>
      </c>
      <c r="D466" s="65">
        <f t="shared" si="1644"/>
        <v>0</v>
      </c>
      <c r="G466" s="3"/>
      <c r="H466" s="3"/>
      <c r="J466" s="21"/>
      <c r="K466" s="21"/>
    </row>
    <row r="467" spans="1:11">
      <c r="A467" s="29">
        <v>46556</v>
      </c>
      <c r="B467" s="67">
        <f>VLOOKUP(A467,休日取得計画実績表!$B$15:$F$745,4,FALSE)</f>
        <v>0</v>
      </c>
      <c r="C467" s="67">
        <f>VLOOKUP(A467,休日取得計画実績表!$B$15:$F$745,5,FALSE)</f>
        <v>0</v>
      </c>
      <c r="D467" s="65">
        <f t="shared" si="1644"/>
        <v>0</v>
      </c>
      <c r="G467" s="3"/>
      <c r="H467" s="3"/>
      <c r="J467" s="21"/>
      <c r="K467" s="21"/>
    </row>
    <row r="468" spans="1:11">
      <c r="A468" s="29">
        <v>46557</v>
      </c>
      <c r="B468" s="67" t="str">
        <f>VLOOKUP(A468,休日取得計画実績表!$B$15:$F$745,4,FALSE)</f>
        <v>現場閉所</v>
      </c>
      <c r="C468" s="67">
        <f>VLOOKUP(A468,休日取得計画実績表!$B$15:$F$745,5,FALSE)</f>
        <v>0</v>
      </c>
      <c r="D468" s="65" t="str">
        <f t="shared" si="1644"/>
        <v>現場閉所</v>
      </c>
      <c r="G468" s="3"/>
      <c r="H468" s="3"/>
      <c r="J468" s="21"/>
      <c r="K468" s="21"/>
    </row>
    <row r="469" spans="1:11">
      <c r="A469" s="29">
        <v>46558</v>
      </c>
      <c r="B469" s="67" t="str">
        <f>VLOOKUP(A469,休日取得計画実績表!$B$15:$F$745,4,FALSE)</f>
        <v>現場閉所</v>
      </c>
      <c r="C469" s="67">
        <f>VLOOKUP(A469,休日取得計画実績表!$B$15:$F$745,5,FALSE)</f>
        <v>0</v>
      </c>
      <c r="D469" s="65" t="str">
        <f t="shared" si="1644"/>
        <v>現場閉所</v>
      </c>
      <c r="G469" s="3"/>
      <c r="H469" s="3"/>
      <c r="J469" s="21"/>
      <c r="K469" s="21"/>
    </row>
    <row r="470" spans="1:11">
      <c r="A470" s="29">
        <v>46559</v>
      </c>
      <c r="B470" s="67">
        <f>VLOOKUP(A470,休日取得計画実績表!$B$15:$F$745,4,FALSE)</f>
        <v>0</v>
      </c>
      <c r="C470" s="67">
        <f>VLOOKUP(A470,休日取得計画実績表!$B$15:$F$745,5,FALSE)</f>
        <v>0</v>
      </c>
      <c r="D470" s="65">
        <f t="shared" si="1644"/>
        <v>0</v>
      </c>
      <c r="G470" s="3"/>
      <c r="H470" s="3"/>
      <c r="J470" s="21"/>
      <c r="K470" s="21"/>
    </row>
    <row r="471" spans="1:11">
      <c r="A471" s="29">
        <v>46560</v>
      </c>
      <c r="B471" s="67">
        <f>VLOOKUP(A471,休日取得計画実績表!$B$15:$F$745,4,FALSE)</f>
        <v>0</v>
      </c>
      <c r="C471" s="67">
        <f>VLOOKUP(A471,休日取得計画実績表!$B$15:$F$745,5,FALSE)</f>
        <v>0</v>
      </c>
      <c r="D471" s="65">
        <f t="shared" si="1644"/>
        <v>0</v>
      </c>
      <c r="G471" s="3"/>
      <c r="H471" s="3"/>
      <c r="J471" s="21"/>
      <c r="K471" s="21"/>
    </row>
    <row r="472" spans="1:11">
      <c r="A472" s="29">
        <v>46561</v>
      </c>
      <c r="B472" s="67">
        <f>VLOOKUP(A472,休日取得計画実績表!$B$15:$F$745,4,FALSE)</f>
        <v>0</v>
      </c>
      <c r="C472" s="67">
        <f>VLOOKUP(A472,休日取得計画実績表!$B$15:$F$745,5,FALSE)</f>
        <v>0</v>
      </c>
      <c r="D472" s="65">
        <f t="shared" si="1644"/>
        <v>0</v>
      </c>
      <c r="G472" s="3"/>
      <c r="H472" s="3"/>
      <c r="J472" s="21"/>
      <c r="K472" s="21"/>
    </row>
    <row r="473" spans="1:11">
      <c r="A473" s="29">
        <v>46562</v>
      </c>
      <c r="B473" s="67">
        <f>VLOOKUP(A473,休日取得計画実績表!$B$15:$F$745,4,FALSE)</f>
        <v>0</v>
      </c>
      <c r="C473" s="67">
        <f>VLOOKUP(A473,休日取得計画実績表!$B$15:$F$745,5,FALSE)</f>
        <v>0</v>
      </c>
      <c r="D473" s="65">
        <f t="shared" si="1644"/>
        <v>0</v>
      </c>
      <c r="G473" s="3"/>
      <c r="H473" s="3"/>
      <c r="J473" s="21"/>
      <c r="K473" s="21"/>
    </row>
    <row r="474" spans="1:11">
      <c r="A474" s="29">
        <v>46563</v>
      </c>
      <c r="B474" s="67">
        <f>VLOOKUP(A474,休日取得計画実績表!$B$15:$F$745,4,FALSE)</f>
        <v>0</v>
      </c>
      <c r="C474" s="67">
        <f>VLOOKUP(A474,休日取得計画実績表!$B$15:$F$745,5,FALSE)</f>
        <v>0</v>
      </c>
      <c r="D474" s="65">
        <f t="shared" si="1644"/>
        <v>0</v>
      </c>
      <c r="G474" s="3"/>
      <c r="H474" s="3"/>
      <c r="J474" s="21"/>
      <c r="K474" s="21"/>
    </row>
    <row r="475" spans="1:11">
      <c r="A475" s="29">
        <v>46564</v>
      </c>
      <c r="B475" s="67" t="str">
        <f>VLOOKUP(A475,休日取得計画実績表!$B$15:$F$745,4,FALSE)</f>
        <v>現場閉所</v>
      </c>
      <c r="C475" s="67">
        <f>VLOOKUP(A475,休日取得計画実績表!$B$15:$F$745,5,FALSE)</f>
        <v>0</v>
      </c>
      <c r="D475" s="65" t="str">
        <f t="shared" si="1644"/>
        <v>現場閉所</v>
      </c>
      <c r="G475" s="3"/>
      <c r="H475" s="3"/>
      <c r="J475" s="21"/>
      <c r="K475" s="21"/>
    </row>
    <row r="476" spans="1:11">
      <c r="A476" s="29">
        <v>46565</v>
      </c>
      <c r="B476" s="67" t="str">
        <f>VLOOKUP(A476,休日取得計画実績表!$B$15:$F$745,4,FALSE)</f>
        <v>現場閉所</v>
      </c>
      <c r="C476" s="67">
        <f>VLOOKUP(A476,休日取得計画実績表!$B$15:$F$745,5,FALSE)</f>
        <v>0</v>
      </c>
      <c r="D476" s="65" t="str">
        <f t="shared" si="1644"/>
        <v>現場閉所</v>
      </c>
      <c r="G476" s="3"/>
      <c r="H476" s="3"/>
      <c r="J476" s="21"/>
      <c r="K476" s="21"/>
    </row>
    <row r="477" spans="1:11">
      <c r="A477" s="29">
        <v>46566</v>
      </c>
      <c r="B477" s="67">
        <f>VLOOKUP(A477,休日取得計画実績表!$B$15:$F$745,4,FALSE)</f>
        <v>0</v>
      </c>
      <c r="C477" s="67">
        <f>VLOOKUP(A477,休日取得計画実績表!$B$15:$F$745,5,FALSE)</f>
        <v>0</v>
      </c>
      <c r="D477" s="65">
        <f t="shared" si="1644"/>
        <v>0</v>
      </c>
      <c r="G477" s="3"/>
      <c r="H477" s="3"/>
      <c r="J477" s="21"/>
      <c r="K477" s="21"/>
    </row>
    <row r="478" spans="1:11">
      <c r="A478" s="29">
        <v>46567</v>
      </c>
      <c r="B478" s="67">
        <f>VLOOKUP(A478,休日取得計画実績表!$B$15:$F$745,4,FALSE)</f>
        <v>0</v>
      </c>
      <c r="C478" s="67">
        <f>VLOOKUP(A478,休日取得計画実績表!$B$15:$F$745,5,FALSE)</f>
        <v>0</v>
      </c>
      <c r="D478" s="65">
        <f t="shared" ref="D478:D541" si="1645">IF(C478="指定対象外週","指定対象外週",B478)</f>
        <v>0</v>
      </c>
      <c r="G478" s="3"/>
      <c r="H478" s="3"/>
      <c r="J478" s="21"/>
      <c r="K478" s="21"/>
    </row>
    <row r="479" spans="1:11">
      <c r="A479" s="29">
        <v>46568</v>
      </c>
      <c r="B479" s="67">
        <f>VLOOKUP(A479,休日取得計画実績表!$B$15:$F$745,4,FALSE)</f>
        <v>0</v>
      </c>
      <c r="C479" s="67">
        <f>VLOOKUP(A479,休日取得計画実績表!$B$15:$F$745,5,FALSE)</f>
        <v>0</v>
      </c>
      <c r="D479" s="65">
        <f t="shared" si="1645"/>
        <v>0</v>
      </c>
      <c r="G479" s="3"/>
      <c r="H479" s="3"/>
      <c r="J479" s="21"/>
      <c r="K479" s="21"/>
    </row>
    <row r="480" spans="1:11">
      <c r="A480" s="29">
        <v>46569</v>
      </c>
      <c r="B480" s="67">
        <f>VLOOKUP(A480,休日取得計画実績表!$B$15:$F$745,4,FALSE)</f>
        <v>0</v>
      </c>
      <c r="C480" s="67">
        <f>VLOOKUP(A480,休日取得計画実績表!$B$15:$F$745,5,FALSE)</f>
        <v>0</v>
      </c>
      <c r="D480" s="65">
        <f t="shared" si="1645"/>
        <v>0</v>
      </c>
      <c r="G480" s="3"/>
      <c r="H480" s="3"/>
      <c r="J480" s="21"/>
      <c r="K480" s="21"/>
    </row>
    <row r="481" spans="1:11">
      <c r="A481" s="29">
        <v>46570</v>
      </c>
      <c r="B481" s="67">
        <f>VLOOKUP(A481,休日取得計画実績表!$B$15:$F$745,4,FALSE)</f>
        <v>0</v>
      </c>
      <c r="C481" s="67">
        <f>VLOOKUP(A481,休日取得計画実績表!$B$15:$F$745,5,FALSE)</f>
        <v>0</v>
      </c>
      <c r="D481" s="65">
        <f t="shared" si="1645"/>
        <v>0</v>
      </c>
      <c r="G481" s="3"/>
      <c r="H481" s="3"/>
      <c r="J481" s="21"/>
      <c r="K481" s="21"/>
    </row>
    <row r="482" spans="1:11">
      <c r="A482" s="29">
        <v>46571</v>
      </c>
      <c r="B482" s="67" t="str">
        <f>VLOOKUP(A482,休日取得計画実績表!$B$15:$F$745,4,FALSE)</f>
        <v>現場閉所</v>
      </c>
      <c r="C482" s="67">
        <f>VLOOKUP(A482,休日取得計画実績表!$B$15:$F$745,5,FALSE)</f>
        <v>0</v>
      </c>
      <c r="D482" s="65" t="str">
        <f t="shared" si="1645"/>
        <v>現場閉所</v>
      </c>
      <c r="G482" s="3"/>
      <c r="H482" s="3"/>
      <c r="J482" s="21"/>
      <c r="K482" s="21"/>
    </row>
    <row r="483" spans="1:11">
      <c r="A483" s="29">
        <v>46572</v>
      </c>
      <c r="B483" s="67" t="str">
        <f>VLOOKUP(A483,休日取得計画実績表!$B$15:$F$745,4,FALSE)</f>
        <v>現場閉所</v>
      </c>
      <c r="C483" s="67">
        <f>VLOOKUP(A483,休日取得計画実績表!$B$15:$F$745,5,FALSE)</f>
        <v>0</v>
      </c>
      <c r="D483" s="65" t="str">
        <f t="shared" si="1645"/>
        <v>現場閉所</v>
      </c>
      <c r="G483" s="3"/>
      <c r="H483" s="3"/>
      <c r="J483" s="21"/>
      <c r="K483" s="21"/>
    </row>
    <row r="484" spans="1:11">
      <c r="A484" s="29">
        <v>46573</v>
      </c>
      <c r="B484" s="67">
        <f>VLOOKUP(A484,休日取得計画実績表!$B$15:$F$745,4,FALSE)</f>
        <v>0</v>
      </c>
      <c r="C484" s="67">
        <f>VLOOKUP(A484,休日取得計画実績表!$B$15:$F$745,5,FALSE)</f>
        <v>0</v>
      </c>
      <c r="D484" s="65">
        <f t="shared" si="1645"/>
        <v>0</v>
      </c>
      <c r="G484" s="3"/>
      <c r="H484" s="3"/>
      <c r="J484" s="21"/>
      <c r="K484" s="21"/>
    </row>
    <row r="485" spans="1:11">
      <c r="A485" s="29">
        <v>46574</v>
      </c>
      <c r="B485" s="67">
        <f>VLOOKUP(A485,休日取得計画実績表!$B$15:$F$745,4,FALSE)</f>
        <v>0</v>
      </c>
      <c r="C485" s="67">
        <f>VLOOKUP(A485,休日取得計画実績表!$B$15:$F$745,5,FALSE)</f>
        <v>0</v>
      </c>
      <c r="D485" s="65">
        <f t="shared" si="1645"/>
        <v>0</v>
      </c>
      <c r="G485" s="3"/>
      <c r="H485" s="3"/>
      <c r="J485" s="21"/>
      <c r="K485" s="21"/>
    </row>
    <row r="486" spans="1:11">
      <c r="A486" s="29">
        <v>46575</v>
      </c>
      <c r="B486" s="67">
        <f>VLOOKUP(A486,休日取得計画実績表!$B$15:$F$745,4,FALSE)</f>
        <v>0</v>
      </c>
      <c r="C486" s="67">
        <f>VLOOKUP(A486,休日取得計画実績表!$B$15:$F$745,5,FALSE)</f>
        <v>0</v>
      </c>
      <c r="D486" s="65">
        <f t="shared" si="1645"/>
        <v>0</v>
      </c>
      <c r="G486" s="3"/>
      <c r="H486" s="3"/>
      <c r="J486" s="21"/>
      <c r="K486" s="21"/>
    </row>
    <row r="487" spans="1:11">
      <c r="A487" s="29">
        <v>46576</v>
      </c>
      <c r="B487" s="67">
        <f>VLOOKUP(A487,休日取得計画実績表!$B$15:$F$745,4,FALSE)</f>
        <v>0</v>
      </c>
      <c r="C487" s="67">
        <f>VLOOKUP(A487,休日取得計画実績表!$B$15:$F$745,5,FALSE)</f>
        <v>0</v>
      </c>
      <c r="D487" s="65">
        <f t="shared" si="1645"/>
        <v>0</v>
      </c>
      <c r="G487" s="3"/>
      <c r="H487" s="3"/>
      <c r="J487" s="21"/>
      <c r="K487" s="21"/>
    </row>
    <row r="488" spans="1:11">
      <c r="A488" s="29">
        <v>46577</v>
      </c>
      <c r="B488" s="67">
        <f>VLOOKUP(A488,休日取得計画実績表!$B$15:$F$745,4,FALSE)</f>
        <v>0</v>
      </c>
      <c r="C488" s="67">
        <f>VLOOKUP(A488,休日取得計画実績表!$B$15:$F$745,5,FALSE)</f>
        <v>0</v>
      </c>
      <c r="D488" s="65">
        <f t="shared" si="1645"/>
        <v>0</v>
      </c>
      <c r="G488" s="3"/>
      <c r="H488" s="3"/>
      <c r="J488" s="21"/>
      <c r="K488" s="21"/>
    </row>
    <row r="489" spans="1:11">
      <c r="A489" s="29">
        <v>46578</v>
      </c>
      <c r="B489" s="67" t="str">
        <f>VLOOKUP(A489,休日取得計画実績表!$B$15:$F$745,4,FALSE)</f>
        <v>現場閉所</v>
      </c>
      <c r="C489" s="67">
        <f>VLOOKUP(A489,休日取得計画実績表!$B$15:$F$745,5,FALSE)</f>
        <v>0</v>
      </c>
      <c r="D489" s="65" t="str">
        <f t="shared" si="1645"/>
        <v>現場閉所</v>
      </c>
      <c r="G489" s="3"/>
      <c r="H489" s="3"/>
      <c r="J489" s="21"/>
      <c r="K489" s="21"/>
    </row>
    <row r="490" spans="1:11">
      <c r="A490" s="29">
        <v>46579</v>
      </c>
      <c r="B490" s="67" t="str">
        <f>VLOOKUP(A490,休日取得計画実績表!$B$15:$F$745,4,FALSE)</f>
        <v>現場閉所</v>
      </c>
      <c r="C490" s="67">
        <f>VLOOKUP(A490,休日取得計画実績表!$B$15:$F$745,5,FALSE)</f>
        <v>0</v>
      </c>
      <c r="D490" s="65" t="str">
        <f t="shared" si="1645"/>
        <v>現場閉所</v>
      </c>
      <c r="G490" s="3"/>
      <c r="H490" s="3"/>
      <c r="J490" s="21"/>
      <c r="K490" s="21"/>
    </row>
    <row r="491" spans="1:11">
      <c r="A491" s="29">
        <v>46580</v>
      </c>
      <c r="B491" s="67" t="str">
        <f>VLOOKUP(A491,休日取得計画実績表!$B$15:$F$745,4,FALSE)</f>
        <v>一時中止</v>
      </c>
      <c r="C491" s="67">
        <f>VLOOKUP(A491,休日取得計画実績表!$B$15:$F$745,5,FALSE)</f>
        <v>0</v>
      </c>
      <c r="D491" s="65" t="str">
        <f t="shared" si="1645"/>
        <v>一時中止</v>
      </c>
      <c r="G491" s="3"/>
      <c r="H491" s="3"/>
      <c r="J491" s="21"/>
      <c r="K491" s="21"/>
    </row>
    <row r="492" spans="1:11">
      <c r="A492" s="29">
        <v>46581</v>
      </c>
      <c r="B492" s="67" t="str">
        <f>VLOOKUP(A492,休日取得計画実績表!$B$15:$F$745,4,FALSE)</f>
        <v>一時中止</v>
      </c>
      <c r="C492" s="67">
        <f>VLOOKUP(A492,休日取得計画実績表!$B$15:$F$745,5,FALSE)</f>
        <v>0</v>
      </c>
      <c r="D492" s="65" t="str">
        <f t="shared" si="1645"/>
        <v>一時中止</v>
      </c>
      <c r="G492" s="3"/>
      <c r="H492" s="3"/>
      <c r="J492" s="21"/>
      <c r="K492" s="21"/>
    </row>
    <row r="493" spans="1:11">
      <c r="A493" s="29">
        <v>46582</v>
      </c>
      <c r="B493" s="67" t="str">
        <f>VLOOKUP(A493,休日取得計画実績表!$B$15:$F$745,4,FALSE)</f>
        <v>一時中止</v>
      </c>
      <c r="C493" s="67">
        <f>VLOOKUP(A493,休日取得計画実績表!$B$15:$F$745,5,FALSE)</f>
        <v>0</v>
      </c>
      <c r="D493" s="65" t="str">
        <f t="shared" si="1645"/>
        <v>一時中止</v>
      </c>
      <c r="G493" s="3"/>
      <c r="H493" s="3"/>
      <c r="J493" s="21"/>
      <c r="K493" s="21"/>
    </row>
    <row r="494" spans="1:11">
      <c r="A494" s="29">
        <v>46583</v>
      </c>
      <c r="B494" s="67" t="str">
        <f>VLOOKUP(A494,休日取得計画実績表!$B$15:$F$745,4,FALSE)</f>
        <v>一時中止</v>
      </c>
      <c r="C494" s="67">
        <f>VLOOKUP(A494,休日取得計画実績表!$B$15:$F$745,5,FALSE)</f>
        <v>0</v>
      </c>
      <c r="D494" s="65" t="str">
        <f t="shared" si="1645"/>
        <v>一時中止</v>
      </c>
      <c r="G494" s="3"/>
      <c r="H494" s="3"/>
      <c r="J494" s="21"/>
      <c r="K494" s="21"/>
    </row>
    <row r="495" spans="1:11">
      <c r="A495" s="29">
        <v>46584</v>
      </c>
      <c r="B495" s="67" t="str">
        <f>VLOOKUP(A495,休日取得計画実績表!$B$15:$F$745,4,FALSE)</f>
        <v>一時中止</v>
      </c>
      <c r="C495" s="67">
        <f>VLOOKUP(A495,休日取得計画実績表!$B$15:$F$745,5,FALSE)</f>
        <v>0</v>
      </c>
      <c r="D495" s="65" t="str">
        <f t="shared" si="1645"/>
        <v>一時中止</v>
      </c>
      <c r="G495" s="3"/>
      <c r="H495" s="3"/>
      <c r="J495" s="21"/>
      <c r="K495" s="21"/>
    </row>
    <row r="496" spans="1:11">
      <c r="A496" s="29">
        <v>46585</v>
      </c>
      <c r="B496" s="67" t="str">
        <f>VLOOKUP(A496,休日取得計画実績表!$B$15:$F$745,4,FALSE)</f>
        <v>現場閉所</v>
      </c>
      <c r="C496" s="67">
        <f>VLOOKUP(A496,休日取得計画実績表!$B$15:$F$745,5,FALSE)</f>
        <v>0</v>
      </c>
      <c r="D496" s="65" t="str">
        <f t="shared" si="1645"/>
        <v>現場閉所</v>
      </c>
      <c r="G496" s="3"/>
      <c r="H496" s="3"/>
      <c r="J496" s="21"/>
      <c r="K496" s="21"/>
    </row>
    <row r="497" spans="1:11">
      <c r="A497" s="29">
        <v>46586</v>
      </c>
      <c r="B497" s="67" t="str">
        <f>VLOOKUP(A497,休日取得計画実績表!$B$15:$F$745,4,FALSE)</f>
        <v>現場閉所</v>
      </c>
      <c r="C497" s="67">
        <f>VLOOKUP(A497,休日取得計画実績表!$B$15:$F$745,5,FALSE)</f>
        <v>0</v>
      </c>
      <c r="D497" s="65" t="str">
        <f t="shared" si="1645"/>
        <v>現場閉所</v>
      </c>
      <c r="G497" s="3"/>
      <c r="H497" s="3"/>
      <c r="J497" s="21"/>
      <c r="K497" s="21"/>
    </row>
    <row r="498" spans="1:11">
      <c r="A498" s="29">
        <v>46587</v>
      </c>
      <c r="B498" s="67">
        <f>VLOOKUP(A498,休日取得計画実績表!$B$15:$F$745,4,FALSE)</f>
        <v>0</v>
      </c>
      <c r="C498" s="67">
        <f>VLOOKUP(A498,休日取得計画実績表!$B$15:$F$745,5,FALSE)</f>
        <v>0</v>
      </c>
      <c r="D498" s="65">
        <f t="shared" si="1645"/>
        <v>0</v>
      </c>
      <c r="G498" s="3"/>
      <c r="H498" s="3"/>
      <c r="J498" s="21"/>
      <c r="K498" s="21"/>
    </row>
    <row r="499" spans="1:11">
      <c r="A499" s="29">
        <v>46588</v>
      </c>
      <c r="B499" s="67">
        <f>VLOOKUP(A499,休日取得計画実績表!$B$15:$F$745,4,FALSE)</f>
        <v>0</v>
      </c>
      <c r="C499" s="67">
        <f>VLOOKUP(A499,休日取得計画実績表!$B$15:$F$745,5,FALSE)</f>
        <v>0</v>
      </c>
      <c r="D499" s="65">
        <f t="shared" si="1645"/>
        <v>0</v>
      </c>
      <c r="G499" s="3"/>
      <c r="H499" s="3"/>
      <c r="J499" s="21"/>
      <c r="K499" s="21"/>
    </row>
    <row r="500" spans="1:11">
      <c r="A500" s="29">
        <v>46589</v>
      </c>
      <c r="B500" s="67">
        <f>VLOOKUP(A500,休日取得計画実績表!$B$15:$F$745,4,FALSE)</f>
        <v>0</v>
      </c>
      <c r="C500" s="67">
        <f>VLOOKUP(A500,休日取得計画実績表!$B$15:$F$745,5,FALSE)</f>
        <v>0</v>
      </c>
      <c r="D500" s="65">
        <f t="shared" si="1645"/>
        <v>0</v>
      </c>
      <c r="G500" s="3"/>
      <c r="H500" s="3"/>
      <c r="J500" s="21"/>
      <c r="K500" s="21"/>
    </row>
    <row r="501" spans="1:11">
      <c r="A501" s="29">
        <v>46590</v>
      </c>
      <c r="B501" s="67">
        <f>VLOOKUP(A501,休日取得計画実績表!$B$15:$F$745,4,FALSE)</f>
        <v>0</v>
      </c>
      <c r="C501" s="67">
        <f>VLOOKUP(A501,休日取得計画実績表!$B$15:$F$745,5,FALSE)</f>
        <v>0</v>
      </c>
      <c r="D501" s="65">
        <f t="shared" si="1645"/>
        <v>0</v>
      </c>
      <c r="G501" s="3"/>
      <c r="H501" s="3"/>
      <c r="J501" s="21"/>
      <c r="K501" s="21"/>
    </row>
    <row r="502" spans="1:11">
      <c r="A502" s="29">
        <v>46591</v>
      </c>
      <c r="B502" s="67">
        <f>VLOOKUP(A502,休日取得計画実績表!$B$15:$F$745,4,FALSE)</f>
        <v>0</v>
      </c>
      <c r="C502" s="67">
        <f>VLOOKUP(A502,休日取得計画実績表!$B$15:$F$745,5,FALSE)</f>
        <v>0</v>
      </c>
      <c r="D502" s="65">
        <f t="shared" si="1645"/>
        <v>0</v>
      </c>
      <c r="G502" s="3"/>
      <c r="H502" s="3"/>
      <c r="J502" s="21"/>
      <c r="K502" s="21"/>
    </row>
    <row r="503" spans="1:11">
      <c r="A503" s="29">
        <v>46592</v>
      </c>
      <c r="B503" s="67" t="str">
        <f>VLOOKUP(A503,休日取得計画実績表!$B$15:$F$745,4,FALSE)</f>
        <v>現場閉所</v>
      </c>
      <c r="C503" s="67">
        <f>VLOOKUP(A503,休日取得計画実績表!$B$15:$F$745,5,FALSE)</f>
        <v>0</v>
      </c>
      <c r="D503" s="65" t="str">
        <f t="shared" si="1645"/>
        <v>現場閉所</v>
      </c>
      <c r="G503" s="3"/>
      <c r="H503" s="3"/>
      <c r="J503" s="21"/>
      <c r="K503" s="21"/>
    </row>
    <row r="504" spans="1:11">
      <c r="A504" s="29">
        <v>46593</v>
      </c>
      <c r="B504" s="67" t="str">
        <f>VLOOKUP(A504,休日取得計画実績表!$B$15:$F$745,4,FALSE)</f>
        <v>現場閉所</v>
      </c>
      <c r="C504" s="67">
        <f>VLOOKUP(A504,休日取得計画実績表!$B$15:$F$745,5,FALSE)</f>
        <v>0</v>
      </c>
      <c r="D504" s="65" t="str">
        <f t="shared" si="1645"/>
        <v>現場閉所</v>
      </c>
      <c r="G504" s="3"/>
      <c r="H504" s="3"/>
      <c r="J504" s="21"/>
      <c r="K504" s="21"/>
    </row>
    <row r="505" spans="1:11">
      <c r="A505" s="29">
        <v>46594</v>
      </c>
      <c r="B505" s="67">
        <f>VLOOKUP(A505,休日取得計画実績表!$B$15:$F$745,4,FALSE)</f>
        <v>0</v>
      </c>
      <c r="C505" s="67">
        <f>VLOOKUP(A505,休日取得計画実績表!$B$15:$F$745,5,FALSE)</f>
        <v>0</v>
      </c>
      <c r="D505" s="65">
        <f t="shared" si="1645"/>
        <v>0</v>
      </c>
      <c r="G505" s="3"/>
      <c r="H505" s="3"/>
      <c r="J505" s="21"/>
      <c r="K505" s="21"/>
    </row>
    <row r="506" spans="1:11">
      <c r="A506" s="29">
        <v>46595</v>
      </c>
      <c r="B506" s="67">
        <f>VLOOKUP(A506,休日取得計画実績表!$B$15:$F$745,4,FALSE)</f>
        <v>0</v>
      </c>
      <c r="C506" s="67">
        <f>VLOOKUP(A506,休日取得計画実績表!$B$15:$F$745,5,FALSE)</f>
        <v>0</v>
      </c>
      <c r="D506" s="65">
        <f t="shared" si="1645"/>
        <v>0</v>
      </c>
      <c r="G506" s="3"/>
      <c r="H506" s="3"/>
      <c r="J506" s="21"/>
      <c r="K506" s="21"/>
    </row>
    <row r="507" spans="1:11">
      <c r="A507" s="29">
        <v>46596</v>
      </c>
      <c r="B507" s="67">
        <f>VLOOKUP(A507,休日取得計画実績表!$B$15:$F$745,4,FALSE)</f>
        <v>0</v>
      </c>
      <c r="C507" s="67">
        <f>VLOOKUP(A507,休日取得計画実績表!$B$15:$F$745,5,FALSE)</f>
        <v>0</v>
      </c>
      <c r="D507" s="65">
        <f t="shared" si="1645"/>
        <v>0</v>
      </c>
      <c r="G507" s="3"/>
      <c r="H507" s="3"/>
      <c r="J507" s="21"/>
      <c r="K507" s="21"/>
    </row>
    <row r="508" spans="1:11">
      <c r="A508" s="29">
        <v>46597</v>
      </c>
      <c r="B508" s="67">
        <f>VLOOKUP(A508,休日取得計画実績表!$B$15:$F$745,4,FALSE)</f>
        <v>0</v>
      </c>
      <c r="C508" s="67">
        <f>VLOOKUP(A508,休日取得計画実績表!$B$15:$F$745,5,FALSE)</f>
        <v>0</v>
      </c>
      <c r="D508" s="65">
        <f t="shared" si="1645"/>
        <v>0</v>
      </c>
      <c r="G508" s="3"/>
      <c r="H508" s="3"/>
      <c r="J508" s="21"/>
      <c r="K508" s="21"/>
    </row>
    <row r="509" spans="1:11">
      <c r="A509" s="29">
        <v>46598</v>
      </c>
      <c r="B509" s="67">
        <f>VLOOKUP(A509,休日取得計画実績表!$B$15:$F$745,4,FALSE)</f>
        <v>0</v>
      </c>
      <c r="C509" s="67">
        <f>VLOOKUP(A509,休日取得計画実績表!$B$15:$F$745,5,FALSE)</f>
        <v>0</v>
      </c>
      <c r="D509" s="65">
        <f t="shared" si="1645"/>
        <v>0</v>
      </c>
      <c r="G509" s="3"/>
      <c r="H509" s="3"/>
      <c r="J509" s="21"/>
      <c r="K509" s="21"/>
    </row>
    <row r="510" spans="1:11">
      <c r="A510" s="29">
        <v>46599</v>
      </c>
      <c r="B510" s="67" t="str">
        <f>VLOOKUP(A510,休日取得計画実績表!$B$15:$F$745,4,FALSE)</f>
        <v>現場閉所</v>
      </c>
      <c r="C510" s="67">
        <f>VLOOKUP(A510,休日取得計画実績表!$B$15:$F$745,5,FALSE)</f>
        <v>0</v>
      </c>
      <c r="D510" s="65" t="str">
        <f t="shared" si="1645"/>
        <v>現場閉所</v>
      </c>
      <c r="G510" s="3"/>
      <c r="H510" s="3"/>
      <c r="J510" s="21"/>
      <c r="K510" s="21"/>
    </row>
    <row r="511" spans="1:11">
      <c r="A511" s="29">
        <v>46600</v>
      </c>
      <c r="B511" s="67" t="str">
        <f>VLOOKUP(A511,休日取得計画実績表!$B$15:$F$745,4,FALSE)</f>
        <v>現場閉所</v>
      </c>
      <c r="C511" s="67">
        <f>VLOOKUP(A511,休日取得計画実績表!$B$15:$F$745,5,FALSE)</f>
        <v>0</v>
      </c>
      <c r="D511" s="65" t="str">
        <f t="shared" si="1645"/>
        <v>現場閉所</v>
      </c>
      <c r="G511" s="3"/>
      <c r="H511" s="3"/>
      <c r="J511" s="21"/>
      <c r="K511" s="21"/>
    </row>
    <row r="512" spans="1:11">
      <c r="A512" s="29">
        <v>46601</v>
      </c>
      <c r="B512" s="67">
        <f>VLOOKUP(A512,休日取得計画実績表!$B$15:$F$745,4,FALSE)</f>
        <v>0</v>
      </c>
      <c r="C512" s="67" t="str">
        <f>VLOOKUP(A512,休日取得計画実績表!$B$15:$F$745,5,FALSE)</f>
        <v>指定対象外週</v>
      </c>
      <c r="D512" s="65" t="str">
        <f t="shared" si="1645"/>
        <v>指定対象外週</v>
      </c>
      <c r="G512" s="3"/>
      <c r="H512" s="3"/>
      <c r="J512" s="21"/>
      <c r="K512" s="21"/>
    </row>
    <row r="513" spans="1:11">
      <c r="A513" s="29">
        <v>46602</v>
      </c>
      <c r="B513" s="67">
        <f>VLOOKUP(A513,休日取得計画実績表!$B$15:$F$745,4,FALSE)</f>
        <v>0</v>
      </c>
      <c r="C513" s="67" t="str">
        <f>VLOOKUP(A513,休日取得計画実績表!$B$15:$F$745,5,FALSE)</f>
        <v>指定対象外週</v>
      </c>
      <c r="D513" s="65" t="str">
        <f t="shared" si="1645"/>
        <v>指定対象外週</v>
      </c>
      <c r="G513" s="3"/>
      <c r="H513" s="3"/>
      <c r="J513" s="21"/>
      <c r="K513" s="21"/>
    </row>
    <row r="514" spans="1:11">
      <c r="A514" s="29">
        <v>46603</v>
      </c>
      <c r="B514" s="67">
        <f>VLOOKUP(A514,休日取得計画実績表!$B$15:$F$745,4,FALSE)</f>
        <v>0</v>
      </c>
      <c r="C514" s="67" t="str">
        <f>VLOOKUP(A514,休日取得計画実績表!$B$15:$F$745,5,FALSE)</f>
        <v>指定対象外週</v>
      </c>
      <c r="D514" s="65" t="str">
        <f t="shared" si="1645"/>
        <v>指定対象外週</v>
      </c>
      <c r="G514" s="3"/>
      <c r="H514" s="3"/>
      <c r="J514" s="21"/>
      <c r="K514" s="21"/>
    </row>
    <row r="515" spans="1:11">
      <c r="A515" s="29">
        <v>46604</v>
      </c>
      <c r="B515" s="67">
        <f>VLOOKUP(A515,休日取得計画実績表!$B$15:$F$745,4,FALSE)</f>
        <v>0</v>
      </c>
      <c r="C515" s="67" t="str">
        <f>VLOOKUP(A515,休日取得計画実績表!$B$15:$F$745,5,FALSE)</f>
        <v>指定対象外週</v>
      </c>
      <c r="D515" s="65" t="str">
        <f t="shared" si="1645"/>
        <v>指定対象外週</v>
      </c>
      <c r="G515" s="3"/>
      <c r="H515" s="3"/>
      <c r="J515" s="21"/>
      <c r="K515" s="21"/>
    </row>
    <row r="516" spans="1:11">
      <c r="A516" s="29">
        <v>46605</v>
      </c>
      <c r="B516" s="67">
        <f>VLOOKUP(A516,休日取得計画実績表!$B$15:$F$745,4,FALSE)</f>
        <v>0</v>
      </c>
      <c r="C516" s="67" t="str">
        <f>VLOOKUP(A516,休日取得計画実績表!$B$15:$F$745,5,FALSE)</f>
        <v>指定対象外週</v>
      </c>
      <c r="D516" s="65" t="str">
        <f t="shared" si="1645"/>
        <v>指定対象外週</v>
      </c>
      <c r="G516" s="3"/>
      <c r="H516" s="3"/>
      <c r="J516" s="21"/>
      <c r="K516" s="21"/>
    </row>
    <row r="517" spans="1:11">
      <c r="A517" s="29">
        <v>46606</v>
      </c>
      <c r="B517" s="67" t="str">
        <f>VLOOKUP(A517,休日取得計画実績表!$B$15:$F$745,4,FALSE)</f>
        <v>現場閉所</v>
      </c>
      <c r="C517" s="67" t="str">
        <f>VLOOKUP(A517,休日取得計画実績表!$B$15:$F$745,5,FALSE)</f>
        <v>指定対象外週</v>
      </c>
      <c r="D517" s="65" t="str">
        <f t="shared" si="1645"/>
        <v>指定対象外週</v>
      </c>
      <c r="G517" s="3"/>
      <c r="H517" s="3"/>
      <c r="J517" s="21"/>
      <c r="K517" s="21"/>
    </row>
    <row r="518" spans="1:11">
      <c r="A518" s="29">
        <v>46607</v>
      </c>
      <c r="B518" s="67" t="str">
        <f>VLOOKUP(A518,休日取得計画実績表!$B$15:$F$745,4,FALSE)</f>
        <v>現場閉所</v>
      </c>
      <c r="C518" s="67" t="str">
        <f>VLOOKUP(A518,休日取得計画実績表!$B$15:$F$745,5,FALSE)</f>
        <v>指定対象外週</v>
      </c>
      <c r="D518" s="65" t="str">
        <f t="shared" si="1645"/>
        <v>指定対象外週</v>
      </c>
      <c r="G518" s="3"/>
      <c r="H518" s="3"/>
      <c r="J518" s="21"/>
      <c r="K518" s="21"/>
    </row>
    <row r="519" spans="1:11">
      <c r="A519" s="29">
        <v>46608</v>
      </c>
      <c r="B519" s="67">
        <f>VLOOKUP(A519,休日取得計画実績表!$B$15:$F$745,4,FALSE)</f>
        <v>0</v>
      </c>
      <c r="C519" s="67" t="str">
        <f>VLOOKUP(A519,休日取得計画実績表!$B$15:$F$745,5,FALSE)</f>
        <v>指定対象外週</v>
      </c>
      <c r="D519" s="65" t="str">
        <f t="shared" si="1645"/>
        <v>指定対象外週</v>
      </c>
      <c r="G519" s="3"/>
      <c r="H519" s="3"/>
      <c r="J519" s="21"/>
      <c r="K519" s="21"/>
    </row>
    <row r="520" spans="1:11">
      <c r="A520" s="29">
        <v>46609</v>
      </c>
      <c r="B520" s="67">
        <f>VLOOKUP(A520,休日取得計画実績表!$B$15:$F$745,4,FALSE)</f>
        <v>0</v>
      </c>
      <c r="C520" s="67" t="str">
        <f>VLOOKUP(A520,休日取得計画実績表!$B$15:$F$745,5,FALSE)</f>
        <v>指定対象外週</v>
      </c>
      <c r="D520" s="65" t="str">
        <f t="shared" si="1645"/>
        <v>指定対象外週</v>
      </c>
      <c r="G520" s="3"/>
      <c r="H520" s="3"/>
      <c r="J520" s="21"/>
      <c r="K520" s="21"/>
    </row>
    <row r="521" spans="1:11">
      <c r="A521" s="29">
        <v>46610</v>
      </c>
      <c r="B521" s="67">
        <f>VLOOKUP(A521,休日取得計画実績表!$B$15:$F$745,4,FALSE)</f>
        <v>0</v>
      </c>
      <c r="C521" s="67" t="str">
        <f>VLOOKUP(A521,休日取得計画実績表!$B$15:$F$745,5,FALSE)</f>
        <v>指定対象外週</v>
      </c>
      <c r="D521" s="65" t="str">
        <f t="shared" si="1645"/>
        <v>指定対象外週</v>
      </c>
      <c r="G521" s="3"/>
      <c r="H521" s="3"/>
      <c r="J521" s="21"/>
      <c r="K521" s="21"/>
    </row>
    <row r="522" spans="1:11">
      <c r="A522" s="29">
        <v>46611</v>
      </c>
      <c r="B522" s="67">
        <f>VLOOKUP(A522,休日取得計画実績表!$B$15:$F$745,4,FALSE)</f>
        <v>0</v>
      </c>
      <c r="C522" s="67" t="str">
        <f>VLOOKUP(A522,休日取得計画実績表!$B$15:$F$745,5,FALSE)</f>
        <v>指定対象外週</v>
      </c>
      <c r="D522" s="65" t="str">
        <f t="shared" si="1645"/>
        <v>指定対象外週</v>
      </c>
      <c r="G522" s="3"/>
      <c r="H522" s="3"/>
      <c r="J522" s="21"/>
      <c r="K522" s="21"/>
    </row>
    <row r="523" spans="1:11">
      <c r="A523" s="29">
        <v>46612</v>
      </c>
      <c r="B523" s="67">
        <f>VLOOKUP(A523,休日取得計画実績表!$B$15:$F$745,4,FALSE)</f>
        <v>0</v>
      </c>
      <c r="C523" s="67" t="str">
        <f>VLOOKUP(A523,休日取得計画実績表!$B$15:$F$745,5,FALSE)</f>
        <v>指定対象外週</v>
      </c>
      <c r="D523" s="65" t="str">
        <f t="shared" si="1645"/>
        <v>指定対象外週</v>
      </c>
      <c r="G523" s="3"/>
      <c r="H523" s="3"/>
      <c r="J523" s="21"/>
      <c r="K523" s="21"/>
    </row>
    <row r="524" spans="1:11">
      <c r="A524" s="29">
        <v>46613</v>
      </c>
      <c r="B524" s="67">
        <f>VLOOKUP(A524,休日取得計画実績表!$B$15:$F$745,4,FALSE)</f>
        <v>0</v>
      </c>
      <c r="C524" s="67" t="str">
        <f>VLOOKUP(A524,休日取得計画実績表!$B$15:$F$745,5,FALSE)</f>
        <v>指定対象外週</v>
      </c>
      <c r="D524" s="65" t="str">
        <f t="shared" si="1645"/>
        <v>指定対象外週</v>
      </c>
      <c r="G524" s="3"/>
      <c r="H524" s="3"/>
      <c r="J524" s="21"/>
      <c r="K524" s="21"/>
    </row>
    <row r="525" spans="1:11">
      <c r="A525" s="29">
        <v>46614</v>
      </c>
      <c r="B525" s="67" t="str">
        <f>VLOOKUP(A525,休日取得計画実績表!$B$15:$F$745,4,FALSE)</f>
        <v>現場閉所</v>
      </c>
      <c r="C525" s="67" t="str">
        <f>VLOOKUP(A525,休日取得計画実績表!$B$15:$F$745,5,FALSE)</f>
        <v>指定対象外週</v>
      </c>
      <c r="D525" s="65" t="str">
        <f t="shared" si="1645"/>
        <v>指定対象外週</v>
      </c>
      <c r="G525" s="3"/>
      <c r="H525" s="3"/>
      <c r="J525" s="21"/>
      <c r="K525" s="21"/>
    </row>
    <row r="526" spans="1:11">
      <c r="A526" s="29">
        <v>46615</v>
      </c>
      <c r="B526" s="67">
        <f>VLOOKUP(A526,休日取得計画実績表!$B$15:$F$745,4,FALSE)</f>
        <v>0</v>
      </c>
      <c r="C526" s="67" t="str">
        <f>VLOOKUP(A526,休日取得計画実績表!$B$15:$F$745,5,FALSE)</f>
        <v>指定対象外週</v>
      </c>
      <c r="D526" s="65" t="str">
        <f t="shared" si="1645"/>
        <v>指定対象外週</v>
      </c>
      <c r="G526" s="3"/>
      <c r="H526" s="3"/>
      <c r="J526" s="21"/>
      <c r="K526" s="21"/>
    </row>
    <row r="527" spans="1:11">
      <c r="A527" s="29">
        <v>46616</v>
      </c>
      <c r="B527" s="67">
        <f>VLOOKUP(A527,休日取得計画実績表!$B$15:$F$745,4,FALSE)</f>
        <v>0</v>
      </c>
      <c r="C527" s="67" t="str">
        <f>VLOOKUP(A527,休日取得計画実績表!$B$15:$F$745,5,FALSE)</f>
        <v>指定対象外週</v>
      </c>
      <c r="D527" s="65" t="str">
        <f t="shared" si="1645"/>
        <v>指定対象外週</v>
      </c>
      <c r="G527" s="3"/>
      <c r="H527" s="3"/>
      <c r="J527" s="21"/>
      <c r="K527" s="21"/>
    </row>
    <row r="528" spans="1:11">
      <c r="A528" s="29">
        <v>46617</v>
      </c>
      <c r="B528" s="67">
        <f>VLOOKUP(A528,休日取得計画実績表!$B$15:$F$745,4,FALSE)</f>
        <v>0</v>
      </c>
      <c r="C528" s="67" t="str">
        <f>VLOOKUP(A528,休日取得計画実績表!$B$15:$F$745,5,FALSE)</f>
        <v>指定対象外週</v>
      </c>
      <c r="D528" s="65" t="str">
        <f t="shared" si="1645"/>
        <v>指定対象外週</v>
      </c>
      <c r="G528" s="3"/>
      <c r="H528" s="3"/>
      <c r="J528" s="21"/>
      <c r="K528" s="21"/>
    </row>
    <row r="529" spans="1:11">
      <c r="A529" s="29">
        <v>46618</v>
      </c>
      <c r="B529" s="67">
        <f>VLOOKUP(A529,休日取得計画実績表!$B$15:$F$745,4,FALSE)</f>
        <v>0</v>
      </c>
      <c r="C529" s="67" t="str">
        <f>VLOOKUP(A529,休日取得計画実績表!$B$15:$F$745,5,FALSE)</f>
        <v>指定対象外週</v>
      </c>
      <c r="D529" s="65" t="str">
        <f t="shared" si="1645"/>
        <v>指定対象外週</v>
      </c>
      <c r="G529" s="3"/>
      <c r="H529" s="3"/>
      <c r="J529" s="21"/>
      <c r="K529" s="21"/>
    </row>
    <row r="530" spans="1:11">
      <c r="A530" s="29">
        <v>46619</v>
      </c>
      <c r="B530" s="67">
        <f>VLOOKUP(A530,休日取得計画実績表!$B$15:$F$745,4,FALSE)</f>
        <v>0</v>
      </c>
      <c r="C530" s="67" t="str">
        <f>VLOOKUP(A530,休日取得計画実績表!$B$15:$F$745,5,FALSE)</f>
        <v>指定対象外週</v>
      </c>
      <c r="D530" s="65" t="str">
        <f t="shared" si="1645"/>
        <v>指定対象外週</v>
      </c>
      <c r="G530" s="3"/>
      <c r="H530" s="3"/>
      <c r="J530" s="21"/>
      <c r="K530" s="21"/>
    </row>
    <row r="531" spans="1:11">
      <c r="A531" s="29">
        <v>46620</v>
      </c>
      <c r="B531" s="67">
        <f>VLOOKUP(A531,休日取得計画実績表!$B$15:$F$745,4,FALSE)</f>
        <v>0</v>
      </c>
      <c r="C531" s="67" t="str">
        <f>VLOOKUP(A531,休日取得計画実績表!$B$15:$F$745,5,FALSE)</f>
        <v>指定対象外週</v>
      </c>
      <c r="D531" s="65" t="str">
        <f t="shared" si="1645"/>
        <v>指定対象外週</v>
      </c>
      <c r="G531" s="3"/>
      <c r="H531" s="3"/>
      <c r="J531" s="21"/>
      <c r="K531" s="21"/>
    </row>
    <row r="532" spans="1:11">
      <c r="A532" s="29">
        <v>46621</v>
      </c>
      <c r="B532" s="67">
        <f>VLOOKUP(A532,休日取得計画実績表!$B$15:$F$745,4,FALSE)</f>
        <v>0</v>
      </c>
      <c r="C532" s="67" t="str">
        <f>VLOOKUP(A532,休日取得計画実績表!$B$15:$F$745,5,FALSE)</f>
        <v>指定対象外週</v>
      </c>
      <c r="D532" s="65" t="str">
        <f t="shared" si="1645"/>
        <v>指定対象外週</v>
      </c>
      <c r="G532" s="3"/>
      <c r="H532" s="3"/>
      <c r="J532" s="21"/>
      <c r="K532" s="21"/>
    </row>
    <row r="533" spans="1:11">
      <c r="A533" s="29">
        <v>46622</v>
      </c>
      <c r="B533" s="67">
        <f>VLOOKUP(A533,休日取得計画実績表!$B$15:$F$745,4,FALSE)</f>
        <v>0</v>
      </c>
      <c r="C533" s="67" t="str">
        <f>VLOOKUP(A533,休日取得計画実績表!$B$15:$F$745,5,FALSE)</f>
        <v>指定対象外週</v>
      </c>
      <c r="D533" s="65" t="str">
        <f t="shared" si="1645"/>
        <v>指定対象外週</v>
      </c>
      <c r="G533" s="3"/>
      <c r="H533" s="3"/>
      <c r="J533" s="21"/>
      <c r="K533" s="21"/>
    </row>
    <row r="534" spans="1:11">
      <c r="A534" s="29">
        <v>46623</v>
      </c>
      <c r="B534" s="67">
        <f>VLOOKUP(A534,休日取得計画実績表!$B$15:$F$745,4,FALSE)</f>
        <v>0</v>
      </c>
      <c r="C534" s="67" t="str">
        <f>VLOOKUP(A534,休日取得計画実績表!$B$15:$F$745,5,FALSE)</f>
        <v>指定対象外週</v>
      </c>
      <c r="D534" s="65" t="str">
        <f t="shared" si="1645"/>
        <v>指定対象外週</v>
      </c>
      <c r="G534" s="3"/>
      <c r="H534" s="3"/>
      <c r="J534" s="21"/>
      <c r="K534" s="21"/>
    </row>
    <row r="535" spans="1:11">
      <c r="A535" s="29">
        <v>46624</v>
      </c>
      <c r="B535" s="67">
        <f>VLOOKUP(A535,休日取得計画実績表!$B$15:$F$745,4,FALSE)</f>
        <v>0</v>
      </c>
      <c r="C535" s="67" t="str">
        <f>VLOOKUP(A535,休日取得計画実績表!$B$15:$F$745,5,FALSE)</f>
        <v>指定対象外週</v>
      </c>
      <c r="D535" s="65" t="str">
        <f t="shared" si="1645"/>
        <v>指定対象外週</v>
      </c>
      <c r="G535" s="3"/>
      <c r="H535" s="3"/>
      <c r="J535" s="21"/>
      <c r="K535" s="21"/>
    </row>
    <row r="536" spans="1:11">
      <c r="A536" s="29">
        <v>46625</v>
      </c>
      <c r="B536" s="67">
        <f>VLOOKUP(A536,休日取得計画実績表!$B$15:$F$745,4,FALSE)</f>
        <v>0</v>
      </c>
      <c r="C536" s="67" t="str">
        <f>VLOOKUP(A536,休日取得計画実績表!$B$15:$F$745,5,FALSE)</f>
        <v>指定対象外週</v>
      </c>
      <c r="D536" s="65" t="str">
        <f t="shared" si="1645"/>
        <v>指定対象外週</v>
      </c>
      <c r="G536" s="3"/>
      <c r="H536" s="3"/>
      <c r="J536" s="21"/>
      <c r="K536" s="21"/>
    </row>
    <row r="537" spans="1:11">
      <c r="A537" s="29">
        <v>46626</v>
      </c>
      <c r="B537" s="67">
        <f>VLOOKUP(A537,休日取得計画実績表!$B$15:$F$745,4,FALSE)</f>
        <v>0</v>
      </c>
      <c r="C537" s="67" t="str">
        <f>VLOOKUP(A537,休日取得計画実績表!$B$15:$F$745,5,FALSE)</f>
        <v>指定対象外週</v>
      </c>
      <c r="D537" s="65" t="str">
        <f t="shared" si="1645"/>
        <v>指定対象外週</v>
      </c>
      <c r="G537" s="3"/>
      <c r="H537" s="3"/>
      <c r="J537" s="21"/>
      <c r="K537" s="21"/>
    </row>
    <row r="538" spans="1:11">
      <c r="A538" s="29">
        <v>46627</v>
      </c>
      <c r="B538" s="67">
        <f>VLOOKUP(A538,休日取得計画実績表!$B$15:$F$745,4,FALSE)</f>
        <v>0</v>
      </c>
      <c r="C538" s="67" t="str">
        <f>VLOOKUP(A538,休日取得計画実績表!$B$15:$F$745,5,FALSE)</f>
        <v>指定対象外週</v>
      </c>
      <c r="D538" s="65" t="str">
        <f t="shared" si="1645"/>
        <v>指定対象外週</v>
      </c>
      <c r="G538" s="3"/>
      <c r="H538" s="3"/>
      <c r="J538" s="21"/>
      <c r="K538" s="21"/>
    </row>
    <row r="539" spans="1:11">
      <c r="A539" s="29">
        <v>46628</v>
      </c>
      <c r="B539" s="67" t="str">
        <f>VLOOKUP(A539,休日取得計画実績表!$B$15:$F$745,4,FALSE)</f>
        <v>現場閉所</v>
      </c>
      <c r="C539" s="67" t="str">
        <f>VLOOKUP(A539,休日取得計画実績表!$B$15:$F$745,5,FALSE)</f>
        <v>指定対象外週</v>
      </c>
      <c r="D539" s="65" t="str">
        <f t="shared" si="1645"/>
        <v>指定対象外週</v>
      </c>
      <c r="G539" s="3"/>
      <c r="H539" s="3"/>
      <c r="J539" s="21"/>
      <c r="K539" s="21"/>
    </row>
    <row r="540" spans="1:11">
      <c r="A540" s="29">
        <v>46629</v>
      </c>
      <c r="B540" s="67">
        <f>VLOOKUP(A540,休日取得計画実績表!$B$15:$F$745,4,FALSE)</f>
        <v>0</v>
      </c>
      <c r="C540" s="67" t="str">
        <f>VLOOKUP(A540,休日取得計画実績表!$B$15:$F$745,5,FALSE)</f>
        <v>指定対象外週</v>
      </c>
      <c r="D540" s="65" t="str">
        <f t="shared" si="1645"/>
        <v>指定対象外週</v>
      </c>
      <c r="G540" s="3"/>
      <c r="H540" s="3"/>
      <c r="J540" s="21"/>
      <c r="K540" s="21"/>
    </row>
    <row r="541" spans="1:11">
      <c r="A541" s="29">
        <v>46630</v>
      </c>
      <c r="B541" s="67">
        <f>VLOOKUP(A541,休日取得計画実績表!$B$15:$F$745,4,FALSE)</f>
        <v>0</v>
      </c>
      <c r="C541" s="67" t="str">
        <f>VLOOKUP(A541,休日取得計画実績表!$B$15:$F$745,5,FALSE)</f>
        <v>指定対象外週</v>
      </c>
      <c r="D541" s="65" t="str">
        <f t="shared" si="1645"/>
        <v>指定対象外週</v>
      </c>
      <c r="G541" s="3"/>
      <c r="H541" s="3"/>
      <c r="J541" s="21"/>
      <c r="K541" s="21"/>
    </row>
    <row r="542" spans="1:11">
      <c r="A542" s="29">
        <v>46631</v>
      </c>
      <c r="B542" s="67">
        <f>VLOOKUP(A542,休日取得計画実績表!$B$15:$F$745,4,FALSE)</f>
        <v>0</v>
      </c>
      <c r="C542" s="67" t="str">
        <f>VLOOKUP(A542,休日取得計画実績表!$B$15:$F$745,5,FALSE)</f>
        <v>指定対象外週</v>
      </c>
      <c r="D542" s="65" t="str">
        <f t="shared" ref="D542:D605" si="1646">IF(C542="指定対象外週","指定対象外週",B542)</f>
        <v>指定対象外週</v>
      </c>
      <c r="G542" s="3"/>
      <c r="H542" s="3"/>
      <c r="J542" s="21"/>
      <c r="K542" s="21"/>
    </row>
    <row r="543" spans="1:11">
      <c r="A543" s="29">
        <v>46632</v>
      </c>
      <c r="B543" s="67">
        <f>VLOOKUP(A543,休日取得計画実績表!$B$15:$F$745,4,FALSE)</f>
        <v>0</v>
      </c>
      <c r="C543" s="67" t="str">
        <f>VLOOKUP(A543,休日取得計画実績表!$B$15:$F$745,5,FALSE)</f>
        <v>指定対象外週</v>
      </c>
      <c r="D543" s="65" t="str">
        <f t="shared" si="1646"/>
        <v>指定対象外週</v>
      </c>
      <c r="G543" s="3"/>
      <c r="H543" s="3"/>
      <c r="J543" s="21"/>
      <c r="K543" s="21"/>
    </row>
    <row r="544" spans="1:11">
      <c r="A544" s="29">
        <v>46633</v>
      </c>
      <c r="B544" s="67">
        <f>VLOOKUP(A544,休日取得計画実績表!$B$15:$F$745,4,FALSE)</f>
        <v>0</v>
      </c>
      <c r="C544" s="67" t="str">
        <f>VLOOKUP(A544,休日取得計画実績表!$B$15:$F$745,5,FALSE)</f>
        <v>指定対象外週</v>
      </c>
      <c r="D544" s="65" t="str">
        <f t="shared" si="1646"/>
        <v>指定対象外週</v>
      </c>
      <c r="G544" s="3"/>
      <c r="H544" s="3"/>
      <c r="J544" s="21"/>
      <c r="K544" s="21"/>
    </row>
    <row r="545" spans="1:11">
      <c r="A545" s="29">
        <v>46634</v>
      </c>
      <c r="B545" s="67" t="str">
        <f>VLOOKUP(A545,休日取得計画実績表!$B$15:$F$745,4,FALSE)</f>
        <v>現場閉所</v>
      </c>
      <c r="C545" s="67" t="str">
        <f>VLOOKUP(A545,休日取得計画実績表!$B$15:$F$745,5,FALSE)</f>
        <v>指定対象外週</v>
      </c>
      <c r="D545" s="65" t="str">
        <f t="shared" si="1646"/>
        <v>指定対象外週</v>
      </c>
      <c r="G545" s="3"/>
      <c r="H545" s="3"/>
      <c r="J545" s="21"/>
      <c r="K545" s="21"/>
    </row>
    <row r="546" spans="1:11">
      <c r="A546" s="29">
        <v>46635</v>
      </c>
      <c r="B546" s="67" t="str">
        <f>VLOOKUP(A546,休日取得計画実績表!$B$15:$F$745,4,FALSE)</f>
        <v>現場閉所</v>
      </c>
      <c r="C546" s="67" t="str">
        <f>VLOOKUP(A546,休日取得計画実績表!$B$15:$F$745,5,FALSE)</f>
        <v>指定対象外週</v>
      </c>
      <c r="D546" s="65" t="str">
        <f t="shared" si="1646"/>
        <v>指定対象外週</v>
      </c>
      <c r="G546" s="3"/>
      <c r="H546" s="3"/>
      <c r="J546" s="21"/>
      <c r="K546" s="21"/>
    </row>
    <row r="547" spans="1:11">
      <c r="A547" s="29">
        <v>46636</v>
      </c>
      <c r="B547" s="67">
        <f>VLOOKUP(A547,休日取得計画実績表!$B$15:$F$745,4,FALSE)</f>
        <v>0</v>
      </c>
      <c r="C547" s="67">
        <f>VLOOKUP(A547,休日取得計画実績表!$B$15:$F$745,5,FALSE)</f>
        <v>0</v>
      </c>
      <c r="D547" s="65">
        <f t="shared" si="1646"/>
        <v>0</v>
      </c>
      <c r="G547" s="3"/>
      <c r="H547" s="3"/>
      <c r="J547" s="21"/>
      <c r="K547" s="21"/>
    </row>
    <row r="548" spans="1:11">
      <c r="A548" s="29">
        <v>46637</v>
      </c>
      <c r="B548" s="67">
        <f>VLOOKUP(A548,休日取得計画実績表!$B$15:$F$745,4,FALSE)</f>
        <v>0</v>
      </c>
      <c r="C548" s="67">
        <f>VLOOKUP(A548,休日取得計画実績表!$B$15:$F$745,5,FALSE)</f>
        <v>0</v>
      </c>
      <c r="D548" s="65">
        <f t="shared" si="1646"/>
        <v>0</v>
      </c>
      <c r="G548" s="3"/>
      <c r="H548" s="3"/>
      <c r="J548" s="21"/>
      <c r="K548" s="21"/>
    </row>
    <row r="549" spans="1:11">
      <c r="A549" s="29">
        <v>46638</v>
      </c>
      <c r="B549" s="67">
        <f>VLOOKUP(A549,休日取得計画実績表!$B$15:$F$745,4,FALSE)</f>
        <v>0</v>
      </c>
      <c r="C549" s="67">
        <f>VLOOKUP(A549,休日取得計画実績表!$B$15:$F$745,5,FALSE)</f>
        <v>0</v>
      </c>
      <c r="D549" s="65">
        <f t="shared" si="1646"/>
        <v>0</v>
      </c>
      <c r="G549" s="3"/>
      <c r="H549" s="3"/>
      <c r="J549" s="21"/>
      <c r="K549" s="21"/>
    </row>
    <row r="550" spans="1:11">
      <c r="A550" s="29">
        <v>46639</v>
      </c>
      <c r="B550" s="67">
        <f>VLOOKUP(A550,休日取得計画実績表!$B$15:$F$745,4,FALSE)</f>
        <v>0</v>
      </c>
      <c r="C550" s="67">
        <f>VLOOKUP(A550,休日取得計画実績表!$B$15:$F$745,5,FALSE)</f>
        <v>0</v>
      </c>
      <c r="D550" s="65">
        <f t="shared" si="1646"/>
        <v>0</v>
      </c>
      <c r="G550" s="3"/>
      <c r="H550" s="3"/>
      <c r="J550" s="21"/>
      <c r="K550" s="21"/>
    </row>
    <row r="551" spans="1:11">
      <c r="A551" s="29">
        <v>46640</v>
      </c>
      <c r="B551" s="67">
        <f>VLOOKUP(A551,休日取得計画実績表!$B$15:$F$745,4,FALSE)</f>
        <v>0</v>
      </c>
      <c r="C551" s="67">
        <f>VLOOKUP(A551,休日取得計画実績表!$B$15:$F$745,5,FALSE)</f>
        <v>0</v>
      </c>
      <c r="D551" s="65">
        <f t="shared" si="1646"/>
        <v>0</v>
      </c>
      <c r="G551" s="3"/>
      <c r="H551" s="3"/>
      <c r="J551" s="21"/>
      <c r="K551" s="21"/>
    </row>
    <row r="552" spans="1:11">
      <c r="A552" s="29">
        <v>46641</v>
      </c>
      <c r="B552" s="67" t="str">
        <f>VLOOKUP(A552,休日取得計画実績表!$B$15:$F$745,4,FALSE)</f>
        <v>現場閉所</v>
      </c>
      <c r="C552" s="67">
        <f>VLOOKUP(A552,休日取得計画実績表!$B$15:$F$745,5,FALSE)</f>
        <v>0</v>
      </c>
      <c r="D552" s="65" t="str">
        <f t="shared" si="1646"/>
        <v>現場閉所</v>
      </c>
      <c r="G552" s="3"/>
      <c r="H552" s="3"/>
      <c r="J552" s="21"/>
      <c r="K552" s="21"/>
    </row>
    <row r="553" spans="1:11">
      <c r="A553" s="29">
        <v>46642</v>
      </c>
      <c r="B553" s="67" t="str">
        <f>VLOOKUP(A553,休日取得計画実績表!$B$15:$F$745,4,FALSE)</f>
        <v>現場閉所</v>
      </c>
      <c r="C553" s="67">
        <f>VLOOKUP(A553,休日取得計画実績表!$B$15:$F$745,5,FALSE)</f>
        <v>0</v>
      </c>
      <c r="D553" s="65" t="str">
        <f t="shared" si="1646"/>
        <v>現場閉所</v>
      </c>
      <c r="G553" s="3"/>
      <c r="H553" s="3"/>
      <c r="J553" s="21"/>
      <c r="K553" s="21"/>
    </row>
    <row r="554" spans="1:11">
      <c r="A554" s="29">
        <v>46643</v>
      </c>
      <c r="B554" s="67" t="str">
        <f>VLOOKUP(A554,休日取得計画実績表!$B$15:$F$745,4,FALSE)</f>
        <v>夏季休暇</v>
      </c>
      <c r="C554" s="67">
        <f>VLOOKUP(A554,休日取得計画実績表!$B$15:$F$745,5,FALSE)</f>
        <v>0</v>
      </c>
      <c r="D554" s="65" t="str">
        <f t="shared" si="1646"/>
        <v>夏季休暇</v>
      </c>
      <c r="G554" s="3"/>
      <c r="H554" s="3"/>
      <c r="J554" s="21"/>
      <c r="K554" s="21"/>
    </row>
    <row r="555" spans="1:11">
      <c r="A555" s="29">
        <v>46644</v>
      </c>
      <c r="B555" s="67" t="str">
        <f>VLOOKUP(A555,休日取得計画実績表!$B$15:$F$745,4,FALSE)</f>
        <v>夏季休暇</v>
      </c>
      <c r="C555" s="67">
        <f>VLOOKUP(A555,休日取得計画実績表!$B$15:$F$745,5,FALSE)</f>
        <v>0</v>
      </c>
      <c r="D555" s="65" t="str">
        <f t="shared" si="1646"/>
        <v>夏季休暇</v>
      </c>
      <c r="G555" s="3"/>
      <c r="H555" s="3"/>
      <c r="J555" s="21"/>
      <c r="K555" s="21"/>
    </row>
    <row r="556" spans="1:11">
      <c r="A556" s="29">
        <v>46645</v>
      </c>
      <c r="B556" s="67" t="str">
        <f>VLOOKUP(A556,休日取得計画実績表!$B$15:$F$745,4,FALSE)</f>
        <v>夏季休暇</v>
      </c>
      <c r="C556" s="67">
        <f>VLOOKUP(A556,休日取得計画実績表!$B$15:$F$745,5,FALSE)</f>
        <v>0</v>
      </c>
      <c r="D556" s="65" t="str">
        <f t="shared" si="1646"/>
        <v>夏季休暇</v>
      </c>
      <c r="G556" s="3"/>
      <c r="H556" s="3"/>
      <c r="J556" s="21"/>
      <c r="K556" s="21"/>
    </row>
    <row r="557" spans="1:11">
      <c r="A557" s="29">
        <v>46646</v>
      </c>
      <c r="B557" s="67">
        <f>VLOOKUP(A557,休日取得計画実績表!$B$15:$F$745,4,FALSE)</f>
        <v>0</v>
      </c>
      <c r="C557" s="67">
        <f>VLOOKUP(A557,休日取得計画実績表!$B$15:$F$745,5,FALSE)</f>
        <v>0</v>
      </c>
      <c r="D557" s="65">
        <f t="shared" si="1646"/>
        <v>0</v>
      </c>
      <c r="G557" s="3"/>
      <c r="H557" s="3"/>
      <c r="J557" s="21"/>
      <c r="K557" s="21"/>
    </row>
    <row r="558" spans="1:11">
      <c r="A558" s="29">
        <v>46647</v>
      </c>
      <c r="B558" s="67">
        <f>VLOOKUP(A558,休日取得計画実績表!$B$15:$F$745,4,FALSE)</f>
        <v>0</v>
      </c>
      <c r="C558" s="67">
        <f>VLOOKUP(A558,休日取得計画実績表!$B$15:$F$745,5,FALSE)</f>
        <v>0</v>
      </c>
      <c r="D558" s="65">
        <f t="shared" si="1646"/>
        <v>0</v>
      </c>
      <c r="G558" s="3"/>
      <c r="H558" s="3"/>
      <c r="J558" s="21"/>
      <c r="K558" s="21"/>
    </row>
    <row r="559" spans="1:11">
      <c r="A559" s="29">
        <v>46648</v>
      </c>
      <c r="B559" s="67" t="str">
        <f>VLOOKUP(A559,休日取得計画実績表!$B$15:$F$745,4,FALSE)</f>
        <v>現場閉所</v>
      </c>
      <c r="C559" s="67">
        <f>VLOOKUP(A559,休日取得計画実績表!$B$15:$F$745,5,FALSE)</f>
        <v>0</v>
      </c>
      <c r="D559" s="65" t="str">
        <f t="shared" si="1646"/>
        <v>現場閉所</v>
      </c>
      <c r="G559" s="3"/>
      <c r="H559" s="3"/>
      <c r="J559" s="21"/>
      <c r="K559" s="21"/>
    </row>
    <row r="560" spans="1:11">
      <c r="A560" s="29">
        <v>46649</v>
      </c>
      <c r="B560" s="67" t="str">
        <f>VLOOKUP(A560,休日取得計画実績表!$B$15:$F$745,4,FALSE)</f>
        <v>現場閉所</v>
      </c>
      <c r="C560" s="67">
        <f>VLOOKUP(A560,休日取得計画実績表!$B$15:$F$745,5,FALSE)</f>
        <v>0</v>
      </c>
      <c r="D560" s="65" t="str">
        <f t="shared" si="1646"/>
        <v>現場閉所</v>
      </c>
      <c r="G560" s="3"/>
      <c r="H560" s="3"/>
      <c r="J560" s="21"/>
      <c r="K560" s="21"/>
    </row>
    <row r="561" spans="1:11">
      <c r="A561" s="29">
        <v>46650</v>
      </c>
      <c r="B561" s="67">
        <f>VLOOKUP(A561,休日取得計画実績表!$B$15:$F$745,4,FALSE)</f>
        <v>0</v>
      </c>
      <c r="C561" s="67">
        <f>VLOOKUP(A561,休日取得計画実績表!$B$15:$F$745,5,FALSE)</f>
        <v>0</v>
      </c>
      <c r="D561" s="65">
        <f t="shared" si="1646"/>
        <v>0</v>
      </c>
      <c r="G561" s="3"/>
      <c r="H561" s="3"/>
      <c r="J561" s="21"/>
      <c r="K561" s="21"/>
    </row>
    <row r="562" spans="1:11">
      <c r="A562" s="29">
        <v>46651</v>
      </c>
      <c r="B562" s="67">
        <f>VLOOKUP(A562,休日取得計画実績表!$B$15:$F$745,4,FALSE)</f>
        <v>0</v>
      </c>
      <c r="C562" s="67">
        <f>VLOOKUP(A562,休日取得計画実績表!$B$15:$F$745,5,FALSE)</f>
        <v>0</v>
      </c>
      <c r="D562" s="65">
        <f t="shared" si="1646"/>
        <v>0</v>
      </c>
      <c r="G562" s="3"/>
      <c r="H562" s="3"/>
      <c r="J562" s="21"/>
      <c r="K562" s="21"/>
    </row>
    <row r="563" spans="1:11">
      <c r="A563" s="29">
        <v>46652</v>
      </c>
      <c r="B563" s="67">
        <f>VLOOKUP(A563,休日取得計画実績表!$B$15:$F$745,4,FALSE)</f>
        <v>0</v>
      </c>
      <c r="C563" s="67">
        <f>VLOOKUP(A563,休日取得計画実績表!$B$15:$F$745,5,FALSE)</f>
        <v>0</v>
      </c>
      <c r="D563" s="65">
        <f t="shared" si="1646"/>
        <v>0</v>
      </c>
      <c r="G563" s="3"/>
      <c r="H563" s="3"/>
      <c r="J563" s="21"/>
      <c r="K563" s="21"/>
    </row>
    <row r="564" spans="1:11">
      <c r="A564" s="29">
        <v>46653</v>
      </c>
      <c r="B564" s="67">
        <f>VLOOKUP(A564,休日取得計画実績表!$B$15:$F$745,4,FALSE)</f>
        <v>0</v>
      </c>
      <c r="C564" s="67">
        <f>VLOOKUP(A564,休日取得計画実績表!$B$15:$F$745,5,FALSE)</f>
        <v>0</v>
      </c>
      <c r="D564" s="65">
        <f t="shared" si="1646"/>
        <v>0</v>
      </c>
      <c r="G564" s="3"/>
      <c r="H564" s="3"/>
      <c r="J564" s="21"/>
      <c r="K564" s="21"/>
    </row>
    <row r="565" spans="1:11">
      <c r="A565" s="29">
        <v>46654</v>
      </c>
      <c r="B565" s="67">
        <f>VLOOKUP(A565,休日取得計画実績表!$B$15:$F$745,4,FALSE)</f>
        <v>0</v>
      </c>
      <c r="C565" s="67">
        <f>VLOOKUP(A565,休日取得計画実績表!$B$15:$F$745,5,FALSE)</f>
        <v>0</v>
      </c>
      <c r="D565" s="65">
        <f t="shared" si="1646"/>
        <v>0</v>
      </c>
      <c r="G565" s="3"/>
      <c r="H565" s="3"/>
      <c r="J565" s="21"/>
      <c r="K565" s="21"/>
    </row>
    <row r="566" spans="1:11">
      <c r="A566" s="29">
        <v>46655</v>
      </c>
      <c r="B566" s="67" t="str">
        <f>VLOOKUP(A566,休日取得計画実績表!$B$15:$F$745,4,FALSE)</f>
        <v>現場閉所</v>
      </c>
      <c r="C566" s="67">
        <f>VLOOKUP(A566,休日取得計画実績表!$B$15:$F$745,5,FALSE)</f>
        <v>0</v>
      </c>
      <c r="D566" s="65" t="str">
        <f t="shared" si="1646"/>
        <v>現場閉所</v>
      </c>
      <c r="G566" s="3"/>
      <c r="H566" s="3"/>
      <c r="J566" s="21"/>
      <c r="K566" s="21"/>
    </row>
    <row r="567" spans="1:11">
      <c r="A567" s="29">
        <v>46656</v>
      </c>
      <c r="B567" s="67" t="str">
        <f>VLOOKUP(A567,休日取得計画実績表!$B$15:$F$745,4,FALSE)</f>
        <v>現場閉所</v>
      </c>
      <c r="C567" s="67">
        <f>VLOOKUP(A567,休日取得計画実績表!$B$15:$F$745,5,FALSE)</f>
        <v>0</v>
      </c>
      <c r="D567" s="65" t="str">
        <f t="shared" si="1646"/>
        <v>現場閉所</v>
      </c>
      <c r="G567" s="3"/>
      <c r="H567" s="3"/>
      <c r="J567" s="21"/>
      <c r="K567" s="21"/>
    </row>
    <row r="568" spans="1:11">
      <c r="A568" s="29">
        <v>46657</v>
      </c>
      <c r="B568" s="67">
        <f>VLOOKUP(A568,休日取得計画実績表!$B$15:$F$745,4,FALSE)</f>
        <v>0</v>
      </c>
      <c r="C568" s="67">
        <f>VLOOKUP(A568,休日取得計画実績表!$B$15:$F$745,5,FALSE)</f>
        <v>0</v>
      </c>
      <c r="D568" s="65">
        <f t="shared" si="1646"/>
        <v>0</v>
      </c>
      <c r="G568" s="3"/>
      <c r="H568" s="3"/>
      <c r="J568" s="21"/>
      <c r="K568" s="21"/>
    </row>
    <row r="569" spans="1:11">
      <c r="A569" s="29">
        <v>46658</v>
      </c>
      <c r="B569" s="67">
        <f>VLOOKUP(A569,休日取得計画実績表!$B$15:$F$745,4,FALSE)</f>
        <v>0</v>
      </c>
      <c r="C569" s="67">
        <f>VLOOKUP(A569,休日取得計画実績表!$B$15:$F$745,5,FALSE)</f>
        <v>0</v>
      </c>
      <c r="D569" s="65">
        <f t="shared" si="1646"/>
        <v>0</v>
      </c>
      <c r="G569" s="3"/>
      <c r="H569" s="3"/>
      <c r="J569" s="21"/>
      <c r="K569" s="21"/>
    </row>
    <row r="570" spans="1:11">
      <c r="A570" s="29">
        <v>46659</v>
      </c>
      <c r="B570" s="67">
        <f>VLOOKUP(A570,休日取得計画実績表!$B$15:$F$745,4,FALSE)</f>
        <v>0</v>
      </c>
      <c r="C570" s="67">
        <f>VLOOKUP(A570,休日取得計画実績表!$B$15:$F$745,5,FALSE)</f>
        <v>0</v>
      </c>
      <c r="D570" s="65">
        <f t="shared" si="1646"/>
        <v>0</v>
      </c>
      <c r="G570" s="3"/>
      <c r="H570" s="3"/>
      <c r="J570" s="21"/>
      <c r="K570" s="21"/>
    </row>
    <row r="571" spans="1:11">
      <c r="A571" s="29">
        <v>46660</v>
      </c>
      <c r="B571" s="67">
        <f>VLOOKUP(A571,休日取得計画実績表!$B$15:$F$745,4,FALSE)</f>
        <v>0</v>
      </c>
      <c r="C571" s="67">
        <f>VLOOKUP(A571,休日取得計画実績表!$B$15:$F$745,5,FALSE)</f>
        <v>0</v>
      </c>
      <c r="D571" s="65">
        <f t="shared" si="1646"/>
        <v>0</v>
      </c>
      <c r="G571" s="3"/>
      <c r="H571" s="3"/>
      <c r="J571" s="21"/>
      <c r="K571" s="21"/>
    </row>
    <row r="572" spans="1:11">
      <c r="A572" s="29">
        <v>46661</v>
      </c>
      <c r="B572" s="67">
        <f>VLOOKUP(A572,休日取得計画実績表!$B$15:$F$745,4,FALSE)</f>
        <v>0</v>
      </c>
      <c r="C572" s="67">
        <f>VLOOKUP(A572,休日取得計画実績表!$B$15:$F$745,5,FALSE)</f>
        <v>0</v>
      </c>
      <c r="D572" s="65">
        <f t="shared" si="1646"/>
        <v>0</v>
      </c>
      <c r="G572" s="3"/>
      <c r="H572" s="3"/>
      <c r="J572" s="21"/>
      <c r="K572" s="21"/>
    </row>
    <row r="573" spans="1:11">
      <c r="A573" s="29">
        <v>46662</v>
      </c>
      <c r="B573" s="67" t="str">
        <f>VLOOKUP(A573,休日取得計画実績表!$B$15:$F$745,4,FALSE)</f>
        <v>現場閉所</v>
      </c>
      <c r="C573" s="67">
        <f>VLOOKUP(A573,休日取得計画実績表!$B$15:$F$745,5,FALSE)</f>
        <v>0</v>
      </c>
      <c r="D573" s="65" t="str">
        <f t="shared" si="1646"/>
        <v>現場閉所</v>
      </c>
      <c r="G573" s="3"/>
      <c r="H573" s="3"/>
      <c r="J573" s="21"/>
      <c r="K573" s="21"/>
    </row>
    <row r="574" spans="1:11">
      <c r="A574" s="29">
        <v>46663</v>
      </c>
      <c r="B574" s="67" t="str">
        <f>VLOOKUP(A574,休日取得計画実績表!$B$15:$F$745,4,FALSE)</f>
        <v>現場閉所</v>
      </c>
      <c r="C574" s="67">
        <f>VLOOKUP(A574,休日取得計画実績表!$B$15:$F$745,5,FALSE)</f>
        <v>0</v>
      </c>
      <c r="D574" s="65" t="str">
        <f t="shared" si="1646"/>
        <v>現場閉所</v>
      </c>
      <c r="G574" s="3"/>
      <c r="H574" s="3"/>
      <c r="J574" s="21"/>
      <c r="K574" s="21"/>
    </row>
    <row r="575" spans="1:11">
      <c r="A575" s="29">
        <v>46664</v>
      </c>
      <c r="B575" s="67">
        <f>VLOOKUP(A575,休日取得計画実績表!$B$15:$F$745,4,FALSE)</f>
        <v>0</v>
      </c>
      <c r="C575" s="67">
        <f>VLOOKUP(A575,休日取得計画実績表!$B$15:$F$745,5,FALSE)</f>
        <v>0</v>
      </c>
      <c r="D575" s="65">
        <f t="shared" si="1646"/>
        <v>0</v>
      </c>
      <c r="G575" s="3"/>
      <c r="H575" s="3"/>
      <c r="J575" s="21"/>
      <c r="K575" s="21"/>
    </row>
    <row r="576" spans="1:11">
      <c r="A576" s="29">
        <v>46665</v>
      </c>
      <c r="B576" s="67">
        <f>VLOOKUP(A576,休日取得計画実績表!$B$15:$F$745,4,FALSE)</f>
        <v>0</v>
      </c>
      <c r="C576" s="67">
        <f>VLOOKUP(A576,休日取得計画実績表!$B$15:$F$745,5,FALSE)</f>
        <v>0</v>
      </c>
      <c r="D576" s="65">
        <f t="shared" si="1646"/>
        <v>0</v>
      </c>
      <c r="G576" s="3"/>
      <c r="H576" s="3"/>
      <c r="J576" s="21"/>
      <c r="K576" s="21"/>
    </row>
    <row r="577" spans="1:11">
      <c r="A577" s="29">
        <v>46666</v>
      </c>
      <c r="B577" s="67">
        <f>VLOOKUP(A577,休日取得計画実績表!$B$15:$F$745,4,FALSE)</f>
        <v>0</v>
      </c>
      <c r="C577" s="67">
        <f>VLOOKUP(A577,休日取得計画実績表!$B$15:$F$745,5,FALSE)</f>
        <v>0</v>
      </c>
      <c r="D577" s="65">
        <f t="shared" si="1646"/>
        <v>0</v>
      </c>
      <c r="G577" s="3"/>
      <c r="H577" s="3"/>
      <c r="J577" s="21"/>
      <c r="K577" s="21"/>
    </row>
    <row r="578" spans="1:11">
      <c r="A578" s="29">
        <v>46667</v>
      </c>
      <c r="B578" s="67">
        <f>VLOOKUP(A578,休日取得計画実績表!$B$15:$F$745,4,FALSE)</f>
        <v>0</v>
      </c>
      <c r="C578" s="67">
        <f>VLOOKUP(A578,休日取得計画実績表!$B$15:$F$745,5,FALSE)</f>
        <v>0</v>
      </c>
      <c r="D578" s="65">
        <f t="shared" si="1646"/>
        <v>0</v>
      </c>
      <c r="G578" s="3"/>
      <c r="H578" s="3"/>
      <c r="J578" s="21"/>
      <c r="K578" s="21"/>
    </row>
    <row r="579" spans="1:11">
      <c r="A579" s="29">
        <v>46668</v>
      </c>
      <c r="B579" s="67">
        <f>VLOOKUP(A579,休日取得計画実績表!$B$15:$F$745,4,FALSE)</f>
        <v>0</v>
      </c>
      <c r="C579" s="67">
        <f>VLOOKUP(A579,休日取得計画実績表!$B$15:$F$745,5,FALSE)</f>
        <v>0</v>
      </c>
      <c r="D579" s="65">
        <f t="shared" si="1646"/>
        <v>0</v>
      </c>
      <c r="G579" s="3"/>
      <c r="H579" s="3"/>
      <c r="J579" s="21"/>
      <c r="K579" s="21"/>
    </row>
    <row r="580" spans="1:11">
      <c r="A580" s="29">
        <v>46669</v>
      </c>
      <c r="B580" s="67" t="str">
        <f>VLOOKUP(A580,休日取得計画実績表!$B$15:$F$745,4,FALSE)</f>
        <v>現場閉所</v>
      </c>
      <c r="C580" s="67">
        <f>VLOOKUP(A580,休日取得計画実績表!$B$15:$F$745,5,FALSE)</f>
        <v>0</v>
      </c>
      <c r="D580" s="65" t="str">
        <f t="shared" si="1646"/>
        <v>現場閉所</v>
      </c>
      <c r="G580" s="3"/>
      <c r="H580" s="3"/>
      <c r="J580" s="21"/>
      <c r="K580" s="21"/>
    </row>
    <row r="581" spans="1:11">
      <c r="A581" s="29">
        <v>46670</v>
      </c>
      <c r="B581" s="67" t="str">
        <f>VLOOKUP(A581,休日取得計画実績表!$B$15:$F$745,4,FALSE)</f>
        <v>現場閉所</v>
      </c>
      <c r="C581" s="67">
        <f>VLOOKUP(A581,休日取得計画実績表!$B$15:$F$745,5,FALSE)</f>
        <v>0</v>
      </c>
      <c r="D581" s="65" t="str">
        <f t="shared" si="1646"/>
        <v>現場閉所</v>
      </c>
      <c r="G581" s="3"/>
      <c r="H581" s="3"/>
      <c r="J581" s="21"/>
      <c r="K581" s="21"/>
    </row>
    <row r="582" spans="1:11">
      <c r="A582" s="29">
        <v>46671</v>
      </c>
      <c r="B582" s="67">
        <f>VLOOKUP(A582,休日取得計画実績表!$B$15:$F$745,4,FALSE)</f>
        <v>0</v>
      </c>
      <c r="C582" s="67">
        <f>VLOOKUP(A582,休日取得計画実績表!$B$15:$F$745,5,FALSE)</f>
        <v>0</v>
      </c>
      <c r="D582" s="65">
        <f t="shared" si="1646"/>
        <v>0</v>
      </c>
      <c r="G582" s="3"/>
      <c r="H582" s="3"/>
      <c r="J582" s="21"/>
      <c r="K582" s="21"/>
    </row>
    <row r="583" spans="1:11">
      <c r="A583" s="29">
        <v>46672</v>
      </c>
      <c r="B583" s="67">
        <f>VLOOKUP(A583,休日取得計画実績表!$B$15:$F$745,4,FALSE)</f>
        <v>0</v>
      </c>
      <c r="C583" s="67">
        <f>VLOOKUP(A583,休日取得計画実績表!$B$15:$F$745,5,FALSE)</f>
        <v>0</v>
      </c>
      <c r="D583" s="65">
        <f t="shared" si="1646"/>
        <v>0</v>
      </c>
      <c r="G583" s="3"/>
      <c r="H583" s="3"/>
      <c r="J583" s="21"/>
      <c r="K583" s="21"/>
    </row>
    <row r="584" spans="1:11">
      <c r="A584" s="29">
        <v>46673</v>
      </c>
      <c r="B584" s="67">
        <f>VLOOKUP(A584,休日取得計画実績表!$B$15:$F$745,4,FALSE)</f>
        <v>0</v>
      </c>
      <c r="C584" s="67">
        <f>VLOOKUP(A584,休日取得計画実績表!$B$15:$F$745,5,FALSE)</f>
        <v>0</v>
      </c>
      <c r="D584" s="65">
        <f t="shared" si="1646"/>
        <v>0</v>
      </c>
      <c r="G584" s="3"/>
      <c r="H584" s="3"/>
      <c r="J584" s="21"/>
      <c r="K584" s="21"/>
    </row>
    <row r="585" spans="1:11">
      <c r="A585" s="29">
        <v>46674</v>
      </c>
      <c r="B585" s="67">
        <f>VLOOKUP(A585,休日取得計画実績表!$B$15:$F$745,4,FALSE)</f>
        <v>0</v>
      </c>
      <c r="C585" s="67">
        <f>VLOOKUP(A585,休日取得計画実績表!$B$15:$F$745,5,FALSE)</f>
        <v>0</v>
      </c>
      <c r="D585" s="65">
        <f t="shared" si="1646"/>
        <v>0</v>
      </c>
      <c r="G585" s="3"/>
      <c r="H585" s="3"/>
      <c r="J585" s="21"/>
      <c r="K585" s="21"/>
    </row>
    <row r="586" spans="1:11">
      <c r="A586" s="29">
        <v>46675</v>
      </c>
      <c r="B586" s="67">
        <f>VLOOKUP(A586,休日取得計画実績表!$B$15:$F$745,4,FALSE)</f>
        <v>0</v>
      </c>
      <c r="C586" s="67">
        <f>VLOOKUP(A586,休日取得計画実績表!$B$15:$F$745,5,FALSE)</f>
        <v>0</v>
      </c>
      <c r="D586" s="65">
        <f t="shared" si="1646"/>
        <v>0</v>
      </c>
      <c r="G586" s="3"/>
      <c r="H586" s="3"/>
      <c r="J586" s="21"/>
      <c r="K586" s="21"/>
    </row>
    <row r="587" spans="1:11">
      <c r="A587" s="29">
        <v>46676</v>
      </c>
      <c r="B587" s="67" t="str">
        <f>VLOOKUP(A587,休日取得計画実績表!$B$15:$F$745,4,FALSE)</f>
        <v>現場閉所</v>
      </c>
      <c r="C587" s="67">
        <f>VLOOKUP(A587,休日取得計画実績表!$B$15:$F$745,5,FALSE)</f>
        <v>0</v>
      </c>
      <c r="D587" s="65" t="str">
        <f t="shared" si="1646"/>
        <v>現場閉所</v>
      </c>
      <c r="G587" s="3"/>
      <c r="H587" s="3"/>
      <c r="J587" s="21"/>
      <c r="K587" s="21"/>
    </row>
    <row r="588" spans="1:11">
      <c r="A588" s="29">
        <v>46677</v>
      </c>
      <c r="B588" s="67" t="str">
        <f>VLOOKUP(A588,休日取得計画実績表!$B$15:$F$745,4,FALSE)</f>
        <v>現場閉所</v>
      </c>
      <c r="C588" s="67">
        <f>VLOOKUP(A588,休日取得計画実績表!$B$15:$F$745,5,FALSE)</f>
        <v>0</v>
      </c>
      <c r="D588" s="65" t="str">
        <f t="shared" si="1646"/>
        <v>現場閉所</v>
      </c>
      <c r="G588" s="3"/>
      <c r="H588" s="3"/>
      <c r="J588" s="21"/>
      <c r="K588" s="21"/>
    </row>
    <row r="589" spans="1:11">
      <c r="A589" s="29">
        <v>46678</v>
      </c>
      <c r="B589" s="67">
        <f>VLOOKUP(A589,休日取得計画実績表!$B$15:$F$745,4,FALSE)</f>
        <v>0</v>
      </c>
      <c r="C589" s="67">
        <f>VLOOKUP(A589,休日取得計画実績表!$B$15:$F$745,5,FALSE)</f>
        <v>0</v>
      </c>
      <c r="D589" s="65">
        <f t="shared" si="1646"/>
        <v>0</v>
      </c>
      <c r="G589" s="3"/>
      <c r="H589" s="3"/>
      <c r="J589" s="21"/>
      <c r="K589" s="21"/>
    </row>
    <row r="590" spans="1:11">
      <c r="A590" s="29">
        <v>46679</v>
      </c>
      <c r="B590" s="67">
        <f>VLOOKUP(A590,休日取得計画実績表!$B$15:$F$745,4,FALSE)</f>
        <v>0</v>
      </c>
      <c r="C590" s="67">
        <f>VLOOKUP(A590,休日取得計画実績表!$B$15:$F$745,5,FALSE)</f>
        <v>0</v>
      </c>
      <c r="D590" s="65">
        <f t="shared" si="1646"/>
        <v>0</v>
      </c>
      <c r="G590" s="3"/>
      <c r="H590" s="3"/>
      <c r="J590" s="21"/>
      <c r="K590" s="21"/>
    </row>
    <row r="591" spans="1:11">
      <c r="A591" s="29">
        <v>46680</v>
      </c>
      <c r="B591" s="67">
        <f>VLOOKUP(A591,休日取得計画実績表!$B$15:$F$745,4,FALSE)</f>
        <v>0</v>
      </c>
      <c r="C591" s="67">
        <f>VLOOKUP(A591,休日取得計画実績表!$B$15:$F$745,5,FALSE)</f>
        <v>0</v>
      </c>
      <c r="D591" s="65">
        <f t="shared" si="1646"/>
        <v>0</v>
      </c>
      <c r="G591" s="3"/>
      <c r="H591" s="3"/>
      <c r="J591" s="21"/>
      <c r="K591" s="21"/>
    </row>
    <row r="592" spans="1:11">
      <c r="A592" s="29">
        <v>46681</v>
      </c>
      <c r="B592" s="67">
        <f>VLOOKUP(A592,休日取得計画実績表!$B$15:$F$745,4,FALSE)</f>
        <v>0</v>
      </c>
      <c r="C592" s="67">
        <f>VLOOKUP(A592,休日取得計画実績表!$B$15:$F$745,5,FALSE)</f>
        <v>0</v>
      </c>
      <c r="D592" s="65">
        <f t="shared" si="1646"/>
        <v>0</v>
      </c>
      <c r="G592" s="3"/>
      <c r="H592" s="3"/>
      <c r="J592" s="21"/>
      <c r="K592" s="21"/>
    </row>
    <row r="593" spans="1:11">
      <c r="A593" s="29">
        <v>46682</v>
      </c>
      <c r="B593" s="67">
        <f>VLOOKUP(A593,休日取得計画実績表!$B$15:$F$745,4,FALSE)</f>
        <v>0</v>
      </c>
      <c r="C593" s="67">
        <f>VLOOKUP(A593,休日取得計画実績表!$B$15:$F$745,5,FALSE)</f>
        <v>0</v>
      </c>
      <c r="D593" s="65">
        <f t="shared" si="1646"/>
        <v>0</v>
      </c>
      <c r="G593" s="3"/>
      <c r="H593" s="3"/>
      <c r="J593" s="21"/>
      <c r="K593" s="21"/>
    </row>
    <row r="594" spans="1:11">
      <c r="A594" s="29">
        <v>46683</v>
      </c>
      <c r="B594" s="67" t="str">
        <f>VLOOKUP(A594,休日取得計画実績表!$B$15:$F$745,4,FALSE)</f>
        <v>現場閉所</v>
      </c>
      <c r="C594" s="67">
        <f>VLOOKUP(A594,休日取得計画実績表!$B$15:$F$745,5,FALSE)</f>
        <v>0</v>
      </c>
      <c r="D594" s="65" t="str">
        <f t="shared" si="1646"/>
        <v>現場閉所</v>
      </c>
      <c r="G594" s="3"/>
      <c r="H594" s="3"/>
      <c r="J594" s="21"/>
      <c r="K594" s="21"/>
    </row>
    <row r="595" spans="1:11">
      <c r="A595" s="29">
        <v>46684</v>
      </c>
      <c r="B595" s="67" t="str">
        <f>VLOOKUP(A595,休日取得計画実績表!$B$15:$F$745,4,FALSE)</f>
        <v>現場閉所</v>
      </c>
      <c r="C595" s="67">
        <f>VLOOKUP(A595,休日取得計画実績表!$B$15:$F$745,5,FALSE)</f>
        <v>0</v>
      </c>
      <c r="D595" s="65" t="str">
        <f t="shared" si="1646"/>
        <v>現場閉所</v>
      </c>
      <c r="G595" s="3"/>
      <c r="H595" s="3"/>
      <c r="J595" s="21"/>
      <c r="K595" s="21"/>
    </row>
    <row r="596" spans="1:11">
      <c r="A596" s="29">
        <v>46685</v>
      </c>
      <c r="B596" s="67">
        <f>VLOOKUP(A596,休日取得計画実績表!$B$15:$F$745,4,FALSE)</f>
        <v>0</v>
      </c>
      <c r="C596" s="67">
        <f>VLOOKUP(A596,休日取得計画実績表!$B$15:$F$745,5,FALSE)</f>
        <v>0</v>
      </c>
      <c r="D596" s="65">
        <f t="shared" si="1646"/>
        <v>0</v>
      </c>
      <c r="G596" s="3"/>
      <c r="H596" s="3"/>
      <c r="J596" s="21"/>
      <c r="K596" s="21"/>
    </row>
    <row r="597" spans="1:11">
      <c r="A597" s="29">
        <v>46686</v>
      </c>
      <c r="B597" s="67">
        <f>VLOOKUP(A597,休日取得計画実績表!$B$15:$F$745,4,FALSE)</f>
        <v>0</v>
      </c>
      <c r="C597" s="67">
        <f>VLOOKUP(A597,休日取得計画実績表!$B$15:$F$745,5,FALSE)</f>
        <v>0</v>
      </c>
      <c r="D597" s="65">
        <f t="shared" si="1646"/>
        <v>0</v>
      </c>
      <c r="G597" s="3"/>
      <c r="H597" s="3"/>
      <c r="J597" s="21"/>
      <c r="K597" s="21"/>
    </row>
    <row r="598" spans="1:11">
      <c r="A598" s="29">
        <v>46687</v>
      </c>
      <c r="B598" s="67">
        <f>VLOOKUP(A598,休日取得計画実績表!$B$15:$F$745,4,FALSE)</f>
        <v>0</v>
      </c>
      <c r="C598" s="67">
        <f>VLOOKUP(A598,休日取得計画実績表!$B$15:$F$745,5,FALSE)</f>
        <v>0</v>
      </c>
      <c r="D598" s="65">
        <f t="shared" si="1646"/>
        <v>0</v>
      </c>
      <c r="G598" s="3"/>
      <c r="H598" s="3"/>
      <c r="J598" s="21"/>
      <c r="K598" s="21"/>
    </row>
    <row r="599" spans="1:11">
      <c r="A599" s="29">
        <v>46688</v>
      </c>
      <c r="B599" s="67">
        <f>VLOOKUP(A599,休日取得計画実績表!$B$15:$F$745,4,FALSE)</f>
        <v>0</v>
      </c>
      <c r="C599" s="67">
        <f>VLOOKUP(A599,休日取得計画実績表!$B$15:$F$745,5,FALSE)</f>
        <v>0</v>
      </c>
      <c r="D599" s="65">
        <f t="shared" si="1646"/>
        <v>0</v>
      </c>
      <c r="G599" s="3"/>
      <c r="H599" s="3"/>
      <c r="J599" s="21"/>
      <c r="K599" s="21"/>
    </row>
    <row r="600" spans="1:11">
      <c r="A600" s="29">
        <v>46689</v>
      </c>
      <c r="B600" s="67">
        <f>VLOOKUP(A600,休日取得計画実績表!$B$15:$F$745,4,FALSE)</f>
        <v>0</v>
      </c>
      <c r="C600" s="67">
        <f>VLOOKUP(A600,休日取得計画実績表!$B$15:$F$745,5,FALSE)</f>
        <v>0</v>
      </c>
      <c r="D600" s="65">
        <f t="shared" si="1646"/>
        <v>0</v>
      </c>
      <c r="G600" s="3"/>
      <c r="H600" s="3"/>
      <c r="J600" s="21"/>
      <c r="K600" s="21"/>
    </row>
    <row r="601" spans="1:11">
      <c r="A601" s="29">
        <v>46690</v>
      </c>
      <c r="B601" s="67" t="str">
        <f>VLOOKUP(A601,休日取得計画実績表!$B$15:$F$745,4,FALSE)</f>
        <v>現場閉所</v>
      </c>
      <c r="C601" s="67">
        <f>VLOOKUP(A601,休日取得計画実績表!$B$15:$F$745,5,FALSE)</f>
        <v>0</v>
      </c>
      <c r="D601" s="65" t="str">
        <f t="shared" si="1646"/>
        <v>現場閉所</v>
      </c>
      <c r="G601" s="3"/>
      <c r="H601" s="3"/>
      <c r="J601" s="21"/>
      <c r="K601" s="21"/>
    </row>
    <row r="602" spans="1:11">
      <c r="A602" s="29">
        <v>46691</v>
      </c>
      <c r="B602" s="67" t="str">
        <f>VLOOKUP(A602,休日取得計画実績表!$B$15:$F$745,4,FALSE)</f>
        <v>現場閉所</v>
      </c>
      <c r="C602" s="67">
        <f>VLOOKUP(A602,休日取得計画実績表!$B$15:$F$745,5,FALSE)</f>
        <v>0</v>
      </c>
      <c r="D602" s="65" t="str">
        <f t="shared" si="1646"/>
        <v>現場閉所</v>
      </c>
      <c r="G602" s="3"/>
      <c r="H602" s="3"/>
      <c r="J602" s="21"/>
      <c r="K602" s="21"/>
    </row>
    <row r="603" spans="1:11">
      <c r="A603" s="29">
        <v>46692</v>
      </c>
      <c r="B603" s="67">
        <f>VLOOKUP(A603,休日取得計画実績表!$B$15:$F$745,4,FALSE)</f>
        <v>0</v>
      </c>
      <c r="C603" s="67">
        <f>VLOOKUP(A603,休日取得計画実績表!$B$15:$F$745,5,FALSE)</f>
        <v>0</v>
      </c>
      <c r="D603" s="65">
        <f t="shared" si="1646"/>
        <v>0</v>
      </c>
      <c r="G603" s="3"/>
      <c r="H603" s="3"/>
      <c r="J603" s="21"/>
      <c r="K603" s="21"/>
    </row>
    <row r="604" spans="1:11">
      <c r="A604" s="29">
        <v>46693</v>
      </c>
      <c r="B604" s="67">
        <f>VLOOKUP(A604,休日取得計画実績表!$B$15:$F$745,4,FALSE)</f>
        <v>0</v>
      </c>
      <c r="C604" s="67">
        <f>VLOOKUP(A604,休日取得計画実績表!$B$15:$F$745,5,FALSE)</f>
        <v>0</v>
      </c>
      <c r="D604" s="65">
        <f t="shared" si="1646"/>
        <v>0</v>
      </c>
      <c r="G604" s="3"/>
      <c r="H604" s="3"/>
      <c r="J604" s="21"/>
      <c r="K604" s="21"/>
    </row>
    <row r="605" spans="1:11">
      <c r="A605" s="29">
        <v>46694</v>
      </c>
      <c r="B605" s="67">
        <f>VLOOKUP(A605,休日取得計画実績表!$B$15:$F$745,4,FALSE)</f>
        <v>0</v>
      </c>
      <c r="C605" s="67">
        <f>VLOOKUP(A605,休日取得計画実績表!$B$15:$F$745,5,FALSE)</f>
        <v>0</v>
      </c>
      <c r="D605" s="65">
        <f t="shared" si="1646"/>
        <v>0</v>
      </c>
      <c r="G605" s="3"/>
      <c r="H605" s="3"/>
      <c r="J605" s="21"/>
      <c r="K605" s="21"/>
    </row>
    <row r="606" spans="1:11">
      <c r="A606" s="29">
        <v>46695</v>
      </c>
      <c r="B606" s="67">
        <f>VLOOKUP(A606,休日取得計画実績表!$B$15:$F$745,4,FALSE)</f>
        <v>0</v>
      </c>
      <c r="C606" s="67">
        <f>VLOOKUP(A606,休日取得計画実績表!$B$15:$F$745,5,FALSE)</f>
        <v>0</v>
      </c>
      <c r="D606" s="65">
        <f t="shared" ref="D606:D669" si="1647">IF(C606="指定対象外週","指定対象外週",B606)</f>
        <v>0</v>
      </c>
      <c r="G606" s="3"/>
      <c r="H606" s="3"/>
      <c r="J606" s="21"/>
      <c r="K606" s="21"/>
    </row>
    <row r="607" spans="1:11">
      <c r="A607" s="29">
        <v>46696</v>
      </c>
      <c r="B607" s="67">
        <f>VLOOKUP(A607,休日取得計画実績表!$B$15:$F$745,4,FALSE)</f>
        <v>0</v>
      </c>
      <c r="C607" s="67">
        <f>VLOOKUP(A607,休日取得計画実績表!$B$15:$F$745,5,FALSE)</f>
        <v>0</v>
      </c>
      <c r="D607" s="65">
        <f t="shared" si="1647"/>
        <v>0</v>
      </c>
      <c r="G607" s="3"/>
      <c r="H607" s="3"/>
      <c r="J607" s="21"/>
      <c r="K607" s="21"/>
    </row>
    <row r="608" spans="1:11">
      <c r="A608" s="29">
        <v>46697</v>
      </c>
      <c r="B608" s="67" t="str">
        <f>VLOOKUP(A608,休日取得計画実績表!$B$15:$F$745,4,FALSE)</f>
        <v>現場閉所</v>
      </c>
      <c r="C608" s="67">
        <f>VLOOKUP(A608,休日取得計画実績表!$B$15:$F$745,5,FALSE)</f>
        <v>0</v>
      </c>
      <c r="D608" s="65" t="str">
        <f t="shared" si="1647"/>
        <v>現場閉所</v>
      </c>
      <c r="G608" s="3"/>
      <c r="H608" s="3"/>
      <c r="J608" s="21"/>
      <c r="K608" s="21"/>
    </row>
    <row r="609" spans="1:11">
      <c r="A609" s="29">
        <v>46698</v>
      </c>
      <c r="B609" s="67" t="str">
        <f>VLOOKUP(A609,休日取得計画実績表!$B$15:$F$745,4,FALSE)</f>
        <v>現場閉所</v>
      </c>
      <c r="C609" s="67">
        <f>VLOOKUP(A609,休日取得計画実績表!$B$15:$F$745,5,FALSE)</f>
        <v>0</v>
      </c>
      <c r="D609" s="65" t="str">
        <f t="shared" si="1647"/>
        <v>現場閉所</v>
      </c>
      <c r="G609" s="3"/>
      <c r="H609" s="3"/>
      <c r="J609" s="21"/>
      <c r="K609" s="21"/>
    </row>
    <row r="610" spans="1:11">
      <c r="A610" s="29">
        <v>46699</v>
      </c>
      <c r="B610" s="67">
        <f>VLOOKUP(A610,休日取得計画実績表!$B$15:$F$745,4,FALSE)</f>
        <v>0</v>
      </c>
      <c r="C610" s="67">
        <f>VLOOKUP(A610,休日取得計画実績表!$B$15:$F$745,5,FALSE)</f>
        <v>0</v>
      </c>
      <c r="D610" s="65">
        <f t="shared" si="1647"/>
        <v>0</v>
      </c>
      <c r="G610" s="3"/>
      <c r="H610" s="3"/>
      <c r="J610" s="21"/>
      <c r="K610" s="21"/>
    </row>
    <row r="611" spans="1:11">
      <c r="A611" s="29">
        <v>46700</v>
      </c>
      <c r="B611" s="67">
        <f>VLOOKUP(A611,休日取得計画実績表!$B$15:$F$745,4,FALSE)</f>
        <v>0</v>
      </c>
      <c r="C611" s="67">
        <f>VLOOKUP(A611,休日取得計画実績表!$B$15:$F$745,5,FALSE)</f>
        <v>0</v>
      </c>
      <c r="D611" s="65">
        <f t="shared" si="1647"/>
        <v>0</v>
      </c>
      <c r="G611" s="3"/>
      <c r="H611" s="3"/>
      <c r="J611" s="21"/>
      <c r="K611" s="21"/>
    </row>
    <row r="612" spans="1:11">
      <c r="A612" s="29">
        <v>46701</v>
      </c>
      <c r="B612" s="67">
        <f>VLOOKUP(A612,休日取得計画実績表!$B$15:$F$745,4,FALSE)</f>
        <v>0</v>
      </c>
      <c r="C612" s="67">
        <f>VLOOKUP(A612,休日取得計画実績表!$B$15:$F$745,5,FALSE)</f>
        <v>0</v>
      </c>
      <c r="D612" s="65">
        <f t="shared" si="1647"/>
        <v>0</v>
      </c>
      <c r="G612" s="3"/>
      <c r="H612" s="3"/>
      <c r="J612" s="21"/>
      <c r="K612" s="21"/>
    </row>
    <row r="613" spans="1:11">
      <c r="A613" s="29">
        <v>46702</v>
      </c>
      <c r="B613" s="67">
        <f>VLOOKUP(A613,休日取得計画実績表!$B$15:$F$745,4,FALSE)</f>
        <v>0</v>
      </c>
      <c r="C613" s="67">
        <f>VLOOKUP(A613,休日取得計画実績表!$B$15:$F$745,5,FALSE)</f>
        <v>0</v>
      </c>
      <c r="D613" s="65">
        <f t="shared" si="1647"/>
        <v>0</v>
      </c>
      <c r="G613" s="3"/>
      <c r="H613" s="3"/>
      <c r="J613" s="21"/>
      <c r="K613" s="21"/>
    </row>
    <row r="614" spans="1:11">
      <c r="A614" s="29">
        <v>46703</v>
      </c>
      <c r="B614" s="67">
        <f>VLOOKUP(A614,休日取得計画実績表!$B$15:$F$745,4,FALSE)</f>
        <v>0</v>
      </c>
      <c r="C614" s="67">
        <f>VLOOKUP(A614,休日取得計画実績表!$B$15:$F$745,5,FALSE)</f>
        <v>0</v>
      </c>
      <c r="D614" s="65">
        <f t="shared" si="1647"/>
        <v>0</v>
      </c>
      <c r="G614" s="3"/>
      <c r="H614" s="3"/>
      <c r="J614" s="21"/>
      <c r="K614" s="21"/>
    </row>
    <row r="615" spans="1:11">
      <c r="A615" s="29">
        <v>46704</v>
      </c>
      <c r="B615" s="67" t="str">
        <f>VLOOKUP(A615,休日取得計画実績表!$B$15:$F$745,4,FALSE)</f>
        <v>現場閉所</v>
      </c>
      <c r="C615" s="67">
        <f>VLOOKUP(A615,休日取得計画実績表!$B$15:$F$745,5,FALSE)</f>
        <v>0</v>
      </c>
      <c r="D615" s="65" t="str">
        <f t="shared" si="1647"/>
        <v>現場閉所</v>
      </c>
      <c r="G615" s="3"/>
      <c r="H615" s="3"/>
      <c r="J615" s="21"/>
      <c r="K615" s="21"/>
    </row>
    <row r="616" spans="1:11">
      <c r="A616" s="29">
        <v>46705</v>
      </c>
      <c r="B616" s="67" t="str">
        <f>VLOOKUP(A616,休日取得計画実績表!$B$15:$F$745,4,FALSE)</f>
        <v>現場閉所</v>
      </c>
      <c r="C616" s="67">
        <f>VLOOKUP(A616,休日取得計画実績表!$B$15:$F$745,5,FALSE)</f>
        <v>0</v>
      </c>
      <c r="D616" s="65" t="str">
        <f t="shared" si="1647"/>
        <v>現場閉所</v>
      </c>
      <c r="G616" s="3"/>
      <c r="H616" s="3"/>
      <c r="J616" s="21"/>
      <c r="K616" s="21"/>
    </row>
    <row r="617" spans="1:11">
      <c r="A617" s="29">
        <v>46706</v>
      </c>
      <c r="B617" s="67">
        <f>VLOOKUP(A617,休日取得計画実績表!$B$15:$F$745,4,FALSE)</f>
        <v>0</v>
      </c>
      <c r="C617" s="67">
        <f>VLOOKUP(A617,休日取得計画実績表!$B$15:$F$745,5,FALSE)</f>
        <v>0</v>
      </c>
      <c r="D617" s="65">
        <f t="shared" si="1647"/>
        <v>0</v>
      </c>
      <c r="G617" s="3"/>
      <c r="H617" s="3"/>
      <c r="J617" s="21"/>
      <c r="K617" s="21"/>
    </row>
    <row r="618" spans="1:11">
      <c r="A618" s="29">
        <v>46707</v>
      </c>
      <c r="B618" s="67">
        <f>VLOOKUP(A618,休日取得計画実績表!$B$15:$F$745,4,FALSE)</f>
        <v>0</v>
      </c>
      <c r="C618" s="67">
        <f>VLOOKUP(A618,休日取得計画実績表!$B$15:$F$745,5,FALSE)</f>
        <v>0</v>
      </c>
      <c r="D618" s="65">
        <f t="shared" si="1647"/>
        <v>0</v>
      </c>
      <c r="G618" s="3"/>
      <c r="H618" s="3"/>
      <c r="J618" s="21"/>
      <c r="K618" s="21"/>
    </row>
    <row r="619" spans="1:11">
      <c r="A619" s="29">
        <v>46708</v>
      </c>
      <c r="B619" s="67">
        <f>VLOOKUP(A619,休日取得計画実績表!$B$15:$F$745,4,FALSE)</f>
        <v>0</v>
      </c>
      <c r="C619" s="67">
        <f>VLOOKUP(A619,休日取得計画実績表!$B$15:$F$745,5,FALSE)</f>
        <v>0</v>
      </c>
      <c r="D619" s="65">
        <f t="shared" si="1647"/>
        <v>0</v>
      </c>
      <c r="G619" s="3"/>
      <c r="H619" s="3"/>
      <c r="J619" s="21"/>
      <c r="K619" s="21"/>
    </row>
    <row r="620" spans="1:11">
      <c r="A620" s="29">
        <v>46709</v>
      </c>
      <c r="B620" s="67">
        <f>VLOOKUP(A620,休日取得計画実績表!$B$15:$F$745,4,FALSE)</f>
        <v>0</v>
      </c>
      <c r="C620" s="67">
        <f>VLOOKUP(A620,休日取得計画実績表!$B$15:$F$745,5,FALSE)</f>
        <v>0</v>
      </c>
      <c r="D620" s="65">
        <f t="shared" si="1647"/>
        <v>0</v>
      </c>
      <c r="G620" s="3"/>
      <c r="H620" s="3"/>
      <c r="J620" s="21"/>
      <c r="K620" s="21"/>
    </row>
    <row r="621" spans="1:11">
      <c r="A621" s="29">
        <v>46710</v>
      </c>
      <c r="B621" s="67">
        <f>VLOOKUP(A621,休日取得計画実績表!$B$15:$F$745,4,FALSE)</f>
        <v>0</v>
      </c>
      <c r="C621" s="67">
        <f>VLOOKUP(A621,休日取得計画実績表!$B$15:$F$745,5,FALSE)</f>
        <v>0</v>
      </c>
      <c r="D621" s="65">
        <f t="shared" si="1647"/>
        <v>0</v>
      </c>
      <c r="G621" s="3"/>
      <c r="H621" s="3"/>
      <c r="J621" s="21"/>
      <c r="K621" s="21"/>
    </row>
    <row r="622" spans="1:11">
      <c r="A622" s="29">
        <v>46711</v>
      </c>
      <c r="B622" s="67" t="str">
        <f>VLOOKUP(A622,休日取得計画実績表!$B$15:$F$745,4,FALSE)</f>
        <v>現場閉所</v>
      </c>
      <c r="C622" s="67">
        <f>VLOOKUP(A622,休日取得計画実績表!$B$15:$F$745,5,FALSE)</f>
        <v>0</v>
      </c>
      <c r="D622" s="65" t="str">
        <f t="shared" si="1647"/>
        <v>現場閉所</v>
      </c>
      <c r="G622" s="3"/>
      <c r="H622" s="3"/>
      <c r="J622" s="21"/>
      <c r="K622" s="21"/>
    </row>
    <row r="623" spans="1:11">
      <c r="A623" s="29">
        <v>46712</v>
      </c>
      <c r="B623" s="67" t="str">
        <f>VLOOKUP(A623,休日取得計画実績表!$B$15:$F$745,4,FALSE)</f>
        <v>現場閉所</v>
      </c>
      <c r="C623" s="67">
        <f>VLOOKUP(A623,休日取得計画実績表!$B$15:$F$745,5,FALSE)</f>
        <v>0</v>
      </c>
      <c r="D623" s="65" t="str">
        <f t="shared" si="1647"/>
        <v>現場閉所</v>
      </c>
      <c r="G623" s="3"/>
      <c r="H623" s="3"/>
      <c r="J623" s="21"/>
      <c r="K623" s="21"/>
    </row>
    <row r="624" spans="1:11">
      <c r="A624" s="29">
        <v>46713</v>
      </c>
      <c r="B624" s="67">
        <f>VLOOKUP(A624,休日取得計画実績表!$B$15:$F$745,4,FALSE)</f>
        <v>0</v>
      </c>
      <c r="C624" s="67">
        <f>VLOOKUP(A624,休日取得計画実績表!$B$15:$F$745,5,FALSE)</f>
        <v>0</v>
      </c>
      <c r="D624" s="65">
        <f t="shared" si="1647"/>
        <v>0</v>
      </c>
      <c r="G624" s="3"/>
      <c r="H624" s="3"/>
      <c r="J624" s="21"/>
      <c r="K624" s="21"/>
    </row>
    <row r="625" spans="1:11">
      <c r="A625" s="29">
        <v>46714</v>
      </c>
      <c r="B625" s="67">
        <f>VLOOKUP(A625,休日取得計画実績表!$B$15:$F$745,4,FALSE)</f>
        <v>0</v>
      </c>
      <c r="C625" s="67">
        <f>VLOOKUP(A625,休日取得計画実績表!$B$15:$F$745,5,FALSE)</f>
        <v>0</v>
      </c>
      <c r="D625" s="65">
        <f t="shared" si="1647"/>
        <v>0</v>
      </c>
      <c r="G625" s="3"/>
      <c r="H625" s="3"/>
      <c r="J625" s="21"/>
      <c r="K625" s="21"/>
    </row>
    <row r="626" spans="1:11">
      <c r="A626" s="29">
        <v>46715</v>
      </c>
      <c r="B626" s="67">
        <f>VLOOKUP(A626,休日取得計画実績表!$B$15:$F$745,4,FALSE)</f>
        <v>0</v>
      </c>
      <c r="C626" s="67">
        <f>VLOOKUP(A626,休日取得計画実績表!$B$15:$F$745,5,FALSE)</f>
        <v>0</v>
      </c>
      <c r="D626" s="65">
        <f t="shared" si="1647"/>
        <v>0</v>
      </c>
      <c r="G626" s="3"/>
      <c r="H626" s="3"/>
      <c r="J626" s="21"/>
      <c r="K626" s="21"/>
    </row>
    <row r="627" spans="1:11">
      <c r="A627" s="29">
        <v>46716</v>
      </c>
      <c r="B627" s="67">
        <f>VLOOKUP(A627,休日取得計画実績表!$B$15:$F$745,4,FALSE)</f>
        <v>0</v>
      </c>
      <c r="C627" s="67">
        <f>VLOOKUP(A627,休日取得計画実績表!$B$15:$F$745,5,FALSE)</f>
        <v>0</v>
      </c>
      <c r="D627" s="65">
        <f t="shared" si="1647"/>
        <v>0</v>
      </c>
      <c r="G627" s="3"/>
      <c r="H627" s="3"/>
      <c r="J627" s="21"/>
      <c r="K627" s="21"/>
    </row>
    <row r="628" spans="1:11">
      <c r="A628" s="29">
        <v>46717</v>
      </c>
      <c r="B628" s="67">
        <f>VLOOKUP(A628,休日取得計画実績表!$B$15:$F$745,4,FALSE)</f>
        <v>0</v>
      </c>
      <c r="C628" s="67">
        <f>VLOOKUP(A628,休日取得計画実績表!$B$15:$F$745,5,FALSE)</f>
        <v>0</v>
      </c>
      <c r="D628" s="65">
        <f t="shared" si="1647"/>
        <v>0</v>
      </c>
      <c r="G628" s="3"/>
      <c r="H628" s="3"/>
      <c r="J628" s="21"/>
      <c r="K628" s="21"/>
    </row>
    <row r="629" spans="1:11">
      <c r="A629" s="29">
        <v>46718</v>
      </c>
      <c r="B629" s="67" t="str">
        <f>VLOOKUP(A629,休日取得計画実績表!$B$15:$F$745,4,FALSE)</f>
        <v>現場閉所</v>
      </c>
      <c r="C629" s="67">
        <f>VLOOKUP(A629,休日取得計画実績表!$B$15:$F$745,5,FALSE)</f>
        <v>0</v>
      </c>
      <c r="D629" s="65" t="str">
        <f t="shared" si="1647"/>
        <v>現場閉所</v>
      </c>
      <c r="G629" s="3"/>
      <c r="H629" s="3"/>
      <c r="J629" s="21"/>
      <c r="K629" s="21"/>
    </row>
    <row r="630" spans="1:11">
      <c r="A630" s="29">
        <v>46719</v>
      </c>
      <c r="B630" s="67" t="str">
        <f>VLOOKUP(A630,休日取得計画実績表!$B$15:$F$745,4,FALSE)</f>
        <v>現場閉所</v>
      </c>
      <c r="C630" s="67">
        <f>VLOOKUP(A630,休日取得計画実績表!$B$15:$F$745,5,FALSE)</f>
        <v>0</v>
      </c>
      <c r="D630" s="65" t="str">
        <f t="shared" si="1647"/>
        <v>現場閉所</v>
      </c>
      <c r="G630" s="3"/>
      <c r="H630" s="3"/>
      <c r="J630" s="21"/>
      <c r="K630" s="21"/>
    </row>
    <row r="631" spans="1:11">
      <c r="A631" s="29">
        <v>46720</v>
      </c>
      <c r="B631" s="67">
        <f>VLOOKUP(A631,休日取得計画実績表!$B$15:$F$745,4,FALSE)</f>
        <v>0</v>
      </c>
      <c r="C631" s="67">
        <f>VLOOKUP(A631,休日取得計画実績表!$B$15:$F$745,5,FALSE)</f>
        <v>0</v>
      </c>
      <c r="D631" s="65">
        <f t="shared" si="1647"/>
        <v>0</v>
      </c>
      <c r="G631" s="3"/>
      <c r="H631" s="3"/>
      <c r="J631" s="21"/>
      <c r="K631" s="21"/>
    </row>
    <row r="632" spans="1:11">
      <c r="A632" s="29">
        <v>46721</v>
      </c>
      <c r="B632" s="67">
        <f>VLOOKUP(A632,休日取得計画実績表!$B$15:$F$745,4,FALSE)</f>
        <v>0</v>
      </c>
      <c r="C632" s="67">
        <f>VLOOKUP(A632,休日取得計画実績表!$B$15:$F$745,5,FALSE)</f>
        <v>0</v>
      </c>
      <c r="D632" s="65">
        <f t="shared" si="1647"/>
        <v>0</v>
      </c>
      <c r="G632" s="3"/>
      <c r="H632" s="3"/>
      <c r="J632" s="21"/>
      <c r="K632" s="21"/>
    </row>
    <row r="633" spans="1:11">
      <c r="A633" s="29">
        <v>46722</v>
      </c>
      <c r="B633" s="67">
        <f>VLOOKUP(A633,休日取得計画実績表!$B$15:$F$745,4,FALSE)</f>
        <v>0</v>
      </c>
      <c r="C633" s="67">
        <f>VLOOKUP(A633,休日取得計画実績表!$B$15:$F$745,5,FALSE)</f>
        <v>0</v>
      </c>
      <c r="D633" s="65">
        <f t="shared" si="1647"/>
        <v>0</v>
      </c>
      <c r="G633" s="3"/>
      <c r="H633" s="3"/>
      <c r="J633" s="21"/>
      <c r="K633" s="21"/>
    </row>
    <row r="634" spans="1:11">
      <c r="A634" s="29">
        <v>46723</v>
      </c>
      <c r="B634" s="67">
        <f>VLOOKUP(A634,休日取得計画実績表!$B$15:$F$745,4,FALSE)</f>
        <v>0</v>
      </c>
      <c r="C634" s="67">
        <f>VLOOKUP(A634,休日取得計画実績表!$B$15:$F$745,5,FALSE)</f>
        <v>0</v>
      </c>
      <c r="D634" s="65">
        <f t="shared" si="1647"/>
        <v>0</v>
      </c>
      <c r="G634" s="3"/>
      <c r="H634" s="3"/>
      <c r="J634" s="21"/>
      <c r="K634" s="21"/>
    </row>
    <row r="635" spans="1:11">
      <c r="A635" s="29">
        <v>46724</v>
      </c>
      <c r="B635" s="67">
        <f>VLOOKUP(A635,休日取得計画実績表!$B$15:$F$745,4,FALSE)</f>
        <v>0</v>
      </c>
      <c r="C635" s="67">
        <f>VLOOKUP(A635,休日取得計画実績表!$B$15:$F$745,5,FALSE)</f>
        <v>0</v>
      </c>
      <c r="D635" s="65">
        <f t="shared" si="1647"/>
        <v>0</v>
      </c>
      <c r="G635" s="3"/>
      <c r="H635" s="3"/>
      <c r="J635" s="21"/>
      <c r="K635" s="21"/>
    </row>
    <row r="636" spans="1:11">
      <c r="A636" s="29">
        <v>46725</v>
      </c>
      <c r="B636" s="67" t="str">
        <f>VLOOKUP(A636,休日取得計画実績表!$B$15:$F$745,4,FALSE)</f>
        <v>現場閉所</v>
      </c>
      <c r="C636" s="67">
        <f>VLOOKUP(A636,休日取得計画実績表!$B$15:$F$745,5,FALSE)</f>
        <v>0</v>
      </c>
      <c r="D636" s="65" t="str">
        <f t="shared" si="1647"/>
        <v>現場閉所</v>
      </c>
      <c r="G636" s="3"/>
      <c r="H636" s="3"/>
      <c r="J636" s="21"/>
      <c r="K636" s="21"/>
    </row>
    <row r="637" spans="1:11">
      <c r="A637" s="29">
        <v>46726</v>
      </c>
      <c r="B637" s="67" t="str">
        <f>VLOOKUP(A637,休日取得計画実績表!$B$15:$F$745,4,FALSE)</f>
        <v>現場閉所</v>
      </c>
      <c r="C637" s="67">
        <f>VLOOKUP(A637,休日取得計画実績表!$B$15:$F$745,5,FALSE)</f>
        <v>0</v>
      </c>
      <c r="D637" s="65" t="str">
        <f t="shared" si="1647"/>
        <v>現場閉所</v>
      </c>
      <c r="G637" s="3"/>
      <c r="H637" s="3"/>
      <c r="J637" s="21"/>
      <c r="K637" s="21"/>
    </row>
    <row r="638" spans="1:11">
      <c r="A638" s="29">
        <v>46727</v>
      </c>
      <c r="B638" s="67">
        <f>VLOOKUP(A638,休日取得計画実績表!$B$15:$F$745,4,FALSE)</f>
        <v>0</v>
      </c>
      <c r="C638" s="67">
        <f>VLOOKUP(A638,休日取得計画実績表!$B$15:$F$745,5,FALSE)</f>
        <v>0</v>
      </c>
      <c r="D638" s="65">
        <f t="shared" si="1647"/>
        <v>0</v>
      </c>
      <c r="G638" s="3"/>
      <c r="H638" s="3"/>
      <c r="J638" s="21"/>
      <c r="K638" s="21"/>
    </row>
    <row r="639" spans="1:11">
      <c r="A639" s="29">
        <v>46728</v>
      </c>
      <c r="B639" s="67">
        <f>VLOOKUP(A639,休日取得計画実績表!$B$15:$F$745,4,FALSE)</f>
        <v>0</v>
      </c>
      <c r="C639" s="67">
        <f>VLOOKUP(A639,休日取得計画実績表!$B$15:$F$745,5,FALSE)</f>
        <v>0</v>
      </c>
      <c r="D639" s="65">
        <f t="shared" si="1647"/>
        <v>0</v>
      </c>
      <c r="G639" s="3"/>
      <c r="H639" s="3"/>
      <c r="J639" s="21"/>
      <c r="K639" s="21"/>
    </row>
    <row r="640" spans="1:11">
      <c r="A640" s="29">
        <v>46729</v>
      </c>
      <c r="B640" s="67">
        <f>VLOOKUP(A640,休日取得計画実績表!$B$15:$F$745,4,FALSE)</f>
        <v>0</v>
      </c>
      <c r="C640" s="67">
        <f>VLOOKUP(A640,休日取得計画実績表!$B$15:$F$745,5,FALSE)</f>
        <v>0</v>
      </c>
      <c r="D640" s="65">
        <f t="shared" si="1647"/>
        <v>0</v>
      </c>
      <c r="G640" s="3"/>
      <c r="H640" s="3"/>
      <c r="J640" s="21"/>
      <c r="K640" s="21"/>
    </row>
    <row r="641" spans="1:11">
      <c r="A641" s="29">
        <v>46730</v>
      </c>
      <c r="B641" s="67">
        <f>VLOOKUP(A641,休日取得計画実績表!$B$15:$F$745,4,FALSE)</f>
        <v>0</v>
      </c>
      <c r="C641" s="67">
        <f>VLOOKUP(A641,休日取得計画実績表!$B$15:$F$745,5,FALSE)</f>
        <v>0</v>
      </c>
      <c r="D641" s="65">
        <f t="shared" si="1647"/>
        <v>0</v>
      </c>
      <c r="G641" s="3"/>
      <c r="H641" s="3"/>
      <c r="J641" s="21"/>
      <c r="K641" s="21"/>
    </row>
    <row r="642" spans="1:11">
      <c r="A642" s="29">
        <v>46731</v>
      </c>
      <c r="B642" s="67">
        <f>VLOOKUP(A642,休日取得計画実績表!$B$15:$F$745,4,FALSE)</f>
        <v>0</v>
      </c>
      <c r="C642" s="67">
        <f>VLOOKUP(A642,休日取得計画実績表!$B$15:$F$745,5,FALSE)</f>
        <v>0</v>
      </c>
      <c r="D642" s="65">
        <f t="shared" si="1647"/>
        <v>0</v>
      </c>
      <c r="G642" s="3"/>
      <c r="H642" s="3"/>
      <c r="J642" s="21"/>
      <c r="K642" s="21"/>
    </row>
    <row r="643" spans="1:11">
      <c r="A643" s="29">
        <v>46732</v>
      </c>
      <c r="B643" s="67" t="str">
        <f>VLOOKUP(A643,休日取得計画実績表!$B$15:$F$745,4,FALSE)</f>
        <v>現場閉所</v>
      </c>
      <c r="C643" s="67">
        <f>VLOOKUP(A643,休日取得計画実績表!$B$15:$F$745,5,FALSE)</f>
        <v>0</v>
      </c>
      <c r="D643" s="65" t="str">
        <f t="shared" si="1647"/>
        <v>現場閉所</v>
      </c>
      <c r="G643" s="3"/>
      <c r="H643" s="3"/>
      <c r="J643" s="21"/>
      <c r="K643" s="21"/>
    </row>
    <row r="644" spans="1:11">
      <c r="A644" s="29">
        <v>46733</v>
      </c>
      <c r="B644" s="67" t="str">
        <f>VLOOKUP(A644,休日取得計画実績表!$B$15:$F$745,4,FALSE)</f>
        <v>現場閉所</v>
      </c>
      <c r="C644" s="67">
        <f>VLOOKUP(A644,休日取得計画実績表!$B$15:$F$745,5,FALSE)</f>
        <v>0</v>
      </c>
      <c r="D644" s="65" t="str">
        <f t="shared" si="1647"/>
        <v>現場閉所</v>
      </c>
      <c r="G644" s="3"/>
      <c r="H644" s="3"/>
      <c r="J644" s="21"/>
      <c r="K644" s="21"/>
    </row>
    <row r="645" spans="1:11">
      <c r="A645" s="29">
        <v>46734</v>
      </c>
      <c r="B645" s="67">
        <f>VLOOKUP(A645,休日取得計画実績表!$B$15:$F$745,4,FALSE)</f>
        <v>0</v>
      </c>
      <c r="C645" s="67">
        <f>VLOOKUP(A645,休日取得計画実績表!$B$15:$F$745,5,FALSE)</f>
        <v>0</v>
      </c>
      <c r="D645" s="65">
        <f t="shared" si="1647"/>
        <v>0</v>
      </c>
      <c r="G645" s="3"/>
      <c r="H645" s="3"/>
      <c r="J645" s="21"/>
      <c r="K645" s="21"/>
    </row>
    <row r="646" spans="1:11">
      <c r="A646" s="29">
        <v>46735</v>
      </c>
      <c r="B646" s="67">
        <f>VLOOKUP(A646,休日取得計画実績表!$B$15:$F$745,4,FALSE)</f>
        <v>0</v>
      </c>
      <c r="C646" s="67">
        <f>VLOOKUP(A646,休日取得計画実績表!$B$15:$F$745,5,FALSE)</f>
        <v>0</v>
      </c>
      <c r="D646" s="65">
        <f t="shared" si="1647"/>
        <v>0</v>
      </c>
      <c r="G646" s="3"/>
      <c r="H646" s="3"/>
      <c r="J646" s="21"/>
      <c r="K646" s="21"/>
    </row>
    <row r="647" spans="1:11">
      <c r="A647" s="29">
        <v>46736</v>
      </c>
      <c r="B647" s="67">
        <f>VLOOKUP(A647,休日取得計画実績表!$B$15:$F$745,4,FALSE)</f>
        <v>0</v>
      </c>
      <c r="C647" s="67">
        <f>VLOOKUP(A647,休日取得計画実績表!$B$15:$F$745,5,FALSE)</f>
        <v>0</v>
      </c>
      <c r="D647" s="65">
        <f t="shared" si="1647"/>
        <v>0</v>
      </c>
      <c r="G647" s="3"/>
      <c r="H647" s="3"/>
      <c r="J647" s="21"/>
      <c r="K647" s="21"/>
    </row>
    <row r="648" spans="1:11">
      <c r="A648" s="29">
        <v>46737</v>
      </c>
      <c r="B648" s="67">
        <f>VLOOKUP(A648,休日取得計画実績表!$B$15:$F$745,4,FALSE)</f>
        <v>0</v>
      </c>
      <c r="C648" s="67">
        <f>VLOOKUP(A648,休日取得計画実績表!$B$15:$F$745,5,FALSE)</f>
        <v>0</v>
      </c>
      <c r="D648" s="65">
        <f t="shared" si="1647"/>
        <v>0</v>
      </c>
      <c r="G648" s="3"/>
      <c r="H648" s="3"/>
      <c r="J648" s="21"/>
      <c r="K648" s="21"/>
    </row>
    <row r="649" spans="1:11">
      <c r="A649" s="29">
        <v>46738</v>
      </c>
      <c r="B649" s="67">
        <f>VLOOKUP(A649,休日取得計画実績表!$B$15:$F$745,4,FALSE)</f>
        <v>0</v>
      </c>
      <c r="C649" s="67">
        <f>VLOOKUP(A649,休日取得計画実績表!$B$15:$F$745,5,FALSE)</f>
        <v>0</v>
      </c>
      <c r="D649" s="65">
        <f t="shared" si="1647"/>
        <v>0</v>
      </c>
      <c r="G649" s="3"/>
      <c r="H649" s="3"/>
      <c r="J649" s="21"/>
      <c r="K649" s="21"/>
    </row>
    <row r="650" spans="1:11">
      <c r="A650" s="29">
        <v>46739</v>
      </c>
      <c r="B650" s="67" t="str">
        <f>VLOOKUP(A650,休日取得計画実績表!$B$15:$F$745,4,FALSE)</f>
        <v>現場閉所</v>
      </c>
      <c r="C650" s="67">
        <f>VLOOKUP(A650,休日取得計画実績表!$B$15:$F$745,5,FALSE)</f>
        <v>0</v>
      </c>
      <c r="D650" s="65" t="str">
        <f t="shared" si="1647"/>
        <v>現場閉所</v>
      </c>
      <c r="G650" s="3"/>
      <c r="H650" s="3"/>
      <c r="J650" s="21"/>
      <c r="K650" s="21"/>
    </row>
    <row r="651" spans="1:11">
      <c r="A651" s="29">
        <v>46740</v>
      </c>
      <c r="B651" s="67" t="str">
        <f>VLOOKUP(A651,休日取得計画実績表!$B$15:$F$745,4,FALSE)</f>
        <v>現場閉所</v>
      </c>
      <c r="C651" s="67">
        <f>VLOOKUP(A651,休日取得計画実績表!$B$15:$F$745,5,FALSE)</f>
        <v>0</v>
      </c>
      <c r="D651" s="65" t="str">
        <f t="shared" si="1647"/>
        <v>現場閉所</v>
      </c>
      <c r="G651" s="3"/>
      <c r="H651" s="3"/>
      <c r="J651" s="21"/>
      <c r="K651" s="21"/>
    </row>
    <row r="652" spans="1:11">
      <c r="A652" s="29">
        <v>46741</v>
      </c>
      <c r="B652" s="67">
        <f>VLOOKUP(A652,休日取得計画実績表!$B$15:$F$745,4,FALSE)</f>
        <v>0</v>
      </c>
      <c r="C652" s="67">
        <f>VLOOKUP(A652,休日取得計画実績表!$B$15:$F$745,5,FALSE)</f>
        <v>0</v>
      </c>
      <c r="D652" s="65">
        <f t="shared" si="1647"/>
        <v>0</v>
      </c>
      <c r="G652" s="3"/>
      <c r="H652" s="3"/>
      <c r="J652" s="21"/>
      <c r="K652" s="21"/>
    </row>
    <row r="653" spans="1:11">
      <c r="A653" s="29">
        <v>46742</v>
      </c>
      <c r="B653" s="67">
        <f>VLOOKUP(A653,休日取得計画実績表!$B$15:$F$745,4,FALSE)</f>
        <v>0</v>
      </c>
      <c r="C653" s="67">
        <f>VLOOKUP(A653,休日取得計画実績表!$B$15:$F$745,5,FALSE)</f>
        <v>0</v>
      </c>
      <c r="D653" s="65">
        <f t="shared" si="1647"/>
        <v>0</v>
      </c>
      <c r="G653" s="3"/>
      <c r="H653" s="3"/>
      <c r="J653" s="21"/>
      <c r="K653" s="21"/>
    </row>
    <row r="654" spans="1:11">
      <c r="A654" s="29">
        <v>46743</v>
      </c>
      <c r="B654" s="67">
        <f>VLOOKUP(A654,休日取得計画実績表!$B$15:$F$745,4,FALSE)</f>
        <v>0</v>
      </c>
      <c r="C654" s="67">
        <f>VLOOKUP(A654,休日取得計画実績表!$B$15:$F$745,5,FALSE)</f>
        <v>0</v>
      </c>
      <c r="D654" s="65">
        <f t="shared" si="1647"/>
        <v>0</v>
      </c>
      <c r="G654" s="3"/>
      <c r="H654" s="3"/>
      <c r="J654" s="21"/>
      <c r="K654" s="21"/>
    </row>
    <row r="655" spans="1:11">
      <c r="A655" s="29">
        <v>46744</v>
      </c>
      <c r="B655" s="67">
        <f>VLOOKUP(A655,休日取得計画実績表!$B$15:$F$745,4,FALSE)</f>
        <v>0</v>
      </c>
      <c r="C655" s="67">
        <f>VLOOKUP(A655,休日取得計画実績表!$B$15:$F$745,5,FALSE)</f>
        <v>0</v>
      </c>
      <c r="D655" s="65">
        <f t="shared" si="1647"/>
        <v>0</v>
      </c>
      <c r="G655" s="3"/>
      <c r="H655" s="3"/>
      <c r="J655" s="21"/>
      <c r="K655" s="21"/>
    </row>
    <row r="656" spans="1:11">
      <c r="A656" s="29">
        <v>46745</v>
      </c>
      <c r="B656" s="67">
        <f>VLOOKUP(A656,休日取得計画実績表!$B$15:$F$745,4,FALSE)</f>
        <v>0</v>
      </c>
      <c r="C656" s="67">
        <f>VLOOKUP(A656,休日取得計画実績表!$B$15:$F$745,5,FALSE)</f>
        <v>0</v>
      </c>
      <c r="D656" s="65">
        <f t="shared" si="1647"/>
        <v>0</v>
      </c>
      <c r="G656" s="3"/>
      <c r="H656" s="3"/>
      <c r="J656" s="21"/>
      <c r="K656" s="21"/>
    </row>
    <row r="657" spans="1:11">
      <c r="A657" s="29">
        <v>46746</v>
      </c>
      <c r="B657" s="67" t="str">
        <f>VLOOKUP(A657,休日取得計画実績表!$B$15:$F$745,4,FALSE)</f>
        <v>現場閉所</v>
      </c>
      <c r="C657" s="67">
        <f>VLOOKUP(A657,休日取得計画実績表!$B$15:$F$745,5,FALSE)</f>
        <v>0</v>
      </c>
      <c r="D657" s="65" t="str">
        <f t="shared" si="1647"/>
        <v>現場閉所</v>
      </c>
      <c r="G657" s="3"/>
      <c r="H657" s="3"/>
      <c r="J657" s="21"/>
      <c r="K657" s="21"/>
    </row>
    <row r="658" spans="1:11">
      <c r="A658" s="29">
        <v>46747</v>
      </c>
      <c r="B658" s="67" t="str">
        <f>VLOOKUP(A658,休日取得計画実績表!$B$15:$F$745,4,FALSE)</f>
        <v>現場閉所</v>
      </c>
      <c r="C658" s="67">
        <f>VLOOKUP(A658,休日取得計画実績表!$B$15:$F$745,5,FALSE)</f>
        <v>0</v>
      </c>
      <c r="D658" s="65" t="str">
        <f t="shared" si="1647"/>
        <v>現場閉所</v>
      </c>
      <c r="G658" s="3"/>
      <c r="H658" s="3"/>
      <c r="J658" s="21"/>
      <c r="K658" s="21"/>
    </row>
    <row r="659" spans="1:11">
      <c r="A659" s="29">
        <v>46748</v>
      </c>
      <c r="B659" s="67">
        <f>VLOOKUP(A659,休日取得計画実績表!$B$15:$F$745,4,FALSE)</f>
        <v>0</v>
      </c>
      <c r="C659" s="67">
        <f>VLOOKUP(A659,休日取得計画実績表!$B$15:$F$745,5,FALSE)</f>
        <v>0</v>
      </c>
      <c r="D659" s="65">
        <f t="shared" si="1647"/>
        <v>0</v>
      </c>
      <c r="G659" s="3"/>
      <c r="H659" s="3"/>
      <c r="J659" s="21"/>
      <c r="K659" s="21"/>
    </row>
    <row r="660" spans="1:11">
      <c r="A660" s="29">
        <v>46749</v>
      </c>
      <c r="B660" s="67" t="str">
        <f>VLOOKUP(A660,休日取得計画実績表!$B$15:$F$745,4,FALSE)</f>
        <v>現場閉所</v>
      </c>
      <c r="C660" s="67">
        <f>VLOOKUP(A660,休日取得計画実績表!$B$15:$F$745,5,FALSE)</f>
        <v>0</v>
      </c>
      <c r="D660" s="65" t="str">
        <f t="shared" si="1647"/>
        <v>現場閉所</v>
      </c>
      <c r="G660" s="3"/>
      <c r="H660" s="3"/>
      <c r="J660" s="21"/>
      <c r="K660" s="21"/>
    </row>
    <row r="661" spans="1:11">
      <c r="A661" s="29">
        <v>46750</v>
      </c>
      <c r="B661" s="67" t="str">
        <f>VLOOKUP(A661,休日取得計画実績表!$B$15:$F$745,4,FALSE)</f>
        <v>年末年始</v>
      </c>
      <c r="C661" s="67">
        <f>VLOOKUP(A661,休日取得計画実績表!$B$15:$F$745,5,FALSE)</f>
        <v>0</v>
      </c>
      <c r="D661" s="65" t="str">
        <f t="shared" si="1647"/>
        <v>年末年始</v>
      </c>
      <c r="G661" s="3"/>
      <c r="H661" s="3"/>
      <c r="J661" s="21"/>
      <c r="K661" s="21"/>
    </row>
    <row r="662" spans="1:11">
      <c r="A662" s="29">
        <v>46751</v>
      </c>
      <c r="B662" s="67" t="str">
        <f>VLOOKUP(A662,休日取得計画実績表!$B$15:$F$745,4,FALSE)</f>
        <v>年末年始</v>
      </c>
      <c r="C662" s="67">
        <f>VLOOKUP(A662,休日取得計画実績表!$B$15:$F$745,5,FALSE)</f>
        <v>0</v>
      </c>
      <c r="D662" s="65" t="str">
        <f t="shared" si="1647"/>
        <v>年末年始</v>
      </c>
      <c r="G662" s="3"/>
      <c r="H662" s="3"/>
      <c r="J662" s="21"/>
      <c r="K662" s="21"/>
    </row>
    <row r="663" spans="1:11">
      <c r="A663" s="29">
        <v>46752</v>
      </c>
      <c r="B663" s="67" t="str">
        <f>VLOOKUP(A663,休日取得計画実績表!$B$15:$F$745,4,FALSE)</f>
        <v>年末年始</v>
      </c>
      <c r="C663" s="67">
        <f>VLOOKUP(A663,休日取得計画実績表!$B$15:$F$745,5,FALSE)</f>
        <v>0</v>
      </c>
      <c r="D663" s="65" t="str">
        <f t="shared" si="1647"/>
        <v>年末年始</v>
      </c>
      <c r="G663" s="3"/>
      <c r="H663" s="3"/>
      <c r="J663" s="21"/>
      <c r="K663" s="21"/>
    </row>
    <row r="664" spans="1:11">
      <c r="A664" s="29">
        <v>46753</v>
      </c>
      <c r="B664" s="67" t="str">
        <f>VLOOKUP(A664,休日取得計画実績表!$B$15:$F$745,4,FALSE)</f>
        <v>年末年始</v>
      </c>
      <c r="C664" s="67">
        <f>VLOOKUP(A664,休日取得計画実績表!$B$15:$F$745,5,FALSE)</f>
        <v>0</v>
      </c>
      <c r="D664" s="65" t="str">
        <f t="shared" si="1647"/>
        <v>年末年始</v>
      </c>
      <c r="G664" s="3"/>
      <c r="H664" s="3"/>
      <c r="J664" s="21"/>
      <c r="K664" s="21"/>
    </row>
    <row r="665" spans="1:11">
      <c r="A665" s="29">
        <v>46754</v>
      </c>
      <c r="B665" s="67" t="str">
        <f>VLOOKUP(A665,休日取得計画実績表!$B$15:$F$745,4,FALSE)</f>
        <v>年末年始</v>
      </c>
      <c r="C665" s="67">
        <f>VLOOKUP(A665,休日取得計画実績表!$B$15:$F$745,5,FALSE)</f>
        <v>0</v>
      </c>
      <c r="D665" s="65" t="str">
        <f t="shared" si="1647"/>
        <v>年末年始</v>
      </c>
      <c r="G665" s="3"/>
      <c r="H665" s="3"/>
      <c r="J665" s="21"/>
      <c r="K665" s="21"/>
    </row>
    <row r="666" spans="1:11">
      <c r="A666" s="29">
        <v>46755</v>
      </c>
      <c r="B666" s="67" t="str">
        <f>VLOOKUP(A666,休日取得計画実績表!$B$15:$F$745,4,FALSE)</f>
        <v>年末年始</v>
      </c>
      <c r="C666" s="67">
        <f>VLOOKUP(A666,休日取得計画実績表!$B$15:$F$745,5,FALSE)</f>
        <v>0</v>
      </c>
      <c r="D666" s="65" t="str">
        <f t="shared" si="1647"/>
        <v>年末年始</v>
      </c>
      <c r="G666" s="3"/>
      <c r="H666" s="3"/>
      <c r="J666" s="21"/>
      <c r="K666" s="21"/>
    </row>
    <row r="667" spans="1:11">
      <c r="A667" s="29">
        <v>46756</v>
      </c>
      <c r="B667" s="67">
        <f>VLOOKUP(A667,休日取得計画実績表!$B$15:$F$745,4,FALSE)</f>
        <v>0</v>
      </c>
      <c r="C667" s="67">
        <f>VLOOKUP(A667,休日取得計画実績表!$B$15:$F$745,5,FALSE)</f>
        <v>0</v>
      </c>
      <c r="D667" s="65">
        <f t="shared" si="1647"/>
        <v>0</v>
      </c>
      <c r="G667" s="3"/>
      <c r="H667" s="3"/>
      <c r="J667" s="21"/>
      <c r="K667" s="21"/>
    </row>
    <row r="668" spans="1:11">
      <c r="A668" s="29">
        <v>46757</v>
      </c>
      <c r="B668" s="67">
        <f>VLOOKUP(A668,休日取得計画実績表!$B$15:$F$745,4,FALSE)</f>
        <v>0</v>
      </c>
      <c r="C668" s="67">
        <f>VLOOKUP(A668,休日取得計画実績表!$B$15:$F$745,5,FALSE)</f>
        <v>0</v>
      </c>
      <c r="D668" s="65">
        <f t="shared" si="1647"/>
        <v>0</v>
      </c>
      <c r="G668" s="3"/>
      <c r="H668" s="3"/>
      <c r="J668" s="21"/>
      <c r="K668" s="21"/>
    </row>
    <row r="669" spans="1:11">
      <c r="A669" s="29">
        <v>46758</v>
      </c>
      <c r="B669" s="67">
        <f>VLOOKUP(A669,休日取得計画実績表!$B$15:$F$745,4,FALSE)</f>
        <v>0</v>
      </c>
      <c r="C669" s="67">
        <f>VLOOKUP(A669,休日取得計画実績表!$B$15:$F$745,5,FALSE)</f>
        <v>0</v>
      </c>
      <c r="D669" s="65">
        <f t="shared" si="1647"/>
        <v>0</v>
      </c>
      <c r="G669" s="3"/>
      <c r="H669" s="3"/>
      <c r="J669" s="21"/>
      <c r="K669" s="21"/>
    </row>
    <row r="670" spans="1:11">
      <c r="A670" s="29">
        <v>46759</v>
      </c>
      <c r="B670" s="67">
        <f>VLOOKUP(A670,休日取得計画実績表!$B$15:$F$745,4,FALSE)</f>
        <v>0</v>
      </c>
      <c r="C670" s="67">
        <f>VLOOKUP(A670,休日取得計画実績表!$B$15:$F$745,5,FALSE)</f>
        <v>0</v>
      </c>
      <c r="D670" s="65">
        <f t="shared" ref="D670:D733" si="1648">IF(C670="指定対象外週","指定対象外週",B670)</f>
        <v>0</v>
      </c>
      <c r="G670" s="3"/>
      <c r="H670" s="3"/>
      <c r="J670" s="21"/>
      <c r="K670" s="21"/>
    </row>
    <row r="671" spans="1:11">
      <c r="A671" s="29">
        <v>46760</v>
      </c>
      <c r="B671" s="67" t="str">
        <f>VLOOKUP(A671,休日取得計画実績表!$B$15:$F$745,4,FALSE)</f>
        <v>現場閉所</v>
      </c>
      <c r="C671" s="67">
        <f>VLOOKUP(A671,休日取得計画実績表!$B$15:$F$745,5,FALSE)</f>
        <v>0</v>
      </c>
      <c r="D671" s="65" t="str">
        <f t="shared" si="1648"/>
        <v>現場閉所</v>
      </c>
      <c r="G671" s="3"/>
      <c r="H671" s="3"/>
      <c r="J671" s="21"/>
      <c r="K671" s="21"/>
    </row>
    <row r="672" spans="1:11">
      <c r="A672" s="29">
        <v>46761</v>
      </c>
      <c r="B672" s="67" t="str">
        <f>VLOOKUP(A672,休日取得計画実績表!$B$15:$F$745,4,FALSE)</f>
        <v>現場閉所</v>
      </c>
      <c r="C672" s="67">
        <f>VLOOKUP(A672,休日取得計画実績表!$B$15:$F$745,5,FALSE)</f>
        <v>0</v>
      </c>
      <c r="D672" s="65" t="str">
        <f t="shared" si="1648"/>
        <v>現場閉所</v>
      </c>
      <c r="G672" s="3"/>
      <c r="H672" s="3"/>
      <c r="J672" s="21"/>
      <c r="K672" s="21"/>
    </row>
    <row r="673" spans="1:11">
      <c r="A673" s="29">
        <v>46762</v>
      </c>
      <c r="B673" s="67">
        <f>VLOOKUP(A673,休日取得計画実績表!$B$15:$F$745,4,FALSE)</f>
        <v>0</v>
      </c>
      <c r="C673" s="67">
        <f>VLOOKUP(A673,休日取得計画実績表!$B$15:$F$745,5,FALSE)</f>
        <v>0</v>
      </c>
      <c r="D673" s="65">
        <f t="shared" si="1648"/>
        <v>0</v>
      </c>
      <c r="G673" s="3"/>
      <c r="H673" s="3"/>
      <c r="J673" s="21"/>
      <c r="K673" s="21"/>
    </row>
    <row r="674" spans="1:11">
      <c r="A674" s="29">
        <v>46763</v>
      </c>
      <c r="B674" s="67">
        <f>VLOOKUP(A674,休日取得計画実績表!$B$15:$F$745,4,FALSE)</f>
        <v>0</v>
      </c>
      <c r="C674" s="67">
        <f>VLOOKUP(A674,休日取得計画実績表!$B$15:$F$745,5,FALSE)</f>
        <v>0</v>
      </c>
      <c r="D674" s="65">
        <f t="shared" si="1648"/>
        <v>0</v>
      </c>
      <c r="G674" s="3"/>
      <c r="H674" s="3"/>
      <c r="J674" s="21"/>
      <c r="K674" s="21"/>
    </row>
    <row r="675" spans="1:11">
      <c r="A675" s="29">
        <v>46764</v>
      </c>
      <c r="B675" s="67">
        <f>VLOOKUP(A675,休日取得計画実績表!$B$15:$F$745,4,FALSE)</f>
        <v>0</v>
      </c>
      <c r="C675" s="67">
        <f>VLOOKUP(A675,休日取得計画実績表!$B$15:$F$745,5,FALSE)</f>
        <v>0</v>
      </c>
      <c r="D675" s="65">
        <f t="shared" si="1648"/>
        <v>0</v>
      </c>
      <c r="G675" s="3"/>
      <c r="H675" s="3"/>
      <c r="J675" s="21"/>
      <c r="K675" s="21"/>
    </row>
    <row r="676" spans="1:11">
      <c r="A676" s="29">
        <v>46765</v>
      </c>
      <c r="B676" s="67">
        <f>VLOOKUP(A676,休日取得計画実績表!$B$15:$F$745,4,FALSE)</f>
        <v>0</v>
      </c>
      <c r="C676" s="67">
        <f>VLOOKUP(A676,休日取得計画実績表!$B$15:$F$745,5,FALSE)</f>
        <v>0</v>
      </c>
      <c r="D676" s="65">
        <f t="shared" si="1648"/>
        <v>0</v>
      </c>
      <c r="G676" s="3"/>
      <c r="H676" s="3"/>
      <c r="J676" s="21"/>
      <c r="K676" s="21"/>
    </row>
    <row r="677" spans="1:11">
      <c r="A677" s="29">
        <v>46766</v>
      </c>
      <c r="B677" s="67">
        <f>VLOOKUP(A677,休日取得計画実績表!$B$15:$F$745,4,FALSE)</f>
        <v>0</v>
      </c>
      <c r="C677" s="67">
        <f>VLOOKUP(A677,休日取得計画実績表!$B$15:$F$745,5,FALSE)</f>
        <v>0</v>
      </c>
      <c r="D677" s="65">
        <f t="shared" si="1648"/>
        <v>0</v>
      </c>
      <c r="G677" s="3"/>
      <c r="H677" s="3"/>
      <c r="J677" s="21"/>
      <c r="K677" s="21"/>
    </row>
    <row r="678" spans="1:11">
      <c r="A678" s="29">
        <v>46767</v>
      </c>
      <c r="B678" s="67" t="str">
        <f>VLOOKUP(A678,休日取得計画実績表!$B$15:$F$745,4,FALSE)</f>
        <v>現場閉所</v>
      </c>
      <c r="C678" s="67">
        <f>VLOOKUP(A678,休日取得計画実績表!$B$15:$F$745,5,FALSE)</f>
        <v>0</v>
      </c>
      <c r="D678" s="65" t="str">
        <f t="shared" si="1648"/>
        <v>現場閉所</v>
      </c>
      <c r="G678" s="3"/>
      <c r="H678" s="3"/>
      <c r="J678" s="21"/>
      <c r="K678" s="21"/>
    </row>
    <row r="679" spans="1:11">
      <c r="A679" s="29">
        <v>46768</v>
      </c>
      <c r="B679" s="67" t="str">
        <f>VLOOKUP(A679,休日取得計画実績表!$B$15:$F$745,4,FALSE)</f>
        <v>現場閉所</v>
      </c>
      <c r="C679" s="67">
        <f>VLOOKUP(A679,休日取得計画実績表!$B$15:$F$745,5,FALSE)</f>
        <v>0</v>
      </c>
      <c r="D679" s="65" t="str">
        <f t="shared" si="1648"/>
        <v>現場閉所</v>
      </c>
      <c r="G679" s="3"/>
      <c r="H679" s="3"/>
      <c r="J679" s="21"/>
      <c r="K679" s="21"/>
    </row>
    <row r="680" spans="1:11">
      <c r="A680" s="29">
        <v>46769</v>
      </c>
      <c r="B680" s="67">
        <f>VLOOKUP(A680,休日取得計画実績表!$B$15:$F$745,4,FALSE)</f>
        <v>0</v>
      </c>
      <c r="C680" s="67">
        <f>VLOOKUP(A680,休日取得計画実績表!$B$15:$F$745,5,FALSE)</f>
        <v>0</v>
      </c>
      <c r="D680" s="65">
        <f t="shared" si="1648"/>
        <v>0</v>
      </c>
      <c r="G680" s="3"/>
      <c r="H680" s="3"/>
      <c r="J680" s="21"/>
      <c r="K680" s="21"/>
    </row>
    <row r="681" spans="1:11">
      <c r="A681" s="29">
        <v>46770</v>
      </c>
      <c r="B681" s="67">
        <f>VLOOKUP(A681,休日取得計画実績表!$B$15:$F$745,4,FALSE)</f>
        <v>0</v>
      </c>
      <c r="C681" s="67">
        <f>VLOOKUP(A681,休日取得計画実績表!$B$15:$F$745,5,FALSE)</f>
        <v>0</v>
      </c>
      <c r="D681" s="65">
        <f t="shared" si="1648"/>
        <v>0</v>
      </c>
      <c r="G681" s="3"/>
      <c r="H681" s="3"/>
      <c r="J681" s="21"/>
      <c r="K681" s="21"/>
    </row>
    <row r="682" spans="1:11">
      <c r="A682" s="29">
        <v>46771</v>
      </c>
      <c r="B682" s="67">
        <f>VLOOKUP(A682,休日取得計画実績表!$B$15:$F$745,4,FALSE)</f>
        <v>0</v>
      </c>
      <c r="C682" s="67">
        <f>VLOOKUP(A682,休日取得計画実績表!$B$15:$F$745,5,FALSE)</f>
        <v>0</v>
      </c>
      <c r="D682" s="65">
        <f t="shared" si="1648"/>
        <v>0</v>
      </c>
      <c r="G682" s="3"/>
      <c r="H682" s="3"/>
      <c r="J682" s="21"/>
      <c r="K682" s="21"/>
    </row>
    <row r="683" spans="1:11">
      <c r="A683" s="29">
        <v>46772</v>
      </c>
      <c r="B683" s="67">
        <f>VLOOKUP(A683,休日取得計画実績表!$B$15:$F$745,4,FALSE)</f>
        <v>0</v>
      </c>
      <c r="C683" s="67">
        <f>VLOOKUP(A683,休日取得計画実績表!$B$15:$F$745,5,FALSE)</f>
        <v>0</v>
      </c>
      <c r="D683" s="65">
        <f t="shared" si="1648"/>
        <v>0</v>
      </c>
      <c r="G683" s="3"/>
      <c r="H683" s="3"/>
      <c r="J683" s="21"/>
      <c r="K683" s="21"/>
    </row>
    <row r="684" spans="1:11">
      <c r="A684" s="29">
        <v>46773</v>
      </c>
      <c r="B684" s="67">
        <f>VLOOKUP(A684,休日取得計画実績表!$B$15:$F$745,4,FALSE)</f>
        <v>0</v>
      </c>
      <c r="C684" s="67">
        <f>VLOOKUP(A684,休日取得計画実績表!$B$15:$F$745,5,FALSE)</f>
        <v>0</v>
      </c>
      <c r="D684" s="65">
        <f t="shared" si="1648"/>
        <v>0</v>
      </c>
      <c r="G684" s="3"/>
      <c r="H684" s="3"/>
      <c r="J684" s="21"/>
      <c r="K684" s="21"/>
    </row>
    <row r="685" spans="1:11">
      <c r="A685" s="29">
        <v>46774</v>
      </c>
      <c r="B685" s="67" t="str">
        <f>VLOOKUP(A685,休日取得計画実績表!$B$15:$F$745,4,FALSE)</f>
        <v>現場閉所</v>
      </c>
      <c r="C685" s="67">
        <f>VLOOKUP(A685,休日取得計画実績表!$B$15:$F$745,5,FALSE)</f>
        <v>0</v>
      </c>
      <c r="D685" s="65" t="str">
        <f t="shared" si="1648"/>
        <v>現場閉所</v>
      </c>
      <c r="G685" s="3"/>
      <c r="H685" s="3"/>
      <c r="J685" s="21"/>
      <c r="K685" s="21"/>
    </row>
    <row r="686" spans="1:11">
      <c r="A686" s="29">
        <v>46775</v>
      </c>
      <c r="B686" s="67" t="str">
        <f>VLOOKUP(A686,休日取得計画実績表!$B$15:$F$745,4,FALSE)</f>
        <v>現場閉所</v>
      </c>
      <c r="C686" s="67">
        <f>VLOOKUP(A686,休日取得計画実績表!$B$15:$F$745,5,FALSE)</f>
        <v>0</v>
      </c>
      <c r="D686" s="65" t="str">
        <f t="shared" si="1648"/>
        <v>現場閉所</v>
      </c>
      <c r="G686" s="3"/>
      <c r="H686" s="3"/>
      <c r="J686" s="21"/>
      <c r="K686" s="21"/>
    </row>
    <row r="687" spans="1:11">
      <c r="A687" s="29">
        <v>46776</v>
      </c>
      <c r="B687" s="67">
        <f>VLOOKUP(A687,休日取得計画実績表!$B$15:$F$745,4,FALSE)</f>
        <v>0</v>
      </c>
      <c r="C687" s="67">
        <f>VLOOKUP(A687,休日取得計画実績表!$B$15:$F$745,5,FALSE)</f>
        <v>0</v>
      </c>
      <c r="D687" s="65">
        <f t="shared" si="1648"/>
        <v>0</v>
      </c>
      <c r="G687" s="3"/>
      <c r="H687" s="3"/>
      <c r="J687" s="21"/>
      <c r="K687" s="21"/>
    </row>
    <row r="688" spans="1:11">
      <c r="A688" s="29">
        <v>46777</v>
      </c>
      <c r="B688" s="67">
        <f>VLOOKUP(A688,休日取得計画実績表!$B$15:$F$745,4,FALSE)</f>
        <v>0</v>
      </c>
      <c r="C688" s="67">
        <f>VLOOKUP(A688,休日取得計画実績表!$B$15:$F$745,5,FALSE)</f>
        <v>0</v>
      </c>
      <c r="D688" s="65">
        <f t="shared" si="1648"/>
        <v>0</v>
      </c>
      <c r="G688" s="3"/>
      <c r="H688" s="3"/>
      <c r="J688" s="21"/>
      <c r="K688" s="21"/>
    </row>
    <row r="689" spans="1:11">
      <c r="A689" s="29">
        <v>46778</v>
      </c>
      <c r="B689" s="67">
        <f>VLOOKUP(A689,休日取得計画実績表!$B$15:$F$745,4,FALSE)</f>
        <v>0</v>
      </c>
      <c r="C689" s="67">
        <f>VLOOKUP(A689,休日取得計画実績表!$B$15:$F$745,5,FALSE)</f>
        <v>0</v>
      </c>
      <c r="D689" s="65">
        <f t="shared" si="1648"/>
        <v>0</v>
      </c>
      <c r="G689" s="3"/>
      <c r="H689" s="3"/>
      <c r="J689" s="21"/>
      <c r="K689" s="21"/>
    </row>
    <row r="690" spans="1:11">
      <c r="A690" s="29">
        <v>46779</v>
      </c>
      <c r="B690" s="67">
        <f>VLOOKUP(A690,休日取得計画実績表!$B$15:$F$745,4,FALSE)</f>
        <v>0</v>
      </c>
      <c r="C690" s="67">
        <f>VLOOKUP(A690,休日取得計画実績表!$B$15:$F$745,5,FALSE)</f>
        <v>0</v>
      </c>
      <c r="D690" s="65">
        <f t="shared" si="1648"/>
        <v>0</v>
      </c>
      <c r="G690" s="3"/>
      <c r="H690" s="3"/>
      <c r="J690" s="21"/>
      <c r="K690" s="21"/>
    </row>
    <row r="691" spans="1:11">
      <c r="A691" s="29">
        <v>46780</v>
      </c>
      <c r="B691" s="67">
        <f>VLOOKUP(A691,休日取得計画実績表!$B$15:$F$745,4,FALSE)</f>
        <v>0</v>
      </c>
      <c r="C691" s="67">
        <f>VLOOKUP(A691,休日取得計画実績表!$B$15:$F$745,5,FALSE)</f>
        <v>0</v>
      </c>
      <c r="D691" s="65">
        <f t="shared" si="1648"/>
        <v>0</v>
      </c>
      <c r="G691" s="3"/>
      <c r="H691" s="3"/>
      <c r="J691" s="21"/>
      <c r="K691" s="21"/>
    </row>
    <row r="692" spans="1:11">
      <c r="A692" s="29">
        <v>46781</v>
      </c>
      <c r="B692" s="67" t="str">
        <f>VLOOKUP(A692,休日取得計画実績表!$B$15:$F$745,4,FALSE)</f>
        <v>現場閉所</v>
      </c>
      <c r="C692" s="67">
        <f>VLOOKUP(A692,休日取得計画実績表!$B$15:$F$745,5,FALSE)</f>
        <v>0</v>
      </c>
      <c r="D692" s="65" t="str">
        <f t="shared" si="1648"/>
        <v>現場閉所</v>
      </c>
      <c r="G692" s="3"/>
      <c r="H692" s="3"/>
      <c r="J692" s="21"/>
      <c r="K692" s="21"/>
    </row>
    <row r="693" spans="1:11">
      <c r="A693" s="29">
        <v>46782</v>
      </c>
      <c r="B693" s="67" t="str">
        <f>VLOOKUP(A693,休日取得計画実績表!$B$15:$F$745,4,FALSE)</f>
        <v>現場閉所</v>
      </c>
      <c r="C693" s="67">
        <f>VLOOKUP(A693,休日取得計画実績表!$B$15:$F$745,5,FALSE)</f>
        <v>0</v>
      </c>
      <c r="D693" s="65" t="str">
        <f t="shared" si="1648"/>
        <v>現場閉所</v>
      </c>
      <c r="G693" s="3"/>
      <c r="H693" s="3"/>
      <c r="J693" s="21"/>
      <c r="K693" s="21"/>
    </row>
    <row r="694" spans="1:11">
      <c r="A694" s="29">
        <v>46783</v>
      </c>
      <c r="B694" s="67">
        <f>VLOOKUP(A694,休日取得計画実績表!$B$15:$F$745,4,FALSE)</f>
        <v>0</v>
      </c>
      <c r="C694" s="67">
        <f>VLOOKUP(A694,休日取得計画実績表!$B$15:$F$745,5,FALSE)</f>
        <v>0</v>
      </c>
      <c r="D694" s="65">
        <f t="shared" si="1648"/>
        <v>0</v>
      </c>
      <c r="G694" s="3"/>
      <c r="H694" s="3"/>
      <c r="J694" s="21"/>
      <c r="K694" s="21"/>
    </row>
    <row r="695" spans="1:11">
      <c r="A695" s="29">
        <v>46784</v>
      </c>
      <c r="B695" s="67">
        <f>VLOOKUP(A695,休日取得計画実績表!$B$15:$F$745,4,FALSE)</f>
        <v>0</v>
      </c>
      <c r="C695" s="67">
        <f>VLOOKUP(A695,休日取得計画実績表!$B$15:$F$745,5,FALSE)</f>
        <v>0</v>
      </c>
      <c r="D695" s="65">
        <f t="shared" si="1648"/>
        <v>0</v>
      </c>
      <c r="G695" s="3"/>
      <c r="H695" s="3"/>
      <c r="J695" s="21"/>
      <c r="K695" s="21"/>
    </row>
    <row r="696" spans="1:11">
      <c r="A696" s="29">
        <v>46785</v>
      </c>
      <c r="B696" s="67">
        <f>VLOOKUP(A696,休日取得計画実績表!$B$15:$F$745,4,FALSE)</f>
        <v>0</v>
      </c>
      <c r="C696" s="67">
        <f>VLOOKUP(A696,休日取得計画実績表!$B$15:$F$745,5,FALSE)</f>
        <v>0</v>
      </c>
      <c r="D696" s="65">
        <f t="shared" si="1648"/>
        <v>0</v>
      </c>
      <c r="G696" s="3"/>
      <c r="H696" s="3"/>
      <c r="J696" s="21"/>
      <c r="K696" s="21"/>
    </row>
    <row r="697" spans="1:11">
      <c r="A697" s="29">
        <v>46786</v>
      </c>
      <c r="B697" s="67">
        <f>VLOOKUP(A697,休日取得計画実績表!$B$15:$F$745,4,FALSE)</f>
        <v>0</v>
      </c>
      <c r="C697" s="67">
        <f>VLOOKUP(A697,休日取得計画実績表!$B$15:$F$745,5,FALSE)</f>
        <v>0</v>
      </c>
      <c r="D697" s="65">
        <f t="shared" si="1648"/>
        <v>0</v>
      </c>
      <c r="G697" s="3"/>
      <c r="H697" s="3"/>
      <c r="J697" s="21"/>
      <c r="K697" s="21"/>
    </row>
    <row r="698" spans="1:11">
      <c r="A698" s="29">
        <v>46787</v>
      </c>
      <c r="B698" s="67">
        <f>VLOOKUP(A698,休日取得計画実績表!$B$15:$F$745,4,FALSE)</f>
        <v>0</v>
      </c>
      <c r="C698" s="67">
        <f>VLOOKUP(A698,休日取得計画実績表!$B$15:$F$745,5,FALSE)</f>
        <v>0</v>
      </c>
      <c r="D698" s="65">
        <f t="shared" si="1648"/>
        <v>0</v>
      </c>
      <c r="G698" s="3"/>
      <c r="H698" s="3"/>
      <c r="J698" s="21"/>
      <c r="K698" s="21"/>
    </row>
    <row r="699" spans="1:11">
      <c r="A699" s="29">
        <v>46788</v>
      </c>
      <c r="B699" s="67" t="str">
        <f>VLOOKUP(A699,休日取得計画実績表!$B$15:$F$745,4,FALSE)</f>
        <v>現場閉所</v>
      </c>
      <c r="C699" s="67">
        <f>VLOOKUP(A699,休日取得計画実績表!$B$15:$F$745,5,FALSE)</f>
        <v>0</v>
      </c>
      <c r="D699" s="65" t="str">
        <f t="shared" si="1648"/>
        <v>現場閉所</v>
      </c>
      <c r="G699" s="3"/>
      <c r="H699" s="3"/>
      <c r="J699" s="21"/>
      <c r="K699" s="21"/>
    </row>
    <row r="700" spans="1:11">
      <c r="A700" s="29">
        <v>46789</v>
      </c>
      <c r="B700" s="67" t="str">
        <f>VLOOKUP(A700,休日取得計画実績表!$B$15:$F$745,4,FALSE)</f>
        <v>現場閉所</v>
      </c>
      <c r="C700" s="67">
        <f>VLOOKUP(A700,休日取得計画実績表!$B$15:$F$745,5,FALSE)</f>
        <v>0</v>
      </c>
      <c r="D700" s="65" t="str">
        <f t="shared" si="1648"/>
        <v>現場閉所</v>
      </c>
      <c r="G700" s="3"/>
      <c r="H700" s="3"/>
      <c r="J700" s="21"/>
      <c r="K700" s="21"/>
    </row>
    <row r="701" spans="1:11">
      <c r="A701" s="29">
        <v>46790</v>
      </c>
      <c r="B701" s="67">
        <f>VLOOKUP(A701,休日取得計画実績表!$B$15:$F$745,4,FALSE)</f>
        <v>0</v>
      </c>
      <c r="C701" s="67">
        <f>VLOOKUP(A701,休日取得計画実績表!$B$15:$F$745,5,FALSE)</f>
        <v>0</v>
      </c>
      <c r="D701" s="65">
        <f t="shared" si="1648"/>
        <v>0</v>
      </c>
      <c r="G701" s="3"/>
      <c r="H701" s="3"/>
      <c r="J701" s="21"/>
      <c r="K701" s="21"/>
    </row>
    <row r="702" spans="1:11">
      <c r="A702" s="29">
        <v>46791</v>
      </c>
      <c r="B702" s="67">
        <f>VLOOKUP(A702,休日取得計画実績表!$B$15:$F$745,4,FALSE)</f>
        <v>0</v>
      </c>
      <c r="C702" s="67">
        <f>VLOOKUP(A702,休日取得計画実績表!$B$15:$F$745,5,FALSE)</f>
        <v>0</v>
      </c>
      <c r="D702" s="65">
        <f t="shared" si="1648"/>
        <v>0</v>
      </c>
      <c r="G702" s="3"/>
      <c r="H702" s="3"/>
      <c r="J702" s="21"/>
      <c r="K702" s="21"/>
    </row>
    <row r="703" spans="1:11">
      <c r="A703" s="29">
        <v>46792</v>
      </c>
      <c r="B703" s="67">
        <f>VLOOKUP(A703,休日取得計画実績表!$B$15:$F$745,4,FALSE)</f>
        <v>0</v>
      </c>
      <c r="C703" s="67">
        <f>VLOOKUP(A703,休日取得計画実績表!$B$15:$F$745,5,FALSE)</f>
        <v>0</v>
      </c>
      <c r="D703" s="65">
        <f t="shared" si="1648"/>
        <v>0</v>
      </c>
      <c r="G703" s="3"/>
      <c r="H703" s="3"/>
      <c r="J703" s="21"/>
      <c r="K703" s="21"/>
    </row>
    <row r="704" spans="1:11">
      <c r="A704" s="29">
        <v>46793</v>
      </c>
      <c r="B704" s="67">
        <f>VLOOKUP(A704,休日取得計画実績表!$B$15:$F$745,4,FALSE)</f>
        <v>0</v>
      </c>
      <c r="C704" s="67">
        <f>VLOOKUP(A704,休日取得計画実績表!$B$15:$F$745,5,FALSE)</f>
        <v>0</v>
      </c>
      <c r="D704" s="65">
        <f t="shared" si="1648"/>
        <v>0</v>
      </c>
      <c r="G704" s="3"/>
      <c r="H704" s="3"/>
      <c r="J704" s="21"/>
      <c r="K704" s="21"/>
    </row>
    <row r="705" spans="1:11">
      <c r="A705" s="29">
        <v>46794</v>
      </c>
      <c r="B705" s="67">
        <f>VLOOKUP(A705,休日取得計画実績表!$B$15:$F$745,4,FALSE)</f>
        <v>0</v>
      </c>
      <c r="C705" s="67">
        <f>VLOOKUP(A705,休日取得計画実績表!$B$15:$F$745,5,FALSE)</f>
        <v>0</v>
      </c>
      <c r="D705" s="65">
        <f t="shared" si="1648"/>
        <v>0</v>
      </c>
      <c r="G705" s="3"/>
      <c r="H705" s="3"/>
      <c r="J705" s="21"/>
      <c r="K705" s="21"/>
    </row>
    <row r="706" spans="1:11">
      <c r="A706" s="29">
        <v>46795</v>
      </c>
      <c r="B706" s="67" t="str">
        <f>VLOOKUP(A706,休日取得計画実績表!$B$15:$F$745,4,FALSE)</f>
        <v>現場閉所</v>
      </c>
      <c r="C706" s="67">
        <f>VLOOKUP(A706,休日取得計画実績表!$B$15:$F$745,5,FALSE)</f>
        <v>0</v>
      </c>
      <c r="D706" s="65" t="str">
        <f t="shared" si="1648"/>
        <v>現場閉所</v>
      </c>
      <c r="G706" s="3"/>
      <c r="H706" s="3"/>
      <c r="J706" s="21"/>
      <c r="K706" s="21"/>
    </row>
    <row r="707" spans="1:11">
      <c r="A707" s="29">
        <v>46796</v>
      </c>
      <c r="B707" s="67" t="str">
        <f>VLOOKUP(A707,休日取得計画実績表!$B$15:$F$745,4,FALSE)</f>
        <v>現場閉所</v>
      </c>
      <c r="C707" s="67">
        <f>VLOOKUP(A707,休日取得計画実績表!$B$15:$F$745,5,FALSE)</f>
        <v>0</v>
      </c>
      <c r="D707" s="65" t="str">
        <f t="shared" si="1648"/>
        <v>現場閉所</v>
      </c>
      <c r="G707" s="3"/>
      <c r="H707" s="3"/>
      <c r="J707" s="21"/>
      <c r="K707" s="21"/>
    </row>
    <row r="708" spans="1:11">
      <c r="A708" s="29">
        <v>46797</v>
      </c>
      <c r="B708" s="67">
        <f>VLOOKUP(A708,休日取得計画実績表!$B$15:$F$745,4,FALSE)</f>
        <v>0</v>
      </c>
      <c r="C708" s="67">
        <f>VLOOKUP(A708,休日取得計画実績表!$B$15:$F$745,5,FALSE)</f>
        <v>0</v>
      </c>
      <c r="D708" s="65">
        <f t="shared" si="1648"/>
        <v>0</v>
      </c>
      <c r="G708" s="3"/>
      <c r="H708" s="3"/>
      <c r="J708" s="21"/>
      <c r="K708" s="21"/>
    </row>
    <row r="709" spans="1:11">
      <c r="A709" s="29">
        <v>46798</v>
      </c>
      <c r="B709" s="67">
        <f>VLOOKUP(A709,休日取得計画実績表!$B$15:$F$745,4,FALSE)</f>
        <v>0</v>
      </c>
      <c r="C709" s="67">
        <f>VLOOKUP(A709,休日取得計画実績表!$B$15:$F$745,5,FALSE)</f>
        <v>0</v>
      </c>
      <c r="D709" s="65">
        <f t="shared" si="1648"/>
        <v>0</v>
      </c>
      <c r="G709" s="3"/>
      <c r="H709" s="3"/>
      <c r="J709" s="21"/>
      <c r="K709" s="21"/>
    </row>
    <row r="710" spans="1:11">
      <c r="A710" s="29">
        <v>46799</v>
      </c>
      <c r="B710" s="67">
        <f>VLOOKUP(A710,休日取得計画実績表!$B$15:$F$745,4,FALSE)</f>
        <v>0</v>
      </c>
      <c r="C710" s="67">
        <f>VLOOKUP(A710,休日取得計画実績表!$B$15:$F$745,5,FALSE)</f>
        <v>0</v>
      </c>
      <c r="D710" s="65">
        <f t="shared" si="1648"/>
        <v>0</v>
      </c>
      <c r="G710" s="3"/>
      <c r="H710" s="3"/>
      <c r="J710" s="21"/>
      <c r="K710" s="21"/>
    </row>
    <row r="711" spans="1:11">
      <c r="A711" s="29">
        <v>46800</v>
      </c>
      <c r="B711" s="67">
        <f>VLOOKUP(A711,休日取得計画実績表!$B$15:$F$745,4,FALSE)</f>
        <v>0</v>
      </c>
      <c r="C711" s="67">
        <f>VLOOKUP(A711,休日取得計画実績表!$B$15:$F$745,5,FALSE)</f>
        <v>0</v>
      </c>
      <c r="D711" s="65">
        <f t="shared" si="1648"/>
        <v>0</v>
      </c>
      <c r="G711" s="3"/>
      <c r="H711" s="3"/>
      <c r="J711" s="21"/>
      <c r="K711" s="21"/>
    </row>
    <row r="712" spans="1:11">
      <c r="A712" s="29">
        <v>46801</v>
      </c>
      <c r="B712" s="67">
        <f>VLOOKUP(A712,休日取得計画実績表!$B$15:$F$745,4,FALSE)</f>
        <v>0</v>
      </c>
      <c r="C712" s="67">
        <f>VLOOKUP(A712,休日取得計画実績表!$B$15:$F$745,5,FALSE)</f>
        <v>0</v>
      </c>
      <c r="D712" s="65">
        <f t="shared" si="1648"/>
        <v>0</v>
      </c>
      <c r="G712" s="3"/>
      <c r="H712" s="3"/>
      <c r="J712" s="21"/>
      <c r="K712" s="21"/>
    </row>
    <row r="713" spans="1:11">
      <c r="A713" s="29">
        <v>46802</v>
      </c>
      <c r="B713" s="67" t="str">
        <f>VLOOKUP(A713,休日取得計画実績表!$B$15:$F$745,4,FALSE)</f>
        <v>現場閉所</v>
      </c>
      <c r="C713" s="67">
        <f>VLOOKUP(A713,休日取得計画実績表!$B$15:$F$745,5,FALSE)</f>
        <v>0</v>
      </c>
      <c r="D713" s="65" t="str">
        <f t="shared" si="1648"/>
        <v>現場閉所</v>
      </c>
      <c r="G713" s="3"/>
      <c r="H713" s="3"/>
      <c r="J713" s="21"/>
      <c r="K713" s="21"/>
    </row>
    <row r="714" spans="1:11">
      <c r="A714" s="29">
        <v>46803</v>
      </c>
      <c r="B714" s="67" t="str">
        <f>VLOOKUP(A714,休日取得計画実績表!$B$15:$F$745,4,FALSE)</f>
        <v>現場閉所</v>
      </c>
      <c r="C714" s="67">
        <f>VLOOKUP(A714,休日取得計画実績表!$B$15:$F$745,5,FALSE)</f>
        <v>0</v>
      </c>
      <c r="D714" s="65" t="str">
        <f t="shared" si="1648"/>
        <v>現場閉所</v>
      </c>
      <c r="G714" s="3"/>
      <c r="H714" s="3"/>
      <c r="J714" s="21"/>
      <c r="K714" s="21"/>
    </row>
    <row r="715" spans="1:11">
      <c r="A715" s="29">
        <v>46804</v>
      </c>
      <c r="B715" s="67">
        <f>VLOOKUP(A715,休日取得計画実績表!$B$15:$F$745,4,FALSE)</f>
        <v>0</v>
      </c>
      <c r="C715" s="67">
        <f>VLOOKUP(A715,休日取得計画実績表!$B$15:$F$745,5,FALSE)</f>
        <v>0</v>
      </c>
      <c r="D715" s="65">
        <f t="shared" si="1648"/>
        <v>0</v>
      </c>
      <c r="G715" s="3"/>
      <c r="H715" s="3"/>
      <c r="J715" s="21"/>
      <c r="K715" s="21"/>
    </row>
    <row r="716" spans="1:11">
      <c r="A716" s="29">
        <v>46805</v>
      </c>
      <c r="B716" s="67">
        <f>VLOOKUP(A716,休日取得計画実績表!$B$15:$F$745,4,FALSE)</f>
        <v>0</v>
      </c>
      <c r="C716" s="67">
        <f>VLOOKUP(A716,休日取得計画実績表!$B$15:$F$745,5,FALSE)</f>
        <v>0</v>
      </c>
      <c r="D716" s="65">
        <f t="shared" si="1648"/>
        <v>0</v>
      </c>
      <c r="G716" s="3"/>
      <c r="H716" s="3"/>
      <c r="J716" s="21"/>
      <c r="K716" s="21"/>
    </row>
    <row r="717" spans="1:11">
      <c r="A717" s="29">
        <v>46806</v>
      </c>
      <c r="B717" s="67">
        <f>VLOOKUP(A717,休日取得計画実績表!$B$15:$F$745,4,FALSE)</f>
        <v>0</v>
      </c>
      <c r="C717" s="67">
        <f>VLOOKUP(A717,休日取得計画実績表!$B$15:$F$745,5,FALSE)</f>
        <v>0</v>
      </c>
      <c r="D717" s="65">
        <f t="shared" si="1648"/>
        <v>0</v>
      </c>
      <c r="G717" s="3"/>
      <c r="H717" s="3"/>
      <c r="J717" s="21"/>
      <c r="K717" s="21"/>
    </row>
    <row r="718" spans="1:11">
      <c r="A718" s="29">
        <v>46807</v>
      </c>
      <c r="B718" s="67">
        <f>VLOOKUP(A718,休日取得計画実績表!$B$15:$F$745,4,FALSE)</f>
        <v>0</v>
      </c>
      <c r="C718" s="67">
        <f>VLOOKUP(A718,休日取得計画実績表!$B$15:$F$745,5,FALSE)</f>
        <v>0</v>
      </c>
      <c r="D718" s="65">
        <f t="shared" si="1648"/>
        <v>0</v>
      </c>
      <c r="G718" s="3"/>
      <c r="H718" s="3"/>
      <c r="J718" s="21"/>
      <c r="K718" s="21"/>
    </row>
    <row r="719" spans="1:11">
      <c r="A719" s="29">
        <v>46808</v>
      </c>
      <c r="B719" s="67">
        <f>VLOOKUP(A719,休日取得計画実績表!$B$15:$F$745,4,FALSE)</f>
        <v>0</v>
      </c>
      <c r="C719" s="67">
        <f>VLOOKUP(A719,休日取得計画実績表!$B$15:$F$745,5,FALSE)</f>
        <v>0</v>
      </c>
      <c r="D719" s="65">
        <f t="shared" si="1648"/>
        <v>0</v>
      </c>
      <c r="G719" s="3"/>
      <c r="H719" s="3"/>
      <c r="J719" s="21"/>
      <c r="K719" s="21"/>
    </row>
    <row r="720" spans="1:11">
      <c r="A720" s="29">
        <v>46809</v>
      </c>
      <c r="B720" s="67" t="str">
        <f>VLOOKUP(A720,休日取得計画実績表!$B$15:$F$745,4,FALSE)</f>
        <v>現場閉所</v>
      </c>
      <c r="C720" s="67">
        <f>VLOOKUP(A720,休日取得計画実績表!$B$15:$F$745,5,FALSE)</f>
        <v>0</v>
      </c>
      <c r="D720" s="65" t="str">
        <f t="shared" si="1648"/>
        <v>現場閉所</v>
      </c>
      <c r="G720" s="3"/>
      <c r="H720" s="3"/>
      <c r="J720" s="21"/>
      <c r="K720" s="21"/>
    </row>
    <row r="721" spans="1:11">
      <c r="A721" s="29">
        <v>46810</v>
      </c>
      <c r="B721" s="67" t="str">
        <f>VLOOKUP(A721,休日取得計画実績表!$B$15:$F$745,4,FALSE)</f>
        <v>現場閉所</v>
      </c>
      <c r="C721" s="67">
        <f>VLOOKUP(A721,休日取得計画実績表!$B$15:$F$745,5,FALSE)</f>
        <v>0</v>
      </c>
      <c r="D721" s="65" t="str">
        <f t="shared" si="1648"/>
        <v>現場閉所</v>
      </c>
      <c r="G721" s="3"/>
      <c r="H721" s="3"/>
      <c r="J721" s="21"/>
      <c r="K721" s="21"/>
    </row>
    <row r="722" spans="1:11">
      <c r="A722" s="29">
        <v>46811</v>
      </c>
      <c r="B722" s="67">
        <f>VLOOKUP(A722,休日取得計画実績表!$B$15:$F$745,4,FALSE)</f>
        <v>0</v>
      </c>
      <c r="C722" s="67">
        <f>VLOOKUP(A722,休日取得計画実績表!$B$15:$F$745,5,FALSE)</f>
        <v>0</v>
      </c>
      <c r="D722" s="65">
        <f t="shared" si="1648"/>
        <v>0</v>
      </c>
      <c r="G722" s="3"/>
      <c r="H722" s="3"/>
      <c r="J722" s="21"/>
      <c r="K722" s="21"/>
    </row>
    <row r="723" spans="1:11">
      <c r="A723" s="29">
        <v>46812</v>
      </c>
      <c r="B723" s="67">
        <f>VLOOKUP(A723,休日取得計画実績表!$B$15:$F$745,4,FALSE)</f>
        <v>0</v>
      </c>
      <c r="C723" s="67">
        <f>VLOOKUP(A723,休日取得計画実績表!$B$15:$F$745,5,FALSE)</f>
        <v>0</v>
      </c>
      <c r="D723" s="65">
        <f t="shared" si="1648"/>
        <v>0</v>
      </c>
      <c r="G723" s="3"/>
      <c r="H723" s="3"/>
      <c r="J723" s="21"/>
      <c r="K723" s="21"/>
    </row>
    <row r="724" spans="1:11">
      <c r="A724" s="29">
        <v>46813</v>
      </c>
      <c r="B724" s="67">
        <f>VLOOKUP(A724,休日取得計画実績表!$B$15:$F$745,4,FALSE)</f>
        <v>0</v>
      </c>
      <c r="C724" s="67">
        <f>VLOOKUP(A724,休日取得計画実績表!$B$15:$F$745,5,FALSE)</f>
        <v>0</v>
      </c>
      <c r="D724" s="65">
        <f t="shared" si="1648"/>
        <v>0</v>
      </c>
      <c r="G724" s="3"/>
      <c r="H724" s="3"/>
      <c r="J724" s="21"/>
      <c r="K724" s="21"/>
    </row>
    <row r="725" spans="1:11">
      <c r="A725" s="29">
        <v>46814</v>
      </c>
      <c r="B725" s="67">
        <f>VLOOKUP(A725,休日取得計画実績表!$B$15:$F$745,4,FALSE)</f>
        <v>0</v>
      </c>
      <c r="C725" s="67">
        <f>VLOOKUP(A725,休日取得計画実績表!$B$15:$F$745,5,FALSE)</f>
        <v>0</v>
      </c>
      <c r="D725" s="65">
        <f t="shared" si="1648"/>
        <v>0</v>
      </c>
      <c r="G725" s="3"/>
      <c r="H725" s="3"/>
      <c r="J725" s="21"/>
      <c r="K725" s="21"/>
    </row>
    <row r="726" spans="1:11">
      <c r="A726" s="29">
        <v>46815</v>
      </c>
      <c r="B726" s="67">
        <f>VLOOKUP(A726,休日取得計画実績表!$B$15:$F$745,4,FALSE)</f>
        <v>0</v>
      </c>
      <c r="C726" s="67">
        <f>VLOOKUP(A726,休日取得計画実績表!$B$15:$F$745,5,FALSE)</f>
        <v>0</v>
      </c>
      <c r="D726" s="65">
        <f t="shared" si="1648"/>
        <v>0</v>
      </c>
      <c r="G726" s="3"/>
      <c r="H726" s="3"/>
      <c r="J726" s="21"/>
      <c r="K726" s="21"/>
    </row>
    <row r="727" spans="1:11">
      <c r="A727" s="29">
        <v>46816</v>
      </c>
      <c r="B727" s="67" t="str">
        <f>VLOOKUP(A727,休日取得計画実績表!$B$15:$F$745,4,FALSE)</f>
        <v>現場閉所</v>
      </c>
      <c r="C727" s="67">
        <f>VLOOKUP(A727,休日取得計画実績表!$B$15:$F$745,5,FALSE)</f>
        <v>0</v>
      </c>
      <c r="D727" s="65" t="str">
        <f t="shared" si="1648"/>
        <v>現場閉所</v>
      </c>
      <c r="G727" s="3"/>
      <c r="H727" s="3"/>
      <c r="J727" s="21"/>
      <c r="K727" s="21"/>
    </row>
    <row r="728" spans="1:11">
      <c r="A728" s="29">
        <v>46817</v>
      </c>
      <c r="B728" s="67" t="str">
        <f>VLOOKUP(A728,休日取得計画実績表!$B$15:$F$745,4,FALSE)</f>
        <v>現場閉所</v>
      </c>
      <c r="C728" s="67">
        <f>VLOOKUP(A728,休日取得計画実績表!$B$15:$F$745,5,FALSE)</f>
        <v>0</v>
      </c>
      <c r="D728" s="65" t="str">
        <f t="shared" si="1648"/>
        <v>現場閉所</v>
      </c>
      <c r="G728" s="3"/>
      <c r="H728" s="3"/>
      <c r="J728" s="21"/>
      <c r="K728" s="21"/>
    </row>
    <row r="729" spans="1:11">
      <c r="A729" s="29">
        <v>46818</v>
      </c>
      <c r="B729" s="67">
        <f>VLOOKUP(A729,休日取得計画実績表!$B$15:$F$745,4,FALSE)</f>
        <v>0</v>
      </c>
      <c r="C729" s="67">
        <f>VLOOKUP(A729,休日取得計画実績表!$B$15:$F$745,5,FALSE)</f>
        <v>0</v>
      </c>
      <c r="D729" s="65">
        <f t="shared" si="1648"/>
        <v>0</v>
      </c>
      <c r="G729" s="3"/>
      <c r="H729" s="3"/>
      <c r="J729" s="21"/>
      <c r="K729" s="21"/>
    </row>
    <row r="730" spans="1:11">
      <c r="A730" s="29">
        <v>46819</v>
      </c>
      <c r="B730" s="67">
        <f>VLOOKUP(A730,休日取得計画実績表!$B$15:$F$745,4,FALSE)</f>
        <v>0</v>
      </c>
      <c r="C730" s="67">
        <f>VLOOKUP(A730,休日取得計画実績表!$B$15:$F$745,5,FALSE)</f>
        <v>0</v>
      </c>
      <c r="D730" s="65">
        <f t="shared" si="1648"/>
        <v>0</v>
      </c>
      <c r="G730" s="3"/>
      <c r="H730" s="3"/>
      <c r="J730" s="21"/>
      <c r="K730" s="21"/>
    </row>
    <row r="731" spans="1:11">
      <c r="A731" s="29">
        <v>46820</v>
      </c>
      <c r="B731" s="67">
        <f>VLOOKUP(A731,休日取得計画実績表!$B$15:$F$745,4,FALSE)</f>
        <v>0</v>
      </c>
      <c r="C731" s="67">
        <f>VLOOKUP(A731,休日取得計画実績表!$B$15:$F$745,5,FALSE)</f>
        <v>0</v>
      </c>
      <c r="D731" s="65">
        <f t="shared" si="1648"/>
        <v>0</v>
      </c>
      <c r="G731" s="3"/>
      <c r="H731" s="3"/>
      <c r="J731" s="21"/>
      <c r="K731" s="21"/>
    </row>
    <row r="732" spans="1:11">
      <c r="A732" s="29">
        <v>46821</v>
      </c>
      <c r="B732" s="67">
        <f>VLOOKUP(A732,休日取得計画実績表!$B$15:$F$745,4,FALSE)</f>
        <v>0</v>
      </c>
      <c r="C732" s="67">
        <f>VLOOKUP(A732,休日取得計画実績表!$B$15:$F$745,5,FALSE)</f>
        <v>0</v>
      </c>
      <c r="D732" s="65">
        <f t="shared" si="1648"/>
        <v>0</v>
      </c>
      <c r="G732" s="3"/>
      <c r="H732" s="3"/>
      <c r="J732" s="21"/>
      <c r="K732" s="21"/>
    </row>
    <row r="733" spans="1:11">
      <c r="A733" s="29">
        <v>46822</v>
      </c>
      <c r="B733" s="67">
        <f>VLOOKUP(A733,休日取得計画実績表!$B$15:$F$745,4,FALSE)</f>
        <v>0</v>
      </c>
      <c r="C733" s="67">
        <f>VLOOKUP(A733,休日取得計画実績表!$B$15:$F$745,5,FALSE)</f>
        <v>0</v>
      </c>
      <c r="D733" s="65">
        <f t="shared" si="1648"/>
        <v>0</v>
      </c>
      <c r="G733" s="3"/>
      <c r="H733" s="3"/>
      <c r="J733" s="21"/>
      <c r="K733" s="21"/>
    </row>
    <row r="734" spans="1:11">
      <c r="A734" s="29">
        <v>46823</v>
      </c>
      <c r="B734" s="67" t="str">
        <f>VLOOKUP(A734,休日取得計画実績表!$B$15:$F$745,4,FALSE)</f>
        <v>現場閉所</v>
      </c>
      <c r="C734" s="67">
        <f>VLOOKUP(A734,休日取得計画実績表!$B$15:$F$745,5,FALSE)</f>
        <v>0</v>
      </c>
      <c r="D734" s="65" t="str">
        <f t="shared" ref="D734:D759" si="1649">IF(C734="指定対象外週","指定対象外週",B734)</f>
        <v>現場閉所</v>
      </c>
      <c r="G734" s="3"/>
      <c r="H734" s="3"/>
      <c r="J734" s="21"/>
      <c r="K734" s="21"/>
    </row>
    <row r="735" spans="1:11">
      <c r="A735" s="29">
        <v>46824</v>
      </c>
      <c r="B735" s="67" t="str">
        <f>VLOOKUP(A735,休日取得計画実績表!$B$15:$F$745,4,FALSE)</f>
        <v>現場閉所</v>
      </c>
      <c r="C735" s="67">
        <f>VLOOKUP(A735,休日取得計画実績表!$B$15:$F$745,5,FALSE)</f>
        <v>0</v>
      </c>
      <c r="D735" s="65" t="str">
        <f t="shared" si="1649"/>
        <v>現場閉所</v>
      </c>
      <c r="G735" s="3"/>
      <c r="H735" s="3"/>
      <c r="J735" s="21"/>
      <c r="K735" s="21"/>
    </row>
    <row r="736" spans="1:11">
      <c r="A736" s="29">
        <v>46825</v>
      </c>
      <c r="B736" s="67">
        <f>VLOOKUP(A736,休日取得計画実績表!$B$15:$F$745,4,FALSE)</f>
        <v>0</v>
      </c>
      <c r="C736" s="67">
        <f>VLOOKUP(A736,休日取得計画実績表!$B$15:$F$745,5,FALSE)</f>
        <v>0</v>
      </c>
      <c r="D736" s="65">
        <f t="shared" si="1649"/>
        <v>0</v>
      </c>
      <c r="G736" s="3"/>
      <c r="H736" s="3"/>
      <c r="J736" s="21"/>
      <c r="K736" s="21"/>
    </row>
    <row r="737" spans="1:11">
      <c r="A737" s="29">
        <v>46826</v>
      </c>
      <c r="B737" s="67">
        <f>VLOOKUP(A737,休日取得計画実績表!$B$15:$F$745,4,FALSE)</f>
        <v>0</v>
      </c>
      <c r="C737" s="67">
        <f>VLOOKUP(A737,休日取得計画実績表!$B$15:$F$745,5,FALSE)</f>
        <v>0</v>
      </c>
      <c r="D737" s="65">
        <f t="shared" si="1649"/>
        <v>0</v>
      </c>
      <c r="G737" s="3"/>
      <c r="H737" s="3"/>
      <c r="J737" s="21"/>
      <c r="K737" s="21"/>
    </row>
    <row r="738" spans="1:11">
      <c r="A738" s="29">
        <v>46827</v>
      </c>
      <c r="B738" s="67">
        <f>VLOOKUP(A738,休日取得計画実績表!$B$15:$F$745,4,FALSE)</f>
        <v>0</v>
      </c>
      <c r="C738" s="67">
        <f>VLOOKUP(A738,休日取得計画実績表!$B$15:$F$745,5,FALSE)</f>
        <v>0</v>
      </c>
      <c r="D738" s="65">
        <f t="shared" si="1649"/>
        <v>0</v>
      </c>
      <c r="G738" s="3"/>
      <c r="H738" s="3"/>
      <c r="J738" s="21"/>
      <c r="K738" s="21"/>
    </row>
    <row r="739" spans="1:11">
      <c r="A739" s="29">
        <v>46828</v>
      </c>
      <c r="B739" s="67">
        <f>VLOOKUP(A739,休日取得計画実績表!$B$15:$F$745,4,FALSE)</f>
        <v>0</v>
      </c>
      <c r="C739" s="67">
        <f>VLOOKUP(A739,休日取得計画実績表!$B$15:$F$745,5,FALSE)</f>
        <v>0</v>
      </c>
      <c r="D739" s="65">
        <f t="shared" si="1649"/>
        <v>0</v>
      </c>
      <c r="G739" s="3"/>
      <c r="H739" s="3"/>
      <c r="J739" s="21"/>
      <c r="K739" s="21"/>
    </row>
    <row r="740" spans="1:11">
      <c r="A740" s="29">
        <v>46829</v>
      </c>
      <c r="B740" s="67">
        <f>VLOOKUP(A740,休日取得計画実績表!$B$15:$F$745,4,FALSE)</f>
        <v>0</v>
      </c>
      <c r="C740" s="67">
        <f>VLOOKUP(A740,休日取得計画実績表!$B$15:$F$745,5,FALSE)</f>
        <v>0</v>
      </c>
      <c r="D740" s="65">
        <f t="shared" si="1649"/>
        <v>0</v>
      </c>
      <c r="G740" s="3"/>
      <c r="H740" s="3"/>
      <c r="J740" s="21"/>
      <c r="K740" s="21"/>
    </row>
    <row r="741" spans="1:11">
      <c r="A741" s="29">
        <v>46830</v>
      </c>
      <c r="B741" s="67" t="str">
        <f>VLOOKUP(A741,休日取得計画実績表!$B$15:$F$745,4,FALSE)</f>
        <v>現場閉所</v>
      </c>
      <c r="C741" s="67">
        <f>VLOOKUP(A741,休日取得計画実績表!$B$15:$F$745,5,FALSE)</f>
        <v>0</v>
      </c>
      <c r="D741" s="65" t="str">
        <f t="shared" si="1649"/>
        <v>現場閉所</v>
      </c>
      <c r="G741" s="3"/>
      <c r="H741" s="3"/>
      <c r="J741" s="21"/>
      <c r="K741" s="21"/>
    </row>
    <row r="742" spans="1:11">
      <c r="A742" s="29">
        <v>46831</v>
      </c>
      <c r="B742" s="67" t="str">
        <f>VLOOKUP(A742,休日取得計画実績表!$B$15:$F$745,4,FALSE)</f>
        <v>現場閉所</v>
      </c>
      <c r="C742" s="67">
        <f>VLOOKUP(A742,休日取得計画実績表!$B$15:$F$745,5,FALSE)</f>
        <v>0</v>
      </c>
      <c r="D742" s="65" t="str">
        <f t="shared" si="1649"/>
        <v>現場閉所</v>
      </c>
      <c r="G742" s="3"/>
      <c r="H742" s="3"/>
      <c r="J742" s="21"/>
      <c r="K742" s="21"/>
    </row>
    <row r="743" spans="1:11">
      <c r="A743" s="29">
        <v>46832</v>
      </c>
      <c r="B743" s="67">
        <f>VLOOKUP(A743,休日取得計画実績表!$B$15:$F$745,4,FALSE)</f>
        <v>0</v>
      </c>
      <c r="C743" s="67">
        <f>VLOOKUP(A743,休日取得計画実績表!$B$15:$F$745,5,FALSE)</f>
        <v>0</v>
      </c>
      <c r="D743" s="65">
        <f t="shared" si="1649"/>
        <v>0</v>
      </c>
      <c r="G743" s="3"/>
      <c r="H743" s="3"/>
      <c r="J743" s="21"/>
      <c r="K743" s="21"/>
    </row>
    <row r="744" spans="1:11">
      <c r="A744" s="29">
        <v>46833</v>
      </c>
      <c r="B744" s="67">
        <f>VLOOKUP(A744,休日取得計画実績表!$B$15:$F$745,4,FALSE)</f>
        <v>0</v>
      </c>
      <c r="C744" s="67">
        <f>VLOOKUP(A744,休日取得計画実績表!$B$15:$F$745,5,FALSE)</f>
        <v>0</v>
      </c>
      <c r="D744" s="65">
        <f t="shared" si="1649"/>
        <v>0</v>
      </c>
      <c r="G744" s="3"/>
      <c r="H744" s="3"/>
      <c r="J744" s="21"/>
      <c r="K744" s="21"/>
    </row>
    <row r="745" spans="1:11">
      <c r="A745" s="29">
        <v>46834</v>
      </c>
      <c r="B745" s="67">
        <f>VLOOKUP(A745,休日取得計画実績表!$B$15:$F$745,4,FALSE)</f>
        <v>0</v>
      </c>
      <c r="C745" s="67">
        <f>VLOOKUP(A745,休日取得計画実績表!$B$15:$F$745,5,FALSE)</f>
        <v>0</v>
      </c>
      <c r="D745" s="65">
        <f t="shared" si="1649"/>
        <v>0</v>
      </c>
      <c r="G745" s="3"/>
      <c r="H745" s="3"/>
      <c r="J745" s="21"/>
      <c r="K745" s="21"/>
    </row>
    <row r="746" spans="1:11">
      <c r="A746" s="29">
        <v>46835</v>
      </c>
      <c r="B746" s="67">
        <f>VLOOKUP(A746,休日取得計画実績表!$B$15:$F$745,4,FALSE)</f>
        <v>0</v>
      </c>
      <c r="C746" s="67">
        <f>VLOOKUP(A746,休日取得計画実績表!$B$15:$F$745,5,FALSE)</f>
        <v>0</v>
      </c>
      <c r="D746" s="65">
        <f t="shared" si="1649"/>
        <v>0</v>
      </c>
      <c r="G746" s="3"/>
      <c r="H746" s="3"/>
      <c r="J746" s="21"/>
      <c r="K746" s="21"/>
    </row>
    <row r="747" spans="1:11">
      <c r="A747" s="29">
        <v>46836</v>
      </c>
      <c r="B747" s="67">
        <f>VLOOKUP(A747,休日取得計画実績表!$B$15:$F$745,4,FALSE)</f>
        <v>0</v>
      </c>
      <c r="C747" s="67">
        <f>VLOOKUP(A747,休日取得計画実績表!$B$15:$F$745,5,FALSE)</f>
        <v>0</v>
      </c>
      <c r="D747" s="65">
        <f t="shared" si="1649"/>
        <v>0</v>
      </c>
      <c r="G747" s="3"/>
      <c r="H747" s="3"/>
      <c r="J747" s="21"/>
      <c r="K747" s="21"/>
    </row>
    <row r="748" spans="1:11">
      <c r="A748" s="29">
        <v>46837</v>
      </c>
      <c r="B748" s="67" t="str">
        <f>VLOOKUP(A748,休日取得計画実績表!$B$15:$F$745,4,FALSE)</f>
        <v>現場閉所</v>
      </c>
      <c r="C748" s="67">
        <f>VLOOKUP(A748,休日取得計画実績表!$B$15:$F$745,5,FALSE)</f>
        <v>0</v>
      </c>
      <c r="D748" s="65" t="str">
        <f t="shared" si="1649"/>
        <v>現場閉所</v>
      </c>
      <c r="G748" s="3"/>
      <c r="H748" s="3"/>
      <c r="J748" s="21"/>
      <c r="K748" s="21"/>
    </row>
    <row r="749" spans="1:11">
      <c r="A749" s="29">
        <v>46838</v>
      </c>
      <c r="B749" s="67" t="str">
        <f>VLOOKUP(A749,休日取得計画実績表!$B$15:$F$745,4,FALSE)</f>
        <v>現場閉所</v>
      </c>
      <c r="C749" s="67">
        <f>VLOOKUP(A749,休日取得計画実績表!$B$15:$F$745,5,FALSE)</f>
        <v>0</v>
      </c>
      <c r="D749" s="65" t="str">
        <f t="shared" si="1649"/>
        <v>現場閉所</v>
      </c>
      <c r="G749" s="3"/>
      <c r="H749" s="3"/>
      <c r="J749" s="21"/>
      <c r="K749" s="21"/>
    </row>
    <row r="750" spans="1:11">
      <c r="A750" s="29"/>
      <c r="B750" s="67" t="e">
        <f>VLOOKUP(A750,休日取得計画実績表!$B$15:$F$745,4,FALSE)</f>
        <v>#N/A</v>
      </c>
      <c r="C750" s="67" t="e">
        <f>VLOOKUP(A750,休日取得計画実績表!$B$15:$F$745,5,FALSE)</f>
        <v>#N/A</v>
      </c>
      <c r="D750" s="65" t="e">
        <f t="shared" si="1649"/>
        <v>#N/A</v>
      </c>
      <c r="G750" s="3"/>
      <c r="H750" s="3"/>
      <c r="J750" s="21"/>
      <c r="K750" s="21"/>
    </row>
    <row r="751" spans="1:11">
      <c r="A751" s="29"/>
      <c r="B751" s="67" t="e">
        <f>VLOOKUP(A751,休日取得計画実績表!$B$15:$F$745,4,FALSE)</f>
        <v>#N/A</v>
      </c>
      <c r="C751" s="67" t="e">
        <f>VLOOKUP(A751,休日取得計画実績表!$B$15:$F$745,5,FALSE)</f>
        <v>#N/A</v>
      </c>
      <c r="D751" s="65" t="e">
        <f t="shared" si="1649"/>
        <v>#N/A</v>
      </c>
      <c r="G751" s="3"/>
      <c r="H751" s="3"/>
      <c r="J751" s="21"/>
      <c r="K751" s="21"/>
    </row>
    <row r="752" spans="1:11">
      <c r="A752" s="29"/>
      <c r="B752" s="67" t="e">
        <f>VLOOKUP(A752,休日取得計画実績表!$B$15:$F$745,4,FALSE)</f>
        <v>#N/A</v>
      </c>
      <c r="C752" s="67" t="e">
        <f>VLOOKUP(A752,休日取得計画実績表!$B$15:$F$745,5,FALSE)</f>
        <v>#N/A</v>
      </c>
      <c r="D752" s="65" t="e">
        <f t="shared" si="1649"/>
        <v>#N/A</v>
      </c>
      <c r="G752" s="3"/>
      <c r="H752" s="3"/>
      <c r="J752" s="21"/>
      <c r="K752" s="21"/>
    </row>
    <row r="753" spans="1:11">
      <c r="A753" s="29"/>
      <c r="B753" s="67" t="e">
        <f>VLOOKUP(A753,休日取得計画実績表!$B$15:$F$745,4,FALSE)</f>
        <v>#N/A</v>
      </c>
      <c r="C753" s="67" t="e">
        <f>VLOOKUP(A753,休日取得計画実績表!$B$15:$F$745,5,FALSE)</f>
        <v>#N/A</v>
      </c>
      <c r="D753" s="65" t="e">
        <f t="shared" si="1649"/>
        <v>#N/A</v>
      </c>
      <c r="G753" s="3"/>
      <c r="H753" s="3"/>
      <c r="J753" s="21"/>
      <c r="K753" s="21"/>
    </row>
    <row r="754" spans="1:11">
      <c r="A754" s="29"/>
      <c r="B754" s="67" t="e">
        <f>VLOOKUP(A754,休日取得計画実績表!$B$15:$F$745,4,FALSE)</f>
        <v>#N/A</v>
      </c>
      <c r="C754" s="67" t="e">
        <f>VLOOKUP(A754,休日取得計画実績表!$B$15:$F$745,5,FALSE)</f>
        <v>#N/A</v>
      </c>
      <c r="D754" s="65" t="e">
        <f t="shared" si="1649"/>
        <v>#N/A</v>
      </c>
      <c r="G754" s="3"/>
      <c r="H754" s="3"/>
      <c r="J754" s="21"/>
      <c r="K754" s="21"/>
    </row>
    <row r="755" spans="1:11">
      <c r="A755" s="29"/>
      <c r="B755" s="67" t="e">
        <f>VLOOKUP(A755,休日取得計画実績表!$B$15:$F$745,4,FALSE)</f>
        <v>#N/A</v>
      </c>
      <c r="C755" s="67" t="e">
        <f>VLOOKUP(A755,休日取得計画実績表!$B$15:$F$745,5,FALSE)</f>
        <v>#N/A</v>
      </c>
      <c r="D755" s="65" t="e">
        <f t="shared" si="1649"/>
        <v>#N/A</v>
      </c>
      <c r="G755" s="3"/>
      <c r="H755" s="3"/>
      <c r="J755" s="21"/>
      <c r="K755" s="21"/>
    </row>
    <row r="756" spans="1:11">
      <c r="A756" s="29"/>
      <c r="B756" s="67" t="e">
        <f>VLOOKUP(A756,休日取得計画実績表!$B$15:$F$745,4,FALSE)</f>
        <v>#N/A</v>
      </c>
      <c r="C756" s="67" t="e">
        <f>VLOOKUP(A756,休日取得計画実績表!$B$15:$F$745,5,FALSE)</f>
        <v>#N/A</v>
      </c>
      <c r="D756" s="65" t="e">
        <f t="shared" si="1649"/>
        <v>#N/A</v>
      </c>
      <c r="G756" s="3"/>
      <c r="H756" s="3"/>
      <c r="J756" s="21"/>
      <c r="K756" s="21"/>
    </row>
    <row r="757" spans="1:11">
      <c r="A757" s="29"/>
      <c r="B757" s="67" t="e">
        <f>VLOOKUP(A757,休日取得計画実績表!$B$15:$F$745,4,FALSE)</f>
        <v>#N/A</v>
      </c>
      <c r="C757" s="67" t="e">
        <f>VLOOKUP(A757,休日取得計画実績表!$B$15:$F$745,5,FALSE)</f>
        <v>#N/A</v>
      </c>
      <c r="D757" s="65" t="e">
        <f t="shared" si="1649"/>
        <v>#N/A</v>
      </c>
      <c r="G757" s="3"/>
      <c r="H757" s="3"/>
      <c r="J757" s="21"/>
      <c r="K757" s="21"/>
    </row>
    <row r="758" spans="1:11">
      <c r="A758" s="29"/>
      <c r="B758" s="67" t="e">
        <f>VLOOKUP(A758,休日取得計画実績表!$B$15:$F$745,4,FALSE)</f>
        <v>#N/A</v>
      </c>
      <c r="C758" s="67" t="e">
        <f>VLOOKUP(A758,休日取得計画実績表!$B$15:$F$745,5,FALSE)</f>
        <v>#N/A</v>
      </c>
      <c r="D758" s="65" t="e">
        <f t="shared" si="1649"/>
        <v>#N/A</v>
      </c>
      <c r="G758" s="3"/>
      <c r="H758" s="3"/>
      <c r="J758" s="21"/>
      <c r="K758" s="21"/>
    </row>
    <row r="759" spans="1:11" ht="13.5" thickBot="1">
      <c r="A759" s="31"/>
      <c r="B759" s="68" t="e">
        <f>VLOOKUP(A759,休日取得計画実績表!$B$15:$F$745,4,FALSE)</f>
        <v>#N/A</v>
      </c>
      <c r="C759" s="68" t="e">
        <f>VLOOKUP(A759,休日取得計画実績表!$B$15:$F$745,5,FALSE)</f>
        <v>#N/A</v>
      </c>
      <c r="D759" s="146" t="e">
        <f t="shared" si="1649"/>
        <v>#N/A</v>
      </c>
      <c r="G759" s="3"/>
      <c r="H759" s="3"/>
      <c r="J759" s="21"/>
      <c r="K759" s="21"/>
    </row>
  </sheetData>
  <phoneticPr fontId="3"/>
  <conditionalFormatting sqref="A16:XFD16">
    <cfRule type="cellIs" dxfId="30" priority="100" operator="equal">
      <formula>"未達"</formula>
    </cfRule>
  </conditionalFormatting>
  <conditionalFormatting sqref="J17:J18 L17:L18 N17:N18 P17:P18 R17:R18 T17:T18 V17:V18 X17:X18 Z17:Z18 AB17:AB18 AD17:AD18 AF17:AF18 AH17:AH18 AJ17:AJ18 AL17:AL18 AN17:AN18 AP17:AP18 AR17:AR18 AT17:AT18 AV17:AV18 AX17:AX18 AZ17:AZ18 BB17:BB18 BD17:BD18 BF17:BF18 BH17:BH18 BJ17:BJ18 BL17:BL18 BN17:BN18 BP17:BP18 BR17:BR18 BT17:BT18 BV17:BV18 BX17:BX18 BZ17:BZ18 CB17:CB18 CD17:CD18 CF17:CF18 CH17:CH18 CJ17:CJ18 CL17:CL18 CN17:CN18 CP17:CP18 CR17:CR18 CT17:CT18 CV17:CV18 CX17:CX18 CZ17:CZ18 DB17:DB18 DD17:DD18 DF17:DF18 DH17:DH18 DJ17:DJ18 DL17:DL18 DN17:DN18 DP17:DP18 DR17:DR18 DT17:DT18 DV17:DV18 DX17:DX18 DZ17:DZ18 EB17:EB18 ED17:ED18 EF17:EF18 EH17:EH18 EJ17:EJ18 EL17:EL18 EN17:EN18 EP17:EP18 ER17:ER18 ET17:ET18 EV17:EV18 EX17:EX18 EZ17:EZ18 FB17:FB18 FD17:FD18 FF17:FF18 FH17:FH18 FJ17:FJ18 FL17:FL18 FN17:FN18 FP17:FP18 FR17:FR18 FT17:FT18 FV17:FV18 FX17:FX18 FZ17:FZ18 GB17:GB18 GD17:GD18 GF17:GF18 GH17:GH18 GJ17:GJ18 GL17:GL18 GN17:GN18 GP17:GP18 GR17:GR18 GT17:GT18 GV17:GV18 GX17:GX18 GZ17:GZ18 HB17:HB18 HD17:HD18 HF17:HF18 HH17:HH18">
    <cfRule type="cellIs" dxfId="29" priority="32" operator="equal">
      <formula>"未達"</formula>
    </cfRule>
  </conditionalFormatting>
  <conditionalFormatting sqref="J20 L20 N20 P20 R20 T20 V20 X20 Z20 AB20 AD20 AF20 AH20 AJ20 AL20 AN20 AP20 AR20 AT20 AV20 AX20 AZ20 BB20 BD20 BF20 BH20 BJ20 BL20 BN20 BP20 BR20 BT20 BV20 BX20 BZ20 CB20 CD20 CF20 CH20 CJ20 CL20 CN20 CP20 CR20 CT20 CV20 CX20 CZ20 DB20 DD20 DF20 DH20 DJ20 DL20 DN20 DP20 DR20 DT20 DV20 DX20 DZ20 EB20 ED20 EF20 EH20 EJ20 EL20 EN20 EP20 ER20 ET20 EV20 EX20 EZ20 FB20 FD20 FF20 FH20 FJ20 FL20 FN20 FP20 FR20 FT20 FV20 FX20 FZ20 GB20 GD20 GF20 GH20 GJ20 GL20 GN20 GP20 GR20 GT20 GV20 GX20 GZ20 HB20 HD20 HF20 HH20">
    <cfRule type="cellIs" dxfId="28" priority="29" operator="equal">
      <formula>"未達"</formula>
    </cfRule>
  </conditionalFormatting>
  <conditionalFormatting sqref="J19 L19 N19 P19 R19 T19 V19 X19 Z19 AB19 AD19 AF19 AH19 AJ19 AL19 AN19 AP19 AR19 AT19 AV19 AX19 AZ19 BB19 BD19 BF19 BH19 BJ19 BL19 BN19 BP19 BR19 BT19 BV19 BX19 BZ19 CB19 CD19 CF19 CH19 CJ19 CL19 CN19 CP19 CR19 CT19 CV19 CX19 CZ19 DB19 DD19 DF19 DH19 DJ19 DL19 DN19 DP19 DR19 DT19 DV19 DX19 DZ19 EB19 ED19 EF19 EH19 EJ19 EL19 EN19 EP19 ER19 ET19 EV19 EX19 EZ19 FB19 FD19 FF19 FH19 FJ19 FL19 FN19 FP19 FR19 FT19 FV19 FX19 FZ19 GB19 GD19 GF19 GH19 GJ19 GL19 GN19 GP19 GR19 GT19 GV19 GX19 GZ19 HB19 HD19 HF19 HH19">
    <cfRule type="cellIs" dxfId="27" priority="30" operator="equal">
      <formula>"未達"</formula>
    </cfRule>
  </conditionalFormatting>
  <conditionalFormatting sqref="J21 L21 N21 P21 R21 T21 V21 X21 Z21 AB21 AD21 AF21 AH21 AJ21 AL21 AN21 AP21 AR21 AT21 AV21 AX21 AZ21 BB21 BD21 BF21 BH21 BJ21 BL21 BN21 BP21 BR21 BT21 BV21 BX21 BZ21 CB21 CD21 CF21 CH21 CJ21 CL21 CN21 CP21 CR21 CT21 CV21 CX21 CZ21 DB21 DD21 DF21 DH21 DJ21 DL21 DN21 DP21 DR21 DT21 DV21 DX21 DZ21 EB21 ED21 EF21 EH21 EJ21 EL21 EN21 EP21 ER21 ET21 EV21 EX21 EZ21 FB21 FD21 FF21 FH21 FJ21 FL21 FN21 FP21 FR21 FT21 FV21 FX21 FZ21 GB21 GD21 GF21 GH21 GJ21 GL21 GN21 GP21 GR21 GT21 GV21 GX21 GZ21 HB21 HD21 HF21 HH21">
    <cfRule type="cellIs" dxfId="26" priority="28" operator="equal">
      <formula>"未達"</formula>
    </cfRule>
  </conditionalFormatting>
  <conditionalFormatting sqref="H23">
    <cfRule type="containsText" dxfId="25" priority="26" operator="containsText" text="未達成">
      <formula>NOT(ISERROR(SEARCH("未達成",H23)))</formula>
    </cfRule>
  </conditionalFormatting>
  <conditionalFormatting sqref="H23:HH23">
    <cfRule type="containsText" dxfId="24" priority="25" operator="containsText" text="未達成">
      <formula>NOT(ISERROR(SEARCH("未達成",H23)))</formula>
    </cfRule>
  </conditionalFormatting>
  <conditionalFormatting sqref="J24 L24 N24 P24 R24 T24 V24 X24 Z24 AB24 AD24 AF24 AH24 AJ24 AL24 AN24 AP24 AR24 AT24 AV24 AX24 AZ24 BB24 BD24 BF24 BH24 BJ24 BL24 BN24 BP24 BR24 BT24 BV24 BX24 BZ24 CB24 CD24 CF24 CH24 CJ24 CL24 CN24 CP24 CR24 CT24 CV24 CX24 CZ24 DB24 DD24 DF24 DH24 DJ24 DL24 DN24 DP24 DR24 DT24 DV24 DX24 DZ24 EB24 ED24 EF24 EH24 EJ24 EL24 EN24 EP24 ER24 ET24 EV24 EX24 EZ24 FB24 FD24 FF24 FH24 FJ24 FL24 FN24 FP24 FR24 FT24 FV24 FX24 FZ24 GB24 GD24 GF24 GH24 GJ24 GL24 GN24 GP24 GR24 GT24 GV24 GX24 GZ24 HB24 HD24 HF24 HH24">
    <cfRule type="containsText" dxfId="23" priority="23" operator="containsText" text="未達成">
      <formula>NOT(ISERROR(SEARCH("未達成",J24)))</formula>
    </cfRule>
  </conditionalFormatting>
  <pageMargins left="0.7" right="0.7" top="0.75" bottom="0.75" header="0.3" footer="0.3"/>
  <pageSetup paperSize="9" orientation="portrait" copies="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DF69A-8693-494C-9C0E-DDCC4EEFFFC6}">
  <sheetPr>
    <tabColor theme="8" tint="0.39997558519241921"/>
  </sheetPr>
  <dimension ref="A1:BV80"/>
  <sheetViews>
    <sheetView topLeftCell="A13" zoomScale="40" zoomScaleNormal="40" workbookViewId="0">
      <selection activeCell="K89" sqref="K89"/>
    </sheetView>
  </sheetViews>
  <sheetFormatPr defaultRowHeight="18.75"/>
  <cols>
    <col min="1" max="1" width="35.875" style="35" bestFit="1" customWidth="1"/>
    <col min="2" max="2" width="35.875" style="35" customWidth="1"/>
    <col min="3" max="3" width="21.375" style="35" customWidth="1"/>
    <col min="4" max="4" width="12.875" style="35" customWidth="1"/>
    <col min="5" max="5" width="10.75" style="35" bestFit="1" customWidth="1"/>
    <col min="6" max="26" width="12.875" style="35" customWidth="1"/>
    <col min="27" max="78" width="14.25" style="35" customWidth="1"/>
    <col min="79" max="16384" width="9" style="35"/>
  </cols>
  <sheetData>
    <row r="1" spans="1:28" ht="19.5" thickBot="1">
      <c r="A1" s="24">
        <f>休日取得計画実績表!B12</f>
        <v>46113</v>
      </c>
      <c r="B1" s="24">
        <f>休日取得計画実績表!C12</f>
        <v>46843</v>
      </c>
      <c r="C1" s="33" cm="1">
        <f t="array" ref="C1:Z1">_xlfn.LET(
    _xlpm._開始日, $A$1,
    _xlpm._終了日, $B$1,
    _xlpm._開始月, DATE(YEAR(_xlpm._開始日), MONTH(_xlpm._開始日), 1),
    _xlpm._終了月, DATE(YEAR(_xlpm._終了日), MONTH(_xlpm._終了日), 1),
    _xlpm._月の数, DATEDIF(_xlpm._開始月, _xlpm._終了月, "m") + 1,
    IF(
        OR(_xlpm._開始日="", _xlpm._終了日="", _xlpm._開始日&gt;_xlpm._終了日), "",
        EDATE(_xlpm._開始月, _xlfn.SEQUENCE(1, _xlpm._月の数, 0))
    )
)</f>
        <v>46113</v>
      </c>
      <c r="D1" s="33">
        <v>46143</v>
      </c>
      <c r="E1" s="33">
        <v>46174</v>
      </c>
      <c r="F1" s="33">
        <v>46204</v>
      </c>
      <c r="G1" s="33">
        <v>46235</v>
      </c>
      <c r="H1" s="33">
        <v>46266</v>
      </c>
      <c r="I1" s="33">
        <v>46296</v>
      </c>
      <c r="J1" s="33">
        <v>46327</v>
      </c>
      <c r="K1" s="33">
        <v>46357</v>
      </c>
      <c r="L1" s="33">
        <v>46388</v>
      </c>
      <c r="M1" s="33">
        <v>46419</v>
      </c>
      <c r="N1" s="33">
        <v>46447</v>
      </c>
      <c r="O1" s="33">
        <v>46478</v>
      </c>
      <c r="P1" s="33">
        <v>46508</v>
      </c>
      <c r="Q1" s="33">
        <v>46539</v>
      </c>
      <c r="R1" s="33">
        <v>46569</v>
      </c>
      <c r="S1" s="33">
        <v>46600</v>
      </c>
      <c r="T1" s="33">
        <v>46631</v>
      </c>
      <c r="U1" s="33">
        <v>46661</v>
      </c>
      <c r="V1" s="33">
        <v>46692</v>
      </c>
      <c r="W1" s="33">
        <v>46722</v>
      </c>
      <c r="X1" s="33">
        <v>46753</v>
      </c>
      <c r="Y1" s="33">
        <v>46784</v>
      </c>
      <c r="Z1" s="33">
        <v>46813</v>
      </c>
      <c r="AA1" s="34"/>
      <c r="AB1" s="34"/>
    </row>
    <row r="2" spans="1:28">
      <c r="C2" s="36" cm="1">
        <f t="array" ref="C2:C31">_xlfn.LET(
    _xlpm._開始日, $A$1,
    _xlpm._終了日, $B$1,
    _xlpm._月ヘッダー日, C$1,
    _xlpm._今月の月末日, EOMONTH(_xlpm._月ヘッダー日, 0),
    _xlpm._今月の最大日数, DAY(_xlpm._今月の月末日),
    _xlpm._全日付リスト, _xlfn.SEQUENCE(_xlpm._今月の最大日数, 1, _xlpm._月ヘッダー日, 1),
    IF(
        OR(C$1="", _xlpm._開始日="", _xlpm._終了日="", _xlpm._開始日&gt;_xlpm._終了日), "",
        _xlfn._xlws.FILTER(
            _xlpm._全日付リスト,
            (_xlpm._全日付リスト &gt;= _xlpm._開始日) * (_xlpm._全日付リスト &lt;= _xlpm._終了日)
        )
    )
)</f>
        <v>46113</v>
      </c>
      <c r="D2" s="37" cm="1">
        <f t="array" ref="D2:D32">_xlfn.LET(
    _xlpm._開始日, $A$1,
    _xlpm._終了日, $B$1,
    _xlpm._月ヘッダー日, D$1,
    _xlpm._今月の月末日, EOMONTH(_xlpm._月ヘッダー日, 0),
    _xlpm._今月の最大日数, DAY(_xlpm._今月の月末日),
    _xlpm._全日付リスト, _xlfn.SEQUENCE(_xlpm._今月の最大日数, 1, _xlpm._月ヘッダー日, 1),
    IF(
        OR(D$1="", _xlpm._開始日="", _xlpm._終了日="", _xlpm._開始日&gt;_xlpm._終了日), "",
        _xlfn._xlws.FILTER(
            _xlpm._全日付リスト,
            (_xlpm._全日付リスト &gt;= _xlpm._開始日) * (_xlpm._全日付リスト &lt;= _xlpm._終了日)
        )
    )
)</f>
        <v>46143</v>
      </c>
      <c r="E2" s="37" cm="1">
        <f t="array" ref="E2:E31">_xlfn.LET(
    _xlpm._開始日, $A$1,
    _xlpm._終了日, $B$1,
    _xlpm._月ヘッダー日, E$1,
    _xlpm._今月の月末日, EOMONTH(_xlpm._月ヘッダー日, 0),
    _xlpm._今月の最大日数, DAY(_xlpm._今月の月末日),
    _xlpm._全日付リスト, _xlfn.SEQUENCE(_xlpm._今月の最大日数, 1, _xlpm._月ヘッダー日, 1),
    IF(
        OR(E$1="", _xlpm._開始日="", _xlpm._終了日="", _xlpm._開始日&gt;_xlpm._終了日), "",
        _xlfn._xlws.FILTER(
            _xlpm._全日付リスト,
            (_xlpm._全日付リスト &gt;= _xlpm._開始日) * (_xlpm._全日付リスト &lt;= _xlpm._終了日)
        )
    )
)</f>
        <v>46174</v>
      </c>
      <c r="F2" s="37" cm="1">
        <f t="array" ref="F2:F32">_xlfn.LET(
    _xlpm._開始日, $A$1,
    _xlpm._終了日, $B$1,
    _xlpm._月ヘッダー日, F$1,
    _xlpm._今月の月末日, EOMONTH(_xlpm._月ヘッダー日, 0),
    _xlpm._今月の最大日数, DAY(_xlpm._今月の月末日),
    _xlpm._全日付リスト, _xlfn.SEQUENCE(_xlpm._今月の最大日数, 1, _xlpm._月ヘッダー日, 1),
    IF(
        OR(F$1="", _xlpm._開始日="", _xlpm._終了日="", _xlpm._開始日&gt;_xlpm._終了日), "",
        _xlfn._xlws.FILTER(
            _xlpm._全日付リスト,
            (_xlpm._全日付リスト &gt;= _xlpm._開始日) * (_xlpm._全日付リスト &lt;= _xlpm._終了日)
        )
    )
)</f>
        <v>46204</v>
      </c>
      <c r="G2" s="37" cm="1">
        <f t="array" ref="G2:G32">_xlfn.LET(
    _xlpm._開始日, $A$1,
    _xlpm._終了日, $B$1,
    _xlpm._月ヘッダー日, G$1,
    _xlpm._今月の月末日, EOMONTH(_xlpm._月ヘッダー日, 0),
    _xlpm._今月の最大日数, DAY(_xlpm._今月の月末日),
    _xlpm._全日付リスト, _xlfn.SEQUENCE(_xlpm._今月の最大日数, 1, _xlpm._月ヘッダー日, 1),
    IF(
        OR(G$1="", _xlpm._開始日="", _xlpm._終了日="", _xlpm._開始日&gt;_xlpm._終了日), "",
        _xlfn._xlws.FILTER(
            _xlpm._全日付リスト,
            (_xlpm._全日付リスト &gt;= _xlpm._開始日) * (_xlpm._全日付リスト &lt;= _xlpm._終了日)
        )
    )
)</f>
        <v>46235</v>
      </c>
      <c r="H2" s="37" cm="1">
        <f t="array" ref="H2:H31">_xlfn.LET(
    _xlpm._開始日, $A$1,
    _xlpm._終了日, $B$1,
    _xlpm._月ヘッダー日, H$1,
    _xlpm._今月の月末日, EOMONTH(_xlpm._月ヘッダー日, 0),
    _xlpm._今月の最大日数, DAY(_xlpm._今月の月末日),
    _xlpm._全日付リスト, _xlfn.SEQUENCE(_xlpm._今月の最大日数, 1, _xlpm._月ヘッダー日, 1),
    IF(
        OR(H$1="", _xlpm._開始日="", _xlpm._終了日="", _xlpm._開始日&gt;_xlpm._終了日), "",
        _xlfn._xlws.FILTER(
            _xlpm._全日付リスト,
            (_xlpm._全日付リスト &gt;= _xlpm._開始日) * (_xlpm._全日付リスト &lt;= _xlpm._終了日)
        )
    )
)</f>
        <v>46266</v>
      </c>
      <c r="I2" s="37" cm="1">
        <f t="array" ref="I2:I32">_xlfn.LET(
    _xlpm._開始日, $A$1,
    _xlpm._終了日, $B$1,
    _xlpm._月ヘッダー日, I$1,
    _xlpm._今月の月末日, EOMONTH(_xlpm._月ヘッダー日, 0),
    _xlpm._今月の最大日数, DAY(_xlpm._今月の月末日),
    _xlpm._全日付リスト, _xlfn.SEQUENCE(_xlpm._今月の最大日数, 1, _xlpm._月ヘッダー日, 1),
    IF(
        OR(I$1="", _xlpm._開始日="", _xlpm._終了日="", _xlpm._開始日&gt;_xlpm._終了日), "",
        _xlfn._xlws.FILTER(
            _xlpm._全日付リスト,
            (_xlpm._全日付リスト &gt;= _xlpm._開始日) * (_xlpm._全日付リスト &lt;= _xlpm._終了日)
        )
    )
)</f>
        <v>46296</v>
      </c>
      <c r="J2" s="37" cm="1">
        <f t="array" ref="J2:J31">_xlfn.LET(
    _xlpm._開始日, $A$1,
    _xlpm._終了日, $B$1,
    _xlpm._月ヘッダー日, J$1,
    _xlpm._今月の月末日, EOMONTH(_xlpm._月ヘッダー日, 0),
    _xlpm._今月の最大日数, DAY(_xlpm._今月の月末日),
    _xlpm._全日付リスト, _xlfn.SEQUENCE(_xlpm._今月の最大日数, 1, _xlpm._月ヘッダー日, 1),
    IF(
        OR(J$1="", _xlpm._開始日="", _xlpm._終了日="", _xlpm._開始日&gt;_xlpm._終了日), "",
        _xlfn._xlws.FILTER(
            _xlpm._全日付リスト,
            (_xlpm._全日付リスト &gt;= _xlpm._開始日) * (_xlpm._全日付リスト &lt;= _xlpm._終了日)
        )
    )
)</f>
        <v>46327</v>
      </c>
      <c r="K2" s="37" cm="1">
        <f t="array" ref="K2:K32">_xlfn.LET(
    _xlpm._開始日, $A$1,
    _xlpm._終了日, $B$1,
    _xlpm._月ヘッダー日, K$1,
    _xlpm._今月の月末日, EOMONTH(_xlpm._月ヘッダー日, 0),
    _xlpm._今月の最大日数, DAY(_xlpm._今月の月末日),
    _xlpm._全日付リスト, _xlfn.SEQUENCE(_xlpm._今月の最大日数, 1, _xlpm._月ヘッダー日, 1),
    IF(
        OR(K$1="", _xlpm._開始日="", _xlpm._終了日="", _xlpm._開始日&gt;_xlpm._終了日), "",
        _xlfn._xlws.FILTER(
            _xlpm._全日付リスト,
            (_xlpm._全日付リスト &gt;= _xlpm._開始日) * (_xlpm._全日付リスト &lt;= _xlpm._終了日)
        )
    )
)</f>
        <v>46357</v>
      </c>
      <c r="L2" s="37" cm="1">
        <f t="array" ref="L2:L32">_xlfn.LET(
    _xlpm._開始日, $A$1,
    _xlpm._終了日, $B$1,
    _xlpm._月ヘッダー日, L$1,
    _xlpm._今月の月末日, EOMONTH(_xlpm._月ヘッダー日, 0),
    _xlpm._今月の最大日数, DAY(_xlpm._今月の月末日),
    _xlpm._全日付リスト, _xlfn.SEQUENCE(_xlpm._今月の最大日数, 1, _xlpm._月ヘッダー日, 1),
    IF(
        OR(L$1="", _xlpm._開始日="", _xlpm._終了日="", _xlpm._開始日&gt;_xlpm._終了日), "",
        _xlfn._xlws.FILTER(
            _xlpm._全日付リスト,
            (_xlpm._全日付リスト &gt;= _xlpm._開始日) * (_xlpm._全日付リスト &lt;= _xlpm._終了日)
        )
    )
)</f>
        <v>46388</v>
      </c>
      <c r="M2" s="37" cm="1">
        <f t="array" ref="M2:M29">_xlfn.LET(
    _xlpm._開始日, $A$1,
    _xlpm._終了日, $B$1,
    _xlpm._月ヘッダー日, M$1,
    _xlpm._今月の月末日, EOMONTH(_xlpm._月ヘッダー日, 0),
    _xlpm._今月の最大日数, DAY(_xlpm._今月の月末日),
    _xlpm._全日付リスト, _xlfn.SEQUENCE(_xlpm._今月の最大日数, 1, _xlpm._月ヘッダー日, 1),
    IF(
        OR(M$1="", _xlpm._開始日="", _xlpm._終了日="", _xlpm._開始日&gt;_xlpm._終了日), "",
        _xlfn._xlws.FILTER(
            _xlpm._全日付リスト,
            (_xlpm._全日付リスト &gt;= _xlpm._開始日) * (_xlpm._全日付リスト &lt;= _xlpm._終了日)
        )
    )
)</f>
        <v>46419</v>
      </c>
      <c r="N2" s="37" cm="1">
        <f t="array" ref="N2:N32">_xlfn.LET(
    _xlpm._開始日, $A$1,
    _xlpm._終了日, $B$1,
    _xlpm._月ヘッダー日, N$1,
    _xlpm._今月の月末日, EOMONTH(_xlpm._月ヘッダー日, 0),
    _xlpm._今月の最大日数, DAY(_xlpm._今月の月末日),
    _xlpm._全日付リスト, _xlfn.SEQUENCE(_xlpm._今月の最大日数, 1, _xlpm._月ヘッダー日, 1),
    IF(
        OR(N$1="", _xlpm._開始日="", _xlpm._終了日="", _xlpm._開始日&gt;_xlpm._終了日), "",
        _xlfn._xlws.FILTER(
            _xlpm._全日付リスト,
            (_xlpm._全日付リスト &gt;= _xlpm._開始日) * (_xlpm._全日付リスト &lt;= _xlpm._終了日)
        )
    )
)</f>
        <v>46447</v>
      </c>
      <c r="O2" s="37" cm="1">
        <f t="array" ref="O2:O31">_xlfn.LET(
    _xlpm._開始日, $A$1,
    _xlpm._終了日, $B$1,
    _xlpm._月ヘッダー日, O$1,
    _xlpm._今月の月末日, EOMONTH(_xlpm._月ヘッダー日, 0),
    _xlpm._今月の最大日数, DAY(_xlpm._今月の月末日),
    _xlpm._全日付リスト, _xlfn.SEQUENCE(_xlpm._今月の最大日数, 1, _xlpm._月ヘッダー日, 1),
    IF(
        OR(O$1="", _xlpm._開始日="", _xlpm._終了日="", _xlpm._開始日&gt;_xlpm._終了日), "",
        _xlfn._xlws.FILTER(
            _xlpm._全日付リスト,
            (_xlpm._全日付リスト &gt;= _xlpm._開始日) * (_xlpm._全日付リスト &lt;= _xlpm._終了日)
        )
    )
)</f>
        <v>46478</v>
      </c>
      <c r="P2" s="37" cm="1">
        <f t="array" ref="P2:P32">_xlfn.LET(
    _xlpm._開始日, $A$1,
    _xlpm._終了日, $B$1,
    _xlpm._月ヘッダー日, P$1,
    _xlpm._今月の月末日, EOMONTH(_xlpm._月ヘッダー日, 0),
    _xlpm._今月の最大日数, DAY(_xlpm._今月の月末日),
    _xlpm._全日付リスト, _xlfn.SEQUENCE(_xlpm._今月の最大日数, 1, _xlpm._月ヘッダー日, 1),
    IF(
        OR(P$1="", _xlpm._開始日="", _xlpm._終了日="", _xlpm._開始日&gt;_xlpm._終了日), "",
        _xlfn._xlws.FILTER(
            _xlpm._全日付リスト,
            (_xlpm._全日付リスト &gt;= _xlpm._開始日) * (_xlpm._全日付リスト &lt;= _xlpm._終了日)
        )
    )
)</f>
        <v>46508</v>
      </c>
      <c r="Q2" s="37" cm="1">
        <f t="array" ref="Q2:Q31">_xlfn.LET(
    _xlpm._開始日, $A$1,
    _xlpm._終了日, $B$1,
    _xlpm._月ヘッダー日, Q$1,
    _xlpm._今月の月末日, EOMONTH(_xlpm._月ヘッダー日, 0),
    _xlpm._今月の最大日数, DAY(_xlpm._今月の月末日),
    _xlpm._全日付リスト, _xlfn.SEQUENCE(_xlpm._今月の最大日数, 1, _xlpm._月ヘッダー日, 1),
    IF(
        OR(Q$1="", _xlpm._開始日="", _xlpm._終了日="", _xlpm._開始日&gt;_xlpm._終了日), "",
        _xlfn._xlws.FILTER(
            _xlpm._全日付リスト,
            (_xlpm._全日付リスト &gt;= _xlpm._開始日) * (_xlpm._全日付リスト &lt;= _xlpm._終了日)
        )
    )
)</f>
        <v>46539</v>
      </c>
      <c r="R2" s="37" cm="1">
        <f t="array" ref="R2:R32">_xlfn.LET(
    _xlpm._開始日, $A$1,
    _xlpm._終了日, $B$1,
    _xlpm._月ヘッダー日, R$1,
    _xlpm._今月の月末日, EOMONTH(_xlpm._月ヘッダー日, 0),
    _xlpm._今月の最大日数, DAY(_xlpm._今月の月末日),
    _xlpm._全日付リスト, _xlfn.SEQUENCE(_xlpm._今月の最大日数, 1, _xlpm._月ヘッダー日, 1),
    IF(
        OR(R$1="", _xlpm._開始日="", _xlpm._終了日="", _xlpm._開始日&gt;_xlpm._終了日), "",
        _xlfn._xlws.FILTER(
            _xlpm._全日付リスト,
            (_xlpm._全日付リスト &gt;= _xlpm._開始日) * (_xlpm._全日付リスト &lt;= _xlpm._終了日)
        )
    )
)</f>
        <v>46569</v>
      </c>
      <c r="S2" s="37" cm="1">
        <f t="array" ref="S2:S32">_xlfn.LET(
    _xlpm._開始日, $A$1,
    _xlpm._終了日, $B$1,
    _xlpm._月ヘッダー日, S$1,
    _xlpm._今月の月末日, EOMONTH(_xlpm._月ヘッダー日, 0),
    _xlpm._今月の最大日数, DAY(_xlpm._今月の月末日),
    _xlpm._全日付リスト, _xlfn.SEQUENCE(_xlpm._今月の最大日数, 1, _xlpm._月ヘッダー日, 1),
    IF(
        OR(S$1="", _xlpm._開始日="", _xlpm._終了日="", _xlpm._開始日&gt;_xlpm._終了日), "",
        _xlfn._xlws.FILTER(
            _xlpm._全日付リスト,
            (_xlpm._全日付リスト &gt;= _xlpm._開始日) * (_xlpm._全日付リスト &lt;= _xlpm._終了日)
        )
    )
)</f>
        <v>46600</v>
      </c>
      <c r="T2" s="37" cm="1">
        <f t="array" ref="T2:T31">_xlfn.LET(
    _xlpm._開始日, $A$1,
    _xlpm._終了日, $B$1,
    _xlpm._月ヘッダー日, T$1,
    _xlpm._今月の月末日, EOMONTH(_xlpm._月ヘッダー日, 0),
    _xlpm._今月の最大日数, DAY(_xlpm._今月の月末日),
    _xlpm._全日付リスト, _xlfn.SEQUENCE(_xlpm._今月の最大日数, 1, _xlpm._月ヘッダー日, 1),
    IF(
        OR(T$1="", _xlpm._開始日="", _xlpm._終了日="", _xlpm._開始日&gt;_xlpm._終了日), "",
        _xlfn._xlws.FILTER(
            _xlpm._全日付リスト,
            (_xlpm._全日付リスト &gt;= _xlpm._開始日) * (_xlpm._全日付リスト &lt;= _xlpm._終了日)
        )
    )
)</f>
        <v>46631</v>
      </c>
      <c r="U2" s="37" cm="1">
        <f t="array" ref="U2:U32">_xlfn.LET(
    _xlpm._開始日, $A$1,
    _xlpm._終了日, $B$1,
    _xlpm._月ヘッダー日, U$1,
    _xlpm._今月の月末日, EOMONTH(_xlpm._月ヘッダー日, 0),
    _xlpm._今月の最大日数, DAY(_xlpm._今月の月末日),
    _xlpm._全日付リスト, _xlfn.SEQUENCE(_xlpm._今月の最大日数, 1, _xlpm._月ヘッダー日, 1),
    IF(
        OR(U$1="", _xlpm._開始日="", _xlpm._終了日="", _xlpm._開始日&gt;_xlpm._終了日), "",
        _xlfn._xlws.FILTER(
            _xlpm._全日付リスト,
            (_xlpm._全日付リスト &gt;= _xlpm._開始日) * (_xlpm._全日付リスト &lt;= _xlpm._終了日)
        )
    )
)</f>
        <v>46661</v>
      </c>
      <c r="V2" s="37" cm="1">
        <f t="array" ref="V2:V31">_xlfn.LET(
    _xlpm._開始日, $A$1,
    _xlpm._終了日, $B$1,
    _xlpm._月ヘッダー日, V$1,
    _xlpm._今月の月末日, EOMONTH(_xlpm._月ヘッダー日, 0),
    _xlpm._今月の最大日数, DAY(_xlpm._今月の月末日),
    _xlpm._全日付リスト, _xlfn.SEQUENCE(_xlpm._今月の最大日数, 1, _xlpm._月ヘッダー日, 1),
    IF(
        OR(V$1="", _xlpm._開始日="", _xlpm._終了日="", _xlpm._開始日&gt;_xlpm._終了日), "",
        _xlfn._xlws.FILTER(
            _xlpm._全日付リスト,
            (_xlpm._全日付リスト &gt;= _xlpm._開始日) * (_xlpm._全日付リスト &lt;= _xlpm._終了日)
        )
    )
)</f>
        <v>46692</v>
      </c>
      <c r="W2" s="37" cm="1">
        <f t="array" ref="W2:W32">_xlfn.LET(
    _xlpm._開始日, $A$1,
    _xlpm._終了日, $B$1,
    _xlpm._月ヘッダー日, W$1,
    _xlpm._今月の月末日, EOMONTH(_xlpm._月ヘッダー日, 0),
    _xlpm._今月の最大日数, DAY(_xlpm._今月の月末日),
    _xlpm._全日付リスト, _xlfn.SEQUENCE(_xlpm._今月の最大日数, 1, _xlpm._月ヘッダー日, 1),
    IF(
        OR(W$1="", _xlpm._開始日="", _xlpm._終了日="", _xlpm._開始日&gt;_xlpm._終了日), "",
        _xlfn._xlws.FILTER(
            _xlpm._全日付リスト,
            (_xlpm._全日付リスト &gt;= _xlpm._開始日) * (_xlpm._全日付リスト &lt;= _xlpm._終了日)
        )
    )
)</f>
        <v>46722</v>
      </c>
      <c r="X2" s="37" cm="1">
        <f t="array" ref="X2:X32">_xlfn.LET(
    _xlpm._開始日, $A$1,
    _xlpm._終了日, $B$1,
    _xlpm._月ヘッダー日, X$1,
    _xlpm._今月の月末日, EOMONTH(_xlpm._月ヘッダー日, 0),
    _xlpm._今月の最大日数, DAY(_xlpm._今月の月末日),
    _xlpm._全日付リスト, _xlfn.SEQUENCE(_xlpm._今月の最大日数, 1, _xlpm._月ヘッダー日, 1),
    IF(
        OR(X$1="", _xlpm._開始日="", _xlpm._終了日="", _xlpm._開始日&gt;_xlpm._終了日), "",
        _xlfn._xlws.FILTER(
            _xlpm._全日付リスト,
            (_xlpm._全日付リスト &gt;= _xlpm._開始日) * (_xlpm._全日付リスト &lt;= _xlpm._終了日)
        )
    )
)</f>
        <v>46753</v>
      </c>
      <c r="Y2" s="37" cm="1">
        <f t="array" ref="Y2:Y30">_xlfn.LET(
    _xlpm._開始日, $A$1,
    _xlpm._終了日, $B$1,
    _xlpm._月ヘッダー日, Y$1,
    _xlpm._今月の月末日, EOMONTH(_xlpm._月ヘッダー日, 0),
    _xlpm._今月の最大日数, DAY(_xlpm._今月の月末日),
    _xlpm._全日付リスト, _xlfn.SEQUENCE(_xlpm._今月の最大日数, 1, _xlpm._月ヘッダー日, 1),
    IF(
        OR(Y$1="", _xlpm._開始日="", _xlpm._終了日="", _xlpm._開始日&gt;_xlpm._終了日), "",
        _xlfn._xlws.FILTER(
            _xlpm._全日付リスト,
            (_xlpm._全日付リスト &gt;= _xlpm._開始日) * (_xlpm._全日付リスト &lt;= _xlpm._終了日)
        )
    )
)</f>
        <v>46784</v>
      </c>
      <c r="Z2" s="38" cm="1">
        <f t="array" ref="Z2:Z32">_xlfn.LET(
    _xlpm._開始日, $A$1,
    _xlpm._終了日, $B$1,
    _xlpm._月ヘッダー日, Z$1,
    _xlpm._今月の月末日, EOMONTH(_xlpm._月ヘッダー日, 0),
    _xlpm._今月の最大日数, DAY(_xlpm._今月の月末日),
    _xlpm._全日付リスト, _xlfn.SEQUENCE(_xlpm._今月の最大日数, 1, _xlpm._月ヘッダー日, 1),
    IF(
        OR(Z$1="", _xlpm._開始日="", _xlpm._終了日="", _xlpm._開始日&gt;_xlpm._終了日), "",
        _xlfn._xlws.FILTER(
            _xlpm._全日付リスト,
            (_xlpm._全日付リスト &gt;= _xlpm._開始日) * (_xlpm._全日付リスト &lt;= _xlpm._終了日)
        )
    )
)</f>
        <v>46813</v>
      </c>
    </row>
    <row r="3" spans="1:28">
      <c r="C3" s="39">
        <v>46114</v>
      </c>
      <c r="D3" s="40">
        <v>46144</v>
      </c>
      <c r="E3" s="40">
        <v>46175</v>
      </c>
      <c r="F3" s="40">
        <v>46205</v>
      </c>
      <c r="G3" s="40">
        <v>46236</v>
      </c>
      <c r="H3" s="40">
        <v>46267</v>
      </c>
      <c r="I3" s="40">
        <v>46297</v>
      </c>
      <c r="J3" s="40">
        <v>46328</v>
      </c>
      <c r="K3" s="40">
        <v>46358</v>
      </c>
      <c r="L3" s="40">
        <v>46389</v>
      </c>
      <c r="M3" s="40">
        <v>46420</v>
      </c>
      <c r="N3" s="40">
        <v>46448</v>
      </c>
      <c r="O3" s="40">
        <v>46479</v>
      </c>
      <c r="P3" s="40">
        <v>46509</v>
      </c>
      <c r="Q3" s="40">
        <v>46540</v>
      </c>
      <c r="R3" s="40">
        <v>46570</v>
      </c>
      <c r="S3" s="40">
        <v>46601</v>
      </c>
      <c r="T3" s="40">
        <v>46632</v>
      </c>
      <c r="U3" s="40">
        <v>46662</v>
      </c>
      <c r="V3" s="40">
        <v>46693</v>
      </c>
      <c r="W3" s="40">
        <v>46723</v>
      </c>
      <c r="X3" s="40">
        <v>46754</v>
      </c>
      <c r="Y3" s="40">
        <v>46785</v>
      </c>
      <c r="Z3" s="41">
        <v>46814</v>
      </c>
    </row>
    <row r="4" spans="1:28">
      <c r="C4" s="39">
        <v>46115</v>
      </c>
      <c r="D4" s="40">
        <v>46145</v>
      </c>
      <c r="E4" s="40">
        <v>46176</v>
      </c>
      <c r="F4" s="40">
        <v>46206</v>
      </c>
      <c r="G4" s="40">
        <v>46237</v>
      </c>
      <c r="H4" s="40">
        <v>46268</v>
      </c>
      <c r="I4" s="40">
        <v>46298</v>
      </c>
      <c r="J4" s="40">
        <v>46329</v>
      </c>
      <c r="K4" s="40">
        <v>46359</v>
      </c>
      <c r="L4" s="40">
        <v>46390</v>
      </c>
      <c r="M4" s="40">
        <v>46421</v>
      </c>
      <c r="N4" s="40">
        <v>46449</v>
      </c>
      <c r="O4" s="40">
        <v>46480</v>
      </c>
      <c r="P4" s="40">
        <v>46510</v>
      </c>
      <c r="Q4" s="40">
        <v>46541</v>
      </c>
      <c r="R4" s="40">
        <v>46571</v>
      </c>
      <c r="S4" s="40">
        <v>46602</v>
      </c>
      <c r="T4" s="40">
        <v>46633</v>
      </c>
      <c r="U4" s="40">
        <v>46663</v>
      </c>
      <c r="V4" s="40">
        <v>46694</v>
      </c>
      <c r="W4" s="40">
        <v>46724</v>
      </c>
      <c r="X4" s="40">
        <v>46755</v>
      </c>
      <c r="Y4" s="40">
        <v>46786</v>
      </c>
      <c r="Z4" s="41">
        <v>46815</v>
      </c>
    </row>
    <row r="5" spans="1:28">
      <c r="C5" s="39">
        <v>46116</v>
      </c>
      <c r="D5" s="40">
        <v>46146</v>
      </c>
      <c r="E5" s="40">
        <v>46177</v>
      </c>
      <c r="F5" s="40">
        <v>46207</v>
      </c>
      <c r="G5" s="40">
        <v>46238</v>
      </c>
      <c r="H5" s="40">
        <v>46269</v>
      </c>
      <c r="I5" s="40">
        <v>46299</v>
      </c>
      <c r="J5" s="40">
        <v>46330</v>
      </c>
      <c r="K5" s="40">
        <v>46360</v>
      </c>
      <c r="L5" s="40">
        <v>46391</v>
      </c>
      <c r="M5" s="40">
        <v>46422</v>
      </c>
      <c r="N5" s="40">
        <v>46450</v>
      </c>
      <c r="O5" s="40">
        <v>46481</v>
      </c>
      <c r="P5" s="40">
        <v>46511</v>
      </c>
      <c r="Q5" s="40">
        <v>46542</v>
      </c>
      <c r="R5" s="40">
        <v>46572</v>
      </c>
      <c r="S5" s="40">
        <v>46603</v>
      </c>
      <c r="T5" s="40">
        <v>46634</v>
      </c>
      <c r="U5" s="40">
        <v>46664</v>
      </c>
      <c r="V5" s="40">
        <v>46695</v>
      </c>
      <c r="W5" s="40">
        <v>46725</v>
      </c>
      <c r="X5" s="40">
        <v>46756</v>
      </c>
      <c r="Y5" s="40">
        <v>46787</v>
      </c>
      <c r="Z5" s="41">
        <v>46816</v>
      </c>
    </row>
    <row r="6" spans="1:28">
      <c r="C6" s="39">
        <v>46117</v>
      </c>
      <c r="D6" s="40">
        <v>46147</v>
      </c>
      <c r="E6" s="40">
        <v>46178</v>
      </c>
      <c r="F6" s="40">
        <v>46208</v>
      </c>
      <c r="G6" s="40">
        <v>46239</v>
      </c>
      <c r="H6" s="40">
        <v>46270</v>
      </c>
      <c r="I6" s="40">
        <v>46300</v>
      </c>
      <c r="J6" s="40">
        <v>46331</v>
      </c>
      <c r="K6" s="40">
        <v>46361</v>
      </c>
      <c r="L6" s="40">
        <v>46392</v>
      </c>
      <c r="M6" s="40">
        <v>46423</v>
      </c>
      <c r="N6" s="40">
        <v>46451</v>
      </c>
      <c r="O6" s="40">
        <v>46482</v>
      </c>
      <c r="P6" s="40">
        <v>46512</v>
      </c>
      <c r="Q6" s="40">
        <v>46543</v>
      </c>
      <c r="R6" s="40">
        <v>46573</v>
      </c>
      <c r="S6" s="40">
        <v>46604</v>
      </c>
      <c r="T6" s="40">
        <v>46635</v>
      </c>
      <c r="U6" s="40">
        <v>46665</v>
      </c>
      <c r="V6" s="40">
        <v>46696</v>
      </c>
      <c r="W6" s="40">
        <v>46726</v>
      </c>
      <c r="X6" s="40">
        <v>46757</v>
      </c>
      <c r="Y6" s="40">
        <v>46788</v>
      </c>
      <c r="Z6" s="41">
        <v>46817</v>
      </c>
    </row>
    <row r="7" spans="1:28">
      <c r="C7" s="39">
        <v>46118</v>
      </c>
      <c r="D7" s="40">
        <v>46148</v>
      </c>
      <c r="E7" s="40">
        <v>46179</v>
      </c>
      <c r="F7" s="40">
        <v>46209</v>
      </c>
      <c r="G7" s="40">
        <v>46240</v>
      </c>
      <c r="H7" s="40">
        <v>46271</v>
      </c>
      <c r="I7" s="40">
        <v>46301</v>
      </c>
      <c r="J7" s="40">
        <v>46332</v>
      </c>
      <c r="K7" s="40">
        <v>46362</v>
      </c>
      <c r="L7" s="40">
        <v>46393</v>
      </c>
      <c r="M7" s="40">
        <v>46424</v>
      </c>
      <c r="N7" s="40">
        <v>46452</v>
      </c>
      <c r="O7" s="40">
        <v>46483</v>
      </c>
      <c r="P7" s="40">
        <v>46513</v>
      </c>
      <c r="Q7" s="40">
        <v>46544</v>
      </c>
      <c r="R7" s="40">
        <v>46574</v>
      </c>
      <c r="S7" s="40">
        <v>46605</v>
      </c>
      <c r="T7" s="40">
        <v>46636</v>
      </c>
      <c r="U7" s="40">
        <v>46666</v>
      </c>
      <c r="V7" s="40">
        <v>46697</v>
      </c>
      <c r="W7" s="40">
        <v>46727</v>
      </c>
      <c r="X7" s="40">
        <v>46758</v>
      </c>
      <c r="Y7" s="40">
        <v>46789</v>
      </c>
      <c r="Z7" s="41">
        <v>46818</v>
      </c>
    </row>
    <row r="8" spans="1:28">
      <c r="C8" s="39">
        <v>46119</v>
      </c>
      <c r="D8" s="40">
        <v>46149</v>
      </c>
      <c r="E8" s="40">
        <v>46180</v>
      </c>
      <c r="F8" s="40">
        <v>46210</v>
      </c>
      <c r="G8" s="40">
        <v>46241</v>
      </c>
      <c r="H8" s="40">
        <v>46272</v>
      </c>
      <c r="I8" s="40">
        <v>46302</v>
      </c>
      <c r="J8" s="40">
        <v>46333</v>
      </c>
      <c r="K8" s="40">
        <v>46363</v>
      </c>
      <c r="L8" s="40">
        <v>46394</v>
      </c>
      <c r="M8" s="40">
        <v>46425</v>
      </c>
      <c r="N8" s="40">
        <v>46453</v>
      </c>
      <c r="O8" s="40">
        <v>46484</v>
      </c>
      <c r="P8" s="40">
        <v>46514</v>
      </c>
      <c r="Q8" s="40">
        <v>46545</v>
      </c>
      <c r="R8" s="40">
        <v>46575</v>
      </c>
      <c r="S8" s="40">
        <v>46606</v>
      </c>
      <c r="T8" s="40">
        <v>46637</v>
      </c>
      <c r="U8" s="40">
        <v>46667</v>
      </c>
      <c r="V8" s="40">
        <v>46698</v>
      </c>
      <c r="W8" s="40">
        <v>46728</v>
      </c>
      <c r="X8" s="40">
        <v>46759</v>
      </c>
      <c r="Y8" s="40">
        <v>46790</v>
      </c>
      <c r="Z8" s="41">
        <v>46819</v>
      </c>
    </row>
    <row r="9" spans="1:28">
      <c r="C9" s="39">
        <v>46120</v>
      </c>
      <c r="D9" s="40">
        <v>46150</v>
      </c>
      <c r="E9" s="40">
        <v>46181</v>
      </c>
      <c r="F9" s="40">
        <v>46211</v>
      </c>
      <c r="G9" s="40">
        <v>46242</v>
      </c>
      <c r="H9" s="40">
        <v>46273</v>
      </c>
      <c r="I9" s="40">
        <v>46303</v>
      </c>
      <c r="J9" s="40">
        <v>46334</v>
      </c>
      <c r="K9" s="40">
        <v>46364</v>
      </c>
      <c r="L9" s="40">
        <v>46395</v>
      </c>
      <c r="M9" s="40">
        <v>46426</v>
      </c>
      <c r="N9" s="40">
        <v>46454</v>
      </c>
      <c r="O9" s="40">
        <v>46485</v>
      </c>
      <c r="P9" s="40">
        <v>46515</v>
      </c>
      <c r="Q9" s="40">
        <v>46546</v>
      </c>
      <c r="R9" s="40">
        <v>46576</v>
      </c>
      <c r="S9" s="40">
        <v>46607</v>
      </c>
      <c r="T9" s="40">
        <v>46638</v>
      </c>
      <c r="U9" s="40">
        <v>46668</v>
      </c>
      <c r="V9" s="40">
        <v>46699</v>
      </c>
      <c r="W9" s="40">
        <v>46729</v>
      </c>
      <c r="X9" s="40">
        <v>46760</v>
      </c>
      <c r="Y9" s="40">
        <v>46791</v>
      </c>
      <c r="Z9" s="41">
        <v>46820</v>
      </c>
    </row>
    <row r="10" spans="1:28">
      <c r="C10" s="39">
        <v>46121</v>
      </c>
      <c r="D10" s="40">
        <v>46151</v>
      </c>
      <c r="E10" s="40">
        <v>46182</v>
      </c>
      <c r="F10" s="40">
        <v>46212</v>
      </c>
      <c r="G10" s="40">
        <v>46243</v>
      </c>
      <c r="H10" s="40">
        <v>46274</v>
      </c>
      <c r="I10" s="40">
        <v>46304</v>
      </c>
      <c r="J10" s="40">
        <v>46335</v>
      </c>
      <c r="K10" s="40">
        <v>46365</v>
      </c>
      <c r="L10" s="40">
        <v>46396</v>
      </c>
      <c r="M10" s="40">
        <v>46427</v>
      </c>
      <c r="N10" s="40">
        <v>46455</v>
      </c>
      <c r="O10" s="40">
        <v>46486</v>
      </c>
      <c r="P10" s="40">
        <v>46516</v>
      </c>
      <c r="Q10" s="40">
        <v>46547</v>
      </c>
      <c r="R10" s="40">
        <v>46577</v>
      </c>
      <c r="S10" s="40">
        <v>46608</v>
      </c>
      <c r="T10" s="40">
        <v>46639</v>
      </c>
      <c r="U10" s="40">
        <v>46669</v>
      </c>
      <c r="V10" s="40">
        <v>46700</v>
      </c>
      <c r="W10" s="40">
        <v>46730</v>
      </c>
      <c r="X10" s="40">
        <v>46761</v>
      </c>
      <c r="Y10" s="40">
        <v>46792</v>
      </c>
      <c r="Z10" s="41">
        <v>46821</v>
      </c>
    </row>
    <row r="11" spans="1:28">
      <c r="C11" s="39">
        <v>46122</v>
      </c>
      <c r="D11" s="40">
        <v>46152</v>
      </c>
      <c r="E11" s="40">
        <v>46183</v>
      </c>
      <c r="F11" s="40">
        <v>46213</v>
      </c>
      <c r="G11" s="40">
        <v>46244</v>
      </c>
      <c r="H11" s="40">
        <v>46275</v>
      </c>
      <c r="I11" s="40">
        <v>46305</v>
      </c>
      <c r="J11" s="40">
        <v>46336</v>
      </c>
      <c r="K11" s="40">
        <v>46366</v>
      </c>
      <c r="L11" s="40">
        <v>46397</v>
      </c>
      <c r="M11" s="40">
        <v>46428</v>
      </c>
      <c r="N11" s="40">
        <v>46456</v>
      </c>
      <c r="O11" s="40">
        <v>46487</v>
      </c>
      <c r="P11" s="40">
        <v>46517</v>
      </c>
      <c r="Q11" s="40">
        <v>46548</v>
      </c>
      <c r="R11" s="40">
        <v>46578</v>
      </c>
      <c r="S11" s="40">
        <v>46609</v>
      </c>
      <c r="T11" s="40">
        <v>46640</v>
      </c>
      <c r="U11" s="40">
        <v>46670</v>
      </c>
      <c r="V11" s="40">
        <v>46701</v>
      </c>
      <c r="W11" s="40">
        <v>46731</v>
      </c>
      <c r="X11" s="40">
        <v>46762</v>
      </c>
      <c r="Y11" s="40">
        <v>46793</v>
      </c>
      <c r="Z11" s="41">
        <v>46822</v>
      </c>
    </row>
    <row r="12" spans="1:28">
      <c r="C12" s="39">
        <v>46123</v>
      </c>
      <c r="D12" s="40">
        <v>46153</v>
      </c>
      <c r="E12" s="40">
        <v>46184</v>
      </c>
      <c r="F12" s="40">
        <v>46214</v>
      </c>
      <c r="G12" s="40">
        <v>46245</v>
      </c>
      <c r="H12" s="40">
        <v>46276</v>
      </c>
      <c r="I12" s="40">
        <v>46306</v>
      </c>
      <c r="J12" s="40">
        <v>46337</v>
      </c>
      <c r="K12" s="40">
        <v>46367</v>
      </c>
      <c r="L12" s="40">
        <v>46398</v>
      </c>
      <c r="M12" s="40">
        <v>46429</v>
      </c>
      <c r="N12" s="40">
        <v>46457</v>
      </c>
      <c r="O12" s="40">
        <v>46488</v>
      </c>
      <c r="P12" s="40">
        <v>46518</v>
      </c>
      <c r="Q12" s="40">
        <v>46549</v>
      </c>
      <c r="R12" s="40">
        <v>46579</v>
      </c>
      <c r="S12" s="40">
        <v>46610</v>
      </c>
      <c r="T12" s="40">
        <v>46641</v>
      </c>
      <c r="U12" s="40">
        <v>46671</v>
      </c>
      <c r="V12" s="40">
        <v>46702</v>
      </c>
      <c r="W12" s="40">
        <v>46732</v>
      </c>
      <c r="X12" s="40">
        <v>46763</v>
      </c>
      <c r="Y12" s="40">
        <v>46794</v>
      </c>
      <c r="Z12" s="41">
        <v>46823</v>
      </c>
    </row>
    <row r="13" spans="1:28">
      <c r="C13" s="39">
        <v>46124</v>
      </c>
      <c r="D13" s="40">
        <v>46154</v>
      </c>
      <c r="E13" s="40">
        <v>46185</v>
      </c>
      <c r="F13" s="40">
        <v>46215</v>
      </c>
      <c r="G13" s="40">
        <v>46246</v>
      </c>
      <c r="H13" s="40">
        <v>46277</v>
      </c>
      <c r="I13" s="40">
        <v>46307</v>
      </c>
      <c r="J13" s="40">
        <v>46338</v>
      </c>
      <c r="K13" s="40">
        <v>46368</v>
      </c>
      <c r="L13" s="40">
        <v>46399</v>
      </c>
      <c r="M13" s="40">
        <v>46430</v>
      </c>
      <c r="N13" s="40">
        <v>46458</v>
      </c>
      <c r="O13" s="40">
        <v>46489</v>
      </c>
      <c r="P13" s="40">
        <v>46519</v>
      </c>
      <c r="Q13" s="40">
        <v>46550</v>
      </c>
      <c r="R13" s="40">
        <v>46580</v>
      </c>
      <c r="S13" s="40">
        <v>46611</v>
      </c>
      <c r="T13" s="40">
        <v>46642</v>
      </c>
      <c r="U13" s="40">
        <v>46672</v>
      </c>
      <c r="V13" s="40">
        <v>46703</v>
      </c>
      <c r="W13" s="40">
        <v>46733</v>
      </c>
      <c r="X13" s="40">
        <v>46764</v>
      </c>
      <c r="Y13" s="40">
        <v>46795</v>
      </c>
      <c r="Z13" s="41">
        <v>46824</v>
      </c>
    </row>
    <row r="14" spans="1:28">
      <c r="C14" s="39">
        <v>46125</v>
      </c>
      <c r="D14" s="40">
        <v>46155</v>
      </c>
      <c r="E14" s="40">
        <v>46186</v>
      </c>
      <c r="F14" s="40">
        <v>46216</v>
      </c>
      <c r="G14" s="40">
        <v>46247</v>
      </c>
      <c r="H14" s="40">
        <v>46278</v>
      </c>
      <c r="I14" s="40">
        <v>46308</v>
      </c>
      <c r="J14" s="40">
        <v>46339</v>
      </c>
      <c r="K14" s="40">
        <v>46369</v>
      </c>
      <c r="L14" s="40">
        <v>46400</v>
      </c>
      <c r="M14" s="40">
        <v>46431</v>
      </c>
      <c r="N14" s="40">
        <v>46459</v>
      </c>
      <c r="O14" s="40">
        <v>46490</v>
      </c>
      <c r="P14" s="40">
        <v>46520</v>
      </c>
      <c r="Q14" s="40">
        <v>46551</v>
      </c>
      <c r="R14" s="40">
        <v>46581</v>
      </c>
      <c r="S14" s="40">
        <v>46612</v>
      </c>
      <c r="T14" s="40">
        <v>46643</v>
      </c>
      <c r="U14" s="40">
        <v>46673</v>
      </c>
      <c r="V14" s="40">
        <v>46704</v>
      </c>
      <c r="W14" s="40">
        <v>46734</v>
      </c>
      <c r="X14" s="40">
        <v>46765</v>
      </c>
      <c r="Y14" s="40">
        <v>46796</v>
      </c>
      <c r="Z14" s="41">
        <v>46825</v>
      </c>
    </row>
    <row r="15" spans="1:28">
      <c r="C15" s="39">
        <v>46126</v>
      </c>
      <c r="D15" s="40">
        <v>46156</v>
      </c>
      <c r="E15" s="40">
        <v>46187</v>
      </c>
      <c r="F15" s="40">
        <v>46217</v>
      </c>
      <c r="G15" s="40">
        <v>46248</v>
      </c>
      <c r="H15" s="40">
        <v>46279</v>
      </c>
      <c r="I15" s="40">
        <v>46309</v>
      </c>
      <c r="J15" s="40">
        <v>46340</v>
      </c>
      <c r="K15" s="40">
        <v>46370</v>
      </c>
      <c r="L15" s="40">
        <v>46401</v>
      </c>
      <c r="M15" s="40">
        <v>46432</v>
      </c>
      <c r="N15" s="40">
        <v>46460</v>
      </c>
      <c r="O15" s="40">
        <v>46491</v>
      </c>
      <c r="P15" s="40">
        <v>46521</v>
      </c>
      <c r="Q15" s="40">
        <v>46552</v>
      </c>
      <c r="R15" s="40">
        <v>46582</v>
      </c>
      <c r="S15" s="40">
        <v>46613</v>
      </c>
      <c r="T15" s="40">
        <v>46644</v>
      </c>
      <c r="U15" s="40">
        <v>46674</v>
      </c>
      <c r="V15" s="40">
        <v>46705</v>
      </c>
      <c r="W15" s="40">
        <v>46735</v>
      </c>
      <c r="X15" s="40">
        <v>46766</v>
      </c>
      <c r="Y15" s="40">
        <v>46797</v>
      </c>
      <c r="Z15" s="41">
        <v>46826</v>
      </c>
    </row>
    <row r="16" spans="1:28">
      <c r="C16" s="39">
        <v>46127</v>
      </c>
      <c r="D16" s="40">
        <v>46157</v>
      </c>
      <c r="E16" s="40">
        <v>46188</v>
      </c>
      <c r="F16" s="40">
        <v>46218</v>
      </c>
      <c r="G16" s="40">
        <v>46249</v>
      </c>
      <c r="H16" s="40">
        <v>46280</v>
      </c>
      <c r="I16" s="40">
        <v>46310</v>
      </c>
      <c r="J16" s="40">
        <v>46341</v>
      </c>
      <c r="K16" s="40">
        <v>46371</v>
      </c>
      <c r="L16" s="40">
        <v>46402</v>
      </c>
      <c r="M16" s="40">
        <v>46433</v>
      </c>
      <c r="N16" s="40">
        <v>46461</v>
      </c>
      <c r="O16" s="40">
        <v>46492</v>
      </c>
      <c r="P16" s="40">
        <v>46522</v>
      </c>
      <c r="Q16" s="40">
        <v>46553</v>
      </c>
      <c r="R16" s="40">
        <v>46583</v>
      </c>
      <c r="S16" s="40">
        <v>46614</v>
      </c>
      <c r="T16" s="40">
        <v>46645</v>
      </c>
      <c r="U16" s="40">
        <v>46675</v>
      </c>
      <c r="V16" s="40">
        <v>46706</v>
      </c>
      <c r="W16" s="40">
        <v>46736</v>
      </c>
      <c r="X16" s="40">
        <v>46767</v>
      </c>
      <c r="Y16" s="40">
        <v>46798</v>
      </c>
      <c r="Z16" s="41">
        <v>46827</v>
      </c>
    </row>
    <row r="17" spans="3:26">
      <c r="C17" s="39">
        <v>46128</v>
      </c>
      <c r="D17" s="40">
        <v>46158</v>
      </c>
      <c r="E17" s="40">
        <v>46189</v>
      </c>
      <c r="F17" s="40">
        <v>46219</v>
      </c>
      <c r="G17" s="40">
        <v>46250</v>
      </c>
      <c r="H17" s="40">
        <v>46281</v>
      </c>
      <c r="I17" s="40">
        <v>46311</v>
      </c>
      <c r="J17" s="40">
        <v>46342</v>
      </c>
      <c r="K17" s="40">
        <v>46372</v>
      </c>
      <c r="L17" s="40">
        <v>46403</v>
      </c>
      <c r="M17" s="40">
        <v>46434</v>
      </c>
      <c r="N17" s="40">
        <v>46462</v>
      </c>
      <c r="O17" s="40">
        <v>46493</v>
      </c>
      <c r="P17" s="40">
        <v>46523</v>
      </c>
      <c r="Q17" s="40">
        <v>46554</v>
      </c>
      <c r="R17" s="40">
        <v>46584</v>
      </c>
      <c r="S17" s="40">
        <v>46615</v>
      </c>
      <c r="T17" s="40">
        <v>46646</v>
      </c>
      <c r="U17" s="40">
        <v>46676</v>
      </c>
      <c r="V17" s="40">
        <v>46707</v>
      </c>
      <c r="W17" s="40">
        <v>46737</v>
      </c>
      <c r="X17" s="40">
        <v>46768</v>
      </c>
      <c r="Y17" s="40">
        <v>46799</v>
      </c>
      <c r="Z17" s="41">
        <v>46828</v>
      </c>
    </row>
    <row r="18" spans="3:26">
      <c r="C18" s="39">
        <v>46129</v>
      </c>
      <c r="D18" s="40">
        <v>46159</v>
      </c>
      <c r="E18" s="40">
        <v>46190</v>
      </c>
      <c r="F18" s="40">
        <v>46220</v>
      </c>
      <c r="G18" s="40">
        <v>46251</v>
      </c>
      <c r="H18" s="40">
        <v>46282</v>
      </c>
      <c r="I18" s="40">
        <v>46312</v>
      </c>
      <c r="J18" s="40">
        <v>46343</v>
      </c>
      <c r="K18" s="40">
        <v>46373</v>
      </c>
      <c r="L18" s="40">
        <v>46404</v>
      </c>
      <c r="M18" s="40">
        <v>46435</v>
      </c>
      <c r="N18" s="40">
        <v>46463</v>
      </c>
      <c r="O18" s="40">
        <v>46494</v>
      </c>
      <c r="P18" s="40">
        <v>46524</v>
      </c>
      <c r="Q18" s="40">
        <v>46555</v>
      </c>
      <c r="R18" s="40">
        <v>46585</v>
      </c>
      <c r="S18" s="40">
        <v>46616</v>
      </c>
      <c r="T18" s="40">
        <v>46647</v>
      </c>
      <c r="U18" s="40">
        <v>46677</v>
      </c>
      <c r="V18" s="40">
        <v>46708</v>
      </c>
      <c r="W18" s="40">
        <v>46738</v>
      </c>
      <c r="X18" s="40">
        <v>46769</v>
      </c>
      <c r="Y18" s="40">
        <v>46800</v>
      </c>
      <c r="Z18" s="41">
        <v>46829</v>
      </c>
    </row>
    <row r="19" spans="3:26">
      <c r="C19" s="39">
        <v>46130</v>
      </c>
      <c r="D19" s="40">
        <v>46160</v>
      </c>
      <c r="E19" s="40">
        <v>46191</v>
      </c>
      <c r="F19" s="40">
        <v>46221</v>
      </c>
      <c r="G19" s="40">
        <v>46252</v>
      </c>
      <c r="H19" s="40">
        <v>46283</v>
      </c>
      <c r="I19" s="40">
        <v>46313</v>
      </c>
      <c r="J19" s="40">
        <v>46344</v>
      </c>
      <c r="K19" s="40">
        <v>46374</v>
      </c>
      <c r="L19" s="40">
        <v>46405</v>
      </c>
      <c r="M19" s="40">
        <v>46436</v>
      </c>
      <c r="N19" s="40">
        <v>46464</v>
      </c>
      <c r="O19" s="40">
        <v>46495</v>
      </c>
      <c r="P19" s="40">
        <v>46525</v>
      </c>
      <c r="Q19" s="40">
        <v>46556</v>
      </c>
      <c r="R19" s="40">
        <v>46586</v>
      </c>
      <c r="S19" s="40">
        <v>46617</v>
      </c>
      <c r="T19" s="40">
        <v>46648</v>
      </c>
      <c r="U19" s="40">
        <v>46678</v>
      </c>
      <c r="V19" s="40">
        <v>46709</v>
      </c>
      <c r="W19" s="40">
        <v>46739</v>
      </c>
      <c r="X19" s="40">
        <v>46770</v>
      </c>
      <c r="Y19" s="40">
        <v>46801</v>
      </c>
      <c r="Z19" s="41">
        <v>46830</v>
      </c>
    </row>
    <row r="20" spans="3:26">
      <c r="C20" s="39">
        <v>46131</v>
      </c>
      <c r="D20" s="40">
        <v>46161</v>
      </c>
      <c r="E20" s="40">
        <v>46192</v>
      </c>
      <c r="F20" s="40">
        <v>46222</v>
      </c>
      <c r="G20" s="40">
        <v>46253</v>
      </c>
      <c r="H20" s="40">
        <v>46284</v>
      </c>
      <c r="I20" s="40">
        <v>46314</v>
      </c>
      <c r="J20" s="40">
        <v>46345</v>
      </c>
      <c r="K20" s="40">
        <v>46375</v>
      </c>
      <c r="L20" s="40">
        <v>46406</v>
      </c>
      <c r="M20" s="40">
        <v>46437</v>
      </c>
      <c r="N20" s="40">
        <v>46465</v>
      </c>
      <c r="O20" s="40">
        <v>46496</v>
      </c>
      <c r="P20" s="40">
        <v>46526</v>
      </c>
      <c r="Q20" s="40">
        <v>46557</v>
      </c>
      <c r="R20" s="40">
        <v>46587</v>
      </c>
      <c r="S20" s="40">
        <v>46618</v>
      </c>
      <c r="T20" s="40">
        <v>46649</v>
      </c>
      <c r="U20" s="40">
        <v>46679</v>
      </c>
      <c r="V20" s="40">
        <v>46710</v>
      </c>
      <c r="W20" s="40">
        <v>46740</v>
      </c>
      <c r="X20" s="40">
        <v>46771</v>
      </c>
      <c r="Y20" s="40">
        <v>46802</v>
      </c>
      <c r="Z20" s="41">
        <v>46831</v>
      </c>
    </row>
    <row r="21" spans="3:26">
      <c r="C21" s="39">
        <v>46132</v>
      </c>
      <c r="D21" s="40">
        <v>46162</v>
      </c>
      <c r="E21" s="40">
        <v>46193</v>
      </c>
      <c r="F21" s="40">
        <v>46223</v>
      </c>
      <c r="G21" s="40">
        <v>46254</v>
      </c>
      <c r="H21" s="40">
        <v>46285</v>
      </c>
      <c r="I21" s="40">
        <v>46315</v>
      </c>
      <c r="J21" s="40">
        <v>46346</v>
      </c>
      <c r="K21" s="40">
        <v>46376</v>
      </c>
      <c r="L21" s="40">
        <v>46407</v>
      </c>
      <c r="M21" s="40">
        <v>46438</v>
      </c>
      <c r="N21" s="40">
        <v>46466</v>
      </c>
      <c r="O21" s="40">
        <v>46497</v>
      </c>
      <c r="P21" s="40">
        <v>46527</v>
      </c>
      <c r="Q21" s="40">
        <v>46558</v>
      </c>
      <c r="R21" s="40">
        <v>46588</v>
      </c>
      <c r="S21" s="40">
        <v>46619</v>
      </c>
      <c r="T21" s="40">
        <v>46650</v>
      </c>
      <c r="U21" s="40">
        <v>46680</v>
      </c>
      <c r="V21" s="40">
        <v>46711</v>
      </c>
      <c r="W21" s="40">
        <v>46741</v>
      </c>
      <c r="X21" s="40">
        <v>46772</v>
      </c>
      <c r="Y21" s="40">
        <v>46803</v>
      </c>
      <c r="Z21" s="41">
        <v>46832</v>
      </c>
    </row>
    <row r="22" spans="3:26">
      <c r="C22" s="39">
        <v>46133</v>
      </c>
      <c r="D22" s="40">
        <v>46163</v>
      </c>
      <c r="E22" s="40">
        <v>46194</v>
      </c>
      <c r="F22" s="40">
        <v>46224</v>
      </c>
      <c r="G22" s="40">
        <v>46255</v>
      </c>
      <c r="H22" s="40">
        <v>46286</v>
      </c>
      <c r="I22" s="40">
        <v>46316</v>
      </c>
      <c r="J22" s="40">
        <v>46347</v>
      </c>
      <c r="K22" s="40">
        <v>46377</v>
      </c>
      <c r="L22" s="40">
        <v>46408</v>
      </c>
      <c r="M22" s="40">
        <v>46439</v>
      </c>
      <c r="N22" s="40">
        <v>46467</v>
      </c>
      <c r="O22" s="40">
        <v>46498</v>
      </c>
      <c r="P22" s="40">
        <v>46528</v>
      </c>
      <c r="Q22" s="40">
        <v>46559</v>
      </c>
      <c r="R22" s="40">
        <v>46589</v>
      </c>
      <c r="S22" s="40">
        <v>46620</v>
      </c>
      <c r="T22" s="40">
        <v>46651</v>
      </c>
      <c r="U22" s="40">
        <v>46681</v>
      </c>
      <c r="V22" s="40">
        <v>46712</v>
      </c>
      <c r="W22" s="40">
        <v>46742</v>
      </c>
      <c r="X22" s="40">
        <v>46773</v>
      </c>
      <c r="Y22" s="40">
        <v>46804</v>
      </c>
      <c r="Z22" s="41">
        <v>46833</v>
      </c>
    </row>
    <row r="23" spans="3:26">
      <c r="C23" s="39">
        <v>46134</v>
      </c>
      <c r="D23" s="40">
        <v>46164</v>
      </c>
      <c r="E23" s="40">
        <v>46195</v>
      </c>
      <c r="F23" s="40">
        <v>46225</v>
      </c>
      <c r="G23" s="40">
        <v>46256</v>
      </c>
      <c r="H23" s="40">
        <v>46287</v>
      </c>
      <c r="I23" s="40">
        <v>46317</v>
      </c>
      <c r="J23" s="40">
        <v>46348</v>
      </c>
      <c r="K23" s="40">
        <v>46378</v>
      </c>
      <c r="L23" s="40">
        <v>46409</v>
      </c>
      <c r="M23" s="40">
        <v>46440</v>
      </c>
      <c r="N23" s="40">
        <v>46468</v>
      </c>
      <c r="O23" s="40">
        <v>46499</v>
      </c>
      <c r="P23" s="40">
        <v>46529</v>
      </c>
      <c r="Q23" s="40">
        <v>46560</v>
      </c>
      <c r="R23" s="40">
        <v>46590</v>
      </c>
      <c r="S23" s="40">
        <v>46621</v>
      </c>
      <c r="T23" s="40">
        <v>46652</v>
      </c>
      <c r="U23" s="40">
        <v>46682</v>
      </c>
      <c r="V23" s="40">
        <v>46713</v>
      </c>
      <c r="W23" s="40">
        <v>46743</v>
      </c>
      <c r="X23" s="40">
        <v>46774</v>
      </c>
      <c r="Y23" s="40">
        <v>46805</v>
      </c>
      <c r="Z23" s="41">
        <v>46834</v>
      </c>
    </row>
    <row r="24" spans="3:26">
      <c r="C24" s="39">
        <v>46135</v>
      </c>
      <c r="D24" s="40">
        <v>46165</v>
      </c>
      <c r="E24" s="40">
        <v>46196</v>
      </c>
      <c r="F24" s="40">
        <v>46226</v>
      </c>
      <c r="G24" s="40">
        <v>46257</v>
      </c>
      <c r="H24" s="40">
        <v>46288</v>
      </c>
      <c r="I24" s="40">
        <v>46318</v>
      </c>
      <c r="J24" s="40">
        <v>46349</v>
      </c>
      <c r="K24" s="40">
        <v>46379</v>
      </c>
      <c r="L24" s="40">
        <v>46410</v>
      </c>
      <c r="M24" s="40">
        <v>46441</v>
      </c>
      <c r="N24" s="40">
        <v>46469</v>
      </c>
      <c r="O24" s="40">
        <v>46500</v>
      </c>
      <c r="P24" s="40">
        <v>46530</v>
      </c>
      <c r="Q24" s="40">
        <v>46561</v>
      </c>
      <c r="R24" s="40">
        <v>46591</v>
      </c>
      <c r="S24" s="40">
        <v>46622</v>
      </c>
      <c r="T24" s="40">
        <v>46653</v>
      </c>
      <c r="U24" s="40">
        <v>46683</v>
      </c>
      <c r="V24" s="40">
        <v>46714</v>
      </c>
      <c r="W24" s="40">
        <v>46744</v>
      </c>
      <c r="X24" s="40">
        <v>46775</v>
      </c>
      <c r="Y24" s="40">
        <v>46806</v>
      </c>
      <c r="Z24" s="41">
        <v>46835</v>
      </c>
    </row>
    <row r="25" spans="3:26">
      <c r="C25" s="39">
        <v>46136</v>
      </c>
      <c r="D25" s="40">
        <v>46166</v>
      </c>
      <c r="E25" s="40">
        <v>46197</v>
      </c>
      <c r="F25" s="40">
        <v>46227</v>
      </c>
      <c r="G25" s="40">
        <v>46258</v>
      </c>
      <c r="H25" s="40">
        <v>46289</v>
      </c>
      <c r="I25" s="40">
        <v>46319</v>
      </c>
      <c r="J25" s="40">
        <v>46350</v>
      </c>
      <c r="K25" s="40">
        <v>46380</v>
      </c>
      <c r="L25" s="40">
        <v>46411</v>
      </c>
      <c r="M25" s="40">
        <v>46442</v>
      </c>
      <c r="N25" s="40">
        <v>46470</v>
      </c>
      <c r="O25" s="40">
        <v>46501</v>
      </c>
      <c r="P25" s="40">
        <v>46531</v>
      </c>
      <c r="Q25" s="40">
        <v>46562</v>
      </c>
      <c r="R25" s="40">
        <v>46592</v>
      </c>
      <c r="S25" s="40">
        <v>46623</v>
      </c>
      <c r="T25" s="40">
        <v>46654</v>
      </c>
      <c r="U25" s="40">
        <v>46684</v>
      </c>
      <c r="V25" s="40">
        <v>46715</v>
      </c>
      <c r="W25" s="40">
        <v>46745</v>
      </c>
      <c r="X25" s="40">
        <v>46776</v>
      </c>
      <c r="Y25" s="40">
        <v>46807</v>
      </c>
      <c r="Z25" s="41">
        <v>46836</v>
      </c>
    </row>
    <row r="26" spans="3:26">
      <c r="C26" s="39">
        <v>46137</v>
      </c>
      <c r="D26" s="40">
        <v>46167</v>
      </c>
      <c r="E26" s="40">
        <v>46198</v>
      </c>
      <c r="F26" s="40">
        <v>46228</v>
      </c>
      <c r="G26" s="40">
        <v>46259</v>
      </c>
      <c r="H26" s="40">
        <v>46290</v>
      </c>
      <c r="I26" s="40">
        <v>46320</v>
      </c>
      <c r="J26" s="40">
        <v>46351</v>
      </c>
      <c r="K26" s="40">
        <v>46381</v>
      </c>
      <c r="L26" s="40">
        <v>46412</v>
      </c>
      <c r="M26" s="40">
        <v>46443</v>
      </c>
      <c r="N26" s="40">
        <v>46471</v>
      </c>
      <c r="O26" s="40">
        <v>46502</v>
      </c>
      <c r="P26" s="40">
        <v>46532</v>
      </c>
      <c r="Q26" s="40">
        <v>46563</v>
      </c>
      <c r="R26" s="40">
        <v>46593</v>
      </c>
      <c r="S26" s="40">
        <v>46624</v>
      </c>
      <c r="T26" s="40">
        <v>46655</v>
      </c>
      <c r="U26" s="40">
        <v>46685</v>
      </c>
      <c r="V26" s="40">
        <v>46716</v>
      </c>
      <c r="W26" s="40">
        <v>46746</v>
      </c>
      <c r="X26" s="40">
        <v>46777</v>
      </c>
      <c r="Y26" s="40">
        <v>46808</v>
      </c>
      <c r="Z26" s="41">
        <v>46837</v>
      </c>
    </row>
    <row r="27" spans="3:26">
      <c r="C27" s="39">
        <v>46138</v>
      </c>
      <c r="D27" s="40">
        <v>46168</v>
      </c>
      <c r="E27" s="40">
        <v>46199</v>
      </c>
      <c r="F27" s="40">
        <v>46229</v>
      </c>
      <c r="G27" s="40">
        <v>46260</v>
      </c>
      <c r="H27" s="40">
        <v>46291</v>
      </c>
      <c r="I27" s="40">
        <v>46321</v>
      </c>
      <c r="J27" s="40">
        <v>46352</v>
      </c>
      <c r="K27" s="40">
        <v>46382</v>
      </c>
      <c r="L27" s="40">
        <v>46413</v>
      </c>
      <c r="M27" s="40">
        <v>46444</v>
      </c>
      <c r="N27" s="40">
        <v>46472</v>
      </c>
      <c r="O27" s="40">
        <v>46503</v>
      </c>
      <c r="P27" s="40">
        <v>46533</v>
      </c>
      <c r="Q27" s="40">
        <v>46564</v>
      </c>
      <c r="R27" s="40">
        <v>46594</v>
      </c>
      <c r="S27" s="40">
        <v>46625</v>
      </c>
      <c r="T27" s="40">
        <v>46656</v>
      </c>
      <c r="U27" s="40">
        <v>46686</v>
      </c>
      <c r="V27" s="40">
        <v>46717</v>
      </c>
      <c r="W27" s="40">
        <v>46747</v>
      </c>
      <c r="X27" s="40">
        <v>46778</v>
      </c>
      <c r="Y27" s="40">
        <v>46809</v>
      </c>
      <c r="Z27" s="41">
        <v>46838</v>
      </c>
    </row>
    <row r="28" spans="3:26">
      <c r="C28" s="39">
        <v>46139</v>
      </c>
      <c r="D28" s="40">
        <v>46169</v>
      </c>
      <c r="E28" s="40">
        <v>46200</v>
      </c>
      <c r="F28" s="40">
        <v>46230</v>
      </c>
      <c r="G28" s="40">
        <v>46261</v>
      </c>
      <c r="H28" s="40">
        <v>46292</v>
      </c>
      <c r="I28" s="40">
        <v>46322</v>
      </c>
      <c r="J28" s="40">
        <v>46353</v>
      </c>
      <c r="K28" s="40">
        <v>46383</v>
      </c>
      <c r="L28" s="40">
        <v>46414</v>
      </c>
      <c r="M28" s="40">
        <v>46445</v>
      </c>
      <c r="N28" s="40">
        <v>46473</v>
      </c>
      <c r="O28" s="40">
        <v>46504</v>
      </c>
      <c r="P28" s="40">
        <v>46534</v>
      </c>
      <c r="Q28" s="40">
        <v>46565</v>
      </c>
      <c r="R28" s="40">
        <v>46595</v>
      </c>
      <c r="S28" s="40">
        <v>46626</v>
      </c>
      <c r="T28" s="40">
        <v>46657</v>
      </c>
      <c r="U28" s="40">
        <v>46687</v>
      </c>
      <c r="V28" s="40">
        <v>46718</v>
      </c>
      <c r="W28" s="40">
        <v>46748</v>
      </c>
      <c r="X28" s="40">
        <v>46779</v>
      </c>
      <c r="Y28" s="40">
        <v>46810</v>
      </c>
      <c r="Z28" s="41">
        <v>46839</v>
      </c>
    </row>
    <row r="29" spans="3:26">
      <c r="C29" s="39">
        <v>46140</v>
      </c>
      <c r="D29" s="40">
        <v>46170</v>
      </c>
      <c r="E29" s="40">
        <v>46201</v>
      </c>
      <c r="F29" s="40">
        <v>46231</v>
      </c>
      <c r="G29" s="40">
        <v>46262</v>
      </c>
      <c r="H29" s="40">
        <v>46293</v>
      </c>
      <c r="I29" s="40">
        <v>46323</v>
      </c>
      <c r="J29" s="40">
        <v>46354</v>
      </c>
      <c r="K29" s="40">
        <v>46384</v>
      </c>
      <c r="L29" s="40">
        <v>46415</v>
      </c>
      <c r="M29" s="40">
        <v>46446</v>
      </c>
      <c r="N29" s="40">
        <v>46474</v>
      </c>
      <c r="O29" s="40">
        <v>46505</v>
      </c>
      <c r="P29" s="40">
        <v>46535</v>
      </c>
      <c r="Q29" s="40">
        <v>46566</v>
      </c>
      <c r="R29" s="40">
        <v>46596</v>
      </c>
      <c r="S29" s="40">
        <v>46627</v>
      </c>
      <c r="T29" s="40">
        <v>46658</v>
      </c>
      <c r="U29" s="40">
        <v>46688</v>
      </c>
      <c r="V29" s="40">
        <v>46719</v>
      </c>
      <c r="W29" s="40">
        <v>46749</v>
      </c>
      <c r="X29" s="40">
        <v>46780</v>
      </c>
      <c r="Y29" s="40">
        <v>46811</v>
      </c>
      <c r="Z29" s="41">
        <v>46840</v>
      </c>
    </row>
    <row r="30" spans="3:26">
      <c r="C30" s="39">
        <v>46141</v>
      </c>
      <c r="D30" s="40">
        <v>46171</v>
      </c>
      <c r="E30" s="40">
        <v>46202</v>
      </c>
      <c r="F30" s="40">
        <v>46232</v>
      </c>
      <c r="G30" s="40">
        <v>46263</v>
      </c>
      <c r="H30" s="40">
        <v>46294</v>
      </c>
      <c r="I30" s="40">
        <v>46324</v>
      </c>
      <c r="J30" s="40">
        <v>46355</v>
      </c>
      <c r="K30" s="40">
        <v>46385</v>
      </c>
      <c r="L30" s="40">
        <v>46416</v>
      </c>
      <c r="M30" s="40"/>
      <c r="N30" s="40">
        <v>46475</v>
      </c>
      <c r="O30" s="40">
        <v>46506</v>
      </c>
      <c r="P30" s="40">
        <v>46536</v>
      </c>
      <c r="Q30" s="40">
        <v>46567</v>
      </c>
      <c r="R30" s="40">
        <v>46597</v>
      </c>
      <c r="S30" s="40">
        <v>46628</v>
      </c>
      <c r="T30" s="40">
        <v>46659</v>
      </c>
      <c r="U30" s="40">
        <v>46689</v>
      </c>
      <c r="V30" s="40">
        <v>46720</v>
      </c>
      <c r="W30" s="40">
        <v>46750</v>
      </c>
      <c r="X30" s="40">
        <v>46781</v>
      </c>
      <c r="Y30" s="40">
        <v>46812</v>
      </c>
      <c r="Z30" s="41">
        <v>46841</v>
      </c>
    </row>
    <row r="31" spans="3:26">
      <c r="C31" s="39">
        <v>46142</v>
      </c>
      <c r="D31" s="40">
        <v>46172</v>
      </c>
      <c r="E31" s="40">
        <v>46203</v>
      </c>
      <c r="F31" s="40">
        <v>46233</v>
      </c>
      <c r="G31" s="40">
        <v>46264</v>
      </c>
      <c r="H31" s="40">
        <v>46295</v>
      </c>
      <c r="I31" s="40">
        <v>46325</v>
      </c>
      <c r="J31" s="40">
        <v>46356</v>
      </c>
      <c r="K31" s="40">
        <v>46386</v>
      </c>
      <c r="L31" s="40">
        <v>46417</v>
      </c>
      <c r="M31" s="40"/>
      <c r="N31" s="40">
        <v>46476</v>
      </c>
      <c r="O31" s="40">
        <v>46507</v>
      </c>
      <c r="P31" s="40">
        <v>46537</v>
      </c>
      <c r="Q31" s="40">
        <v>46568</v>
      </c>
      <c r="R31" s="40">
        <v>46598</v>
      </c>
      <c r="S31" s="40">
        <v>46629</v>
      </c>
      <c r="T31" s="40">
        <v>46660</v>
      </c>
      <c r="U31" s="40">
        <v>46690</v>
      </c>
      <c r="V31" s="40">
        <v>46721</v>
      </c>
      <c r="W31" s="40">
        <v>46751</v>
      </c>
      <c r="X31" s="40">
        <v>46782</v>
      </c>
      <c r="Y31" s="40"/>
      <c r="Z31" s="41">
        <v>46842</v>
      </c>
    </row>
    <row r="32" spans="3:26" ht="19.5" thickBot="1">
      <c r="C32" s="42"/>
      <c r="D32" s="43">
        <v>46173</v>
      </c>
      <c r="E32" s="43"/>
      <c r="F32" s="43">
        <v>46234</v>
      </c>
      <c r="G32" s="43">
        <v>46265</v>
      </c>
      <c r="H32" s="43"/>
      <c r="I32" s="43">
        <v>46326</v>
      </c>
      <c r="J32" s="43"/>
      <c r="K32" s="43">
        <v>46387</v>
      </c>
      <c r="L32" s="43">
        <v>46418</v>
      </c>
      <c r="M32" s="43"/>
      <c r="N32" s="43">
        <v>46477</v>
      </c>
      <c r="O32" s="43"/>
      <c r="P32" s="43">
        <v>46538</v>
      </c>
      <c r="Q32" s="43"/>
      <c r="R32" s="43">
        <v>46599</v>
      </c>
      <c r="S32" s="43">
        <v>46630</v>
      </c>
      <c r="T32" s="43"/>
      <c r="U32" s="43">
        <v>46691</v>
      </c>
      <c r="V32" s="43"/>
      <c r="W32" s="43">
        <v>46752</v>
      </c>
      <c r="X32" s="43">
        <v>46783</v>
      </c>
      <c r="Y32" s="43"/>
      <c r="Z32" s="44">
        <v>46843</v>
      </c>
    </row>
    <row r="34" spans="1:74" ht="19.5" thickBot="1"/>
    <row r="35" spans="1:74">
      <c r="A35" s="110"/>
      <c r="B35" s="111"/>
      <c r="C35" s="37">
        <f t="shared" ref="C35:C65" si="0">C2</f>
        <v>46113</v>
      </c>
      <c r="D35" s="112" t="str">
        <f>VLOOKUP(C35, 休日取得計画実績表!$B$15:$E$745,2, FALSE)</f>
        <v>水</v>
      </c>
      <c r="E35" s="112" t="str">
        <f>VLOOKUP(C35, 休日取得計画実績表!$B$15:$E$745,4, FALSE)</f>
        <v>工場製作</v>
      </c>
      <c r="F35" s="37">
        <f t="shared" ref="F35:F65" si="1">D2</f>
        <v>46143</v>
      </c>
      <c r="G35" s="112" t="str">
        <f>VLOOKUP(F35, 休日取得計画実績表!$B$15:$E$745,2, FALSE)</f>
        <v>金</v>
      </c>
      <c r="H35" s="112" t="str">
        <f>VLOOKUP(F35, 休日取得計画実績表!$B$15:$E$745,4, FALSE)</f>
        <v>工場製作</v>
      </c>
      <c r="I35" s="37">
        <f t="shared" ref="I35:I65" si="2">E2</f>
        <v>46174</v>
      </c>
      <c r="J35" s="112" t="str">
        <f>VLOOKUP(I35, 休日取得計画実績表!$B$15:$E$745,2, FALSE)</f>
        <v>月</v>
      </c>
      <c r="K35" s="112">
        <f>VLOOKUP(I35, 休日取得計画実績表!$B$15:$E$745,4, FALSE)</f>
        <v>0</v>
      </c>
      <c r="L35" s="37">
        <f t="shared" ref="L35:L65" si="3">F2</f>
        <v>46204</v>
      </c>
      <c r="M35" s="112" t="str">
        <f>VLOOKUP(L35, 休日取得計画実績表!$B$15:$E$745,2, FALSE)</f>
        <v>水</v>
      </c>
      <c r="N35" s="112">
        <f>VLOOKUP(L35, 休日取得計画実績表!$B$15:$E$745,4, FALSE)</f>
        <v>0</v>
      </c>
      <c r="O35" s="37">
        <f t="shared" ref="O35:O65" si="4">G2</f>
        <v>46235</v>
      </c>
      <c r="P35" s="112" t="str">
        <f>VLOOKUP(O35, 休日取得計画実績表!$B$15:$E$745,2, FALSE)</f>
        <v>土</v>
      </c>
      <c r="Q35" s="112" t="str">
        <f>VLOOKUP(O35, 休日取得計画実績表!$B$15:$E$745,4, FALSE)</f>
        <v>現場閉所</v>
      </c>
      <c r="R35" s="37">
        <f t="shared" ref="R35:R65" si="5">H2</f>
        <v>46266</v>
      </c>
      <c r="S35" s="112" t="str">
        <f>VLOOKUP(R35, 休日取得計画実績表!$B$15:$E$745,2, FALSE)</f>
        <v>火</v>
      </c>
      <c r="T35" s="112" t="str">
        <f>VLOOKUP(R35, 休日取得計画実績表!$B$15:$E$745,4, FALSE)</f>
        <v>夏季休暇</v>
      </c>
      <c r="U35" s="37">
        <f t="shared" ref="U35:U65" si="6">I2</f>
        <v>46296</v>
      </c>
      <c r="V35" s="112" t="str">
        <f>VLOOKUP(U35, 休日取得計画実績表!$B$15:$E$745,2, FALSE)</f>
        <v>木</v>
      </c>
      <c r="W35" s="112">
        <f>VLOOKUP(U35, 休日取得計画実績表!$B$15:$E$745,4, FALSE)</f>
        <v>0</v>
      </c>
      <c r="X35" s="37">
        <f t="shared" ref="X35:X65" si="7">J2</f>
        <v>46327</v>
      </c>
      <c r="Y35" s="112" t="str">
        <f>VLOOKUP(X35, 休日取得計画実績表!$B$15:$E$745,2, FALSE)</f>
        <v>日</v>
      </c>
      <c r="Z35" s="112" t="str">
        <f>VLOOKUP(X35, 休日取得計画実績表!$B$15:$E$745,4, FALSE)</f>
        <v>現場閉所</v>
      </c>
      <c r="AA35" s="37">
        <f t="shared" ref="AA35:AA65" si="8">K2</f>
        <v>46357</v>
      </c>
      <c r="AB35" s="112" t="str">
        <f>VLOOKUP(AA35, 休日取得計画実績表!$B$15:$E$745,2, FALSE)</f>
        <v>火</v>
      </c>
      <c r="AC35" s="112">
        <f>VLOOKUP(AA35, 休日取得計画実績表!$B$15:$E$745,4, FALSE)</f>
        <v>0</v>
      </c>
      <c r="AD35" s="37">
        <f t="shared" ref="AD35:AD65" si="9">L2</f>
        <v>46388</v>
      </c>
      <c r="AE35" s="112" t="str">
        <f>VLOOKUP(AD35, 休日取得計画実績表!$B$15:$E$745,2, FALSE)</f>
        <v>金</v>
      </c>
      <c r="AF35" s="112" t="str">
        <f>VLOOKUP(AD35, 休日取得計画実績表!$B$15:$E$745,4, FALSE)</f>
        <v>年末年始</v>
      </c>
      <c r="AG35" s="37">
        <f t="shared" ref="AG35:AG65" si="10">M2</f>
        <v>46419</v>
      </c>
      <c r="AH35" s="112" t="str">
        <f>VLOOKUP(AG35, 休日取得計画実績表!$B$15:$E$745,2, FALSE)</f>
        <v>月</v>
      </c>
      <c r="AI35" s="112">
        <f>VLOOKUP(AG35, 休日取得計画実績表!$B$15:$E$745,4, FALSE)</f>
        <v>0</v>
      </c>
      <c r="AJ35" s="37">
        <f t="shared" ref="AJ35:AJ65" si="11">N2</f>
        <v>46447</v>
      </c>
      <c r="AK35" s="112" t="str">
        <f>VLOOKUP(AJ35, 休日取得計画実績表!$B$15:$E$745,2, FALSE)</f>
        <v>月</v>
      </c>
      <c r="AL35" s="112">
        <f>VLOOKUP(AJ35, 休日取得計画実績表!$B$15:$E$745,4, FALSE)</f>
        <v>0</v>
      </c>
      <c r="AM35" s="37">
        <f t="shared" ref="AM35:AM65" si="12">O2</f>
        <v>46478</v>
      </c>
      <c r="AN35" s="112" t="str">
        <f>VLOOKUP(AM35, 休日取得計画実績表!$B$15:$E$745,2, FALSE)</f>
        <v>木</v>
      </c>
      <c r="AO35" s="112">
        <f>VLOOKUP(AM35, 休日取得計画実績表!$B$15:$E$745,4, FALSE)</f>
        <v>0</v>
      </c>
      <c r="AP35" s="37">
        <f t="shared" ref="AP35:AP65" si="13">P2</f>
        <v>46508</v>
      </c>
      <c r="AQ35" s="112" t="str">
        <f>VLOOKUP(AP35, 休日取得計画実績表!$B$15:$E$745,2, FALSE)</f>
        <v>土</v>
      </c>
      <c r="AR35" s="112" t="str">
        <f>VLOOKUP(AP35, 休日取得計画実績表!$B$15:$E$745,4, FALSE)</f>
        <v>現場閉所</v>
      </c>
      <c r="AS35" s="37">
        <f t="shared" ref="AS35:AS65" si="14">Q2</f>
        <v>46539</v>
      </c>
      <c r="AT35" s="112" t="str">
        <f>VLOOKUP(AS35, 休日取得計画実績表!$B$15:$E$745,2, FALSE)</f>
        <v>火</v>
      </c>
      <c r="AU35" s="112">
        <f>VLOOKUP(AS35, 休日取得計画実績表!$B$15:$E$745,4, FALSE)</f>
        <v>0</v>
      </c>
      <c r="AV35" s="37">
        <f t="shared" ref="AV35:AV65" si="15">R2</f>
        <v>46569</v>
      </c>
      <c r="AW35" s="112" t="str">
        <f>VLOOKUP(AV35, 休日取得計画実績表!$B$15:$E$745,2, FALSE)</f>
        <v>木</v>
      </c>
      <c r="AX35" s="112">
        <f>VLOOKUP(AV35, 休日取得計画実績表!$B$15:$E$745,4, FALSE)</f>
        <v>0</v>
      </c>
      <c r="AY35" s="37">
        <f t="shared" ref="AY35:AY65" si="16">S2</f>
        <v>46600</v>
      </c>
      <c r="AZ35" s="112" t="str">
        <f>VLOOKUP(AY35, 休日取得計画実績表!$B$15:$E$745,2, FALSE)</f>
        <v>日</v>
      </c>
      <c r="BA35" s="112" t="str">
        <f>VLOOKUP(AY35, 休日取得計画実績表!$B$15:$E$745,4, FALSE)</f>
        <v>現場閉所</v>
      </c>
      <c r="BB35" s="37">
        <f t="shared" ref="BB35:BB65" si="17">T2</f>
        <v>46631</v>
      </c>
      <c r="BC35" s="112" t="str">
        <f>VLOOKUP(BB35, 休日取得計画実績表!$B$15:$E$745,2, FALSE)</f>
        <v>水</v>
      </c>
      <c r="BD35" s="112">
        <f>VLOOKUP(BB35, 休日取得計画実績表!$B$15:$E$745,4, FALSE)</f>
        <v>0</v>
      </c>
      <c r="BE35" s="37">
        <f t="shared" ref="BE35:BE65" si="18">U2</f>
        <v>46661</v>
      </c>
      <c r="BF35" s="112" t="str">
        <f>VLOOKUP(BE35, 休日取得計画実績表!$B$15:$E$745,2, FALSE)</f>
        <v>金</v>
      </c>
      <c r="BG35" s="112">
        <f>VLOOKUP(BE35, 休日取得計画実績表!$B$15:$E$745,4, FALSE)</f>
        <v>0</v>
      </c>
      <c r="BH35" s="37">
        <f t="shared" ref="BH35:BH65" si="19">V2</f>
        <v>46692</v>
      </c>
      <c r="BI35" s="112" t="str">
        <f>VLOOKUP(BH35, 休日取得計画実績表!$B$15:$E$745,2, FALSE)</f>
        <v>月</v>
      </c>
      <c r="BJ35" s="112">
        <f>VLOOKUP(BH35, 休日取得計画実績表!$B$15:$E$745,4, FALSE)</f>
        <v>0</v>
      </c>
      <c r="BK35" s="37">
        <f t="shared" ref="BK35:BK65" si="20">W2</f>
        <v>46722</v>
      </c>
      <c r="BL35" s="112" t="str">
        <f>VLOOKUP(BK35, 休日取得計画実績表!$B$15:$E$745,2, FALSE)</f>
        <v>水</v>
      </c>
      <c r="BM35" s="112">
        <f>VLOOKUP(BK35, 休日取得計画実績表!$B$15:$E$745,4, FALSE)</f>
        <v>0</v>
      </c>
      <c r="BN35" s="37">
        <f t="shared" ref="BN35:BN65" si="21">X2</f>
        <v>46753</v>
      </c>
      <c r="BO35" s="112" t="str">
        <f>VLOOKUP(BN35, 休日取得計画実績表!$B$15:$E$745,2, FALSE)</f>
        <v>土</v>
      </c>
      <c r="BP35" s="112" t="str">
        <f>VLOOKUP(BN35, 休日取得計画実績表!$B$15:$E$745,4, FALSE)</f>
        <v>年末年始</v>
      </c>
      <c r="BQ35" s="37">
        <f t="shared" ref="BQ35:BQ65" si="22">Y2</f>
        <v>46784</v>
      </c>
      <c r="BR35" s="112" t="str">
        <f>VLOOKUP(BQ35, 休日取得計画実績表!$B$15:$E$745,2, FALSE)</f>
        <v>火</v>
      </c>
      <c r="BS35" s="112">
        <f>VLOOKUP(BQ35, 休日取得計画実績表!$B$15:$E$745,4, FALSE)</f>
        <v>0</v>
      </c>
      <c r="BT35" s="37">
        <f t="shared" ref="BT35:BT65" si="23">Z2</f>
        <v>46813</v>
      </c>
      <c r="BU35" s="112" t="str">
        <f>VLOOKUP(BT35, 休日取得計画実績表!$B$15:$E$745,2, FALSE)</f>
        <v>水</v>
      </c>
      <c r="BV35" s="113">
        <f>VLOOKUP(BT35, 休日取得計画実績表!$B$15:$E$745,4, FALSE)</f>
        <v>0</v>
      </c>
    </row>
    <row r="36" spans="1:74">
      <c r="A36" s="49"/>
      <c r="B36" s="50"/>
      <c r="C36" s="40">
        <f t="shared" si="0"/>
        <v>46114</v>
      </c>
      <c r="D36" s="103" t="str">
        <f>VLOOKUP(C36, 休日取得計画実績表!$B$15:$E$745,2, FALSE)</f>
        <v>木</v>
      </c>
      <c r="E36" s="103" t="str">
        <f>VLOOKUP(C36, 休日取得計画実績表!$B$15:$E$745,4, FALSE)</f>
        <v>工場製作</v>
      </c>
      <c r="F36" s="40">
        <f t="shared" si="1"/>
        <v>46144</v>
      </c>
      <c r="G36" s="103" t="str">
        <f>VLOOKUP(F36, 休日取得計画実績表!$B$15:$E$745,2, FALSE)</f>
        <v>土</v>
      </c>
      <c r="H36" s="103" t="str">
        <f>VLOOKUP(F36, 休日取得計画実績表!$B$15:$E$745,4, FALSE)</f>
        <v>工場製作</v>
      </c>
      <c r="I36" s="40">
        <f t="shared" si="2"/>
        <v>46175</v>
      </c>
      <c r="J36" s="103" t="str">
        <f>VLOOKUP(I36, 休日取得計画実績表!$B$15:$E$745,2, FALSE)</f>
        <v>火</v>
      </c>
      <c r="K36" s="103">
        <f>VLOOKUP(I36, 休日取得計画実績表!$B$15:$E$745,4, FALSE)</f>
        <v>0</v>
      </c>
      <c r="L36" s="40">
        <f t="shared" si="3"/>
        <v>46205</v>
      </c>
      <c r="M36" s="103" t="str">
        <f>VLOOKUP(L36, 休日取得計画実績表!$B$15:$E$745,2, FALSE)</f>
        <v>木</v>
      </c>
      <c r="N36" s="103">
        <f>VLOOKUP(L36, 休日取得計画実績表!$B$15:$E$745,4, FALSE)</f>
        <v>0</v>
      </c>
      <c r="O36" s="40">
        <f t="shared" si="4"/>
        <v>46236</v>
      </c>
      <c r="P36" s="103" t="str">
        <f>VLOOKUP(O36, 休日取得計画実績表!$B$15:$E$745,2, FALSE)</f>
        <v>日</v>
      </c>
      <c r="Q36" s="103" t="str">
        <f>VLOOKUP(O36, 休日取得計画実績表!$B$15:$E$745,4, FALSE)</f>
        <v>現場閉所</v>
      </c>
      <c r="R36" s="40">
        <f t="shared" si="5"/>
        <v>46267</v>
      </c>
      <c r="S36" s="103" t="str">
        <f>VLOOKUP(R36, 休日取得計画実績表!$B$15:$E$745,2, FALSE)</f>
        <v>水</v>
      </c>
      <c r="T36" s="103" t="str">
        <f>VLOOKUP(R36, 休日取得計画実績表!$B$15:$E$745,4, FALSE)</f>
        <v>夏季休暇</v>
      </c>
      <c r="U36" s="40">
        <f t="shared" si="6"/>
        <v>46297</v>
      </c>
      <c r="V36" s="103" t="str">
        <f>VLOOKUP(U36, 休日取得計画実績表!$B$15:$E$745,2, FALSE)</f>
        <v>金</v>
      </c>
      <c r="W36" s="103">
        <f>VLOOKUP(U36, 休日取得計画実績表!$B$15:$E$745,4, FALSE)</f>
        <v>0</v>
      </c>
      <c r="X36" s="40">
        <f t="shared" si="7"/>
        <v>46328</v>
      </c>
      <c r="Y36" s="103" t="str">
        <f>VLOOKUP(X36, 休日取得計画実績表!$B$15:$E$745,2, FALSE)</f>
        <v>月</v>
      </c>
      <c r="Z36" s="103">
        <f>VLOOKUP(X36, 休日取得計画実績表!$B$15:$E$745,4, FALSE)</f>
        <v>0</v>
      </c>
      <c r="AA36" s="40">
        <f t="shared" si="8"/>
        <v>46358</v>
      </c>
      <c r="AB36" s="103" t="str">
        <f>VLOOKUP(AA36, 休日取得計画実績表!$B$15:$E$745,2, FALSE)</f>
        <v>水</v>
      </c>
      <c r="AC36" s="103">
        <f>VLOOKUP(AA36, 休日取得計画実績表!$B$15:$E$745,4, FALSE)</f>
        <v>0</v>
      </c>
      <c r="AD36" s="40">
        <f t="shared" si="9"/>
        <v>46389</v>
      </c>
      <c r="AE36" s="103" t="str">
        <f>VLOOKUP(AD36, 休日取得計画実績表!$B$15:$E$745,2, FALSE)</f>
        <v>土</v>
      </c>
      <c r="AF36" s="103" t="str">
        <f>VLOOKUP(AD36, 休日取得計画実績表!$B$15:$E$745,4, FALSE)</f>
        <v>現場閉所</v>
      </c>
      <c r="AG36" s="40">
        <f t="shared" si="10"/>
        <v>46420</v>
      </c>
      <c r="AH36" s="103" t="str">
        <f>VLOOKUP(AG36, 休日取得計画実績表!$B$15:$E$745,2, FALSE)</f>
        <v>火</v>
      </c>
      <c r="AI36" s="103">
        <f>VLOOKUP(AG36, 休日取得計画実績表!$B$15:$E$745,4, FALSE)</f>
        <v>0</v>
      </c>
      <c r="AJ36" s="40">
        <f t="shared" si="11"/>
        <v>46448</v>
      </c>
      <c r="AK36" s="103" t="str">
        <f>VLOOKUP(AJ36, 休日取得計画実績表!$B$15:$E$745,2, FALSE)</f>
        <v>火</v>
      </c>
      <c r="AL36" s="103">
        <f>VLOOKUP(AJ36, 休日取得計画実績表!$B$15:$E$745,4, FALSE)</f>
        <v>0</v>
      </c>
      <c r="AM36" s="40">
        <f t="shared" si="12"/>
        <v>46479</v>
      </c>
      <c r="AN36" s="103" t="str">
        <f>VLOOKUP(AM36, 休日取得計画実績表!$B$15:$E$745,2, FALSE)</f>
        <v>金</v>
      </c>
      <c r="AO36" s="103">
        <f>VLOOKUP(AM36, 休日取得計画実績表!$B$15:$E$745,4, FALSE)</f>
        <v>0</v>
      </c>
      <c r="AP36" s="40">
        <f t="shared" si="13"/>
        <v>46509</v>
      </c>
      <c r="AQ36" s="103" t="str">
        <f>VLOOKUP(AP36, 休日取得計画実績表!$B$15:$E$745,2, FALSE)</f>
        <v>日</v>
      </c>
      <c r="AR36" s="103" t="str">
        <f>VLOOKUP(AP36, 休日取得計画実績表!$B$15:$E$745,4, FALSE)</f>
        <v>現場閉所</v>
      </c>
      <c r="AS36" s="40">
        <f t="shared" si="14"/>
        <v>46540</v>
      </c>
      <c r="AT36" s="103" t="str">
        <f>VLOOKUP(AS36, 休日取得計画実績表!$B$15:$E$745,2, FALSE)</f>
        <v>水</v>
      </c>
      <c r="AU36" s="103">
        <f>VLOOKUP(AS36, 休日取得計画実績表!$B$15:$E$745,4, FALSE)</f>
        <v>0</v>
      </c>
      <c r="AV36" s="40">
        <f t="shared" si="15"/>
        <v>46570</v>
      </c>
      <c r="AW36" s="103" t="str">
        <f>VLOOKUP(AV36, 休日取得計画実績表!$B$15:$E$745,2, FALSE)</f>
        <v>金</v>
      </c>
      <c r="AX36" s="103">
        <f>VLOOKUP(AV36, 休日取得計画実績表!$B$15:$E$745,4, FALSE)</f>
        <v>0</v>
      </c>
      <c r="AY36" s="40">
        <f t="shared" si="16"/>
        <v>46601</v>
      </c>
      <c r="AZ36" s="103" t="str">
        <f>VLOOKUP(AY36, 休日取得計画実績表!$B$15:$E$745,2, FALSE)</f>
        <v>月</v>
      </c>
      <c r="BA36" s="103">
        <f>VLOOKUP(AY36, 休日取得計画実績表!$B$15:$E$745,4, FALSE)</f>
        <v>0</v>
      </c>
      <c r="BB36" s="40">
        <f t="shared" si="17"/>
        <v>46632</v>
      </c>
      <c r="BC36" s="103" t="str">
        <f>VLOOKUP(BB36, 休日取得計画実績表!$B$15:$E$745,2, FALSE)</f>
        <v>木</v>
      </c>
      <c r="BD36" s="103">
        <f>VLOOKUP(BB36, 休日取得計画実績表!$B$15:$E$745,4, FALSE)</f>
        <v>0</v>
      </c>
      <c r="BE36" s="40">
        <f t="shared" si="18"/>
        <v>46662</v>
      </c>
      <c r="BF36" s="103" t="str">
        <f>VLOOKUP(BE36, 休日取得計画実績表!$B$15:$E$745,2, FALSE)</f>
        <v>土</v>
      </c>
      <c r="BG36" s="103" t="str">
        <f>VLOOKUP(BE36, 休日取得計画実績表!$B$15:$E$745,4, FALSE)</f>
        <v>現場閉所</v>
      </c>
      <c r="BH36" s="40">
        <f t="shared" si="19"/>
        <v>46693</v>
      </c>
      <c r="BI36" s="103" t="str">
        <f>VLOOKUP(BH36, 休日取得計画実績表!$B$15:$E$745,2, FALSE)</f>
        <v>火</v>
      </c>
      <c r="BJ36" s="103">
        <f>VLOOKUP(BH36, 休日取得計画実績表!$B$15:$E$745,4, FALSE)</f>
        <v>0</v>
      </c>
      <c r="BK36" s="40">
        <f t="shared" si="20"/>
        <v>46723</v>
      </c>
      <c r="BL36" s="103" t="str">
        <f>VLOOKUP(BK36, 休日取得計画実績表!$B$15:$E$745,2, FALSE)</f>
        <v>木</v>
      </c>
      <c r="BM36" s="103">
        <f>VLOOKUP(BK36, 休日取得計画実績表!$B$15:$E$745,4, FALSE)</f>
        <v>0</v>
      </c>
      <c r="BN36" s="40">
        <f t="shared" si="21"/>
        <v>46754</v>
      </c>
      <c r="BO36" s="103" t="str">
        <f>VLOOKUP(BN36, 休日取得計画実績表!$B$15:$E$745,2, FALSE)</f>
        <v>日</v>
      </c>
      <c r="BP36" s="103" t="str">
        <f>VLOOKUP(BN36, 休日取得計画実績表!$B$15:$E$745,4, FALSE)</f>
        <v>年末年始</v>
      </c>
      <c r="BQ36" s="40">
        <f t="shared" si="22"/>
        <v>46785</v>
      </c>
      <c r="BR36" s="103" t="str">
        <f>VLOOKUP(BQ36, 休日取得計画実績表!$B$15:$E$745,2, FALSE)</f>
        <v>水</v>
      </c>
      <c r="BS36" s="103">
        <f>VLOOKUP(BQ36, 休日取得計画実績表!$B$15:$E$745,4, FALSE)</f>
        <v>0</v>
      </c>
      <c r="BT36" s="40">
        <f t="shared" si="23"/>
        <v>46814</v>
      </c>
      <c r="BU36" s="103" t="str">
        <f>VLOOKUP(BT36, 休日取得計画実績表!$B$15:$E$745,2, FALSE)</f>
        <v>木</v>
      </c>
      <c r="BV36" s="114">
        <f>VLOOKUP(BT36, 休日取得計画実績表!$B$15:$E$745,4, FALSE)</f>
        <v>0</v>
      </c>
    </row>
    <row r="37" spans="1:74">
      <c r="A37" s="49"/>
      <c r="B37" s="50"/>
      <c r="C37" s="40">
        <f t="shared" si="0"/>
        <v>46115</v>
      </c>
      <c r="D37" s="103" t="str">
        <f>VLOOKUP(C37, 休日取得計画実績表!$B$15:$E$745,2, FALSE)</f>
        <v>金</v>
      </c>
      <c r="E37" s="103" t="str">
        <f>VLOOKUP(C37, 休日取得計画実績表!$B$15:$E$745,4, FALSE)</f>
        <v>工場製作</v>
      </c>
      <c r="F37" s="40">
        <f t="shared" si="1"/>
        <v>46145</v>
      </c>
      <c r="G37" s="103" t="str">
        <f>VLOOKUP(F37, 休日取得計画実績表!$B$15:$E$745,2, FALSE)</f>
        <v>日</v>
      </c>
      <c r="H37" s="103" t="str">
        <f>VLOOKUP(F37, 休日取得計画実績表!$B$15:$E$745,4, FALSE)</f>
        <v>工場製作</v>
      </c>
      <c r="I37" s="40">
        <f t="shared" si="2"/>
        <v>46176</v>
      </c>
      <c r="J37" s="103" t="str">
        <f>VLOOKUP(I37, 休日取得計画実績表!$B$15:$E$745,2, FALSE)</f>
        <v>水</v>
      </c>
      <c r="K37" s="103">
        <f>VLOOKUP(I37, 休日取得計画実績表!$B$15:$E$745,4, FALSE)</f>
        <v>0</v>
      </c>
      <c r="L37" s="40">
        <f t="shared" si="3"/>
        <v>46206</v>
      </c>
      <c r="M37" s="103" t="str">
        <f>VLOOKUP(L37, 休日取得計画実績表!$B$15:$E$745,2, FALSE)</f>
        <v>金</v>
      </c>
      <c r="N37" s="103">
        <f>VLOOKUP(L37, 休日取得計画実績表!$B$15:$E$745,4, FALSE)</f>
        <v>0</v>
      </c>
      <c r="O37" s="40">
        <f t="shared" si="4"/>
        <v>46237</v>
      </c>
      <c r="P37" s="103" t="str">
        <f>VLOOKUP(O37, 休日取得計画実績表!$B$15:$E$745,2, FALSE)</f>
        <v>月</v>
      </c>
      <c r="Q37" s="103">
        <f>VLOOKUP(O37, 休日取得計画実績表!$B$15:$E$745,4, FALSE)</f>
        <v>0</v>
      </c>
      <c r="R37" s="40">
        <f t="shared" si="5"/>
        <v>46268</v>
      </c>
      <c r="S37" s="103" t="str">
        <f>VLOOKUP(R37, 休日取得計画実績表!$B$15:$E$745,2, FALSE)</f>
        <v>木</v>
      </c>
      <c r="T37" s="103">
        <f>VLOOKUP(R37, 休日取得計画実績表!$B$15:$E$745,4, FALSE)</f>
        <v>0</v>
      </c>
      <c r="U37" s="40">
        <f t="shared" si="6"/>
        <v>46298</v>
      </c>
      <c r="V37" s="103" t="str">
        <f>VLOOKUP(U37, 休日取得計画実績表!$B$15:$E$745,2, FALSE)</f>
        <v>土</v>
      </c>
      <c r="W37" s="103" t="str">
        <f>VLOOKUP(U37, 休日取得計画実績表!$B$15:$E$745,4, FALSE)</f>
        <v>現場閉所</v>
      </c>
      <c r="X37" s="40">
        <f t="shared" si="7"/>
        <v>46329</v>
      </c>
      <c r="Y37" s="103" t="str">
        <f>VLOOKUP(X37, 休日取得計画実績表!$B$15:$E$745,2, FALSE)</f>
        <v>火</v>
      </c>
      <c r="Z37" s="103">
        <f>VLOOKUP(X37, 休日取得計画実績表!$B$15:$E$745,4, FALSE)</f>
        <v>0</v>
      </c>
      <c r="AA37" s="40">
        <f t="shared" si="8"/>
        <v>46359</v>
      </c>
      <c r="AB37" s="103" t="str">
        <f>VLOOKUP(AA37, 休日取得計画実績表!$B$15:$E$745,2, FALSE)</f>
        <v>木</v>
      </c>
      <c r="AC37" s="103">
        <f>VLOOKUP(AA37, 休日取得計画実績表!$B$15:$E$745,4, FALSE)</f>
        <v>0</v>
      </c>
      <c r="AD37" s="40">
        <f t="shared" si="9"/>
        <v>46390</v>
      </c>
      <c r="AE37" s="103" t="str">
        <f>VLOOKUP(AD37, 休日取得計画実績表!$B$15:$E$745,2, FALSE)</f>
        <v>日</v>
      </c>
      <c r="AF37" s="103" t="str">
        <f>VLOOKUP(AD37, 休日取得計画実績表!$B$15:$E$745,4, FALSE)</f>
        <v>現場閉所</v>
      </c>
      <c r="AG37" s="40">
        <f t="shared" si="10"/>
        <v>46421</v>
      </c>
      <c r="AH37" s="103" t="str">
        <f>VLOOKUP(AG37, 休日取得計画実績表!$B$15:$E$745,2, FALSE)</f>
        <v>水</v>
      </c>
      <c r="AI37" s="103">
        <f>VLOOKUP(AG37, 休日取得計画実績表!$B$15:$E$745,4, FALSE)</f>
        <v>0</v>
      </c>
      <c r="AJ37" s="40">
        <f t="shared" si="11"/>
        <v>46449</v>
      </c>
      <c r="AK37" s="103" t="str">
        <f>VLOOKUP(AJ37, 休日取得計画実績表!$B$15:$E$745,2, FALSE)</f>
        <v>水</v>
      </c>
      <c r="AL37" s="103">
        <f>VLOOKUP(AJ37, 休日取得計画実績表!$B$15:$E$745,4, FALSE)</f>
        <v>0</v>
      </c>
      <c r="AM37" s="40">
        <f t="shared" si="12"/>
        <v>46480</v>
      </c>
      <c r="AN37" s="103" t="str">
        <f>VLOOKUP(AM37, 休日取得計画実績表!$B$15:$E$745,2, FALSE)</f>
        <v>土</v>
      </c>
      <c r="AO37" s="103" t="str">
        <f>VLOOKUP(AM37, 休日取得計画実績表!$B$15:$E$745,4, FALSE)</f>
        <v>現場閉所</v>
      </c>
      <c r="AP37" s="40">
        <f t="shared" si="13"/>
        <v>46510</v>
      </c>
      <c r="AQ37" s="103" t="str">
        <f>VLOOKUP(AP37, 休日取得計画実績表!$B$15:$E$745,2, FALSE)</f>
        <v>月</v>
      </c>
      <c r="AR37" s="103">
        <f>VLOOKUP(AP37, 休日取得計画実績表!$B$15:$E$745,4, FALSE)</f>
        <v>0</v>
      </c>
      <c r="AS37" s="40">
        <f t="shared" si="14"/>
        <v>46541</v>
      </c>
      <c r="AT37" s="103" t="str">
        <f>VLOOKUP(AS37, 休日取得計画実績表!$B$15:$E$745,2, FALSE)</f>
        <v>木</v>
      </c>
      <c r="AU37" s="103">
        <f>VLOOKUP(AS37, 休日取得計画実績表!$B$15:$E$745,4, FALSE)</f>
        <v>0</v>
      </c>
      <c r="AV37" s="40">
        <f t="shared" si="15"/>
        <v>46571</v>
      </c>
      <c r="AW37" s="103" t="str">
        <f>VLOOKUP(AV37, 休日取得計画実績表!$B$15:$E$745,2, FALSE)</f>
        <v>土</v>
      </c>
      <c r="AX37" s="103" t="str">
        <f>VLOOKUP(AV37, 休日取得計画実績表!$B$15:$E$745,4, FALSE)</f>
        <v>現場閉所</v>
      </c>
      <c r="AY37" s="40">
        <f t="shared" si="16"/>
        <v>46602</v>
      </c>
      <c r="AZ37" s="103" t="str">
        <f>VLOOKUP(AY37, 休日取得計画実績表!$B$15:$E$745,2, FALSE)</f>
        <v>火</v>
      </c>
      <c r="BA37" s="103">
        <f>VLOOKUP(AY37, 休日取得計画実績表!$B$15:$E$745,4, FALSE)</f>
        <v>0</v>
      </c>
      <c r="BB37" s="40">
        <f t="shared" si="17"/>
        <v>46633</v>
      </c>
      <c r="BC37" s="103" t="str">
        <f>VLOOKUP(BB37, 休日取得計画実績表!$B$15:$E$745,2, FALSE)</f>
        <v>金</v>
      </c>
      <c r="BD37" s="103">
        <f>VLOOKUP(BB37, 休日取得計画実績表!$B$15:$E$745,4, FALSE)</f>
        <v>0</v>
      </c>
      <c r="BE37" s="40">
        <f t="shared" si="18"/>
        <v>46663</v>
      </c>
      <c r="BF37" s="103" t="str">
        <f>VLOOKUP(BE37, 休日取得計画実績表!$B$15:$E$745,2, FALSE)</f>
        <v>日</v>
      </c>
      <c r="BG37" s="103" t="str">
        <f>VLOOKUP(BE37, 休日取得計画実績表!$B$15:$E$745,4, FALSE)</f>
        <v>現場閉所</v>
      </c>
      <c r="BH37" s="40">
        <f t="shared" si="19"/>
        <v>46694</v>
      </c>
      <c r="BI37" s="103" t="str">
        <f>VLOOKUP(BH37, 休日取得計画実績表!$B$15:$E$745,2, FALSE)</f>
        <v>水</v>
      </c>
      <c r="BJ37" s="103">
        <f>VLOOKUP(BH37, 休日取得計画実績表!$B$15:$E$745,4, FALSE)</f>
        <v>0</v>
      </c>
      <c r="BK37" s="40">
        <f t="shared" si="20"/>
        <v>46724</v>
      </c>
      <c r="BL37" s="103" t="str">
        <f>VLOOKUP(BK37, 休日取得計画実績表!$B$15:$E$745,2, FALSE)</f>
        <v>金</v>
      </c>
      <c r="BM37" s="103">
        <f>VLOOKUP(BK37, 休日取得計画実績表!$B$15:$E$745,4, FALSE)</f>
        <v>0</v>
      </c>
      <c r="BN37" s="40">
        <f t="shared" si="21"/>
        <v>46755</v>
      </c>
      <c r="BO37" s="103" t="str">
        <f>VLOOKUP(BN37, 休日取得計画実績表!$B$15:$E$745,2, FALSE)</f>
        <v>月</v>
      </c>
      <c r="BP37" s="103" t="str">
        <f>VLOOKUP(BN37, 休日取得計画実績表!$B$15:$E$745,4, FALSE)</f>
        <v>年末年始</v>
      </c>
      <c r="BQ37" s="40">
        <f t="shared" si="22"/>
        <v>46786</v>
      </c>
      <c r="BR37" s="103" t="str">
        <f>VLOOKUP(BQ37, 休日取得計画実績表!$B$15:$E$745,2, FALSE)</f>
        <v>木</v>
      </c>
      <c r="BS37" s="103">
        <f>VLOOKUP(BQ37, 休日取得計画実績表!$B$15:$E$745,4, FALSE)</f>
        <v>0</v>
      </c>
      <c r="BT37" s="40">
        <f t="shared" si="23"/>
        <v>46815</v>
      </c>
      <c r="BU37" s="103" t="str">
        <f>VLOOKUP(BT37, 休日取得計画実績表!$B$15:$E$745,2, FALSE)</f>
        <v>金</v>
      </c>
      <c r="BV37" s="114">
        <f>VLOOKUP(BT37, 休日取得計画実績表!$B$15:$E$745,4, FALSE)</f>
        <v>0</v>
      </c>
    </row>
    <row r="38" spans="1:74">
      <c r="A38" s="49"/>
      <c r="B38" s="50"/>
      <c r="C38" s="40">
        <f t="shared" si="0"/>
        <v>46116</v>
      </c>
      <c r="D38" s="103" t="str">
        <f>VLOOKUP(C38, 休日取得計画実績表!$B$15:$E$745,2, FALSE)</f>
        <v>土</v>
      </c>
      <c r="E38" s="103" t="str">
        <f>VLOOKUP(C38, 休日取得計画実績表!$B$15:$E$745,4, FALSE)</f>
        <v>工場製作</v>
      </c>
      <c r="F38" s="40">
        <f t="shared" si="1"/>
        <v>46146</v>
      </c>
      <c r="G38" s="103" t="str">
        <f>VLOOKUP(F38, 休日取得計画実績表!$B$15:$E$745,2, FALSE)</f>
        <v>月</v>
      </c>
      <c r="H38" s="103">
        <f>VLOOKUP(F38, 休日取得計画実績表!$B$15:$E$745,4, FALSE)</f>
        <v>0</v>
      </c>
      <c r="I38" s="40">
        <f t="shared" si="2"/>
        <v>46177</v>
      </c>
      <c r="J38" s="103" t="str">
        <f>VLOOKUP(I38, 休日取得計画実績表!$B$15:$E$745,2, FALSE)</f>
        <v>木</v>
      </c>
      <c r="K38" s="103">
        <f>VLOOKUP(I38, 休日取得計画実績表!$B$15:$E$745,4, FALSE)</f>
        <v>0</v>
      </c>
      <c r="L38" s="40">
        <f t="shared" si="3"/>
        <v>46207</v>
      </c>
      <c r="M38" s="103" t="str">
        <f>VLOOKUP(L38, 休日取得計画実績表!$B$15:$E$745,2, FALSE)</f>
        <v>土</v>
      </c>
      <c r="N38" s="103" t="str">
        <f>VLOOKUP(L38, 休日取得計画実績表!$B$15:$E$745,4, FALSE)</f>
        <v>現場閉所</v>
      </c>
      <c r="O38" s="40">
        <f t="shared" si="4"/>
        <v>46238</v>
      </c>
      <c r="P38" s="103" t="str">
        <f>VLOOKUP(O38, 休日取得計画実績表!$B$15:$E$745,2, FALSE)</f>
        <v>火</v>
      </c>
      <c r="Q38" s="103">
        <f>VLOOKUP(O38, 休日取得計画実績表!$B$15:$E$745,4, FALSE)</f>
        <v>0</v>
      </c>
      <c r="R38" s="40">
        <f t="shared" si="5"/>
        <v>46269</v>
      </c>
      <c r="S38" s="103" t="str">
        <f>VLOOKUP(R38, 休日取得計画実績表!$B$15:$E$745,2, FALSE)</f>
        <v>金</v>
      </c>
      <c r="T38" s="103">
        <f>VLOOKUP(R38, 休日取得計画実績表!$B$15:$E$745,4, FALSE)</f>
        <v>0</v>
      </c>
      <c r="U38" s="40">
        <f t="shared" si="6"/>
        <v>46299</v>
      </c>
      <c r="V38" s="103" t="str">
        <f>VLOOKUP(U38, 休日取得計画実績表!$B$15:$E$745,2, FALSE)</f>
        <v>日</v>
      </c>
      <c r="W38" s="103" t="str">
        <f>VLOOKUP(U38, 休日取得計画実績表!$B$15:$E$745,4, FALSE)</f>
        <v>現場閉所</v>
      </c>
      <c r="X38" s="40">
        <f t="shared" si="7"/>
        <v>46330</v>
      </c>
      <c r="Y38" s="103" t="str">
        <f>VLOOKUP(X38, 休日取得計画実績表!$B$15:$E$745,2, FALSE)</f>
        <v>水</v>
      </c>
      <c r="Z38" s="103">
        <f>VLOOKUP(X38, 休日取得計画実績表!$B$15:$E$745,4, FALSE)</f>
        <v>0</v>
      </c>
      <c r="AA38" s="40">
        <f t="shared" si="8"/>
        <v>46360</v>
      </c>
      <c r="AB38" s="103" t="str">
        <f>VLOOKUP(AA38, 休日取得計画実績表!$B$15:$E$745,2, FALSE)</f>
        <v>金</v>
      </c>
      <c r="AC38" s="103">
        <f>VLOOKUP(AA38, 休日取得計画実績表!$B$15:$E$745,4, FALSE)</f>
        <v>0</v>
      </c>
      <c r="AD38" s="40">
        <f t="shared" si="9"/>
        <v>46391</v>
      </c>
      <c r="AE38" s="103" t="str">
        <f>VLOOKUP(AD38, 休日取得計画実績表!$B$15:$E$745,2, FALSE)</f>
        <v>月</v>
      </c>
      <c r="AF38" s="103" t="str">
        <f>VLOOKUP(AD38, 休日取得計画実績表!$B$15:$E$745,4, FALSE)</f>
        <v>年末年始</v>
      </c>
      <c r="AG38" s="40">
        <f t="shared" si="10"/>
        <v>46422</v>
      </c>
      <c r="AH38" s="103" t="str">
        <f>VLOOKUP(AG38, 休日取得計画実績表!$B$15:$E$745,2, FALSE)</f>
        <v>木</v>
      </c>
      <c r="AI38" s="103">
        <f>VLOOKUP(AG38, 休日取得計画実績表!$B$15:$E$745,4, FALSE)</f>
        <v>0</v>
      </c>
      <c r="AJ38" s="40">
        <f t="shared" si="11"/>
        <v>46450</v>
      </c>
      <c r="AK38" s="103" t="str">
        <f>VLOOKUP(AJ38, 休日取得計画実績表!$B$15:$E$745,2, FALSE)</f>
        <v>木</v>
      </c>
      <c r="AL38" s="103">
        <f>VLOOKUP(AJ38, 休日取得計画実績表!$B$15:$E$745,4, FALSE)</f>
        <v>0</v>
      </c>
      <c r="AM38" s="40">
        <f t="shared" si="12"/>
        <v>46481</v>
      </c>
      <c r="AN38" s="103" t="str">
        <f>VLOOKUP(AM38, 休日取得計画実績表!$B$15:$E$745,2, FALSE)</f>
        <v>日</v>
      </c>
      <c r="AO38" s="103" t="str">
        <f>VLOOKUP(AM38, 休日取得計画実績表!$B$15:$E$745,4, FALSE)</f>
        <v>現場閉所</v>
      </c>
      <c r="AP38" s="40">
        <f t="shared" si="13"/>
        <v>46511</v>
      </c>
      <c r="AQ38" s="103" t="str">
        <f>VLOOKUP(AP38, 休日取得計画実績表!$B$15:$E$745,2, FALSE)</f>
        <v>火</v>
      </c>
      <c r="AR38" s="103">
        <f>VLOOKUP(AP38, 休日取得計画実績表!$B$15:$E$745,4, FALSE)</f>
        <v>0</v>
      </c>
      <c r="AS38" s="40">
        <f t="shared" si="14"/>
        <v>46542</v>
      </c>
      <c r="AT38" s="103" t="str">
        <f>VLOOKUP(AS38, 休日取得計画実績表!$B$15:$E$745,2, FALSE)</f>
        <v>金</v>
      </c>
      <c r="AU38" s="103">
        <f>VLOOKUP(AS38, 休日取得計画実績表!$B$15:$E$745,4, FALSE)</f>
        <v>0</v>
      </c>
      <c r="AV38" s="40">
        <f t="shared" si="15"/>
        <v>46572</v>
      </c>
      <c r="AW38" s="103" t="str">
        <f>VLOOKUP(AV38, 休日取得計画実績表!$B$15:$E$745,2, FALSE)</f>
        <v>日</v>
      </c>
      <c r="AX38" s="103" t="str">
        <f>VLOOKUP(AV38, 休日取得計画実績表!$B$15:$E$745,4, FALSE)</f>
        <v>現場閉所</v>
      </c>
      <c r="AY38" s="40">
        <f t="shared" si="16"/>
        <v>46603</v>
      </c>
      <c r="AZ38" s="103" t="str">
        <f>VLOOKUP(AY38, 休日取得計画実績表!$B$15:$E$745,2, FALSE)</f>
        <v>水</v>
      </c>
      <c r="BA38" s="103">
        <f>VLOOKUP(AY38, 休日取得計画実績表!$B$15:$E$745,4, FALSE)</f>
        <v>0</v>
      </c>
      <c r="BB38" s="40">
        <f t="shared" si="17"/>
        <v>46634</v>
      </c>
      <c r="BC38" s="103" t="str">
        <f>VLOOKUP(BB38, 休日取得計画実績表!$B$15:$E$745,2, FALSE)</f>
        <v>土</v>
      </c>
      <c r="BD38" s="103" t="str">
        <f>VLOOKUP(BB38, 休日取得計画実績表!$B$15:$E$745,4, FALSE)</f>
        <v>現場閉所</v>
      </c>
      <c r="BE38" s="40">
        <f t="shared" si="18"/>
        <v>46664</v>
      </c>
      <c r="BF38" s="103" t="str">
        <f>VLOOKUP(BE38, 休日取得計画実績表!$B$15:$E$745,2, FALSE)</f>
        <v>月</v>
      </c>
      <c r="BG38" s="103">
        <f>VLOOKUP(BE38, 休日取得計画実績表!$B$15:$E$745,4, FALSE)</f>
        <v>0</v>
      </c>
      <c r="BH38" s="40">
        <f t="shared" si="19"/>
        <v>46695</v>
      </c>
      <c r="BI38" s="103" t="str">
        <f>VLOOKUP(BH38, 休日取得計画実績表!$B$15:$E$745,2, FALSE)</f>
        <v>木</v>
      </c>
      <c r="BJ38" s="103">
        <f>VLOOKUP(BH38, 休日取得計画実績表!$B$15:$E$745,4, FALSE)</f>
        <v>0</v>
      </c>
      <c r="BK38" s="40">
        <f t="shared" si="20"/>
        <v>46725</v>
      </c>
      <c r="BL38" s="103" t="str">
        <f>VLOOKUP(BK38, 休日取得計画実績表!$B$15:$E$745,2, FALSE)</f>
        <v>土</v>
      </c>
      <c r="BM38" s="103" t="str">
        <f>VLOOKUP(BK38, 休日取得計画実績表!$B$15:$E$745,4, FALSE)</f>
        <v>現場閉所</v>
      </c>
      <c r="BN38" s="40">
        <f t="shared" si="21"/>
        <v>46756</v>
      </c>
      <c r="BO38" s="103" t="str">
        <f>VLOOKUP(BN38, 休日取得計画実績表!$B$15:$E$745,2, FALSE)</f>
        <v>火</v>
      </c>
      <c r="BP38" s="103">
        <f>VLOOKUP(BN38, 休日取得計画実績表!$B$15:$E$745,4, FALSE)</f>
        <v>0</v>
      </c>
      <c r="BQ38" s="40">
        <f t="shared" si="22"/>
        <v>46787</v>
      </c>
      <c r="BR38" s="103" t="str">
        <f>VLOOKUP(BQ38, 休日取得計画実績表!$B$15:$E$745,2, FALSE)</f>
        <v>金</v>
      </c>
      <c r="BS38" s="103">
        <f>VLOOKUP(BQ38, 休日取得計画実績表!$B$15:$E$745,4, FALSE)</f>
        <v>0</v>
      </c>
      <c r="BT38" s="40">
        <f t="shared" si="23"/>
        <v>46816</v>
      </c>
      <c r="BU38" s="103" t="str">
        <f>VLOOKUP(BT38, 休日取得計画実績表!$B$15:$E$745,2, FALSE)</f>
        <v>土</v>
      </c>
      <c r="BV38" s="114" t="str">
        <f>VLOOKUP(BT38, 休日取得計画実績表!$B$15:$E$745,4, FALSE)</f>
        <v>現場閉所</v>
      </c>
    </row>
    <row r="39" spans="1:74">
      <c r="A39" s="49"/>
      <c r="B39" s="50"/>
      <c r="C39" s="40">
        <f t="shared" si="0"/>
        <v>46117</v>
      </c>
      <c r="D39" s="103" t="str">
        <f>VLOOKUP(C39, 休日取得計画実績表!$B$15:$E$745,2, FALSE)</f>
        <v>日</v>
      </c>
      <c r="E39" s="103" t="str">
        <f>VLOOKUP(C39, 休日取得計画実績表!$B$15:$E$745,4, FALSE)</f>
        <v>工場製作</v>
      </c>
      <c r="F39" s="40">
        <f t="shared" si="1"/>
        <v>46147</v>
      </c>
      <c r="G39" s="103" t="str">
        <f>VLOOKUP(F39, 休日取得計画実績表!$B$15:$E$745,2, FALSE)</f>
        <v>火</v>
      </c>
      <c r="H39" s="103">
        <f>VLOOKUP(F39, 休日取得計画実績表!$B$15:$E$745,4, FALSE)</f>
        <v>0</v>
      </c>
      <c r="I39" s="40">
        <f t="shared" si="2"/>
        <v>46178</v>
      </c>
      <c r="J39" s="103" t="str">
        <f>VLOOKUP(I39, 休日取得計画実績表!$B$15:$E$745,2, FALSE)</f>
        <v>金</v>
      </c>
      <c r="K39" s="103">
        <f>VLOOKUP(I39, 休日取得計画実績表!$B$15:$E$745,4, FALSE)</f>
        <v>0</v>
      </c>
      <c r="L39" s="40">
        <f t="shared" si="3"/>
        <v>46208</v>
      </c>
      <c r="M39" s="103" t="str">
        <f>VLOOKUP(L39, 休日取得計画実績表!$B$15:$E$745,2, FALSE)</f>
        <v>日</v>
      </c>
      <c r="N39" s="103" t="str">
        <f>VLOOKUP(L39, 休日取得計画実績表!$B$15:$E$745,4, FALSE)</f>
        <v>現場閉所</v>
      </c>
      <c r="O39" s="40">
        <f t="shared" si="4"/>
        <v>46239</v>
      </c>
      <c r="P39" s="103" t="str">
        <f>VLOOKUP(O39, 休日取得計画実績表!$B$15:$E$745,2, FALSE)</f>
        <v>水</v>
      </c>
      <c r="Q39" s="103">
        <f>VLOOKUP(O39, 休日取得計画実績表!$B$15:$E$745,4, FALSE)</f>
        <v>0</v>
      </c>
      <c r="R39" s="40">
        <f t="shared" si="5"/>
        <v>46270</v>
      </c>
      <c r="S39" s="103" t="str">
        <f>VLOOKUP(R39, 休日取得計画実績表!$B$15:$E$745,2, FALSE)</f>
        <v>土</v>
      </c>
      <c r="T39" s="103" t="str">
        <f>VLOOKUP(R39, 休日取得計画実績表!$B$15:$E$745,4, FALSE)</f>
        <v>現場閉所</v>
      </c>
      <c r="U39" s="40">
        <f t="shared" si="6"/>
        <v>46300</v>
      </c>
      <c r="V39" s="103" t="str">
        <f>VLOOKUP(U39, 休日取得計画実績表!$B$15:$E$745,2, FALSE)</f>
        <v>月</v>
      </c>
      <c r="W39" s="103">
        <f>VLOOKUP(U39, 休日取得計画実績表!$B$15:$E$745,4, FALSE)</f>
        <v>0</v>
      </c>
      <c r="X39" s="40">
        <f t="shared" si="7"/>
        <v>46331</v>
      </c>
      <c r="Y39" s="103" t="str">
        <f>VLOOKUP(X39, 休日取得計画実績表!$B$15:$E$745,2, FALSE)</f>
        <v>木</v>
      </c>
      <c r="Z39" s="103">
        <f>VLOOKUP(X39, 休日取得計画実績表!$B$15:$E$745,4, FALSE)</f>
        <v>0</v>
      </c>
      <c r="AA39" s="40">
        <f t="shared" si="8"/>
        <v>46361</v>
      </c>
      <c r="AB39" s="103" t="str">
        <f>VLOOKUP(AA39, 休日取得計画実績表!$B$15:$E$745,2, FALSE)</f>
        <v>土</v>
      </c>
      <c r="AC39" s="103" t="str">
        <f>VLOOKUP(AA39, 休日取得計画実績表!$B$15:$E$745,4, FALSE)</f>
        <v>現場閉所</v>
      </c>
      <c r="AD39" s="40">
        <f t="shared" si="9"/>
        <v>46392</v>
      </c>
      <c r="AE39" s="103" t="str">
        <f>VLOOKUP(AD39, 休日取得計画実績表!$B$15:$E$745,2, FALSE)</f>
        <v>火</v>
      </c>
      <c r="AF39" s="103">
        <f>VLOOKUP(AD39, 休日取得計画実績表!$B$15:$E$745,4, FALSE)</f>
        <v>0</v>
      </c>
      <c r="AG39" s="40">
        <f t="shared" si="10"/>
        <v>46423</v>
      </c>
      <c r="AH39" s="103" t="str">
        <f>VLOOKUP(AG39, 休日取得計画実績表!$B$15:$E$745,2, FALSE)</f>
        <v>金</v>
      </c>
      <c r="AI39" s="103">
        <f>VLOOKUP(AG39, 休日取得計画実績表!$B$15:$E$745,4, FALSE)</f>
        <v>0</v>
      </c>
      <c r="AJ39" s="40">
        <f t="shared" si="11"/>
        <v>46451</v>
      </c>
      <c r="AK39" s="103" t="str">
        <f>VLOOKUP(AJ39, 休日取得計画実績表!$B$15:$E$745,2, FALSE)</f>
        <v>金</v>
      </c>
      <c r="AL39" s="103">
        <f>VLOOKUP(AJ39, 休日取得計画実績表!$B$15:$E$745,4, FALSE)</f>
        <v>0</v>
      </c>
      <c r="AM39" s="40">
        <f t="shared" si="12"/>
        <v>46482</v>
      </c>
      <c r="AN39" s="103" t="str">
        <f>VLOOKUP(AM39, 休日取得計画実績表!$B$15:$E$745,2, FALSE)</f>
        <v>月</v>
      </c>
      <c r="AO39" s="103">
        <f>VLOOKUP(AM39, 休日取得計画実績表!$B$15:$E$745,4, FALSE)</f>
        <v>0</v>
      </c>
      <c r="AP39" s="40">
        <f t="shared" si="13"/>
        <v>46512</v>
      </c>
      <c r="AQ39" s="103" t="str">
        <f>VLOOKUP(AP39, 休日取得計画実績表!$B$15:$E$745,2, FALSE)</f>
        <v>水</v>
      </c>
      <c r="AR39" s="103">
        <f>VLOOKUP(AP39, 休日取得計画実績表!$B$15:$E$745,4, FALSE)</f>
        <v>0</v>
      </c>
      <c r="AS39" s="40">
        <f t="shared" si="14"/>
        <v>46543</v>
      </c>
      <c r="AT39" s="103" t="str">
        <f>VLOOKUP(AS39, 休日取得計画実績表!$B$15:$E$745,2, FALSE)</f>
        <v>土</v>
      </c>
      <c r="AU39" s="103" t="str">
        <f>VLOOKUP(AS39, 休日取得計画実績表!$B$15:$E$745,4, FALSE)</f>
        <v>現場閉所</v>
      </c>
      <c r="AV39" s="40">
        <f t="shared" si="15"/>
        <v>46573</v>
      </c>
      <c r="AW39" s="103" t="str">
        <f>VLOOKUP(AV39, 休日取得計画実績表!$B$15:$E$745,2, FALSE)</f>
        <v>月</v>
      </c>
      <c r="AX39" s="103">
        <f>VLOOKUP(AV39, 休日取得計画実績表!$B$15:$E$745,4, FALSE)</f>
        <v>0</v>
      </c>
      <c r="AY39" s="40">
        <f t="shared" si="16"/>
        <v>46604</v>
      </c>
      <c r="AZ39" s="103" t="str">
        <f>VLOOKUP(AY39, 休日取得計画実績表!$B$15:$E$745,2, FALSE)</f>
        <v>木</v>
      </c>
      <c r="BA39" s="103">
        <f>VLOOKUP(AY39, 休日取得計画実績表!$B$15:$E$745,4, FALSE)</f>
        <v>0</v>
      </c>
      <c r="BB39" s="40">
        <f t="shared" si="17"/>
        <v>46635</v>
      </c>
      <c r="BC39" s="103" t="str">
        <f>VLOOKUP(BB39, 休日取得計画実績表!$B$15:$E$745,2, FALSE)</f>
        <v>日</v>
      </c>
      <c r="BD39" s="103" t="str">
        <f>VLOOKUP(BB39, 休日取得計画実績表!$B$15:$E$745,4, FALSE)</f>
        <v>現場閉所</v>
      </c>
      <c r="BE39" s="40">
        <f t="shared" si="18"/>
        <v>46665</v>
      </c>
      <c r="BF39" s="103" t="str">
        <f>VLOOKUP(BE39, 休日取得計画実績表!$B$15:$E$745,2, FALSE)</f>
        <v>火</v>
      </c>
      <c r="BG39" s="103">
        <f>VLOOKUP(BE39, 休日取得計画実績表!$B$15:$E$745,4, FALSE)</f>
        <v>0</v>
      </c>
      <c r="BH39" s="40">
        <f t="shared" si="19"/>
        <v>46696</v>
      </c>
      <c r="BI39" s="103" t="str">
        <f>VLOOKUP(BH39, 休日取得計画実績表!$B$15:$E$745,2, FALSE)</f>
        <v>金</v>
      </c>
      <c r="BJ39" s="103">
        <f>VLOOKUP(BH39, 休日取得計画実績表!$B$15:$E$745,4, FALSE)</f>
        <v>0</v>
      </c>
      <c r="BK39" s="40">
        <f t="shared" si="20"/>
        <v>46726</v>
      </c>
      <c r="BL39" s="103" t="str">
        <f>VLOOKUP(BK39, 休日取得計画実績表!$B$15:$E$745,2, FALSE)</f>
        <v>日</v>
      </c>
      <c r="BM39" s="103" t="str">
        <f>VLOOKUP(BK39, 休日取得計画実績表!$B$15:$E$745,4, FALSE)</f>
        <v>現場閉所</v>
      </c>
      <c r="BN39" s="40">
        <f t="shared" si="21"/>
        <v>46757</v>
      </c>
      <c r="BO39" s="103" t="str">
        <f>VLOOKUP(BN39, 休日取得計画実績表!$B$15:$E$745,2, FALSE)</f>
        <v>水</v>
      </c>
      <c r="BP39" s="103">
        <f>VLOOKUP(BN39, 休日取得計画実績表!$B$15:$E$745,4, FALSE)</f>
        <v>0</v>
      </c>
      <c r="BQ39" s="40">
        <f t="shared" si="22"/>
        <v>46788</v>
      </c>
      <c r="BR39" s="103" t="str">
        <f>VLOOKUP(BQ39, 休日取得計画実績表!$B$15:$E$745,2, FALSE)</f>
        <v>土</v>
      </c>
      <c r="BS39" s="103" t="str">
        <f>VLOOKUP(BQ39, 休日取得計画実績表!$B$15:$E$745,4, FALSE)</f>
        <v>現場閉所</v>
      </c>
      <c r="BT39" s="40">
        <f t="shared" si="23"/>
        <v>46817</v>
      </c>
      <c r="BU39" s="103" t="str">
        <f>VLOOKUP(BT39, 休日取得計画実績表!$B$15:$E$745,2, FALSE)</f>
        <v>日</v>
      </c>
      <c r="BV39" s="114" t="str">
        <f>VLOOKUP(BT39, 休日取得計画実績表!$B$15:$E$745,4, FALSE)</f>
        <v>現場閉所</v>
      </c>
    </row>
    <row r="40" spans="1:74">
      <c r="A40" s="49"/>
      <c r="B40" s="50"/>
      <c r="C40" s="40">
        <f t="shared" si="0"/>
        <v>46118</v>
      </c>
      <c r="D40" s="103" t="str">
        <f>VLOOKUP(C40, 休日取得計画実績表!$B$15:$E$745,2, FALSE)</f>
        <v>月</v>
      </c>
      <c r="E40" s="103" t="str">
        <f>VLOOKUP(C40, 休日取得計画実績表!$B$15:$E$745,4, FALSE)</f>
        <v>工場製作</v>
      </c>
      <c r="F40" s="40">
        <f t="shared" si="1"/>
        <v>46148</v>
      </c>
      <c r="G40" s="103" t="str">
        <f>VLOOKUP(F40, 休日取得計画実績表!$B$15:$E$745,2, FALSE)</f>
        <v>水</v>
      </c>
      <c r="H40" s="103">
        <f>VLOOKUP(F40, 休日取得計画実績表!$B$15:$E$745,4, FALSE)</f>
        <v>0</v>
      </c>
      <c r="I40" s="40">
        <f t="shared" si="2"/>
        <v>46179</v>
      </c>
      <c r="J40" s="103" t="str">
        <f>VLOOKUP(I40, 休日取得計画実績表!$B$15:$E$745,2, FALSE)</f>
        <v>土</v>
      </c>
      <c r="K40" s="103" t="str">
        <f>VLOOKUP(I40, 休日取得計画実績表!$B$15:$E$745,4, FALSE)</f>
        <v>現場閉所</v>
      </c>
      <c r="L40" s="40">
        <f t="shared" si="3"/>
        <v>46209</v>
      </c>
      <c r="M40" s="103" t="str">
        <f>VLOOKUP(L40, 休日取得計画実績表!$B$15:$E$745,2, FALSE)</f>
        <v>月</v>
      </c>
      <c r="N40" s="103">
        <f>VLOOKUP(L40, 休日取得計画実績表!$B$15:$E$745,4, FALSE)</f>
        <v>0</v>
      </c>
      <c r="O40" s="40">
        <f t="shared" si="4"/>
        <v>46240</v>
      </c>
      <c r="P40" s="103" t="str">
        <f>VLOOKUP(O40, 休日取得計画実績表!$B$15:$E$745,2, FALSE)</f>
        <v>木</v>
      </c>
      <c r="Q40" s="103">
        <f>VLOOKUP(O40, 休日取得計画実績表!$B$15:$E$745,4, FALSE)</f>
        <v>0</v>
      </c>
      <c r="R40" s="40">
        <f t="shared" si="5"/>
        <v>46271</v>
      </c>
      <c r="S40" s="103" t="str">
        <f>VLOOKUP(R40, 休日取得計画実績表!$B$15:$E$745,2, FALSE)</f>
        <v>日</v>
      </c>
      <c r="T40" s="103" t="str">
        <f>VLOOKUP(R40, 休日取得計画実績表!$B$15:$E$745,4, FALSE)</f>
        <v>現場閉所</v>
      </c>
      <c r="U40" s="40">
        <f t="shared" si="6"/>
        <v>46301</v>
      </c>
      <c r="V40" s="103" t="str">
        <f>VLOOKUP(U40, 休日取得計画実績表!$B$15:$E$745,2, FALSE)</f>
        <v>火</v>
      </c>
      <c r="W40" s="103">
        <f>VLOOKUP(U40, 休日取得計画実績表!$B$15:$E$745,4, FALSE)</f>
        <v>0</v>
      </c>
      <c r="X40" s="40">
        <f t="shared" si="7"/>
        <v>46332</v>
      </c>
      <c r="Y40" s="103" t="str">
        <f>VLOOKUP(X40, 休日取得計画実績表!$B$15:$E$745,2, FALSE)</f>
        <v>金</v>
      </c>
      <c r="Z40" s="103">
        <f>VLOOKUP(X40, 休日取得計画実績表!$B$15:$E$745,4, FALSE)</f>
        <v>0</v>
      </c>
      <c r="AA40" s="40">
        <f t="shared" si="8"/>
        <v>46362</v>
      </c>
      <c r="AB40" s="103" t="str">
        <f>VLOOKUP(AA40, 休日取得計画実績表!$B$15:$E$745,2, FALSE)</f>
        <v>日</v>
      </c>
      <c r="AC40" s="103" t="str">
        <f>VLOOKUP(AA40, 休日取得計画実績表!$B$15:$E$745,4, FALSE)</f>
        <v>現場閉所</v>
      </c>
      <c r="AD40" s="40">
        <f t="shared" si="9"/>
        <v>46393</v>
      </c>
      <c r="AE40" s="103" t="str">
        <f>VLOOKUP(AD40, 休日取得計画実績表!$B$15:$E$745,2, FALSE)</f>
        <v>水</v>
      </c>
      <c r="AF40" s="103">
        <f>VLOOKUP(AD40, 休日取得計画実績表!$B$15:$E$745,4, FALSE)</f>
        <v>0</v>
      </c>
      <c r="AG40" s="40">
        <f t="shared" si="10"/>
        <v>46424</v>
      </c>
      <c r="AH40" s="103" t="str">
        <f>VLOOKUP(AG40, 休日取得計画実績表!$B$15:$E$745,2, FALSE)</f>
        <v>土</v>
      </c>
      <c r="AI40" s="103" t="str">
        <f>VLOOKUP(AG40, 休日取得計画実績表!$B$15:$E$745,4, FALSE)</f>
        <v>現場閉所</v>
      </c>
      <c r="AJ40" s="40">
        <f t="shared" si="11"/>
        <v>46452</v>
      </c>
      <c r="AK40" s="103" t="str">
        <f>VLOOKUP(AJ40, 休日取得計画実績表!$B$15:$E$745,2, FALSE)</f>
        <v>土</v>
      </c>
      <c r="AL40" s="103" t="str">
        <f>VLOOKUP(AJ40, 休日取得計画実績表!$B$15:$E$745,4, FALSE)</f>
        <v>現場閉所</v>
      </c>
      <c r="AM40" s="40">
        <f t="shared" si="12"/>
        <v>46483</v>
      </c>
      <c r="AN40" s="103" t="str">
        <f>VLOOKUP(AM40, 休日取得計画実績表!$B$15:$E$745,2, FALSE)</f>
        <v>火</v>
      </c>
      <c r="AO40" s="103">
        <f>VLOOKUP(AM40, 休日取得計画実績表!$B$15:$E$745,4, FALSE)</f>
        <v>0</v>
      </c>
      <c r="AP40" s="40">
        <f t="shared" si="13"/>
        <v>46513</v>
      </c>
      <c r="AQ40" s="103" t="str">
        <f>VLOOKUP(AP40, 休日取得計画実績表!$B$15:$E$745,2, FALSE)</f>
        <v>木</v>
      </c>
      <c r="AR40" s="103">
        <f>VLOOKUP(AP40, 休日取得計画実績表!$B$15:$E$745,4, FALSE)</f>
        <v>0</v>
      </c>
      <c r="AS40" s="40">
        <f t="shared" si="14"/>
        <v>46544</v>
      </c>
      <c r="AT40" s="103" t="str">
        <f>VLOOKUP(AS40, 休日取得計画実績表!$B$15:$E$745,2, FALSE)</f>
        <v>日</v>
      </c>
      <c r="AU40" s="103" t="str">
        <f>VLOOKUP(AS40, 休日取得計画実績表!$B$15:$E$745,4, FALSE)</f>
        <v>現場閉所</v>
      </c>
      <c r="AV40" s="40">
        <f t="shared" si="15"/>
        <v>46574</v>
      </c>
      <c r="AW40" s="103" t="str">
        <f>VLOOKUP(AV40, 休日取得計画実績表!$B$15:$E$745,2, FALSE)</f>
        <v>火</v>
      </c>
      <c r="AX40" s="103">
        <f>VLOOKUP(AV40, 休日取得計画実績表!$B$15:$E$745,4, FALSE)</f>
        <v>0</v>
      </c>
      <c r="AY40" s="40">
        <f t="shared" si="16"/>
        <v>46605</v>
      </c>
      <c r="AZ40" s="103" t="str">
        <f>VLOOKUP(AY40, 休日取得計画実績表!$B$15:$E$745,2, FALSE)</f>
        <v>金</v>
      </c>
      <c r="BA40" s="103">
        <f>VLOOKUP(AY40, 休日取得計画実績表!$B$15:$E$745,4, FALSE)</f>
        <v>0</v>
      </c>
      <c r="BB40" s="40">
        <f t="shared" si="17"/>
        <v>46636</v>
      </c>
      <c r="BC40" s="103" t="str">
        <f>VLOOKUP(BB40, 休日取得計画実績表!$B$15:$E$745,2, FALSE)</f>
        <v>月</v>
      </c>
      <c r="BD40" s="103">
        <f>VLOOKUP(BB40, 休日取得計画実績表!$B$15:$E$745,4, FALSE)</f>
        <v>0</v>
      </c>
      <c r="BE40" s="40">
        <f t="shared" si="18"/>
        <v>46666</v>
      </c>
      <c r="BF40" s="103" t="str">
        <f>VLOOKUP(BE40, 休日取得計画実績表!$B$15:$E$745,2, FALSE)</f>
        <v>水</v>
      </c>
      <c r="BG40" s="103">
        <f>VLOOKUP(BE40, 休日取得計画実績表!$B$15:$E$745,4, FALSE)</f>
        <v>0</v>
      </c>
      <c r="BH40" s="40">
        <f t="shared" si="19"/>
        <v>46697</v>
      </c>
      <c r="BI40" s="103" t="str">
        <f>VLOOKUP(BH40, 休日取得計画実績表!$B$15:$E$745,2, FALSE)</f>
        <v>土</v>
      </c>
      <c r="BJ40" s="103" t="str">
        <f>VLOOKUP(BH40, 休日取得計画実績表!$B$15:$E$745,4, FALSE)</f>
        <v>現場閉所</v>
      </c>
      <c r="BK40" s="40">
        <f t="shared" si="20"/>
        <v>46727</v>
      </c>
      <c r="BL40" s="103" t="str">
        <f>VLOOKUP(BK40, 休日取得計画実績表!$B$15:$E$745,2, FALSE)</f>
        <v>月</v>
      </c>
      <c r="BM40" s="103">
        <f>VLOOKUP(BK40, 休日取得計画実績表!$B$15:$E$745,4, FALSE)</f>
        <v>0</v>
      </c>
      <c r="BN40" s="40">
        <f t="shared" si="21"/>
        <v>46758</v>
      </c>
      <c r="BO40" s="103" t="str">
        <f>VLOOKUP(BN40, 休日取得計画実績表!$B$15:$E$745,2, FALSE)</f>
        <v>木</v>
      </c>
      <c r="BP40" s="103">
        <f>VLOOKUP(BN40, 休日取得計画実績表!$B$15:$E$745,4, FALSE)</f>
        <v>0</v>
      </c>
      <c r="BQ40" s="40">
        <f t="shared" si="22"/>
        <v>46789</v>
      </c>
      <c r="BR40" s="103" t="str">
        <f>VLOOKUP(BQ40, 休日取得計画実績表!$B$15:$E$745,2, FALSE)</f>
        <v>日</v>
      </c>
      <c r="BS40" s="103" t="str">
        <f>VLOOKUP(BQ40, 休日取得計画実績表!$B$15:$E$745,4, FALSE)</f>
        <v>現場閉所</v>
      </c>
      <c r="BT40" s="40">
        <f t="shared" si="23"/>
        <v>46818</v>
      </c>
      <c r="BU40" s="103" t="str">
        <f>VLOOKUP(BT40, 休日取得計画実績表!$B$15:$E$745,2, FALSE)</f>
        <v>月</v>
      </c>
      <c r="BV40" s="114">
        <f>VLOOKUP(BT40, 休日取得計画実績表!$B$15:$E$745,4, FALSE)</f>
        <v>0</v>
      </c>
    </row>
    <row r="41" spans="1:74">
      <c r="A41" s="49"/>
      <c r="B41" s="50"/>
      <c r="C41" s="40">
        <f t="shared" si="0"/>
        <v>46119</v>
      </c>
      <c r="D41" s="103" t="str">
        <f>VLOOKUP(C41, 休日取得計画実績表!$B$15:$E$745,2, FALSE)</f>
        <v>火</v>
      </c>
      <c r="E41" s="103" t="str">
        <f>VLOOKUP(C41, 休日取得計画実績表!$B$15:$E$745,4, FALSE)</f>
        <v>工場製作</v>
      </c>
      <c r="F41" s="40">
        <f t="shared" si="1"/>
        <v>46149</v>
      </c>
      <c r="G41" s="103" t="str">
        <f>VLOOKUP(F41, 休日取得計画実績表!$B$15:$E$745,2, FALSE)</f>
        <v>木</v>
      </c>
      <c r="H41" s="103">
        <f>VLOOKUP(F41, 休日取得計画実績表!$B$15:$E$745,4, FALSE)</f>
        <v>0</v>
      </c>
      <c r="I41" s="40">
        <f t="shared" si="2"/>
        <v>46180</v>
      </c>
      <c r="J41" s="103" t="str">
        <f>VLOOKUP(I41, 休日取得計画実績表!$B$15:$E$745,2, FALSE)</f>
        <v>日</v>
      </c>
      <c r="K41" s="103" t="str">
        <f>VLOOKUP(I41, 休日取得計画実績表!$B$15:$E$745,4, FALSE)</f>
        <v>現場閉所</v>
      </c>
      <c r="L41" s="40">
        <f t="shared" si="3"/>
        <v>46210</v>
      </c>
      <c r="M41" s="103" t="str">
        <f>VLOOKUP(L41, 休日取得計画実績表!$B$15:$E$745,2, FALSE)</f>
        <v>火</v>
      </c>
      <c r="N41" s="103">
        <f>VLOOKUP(L41, 休日取得計画実績表!$B$15:$E$745,4, FALSE)</f>
        <v>0</v>
      </c>
      <c r="O41" s="40">
        <f t="shared" si="4"/>
        <v>46241</v>
      </c>
      <c r="P41" s="103" t="str">
        <f>VLOOKUP(O41, 休日取得計画実績表!$B$15:$E$745,2, FALSE)</f>
        <v>金</v>
      </c>
      <c r="Q41" s="103">
        <f>VLOOKUP(O41, 休日取得計画実績表!$B$15:$E$745,4, FALSE)</f>
        <v>0</v>
      </c>
      <c r="R41" s="40">
        <f t="shared" si="5"/>
        <v>46272</v>
      </c>
      <c r="S41" s="103" t="str">
        <f>VLOOKUP(R41, 休日取得計画実績表!$B$15:$E$745,2, FALSE)</f>
        <v>月</v>
      </c>
      <c r="T41" s="103">
        <f>VLOOKUP(R41, 休日取得計画実績表!$B$15:$E$745,4, FALSE)</f>
        <v>0</v>
      </c>
      <c r="U41" s="40">
        <f t="shared" si="6"/>
        <v>46302</v>
      </c>
      <c r="V41" s="103" t="str">
        <f>VLOOKUP(U41, 休日取得計画実績表!$B$15:$E$745,2, FALSE)</f>
        <v>水</v>
      </c>
      <c r="W41" s="103">
        <f>VLOOKUP(U41, 休日取得計画実績表!$B$15:$E$745,4, FALSE)</f>
        <v>0</v>
      </c>
      <c r="X41" s="40">
        <f t="shared" si="7"/>
        <v>46333</v>
      </c>
      <c r="Y41" s="103" t="str">
        <f>VLOOKUP(X41, 休日取得計画実績表!$B$15:$E$745,2, FALSE)</f>
        <v>土</v>
      </c>
      <c r="Z41" s="103" t="str">
        <f>VLOOKUP(X41, 休日取得計画実績表!$B$15:$E$745,4, FALSE)</f>
        <v>現場閉所</v>
      </c>
      <c r="AA41" s="40">
        <f t="shared" si="8"/>
        <v>46363</v>
      </c>
      <c r="AB41" s="103" t="str">
        <f>VLOOKUP(AA41, 休日取得計画実績表!$B$15:$E$745,2, FALSE)</f>
        <v>月</v>
      </c>
      <c r="AC41" s="103">
        <f>VLOOKUP(AA41, 休日取得計画実績表!$B$15:$E$745,4, FALSE)</f>
        <v>0</v>
      </c>
      <c r="AD41" s="40">
        <f t="shared" si="9"/>
        <v>46394</v>
      </c>
      <c r="AE41" s="103" t="str">
        <f>VLOOKUP(AD41, 休日取得計画実績表!$B$15:$E$745,2, FALSE)</f>
        <v>木</v>
      </c>
      <c r="AF41" s="103">
        <f>VLOOKUP(AD41, 休日取得計画実績表!$B$15:$E$745,4, FALSE)</f>
        <v>0</v>
      </c>
      <c r="AG41" s="40">
        <f t="shared" si="10"/>
        <v>46425</v>
      </c>
      <c r="AH41" s="103" t="str">
        <f>VLOOKUP(AG41, 休日取得計画実績表!$B$15:$E$745,2, FALSE)</f>
        <v>日</v>
      </c>
      <c r="AI41" s="103" t="str">
        <f>VLOOKUP(AG41, 休日取得計画実績表!$B$15:$E$745,4, FALSE)</f>
        <v>現場閉所</v>
      </c>
      <c r="AJ41" s="40">
        <f t="shared" si="11"/>
        <v>46453</v>
      </c>
      <c r="AK41" s="103" t="str">
        <f>VLOOKUP(AJ41, 休日取得計画実績表!$B$15:$E$745,2, FALSE)</f>
        <v>日</v>
      </c>
      <c r="AL41" s="103" t="str">
        <f>VLOOKUP(AJ41, 休日取得計画実績表!$B$15:$E$745,4, FALSE)</f>
        <v>現場閉所</v>
      </c>
      <c r="AM41" s="40">
        <f t="shared" si="12"/>
        <v>46484</v>
      </c>
      <c r="AN41" s="103" t="str">
        <f>VLOOKUP(AM41, 休日取得計画実績表!$B$15:$E$745,2, FALSE)</f>
        <v>水</v>
      </c>
      <c r="AO41" s="103">
        <f>VLOOKUP(AM41, 休日取得計画実績表!$B$15:$E$745,4, FALSE)</f>
        <v>0</v>
      </c>
      <c r="AP41" s="40">
        <f t="shared" si="13"/>
        <v>46514</v>
      </c>
      <c r="AQ41" s="103" t="str">
        <f>VLOOKUP(AP41, 休日取得計画実績表!$B$15:$E$745,2, FALSE)</f>
        <v>金</v>
      </c>
      <c r="AR41" s="103">
        <f>VLOOKUP(AP41, 休日取得計画実績表!$B$15:$E$745,4, FALSE)</f>
        <v>0</v>
      </c>
      <c r="AS41" s="40">
        <f t="shared" si="14"/>
        <v>46545</v>
      </c>
      <c r="AT41" s="103" t="str">
        <f>VLOOKUP(AS41, 休日取得計画実績表!$B$15:$E$745,2, FALSE)</f>
        <v>月</v>
      </c>
      <c r="AU41" s="103">
        <f>VLOOKUP(AS41, 休日取得計画実績表!$B$15:$E$745,4, FALSE)</f>
        <v>0</v>
      </c>
      <c r="AV41" s="40">
        <f t="shared" si="15"/>
        <v>46575</v>
      </c>
      <c r="AW41" s="103" t="str">
        <f>VLOOKUP(AV41, 休日取得計画実績表!$B$15:$E$745,2, FALSE)</f>
        <v>水</v>
      </c>
      <c r="AX41" s="103">
        <f>VLOOKUP(AV41, 休日取得計画実績表!$B$15:$E$745,4, FALSE)</f>
        <v>0</v>
      </c>
      <c r="AY41" s="40">
        <f t="shared" si="16"/>
        <v>46606</v>
      </c>
      <c r="AZ41" s="103" t="str">
        <f>VLOOKUP(AY41, 休日取得計画実績表!$B$15:$E$745,2, FALSE)</f>
        <v>土</v>
      </c>
      <c r="BA41" s="103" t="str">
        <f>VLOOKUP(AY41, 休日取得計画実績表!$B$15:$E$745,4, FALSE)</f>
        <v>現場閉所</v>
      </c>
      <c r="BB41" s="40">
        <f t="shared" si="17"/>
        <v>46637</v>
      </c>
      <c r="BC41" s="103" t="str">
        <f>VLOOKUP(BB41, 休日取得計画実績表!$B$15:$E$745,2, FALSE)</f>
        <v>火</v>
      </c>
      <c r="BD41" s="103">
        <f>VLOOKUP(BB41, 休日取得計画実績表!$B$15:$E$745,4, FALSE)</f>
        <v>0</v>
      </c>
      <c r="BE41" s="40">
        <f t="shared" si="18"/>
        <v>46667</v>
      </c>
      <c r="BF41" s="103" t="str">
        <f>VLOOKUP(BE41, 休日取得計画実績表!$B$15:$E$745,2, FALSE)</f>
        <v>木</v>
      </c>
      <c r="BG41" s="103">
        <f>VLOOKUP(BE41, 休日取得計画実績表!$B$15:$E$745,4, FALSE)</f>
        <v>0</v>
      </c>
      <c r="BH41" s="40">
        <f t="shared" si="19"/>
        <v>46698</v>
      </c>
      <c r="BI41" s="103" t="str">
        <f>VLOOKUP(BH41, 休日取得計画実績表!$B$15:$E$745,2, FALSE)</f>
        <v>日</v>
      </c>
      <c r="BJ41" s="103" t="str">
        <f>VLOOKUP(BH41, 休日取得計画実績表!$B$15:$E$745,4, FALSE)</f>
        <v>現場閉所</v>
      </c>
      <c r="BK41" s="40">
        <f t="shared" si="20"/>
        <v>46728</v>
      </c>
      <c r="BL41" s="103" t="str">
        <f>VLOOKUP(BK41, 休日取得計画実績表!$B$15:$E$745,2, FALSE)</f>
        <v>火</v>
      </c>
      <c r="BM41" s="103">
        <f>VLOOKUP(BK41, 休日取得計画実績表!$B$15:$E$745,4, FALSE)</f>
        <v>0</v>
      </c>
      <c r="BN41" s="40">
        <f t="shared" si="21"/>
        <v>46759</v>
      </c>
      <c r="BO41" s="103" t="str">
        <f>VLOOKUP(BN41, 休日取得計画実績表!$B$15:$E$745,2, FALSE)</f>
        <v>金</v>
      </c>
      <c r="BP41" s="103">
        <f>VLOOKUP(BN41, 休日取得計画実績表!$B$15:$E$745,4, FALSE)</f>
        <v>0</v>
      </c>
      <c r="BQ41" s="40">
        <f t="shared" si="22"/>
        <v>46790</v>
      </c>
      <c r="BR41" s="103" t="str">
        <f>VLOOKUP(BQ41, 休日取得計画実績表!$B$15:$E$745,2, FALSE)</f>
        <v>月</v>
      </c>
      <c r="BS41" s="103">
        <f>VLOOKUP(BQ41, 休日取得計画実績表!$B$15:$E$745,4, FALSE)</f>
        <v>0</v>
      </c>
      <c r="BT41" s="40">
        <f t="shared" si="23"/>
        <v>46819</v>
      </c>
      <c r="BU41" s="103" t="str">
        <f>VLOOKUP(BT41, 休日取得計画実績表!$B$15:$E$745,2, FALSE)</f>
        <v>火</v>
      </c>
      <c r="BV41" s="114">
        <f>VLOOKUP(BT41, 休日取得計画実績表!$B$15:$E$745,4, FALSE)</f>
        <v>0</v>
      </c>
    </row>
    <row r="42" spans="1:74">
      <c r="A42" s="49"/>
      <c r="B42" s="50"/>
      <c r="C42" s="40">
        <f t="shared" si="0"/>
        <v>46120</v>
      </c>
      <c r="D42" s="103" t="str">
        <f>VLOOKUP(C42, 休日取得計画実績表!$B$15:$E$745,2, FALSE)</f>
        <v>水</v>
      </c>
      <c r="E42" s="103" t="str">
        <f>VLOOKUP(C42, 休日取得計画実績表!$B$15:$E$745,4, FALSE)</f>
        <v>工場製作</v>
      </c>
      <c r="F42" s="40">
        <f t="shared" si="1"/>
        <v>46150</v>
      </c>
      <c r="G42" s="103" t="str">
        <f>VLOOKUP(F42, 休日取得計画実績表!$B$15:$E$745,2, FALSE)</f>
        <v>金</v>
      </c>
      <c r="H42" s="103">
        <f>VLOOKUP(F42, 休日取得計画実績表!$B$15:$E$745,4, FALSE)</f>
        <v>0</v>
      </c>
      <c r="I42" s="40">
        <f t="shared" si="2"/>
        <v>46181</v>
      </c>
      <c r="J42" s="103" t="str">
        <f>VLOOKUP(I42, 休日取得計画実績表!$B$15:$E$745,2, FALSE)</f>
        <v>月</v>
      </c>
      <c r="K42" s="103">
        <f>VLOOKUP(I42, 休日取得計画実績表!$B$15:$E$745,4, FALSE)</f>
        <v>0</v>
      </c>
      <c r="L42" s="40">
        <f t="shared" si="3"/>
        <v>46211</v>
      </c>
      <c r="M42" s="103" t="str">
        <f>VLOOKUP(L42, 休日取得計画実績表!$B$15:$E$745,2, FALSE)</f>
        <v>水</v>
      </c>
      <c r="N42" s="103">
        <f>VLOOKUP(L42, 休日取得計画実績表!$B$15:$E$745,4, FALSE)</f>
        <v>0</v>
      </c>
      <c r="O42" s="40">
        <f t="shared" si="4"/>
        <v>46242</v>
      </c>
      <c r="P42" s="103" t="str">
        <f>VLOOKUP(O42, 休日取得計画実績表!$B$15:$E$745,2, FALSE)</f>
        <v>土</v>
      </c>
      <c r="Q42" s="103">
        <f>VLOOKUP(O42, 休日取得計画実績表!$B$15:$E$745,4, FALSE)</f>
        <v>0</v>
      </c>
      <c r="R42" s="40">
        <f t="shared" si="5"/>
        <v>46273</v>
      </c>
      <c r="S42" s="103" t="str">
        <f>VLOOKUP(R42, 休日取得計画実績表!$B$15:$E$745,2, FALSE)</f>
        <v>火</v>
      </c>
      <c r="T42" s="103">
        <f>VLOOKUP(R42, 休日取得計画実績表!$B$15:$E$745,4, FALSE)</f>
        <v>0</v>
      </c>
      <c r="U42" s="40">
        <f t="shared" si="6"/>
        <v>46303</v>
      </c>
      <c r="V42" s="103" t="str">
        <f>VLOOKUP(U42, 休日取得計画実績表!$B$15:$E$745,2, FALSE)</f>
        <v>木</v>
      </c>
      <c r="W42" s="103">
        <f>VLOOKUP(U42, 休日取得計画実績表!$B$15:$E$745,4, FALSE)</f>
        <v>0</v>
      </c>
      <c r="X42" s="40">
        <f t="shared" si="7"/>
        <v>46334</v>
      </c>
      <c r="Y42" s="103" t="str">
        <f>VLOOKUP(X42, 休日取得計画実績表!$B$15:$E$745,2, FALSE)</f>
        <v>日</v>
      </c>
      <c r="Z42" s="103" t="str">
        <f>VLOOKUP(X42, 休日取得計画実績表!$B$15:$E$745,4, FALSE)</f>
        <v>現場閉所</v>
      </c>
      <c r="AA42" s="40">
        <f t="shared" si="8"/>
        <v>46364</v>
      </c>
      <c r="AB42" s="103" t="str">
        <f>VLOOKUP(AA42, 休日取得計画実績表!$B$15:$E$745,2, FALSE)</f>
        <v>火</v>
      </c>
      <c r="AC42" s="103">
        <f>VLOOKUP(AA42, 休日取得計画実績表!$B$15:$E$745,4, FALSE)</f>
        <v>0</v>
      </c>
      <c r="AD42" s="40">
        <f t="shared" si="9"/>
        <v>46395</v>
      </c>
      <c r="AE42" s="103" t="str">
        <f>VLOOKUP(AD42, 休日取得計画実績表!$B$15:$E$745,2, FALSE)</f>
        <v>金</v>
      </c>
      <c r="AF42" s="103">
        <f>VLOOKUP(AD42, 休日取得計画実績表!$B$15:$E$745,4, FALSE)</f>
        <v>0</v>
      </c>
      <c r="AG42" s="40">
        <f t="shared" si="10"/>
        <v>46426</v>
      </c>
      <c r="AH42" s="103" t="str">
        <f>VLOOKUP(AG42, 休日取得計画実績表!$B$15:$E$745,2, FALSE)</f>
        <v>月</v>
      </c>
      <c r="AI42" s="103">
        <f>VLOOKUP(AG42, 休日取得計画実績表!$B$15:$E$745,4, FALSE)</f>
        <v>0</v>
      </c>
      <c r="AJ42" s="40">
        <f t="shared" si="11"/>
        <v>46454</v>
      </c>
      <c r="AK42" s="103" t="str">
        <f>VLOOKUP(AJ42, 休日取得計画実績表!$B$15:$E$745,2, FALSE)</f>
        <v>月</v>
      </c>
      <c r="AL42" s="103">
        <f>VLOOKUP(AJ42, 休日取得計画実績表!$B$15:$E$745,4, FALSE)</f>
        <v>0</v>
      </c>
      <c r="AM42" s="40">
        <f t="shared" si="12"/>
        <v>46485</v>
      </c>
      <c r="AN42" s="103" t="str">
        <f>VLOOKUP(AM42, 休日取得計画実績表!$B$15:$E$745,2, FALSE)</f>
        <v>木</v>
      </c>
      <c r="AO42" s="103">
        <f>VLOOKUP(AM42, 休日取得計画実績表!$B$15:$E$745,4, FALSE)</f>
        <v>0</v>
      </c>
      <c r="AP42" s="40">
        <f t="shared" si="13"/>
        <v>46515</v>
      </c>
      <c r="AQ42" s="103" t="str">
        <f>VLOOKUP(AP42, 休日取得計画実績表!$B$15:$E$745,2, FALSE)</f>
        <v>土</v>
      </c>
      <c r="AR42" s="103" t="str">
        <f>VLOOKUP(AP42, 休日取得計画実績表!$B$15:$E$745,4, FALSE)</f>
        <v>現場閉所</v>
      </c>
      <c r="AS42" s="40">
        <f t="shared" si="14"/>
        <v>46546</v>
      </c>
      <c r="AT42" s="103" t="str">
        <f>VLOOKUP(AS42, 休日取得計画実績表!$B$15:$E$745,2, FALSE)</f>
        <v>火</v>
      </c>
      <c r="AU42" s="103">
        <f>VLOOKUP(AS42, 休日取得計画実績表!$B$15:$E$745,4, FALSE)</f>
        <v>0</v>
      </c>
      <c r="AV42" s="40">
        <f t="shared" si="15"/>
        <v>46576</v>
      </c>
      <c r="AW42" s="103" t="str">
        <f>VLOOKUP(AV42, 休日取得計画実績表!$B$15:$E$745,2, FALSE)</f>
        <v>木</v>
      </c>
      <c r="AX42" s="103">
        <f>VLOOKUP(AV42, 休日取得計画実績表!$B$15:$E$745,4, FALSE)</f>
        <v>0</v>
      </c>
      <c r="AY42" s="40">
        <f t="shared" si="16"/>
        <v>46607</v>
      </c>
      <c r="AZ42" s="103" t="str">
        <f>VLOOKUP(AY42, 休日取得計画実績表!$B$15:$E$745,2, FALSE)</f>
        <v>日</v>
      </c>
      <c r="BA42" s="103" t="str">
        <f>VLOOKUP(AY42, 休日取得計画実績表!$B$15:$E$745,4, FALSE)</f>
        <v>現場閉所</v>
      </c>
      <c r="BB42" s="40">
        <f t="shared" si="17"/>
        <v>46638</v>
      </c>
      <c r="BC42" s="103" t="str">
        <f>VLOOKUP(BB42, 休日取得計画実績表!$B$15:$E$745,2, FALSE)</f>
        <v>水</v>
      </c>
      <c r="BD42" s="103">
        <f>VLOOKUP(BB42, 休日取得計画実績表!$B$15:$E$745,4, FALSE)</f>
        <v>0</v>
      </c>
      <c r="BE42" s="40">
        <f t="shared" si="18"/>
        <v>46668</v>
      </c>
      <c r="BF42" s="103" t="str">
        <f>VLOOKUP(BE42, 休日取得計画実績表!$B$15:$E$745,2, FALSE)</f>
        <v>金</v>
      </c>
      <c r="BG42" s="103">
        <f>VLOOKUP(BE42, 休日取得計画実績表!$B$15:$E$745,4, FALSE)</f>
        <v>0</v>
      </c>
      <c r="BH42" s="40">
        <f t="shared" si="19"/>
        <v>46699</v>
      </c>
      <c r="BI42" s="103" t="str">
        <f>VLOOKUP(BH42, 休日取得計画実績表!$B$15:$E$745,2, FALSE)</f>
        <v>月</v>
      </c>
      <c r="BJ42" s="103">
        <f>VLOOKUP(BH42, 休日取得計画実績表!$B$15:$E$745,4, FALSE)</f>
        <v>0</v>
      </c>
      <c r="BK42" s="40">
        <f t="shared" si="20"/>
        <v>46729</v>
      </c>
      <c r="BL42" s="103" t="str">
        <f>VLOOKUP(BK42, 休日取得計画実績表!$B$15:$E$745,2, FALSE)</f>
        <v>水</v>
      </c>
      <c r="BM42" s="103">
        <f>VLOOKUP(BK42, 休日取得計画実績表!$B$15:$E$745,4, FALSE)</f>
        <v>0</v>
      </c>
      <c r="BN42" s="40">
        <f t="shared" si="21"/>
        <v>46760</v>
      </c>
      <c r="BO42" s="103" t="str">
        <f>VLOOKUP(BN42, 休日取得計画実績表!$B$15:$E$745,2, FALSE)</f>
        <v>土</v>
      </c>
      <c r="BP42" s="103" t="str">
        <f>VLOOKUP(BN42, 休日取得計画実績表!$B$15:$E$745,4, FALSE)</f>
        <v>現場閉所</v>
      </c>
      <c r="BQ42" s="40">
        <f t="shared" si="22"/>
        <v>46791</v>
      </c>
      <c r="BR42" s="103" t="str">
        <f>VLOOKUP(BQ42, 休日取得計画実績表!$B$15:$E$745,2, FALSE)</f>
        <v>火</v>
      </c>
      <c r="BS42" s="103">
        <f>VLOOKUP(BQ42, 休日取得計画実績表!$B$15:$E$745,4, FALSE)</f>
        <v>0</v>
      </c>
      <c r="BT42" s="40">
        <f t="shared" si="23"/>
        <v>46820</v>
      </c>
      <c r="BU42" s="103" t="str">
        <f>VLOOKUP(BT42, 休日取得計画実績表!$B$15:$E$745,2, FALSE)</f>
        <v>水</v>
      </c>
      <c r="BV42" s="114">
        <f>VLOOKUP(BT42, 休日取得計画実績表!$B$15:$E$745,4, FALSE)</f>
        <v>0</v>
      </c>
    </row>
    <row r="43" spans="1:74">
      <c r="A43" s="49"/>
      <c r="B43" s="50"/>
      <c r="C43" s="40">
        <f t="shared" si="0"/>
        <v>46121</v>
      </c>
      <c r="D43" s="103" t="str">
        <f>VLOOKUP(C43, 休日取得計画実績表!$B$15:$E$745,2, FALSE)</f>
        <v>木</v>
      </c>
      <c r="E43" s="103" t="str">
        <f>VLOOKUP(C43, 休日取得計画実績表!$B$15:$E$745,4, FALSE)</f>
        <v>工場製作</v>
      </c>
      <c r="F43" s="40">
        <f t="shared" si="1"/>
        <v>46151</v>
      </c>
      <c r="G43" s="103" t="str">
        <f>VLOOKUP(F43, 休日取得計画実績表!$B$15:$E$745,2, FALSE)</f>
        <v>土</v>
      </c>
      <c r="H43" s="103" t="str">
        <f>VLOOKUP(F43, 休日取得計画実績表!$B$15:$E$745,4, FALSE)</f>
        <v>現場閉所</v>
      </c>
      <c r="I43" s="40">
        <f t="shared" si="2"/>
        <v>46182</v>
      </c>
      <c r="J43" s="103" t="str">
        <f>VLOOKUP(I43, 休日取得計画実績表!$B$15:$E$745,2, FALSE)</f>
        <v>火</v>
      </c>
      <c r="K43" s="103">
        <f>VLOOKUP(I43, 休日取得計画実績表!$B$15:$E$745,4, FALSE)</f>
        <v>0</v>
      </c>
      <c r="L43" s="40">
        <f t="shared" si="3"/>
        <v>46212</v>
      </c>
      <c r="M43" s="103" t="str">
        <f>VLOOKUP(L43, 休日取得計画実績表!$B$15:$E$745,2, FALSE)</f>
        <v>木</v>
      </c>
      <c r="N43" s="103">
        <f>VLOOKUP(L43, 休日取得計画実績表!$B$15:$E$745,4, FALSE)</f>
        <v>0</v>
      </c>
      <c r="O43" s="40">
        <f t="shared" si="4"/>
        <v>46243</v>
      </c>
      <c r="P43" s="103" t="str">
        <f>VLOOKUP(O43, 休日取得計画実績表!$B$15:$E$745,2, FALSE)</f>
        <v>日</v>
      </c>
      <c r="Q43" s="103" t="str">
        <f>VLOOKUP(O43, 休日取得計画実績表!$B$15:$E$745,4, FALSE)</f>
        <v>現場閉所</v>
      </c>
      <c r="R43" s="40">
        <f t="shared" si="5"/>
        <v>46274</v>
      </c>
      <c r="S43" s="103" t="str">
        <f>VLOOKUP(R43, 休日取得計画実績表!$B$15:$E$745,2, FALSE)</f>
        <v>水</v>
      </c>
      <c r="T43" s="103">
        <f>VLOOKUP(R43, 休日取得計画実績表!$B$15:$E$745,4, FALSE)</f>
        <v>0</v>
      </c>
      <c r="U43" s="40">
        <f t="shared" si="6"/>
        <v>46304</v>
      </c>
      <c r="V43" s="103" t="str">
        <f>VLOOKUP(U43, 休日取得計画実績表!$B$15:$E$745,2, FALSE)</f>
        <v>金</v>
      </c>
      <c r="W43" s="103">
        <f>VLOOKUP(U43, 休日取得計画実績表!$B$15:$E$745,4, FALSE)</f>
        <v>0</v>
      </c>
      <c r="X43" s="40">
        <f t="shared" si="7"/>
        <v>46335</v>
      </c>
      <c r="Y43" s="103" t="str">
        <f>VLOOKUP(X43, 休日取得計画実績表!$B$15:$E$745,2, FALSE)</f>
        <v>月</v>
      </c>
      <c r="Z43" s="103">
        <f>VLOOKUP(X43, 休日取得計画実績表!$B$15:$E$745,4, FALSE)</f>
        <v>0</v>
      </c>
      <c r="AA43" s="40">
        <f t="shared" si="8"/>
        <v>46365</v>
      </c>
      <c r="AB43" s="103" t="str">
        <f>VLOOKUP(AA43, 休日取得計画実績表!$B$15:$E$745,2, FALSE)</f>
        <v>水</v>
      </c>
      <c r="AC43" s="103">
        <f>VLOOKUP(AA43, 休日取得計画実績表!$B$15:$E$745,4, FALSE)</f>
        <v>0</v>
      </c>
      <c r="AD43" s="40">
        <f t="shared" si="9"/>
        <v>46396</v>
      </c>
      <c r="AE43" s="103" t="str">
        <f>VLOOKUP(AD43, 休日取得計画実績表!$B$15:$E$745,2, FALSE)</f>
        <v>土</v>
      </c>
      <c r="AF43" s="103" t="str">
        <f>VLOOKUP(AD43, 休日取得計画実績表!$B$15:$E$745,4, FALSE)</f>
        <v>現場閉所</v>
      </c>
      <c r="AG43" s="40">
        <f t="shared" si="10"/>
        <v>46427</v>
      </c>
      <c r="AH43" s="103" t="str">
        <f>VLOOKUP(AG43, 休日取得計画実績表!$B$15:$E$745,2, FALSE)</f>
        <v>火</v>
      </c>
      <c r="AI43" s="103">
        <f>VLOOKUP(AG43, 休日取得計画実績表!$B$15:$E$745,4, FALSE)</f>
        <v>0</v>
      </c>
      <c r="AJ43" s="40">
        <f t="shared" si="11"/>
        <v>46455</v>
      </c>
      <c r="AK43" s="103" t="str">
        <f>VLOOKUP(AJ43, 休日取得計画実績表!$B$15:$E$745,2, FALSE)</f>
        <v>火</v>
      </c>
      <c r="AL43" s="103">
        <f>VLOOKUP(AJ43, 休日取得計画実績表!$B$15:$E$745,4, FALSE)</f>
        <v>0</v>
      </c>
      <c r="AM43" s="40">
        <f t="shared" si="12"/>
        <v>46486</v>
      </c>
      <c r="AN43" s="103" t="str">
        <f>VLOOKUP(AM43, 休日取得計画実績表!$B$15:$E$745,2, FALSE)</f>
        <v>金</v>
      </c>
      <c r="AO43" s="103">
        <f>VLOOKUP(AM43, 休日取得計画実績表!$B$15:$E$745,4, FALSE)</f>
        <v>0</v>
      </c>
      <c r="AP43" s="40">
        <f t="shared" si="13"/>
        <v>46516</v>
      </c>
      <c r="AQ43" s="103" t="str">
        <f>VLOOKUP(AP43, 休日取得計画実績表!$B$15:$E$745,2, FALSE)</f>
        <v>日</v>
      </c>
      <c r="AR43" s="103" t="str">
        <f>VLOOKUP(AP43, 休日取得計画実績表!$B$15:$E$745,4, FALSE)</f>
        <v>現場閉所</v>
      </c>
      <c r="AS43" s="40">
        <f t="shared" si="14"/>
        <v>46547</v>
      </c>
      <c r="AT43" s="103" t="str">
        <f>VLOOKUP(AS43, 休日取得計画実績表!$B$15:$E$745,2, FALSE)</f>
        <v>水</v>
      </c>
      <c r="AU43" s="103">
        <f>VLOOKUP(AS43, 休日取得計画実績表!$B$15:$E$745,4, FALSE)</f>
        <v>0</v>
      </c>
      <c r="AV43" s="40">
        <f t="shared" si="15"/>
        <v>46577</v>
      </c>
      <c r="AW43" s="103" t="str">
        <f>VLOOKUP(AV43, 休日取得計画実績表!$B$15:$E$745,2, FALSE)</f>
        <v>金</v>
      </c>
      <c r="AX43" s="103">
        <f>VLOOKUP(AV43, 休日取得計画実績表!$B$15:$E$745,4, FALSE)</f>
        <v>0</v>
      </c>
      <c r="AY43" s="40">
        <f t="shared" si="16"/>
        <v>46608</v>
      </c>
      <c r="AZ43" s="103" t="str">
        <f>VLOOKUP(AY43, 休日取得計画実績表!$B$15:$E$745,2, FALSE)</f>
        <v>月</v>
      </c>
      <c r="BA43" s="103">
        <f>VLOOKUP(AY43, 休日取得計画実績表!$B$15:$E$745,4, FALSE)</f>
        <v>0</v>
      </c>
      <c r="BB43" s="40">
        <f t="shared" si="17"/>
        <v>46639</v>
      </c>
      <c r="BC43" s="103" t="str">
        <f>VLOOKUP(BB43, 休日取得計画実績表!$B$15:$E$745,2, FALSE)</f>
        <v>木</v>
      </c>
      <c r="BD43" s="103">
        <f>VLOOKUP(BB43, 休日取得計画実績表!$B$15:$E$745,4, FALSE)</f>
        <v>0</v>
      </c>
      <c r="BE43" s="40">
        <f t="shared" si="18"/>
        <v>46669</v>
      </c>
      <c r="BF43" s="103" t="str">
        <f>VLOOKUP(BE43, 休日取得計画実績表!$B$15:$E$745,2, FALSE)</f>
        <v>土</v>
      </c>
      <c r="BG43" s="103" t="str">
        <f>VLOOKUP(BE43, 休日取得計画実績表!$B$15:$E$745,4, FALSE)</f>
        <v>現場閉所</v>
      </c>
      <c r="BH43" s="40">
        <f t="shared" si="19"/>
        <v>46700</v>
      </c>
      <c r="BI43" s="103" t="str">
        <f>VLOOKUP(BH43, 休日取得計画実績表!$B$15:$E$745,2, FALSE)</f>
        <v>火</v>
      </c>
      <c r="BJ43" s="103">
        <f>VLOOKUP(BH43, 休日取得計画実績表!$B$15:$E$745,4, FALSE)</f>
        <v>0</v>
      </c>
      <c r="BK43" s="40">
        <f t="shared" si="20"/>
        <v>46730</v>
      </c>
      <c r="BL43" s="103" t="str">
        <f>VLOOKUP(BK43, 休日取得計画実績表!$B$15:$E$745,2, FALSE)</f>
        <v>木</v>
      </c>
      <c r="BM43" s="103">
        <f>VLOOKUP(BK43, 休日取得計画実績表!$B$15:$E$745,4, FALSE)</f>
        <v>0</v>
      </c>
      <c r="BN43" s="40">
        <f t="shared" si="21"/>
        <v>46761</v>
      </c>
      <c r="BO43" s="103" t="str">
        <f>VLOOKUP(BN43, 休日取得計画実績表!$B$15:$E$745,2, FALSE)</f>
        <v>日</v>
      </c>
      <c r="BP43" s="103" t="str">
        <f>VLOOKUP(BN43, 休日取得計画実績表!$B$15:$E$745,4, FALSE)</f>
        <v>現場閉所</v>
      </c>
      <c r="BQ43" s="40">
        <f t="shared" si="22"/>
        <v>46792</v>
      </c>
      <c r="BR43" s="103" t="str">
        <f>VLOOKUP(BQ43, 休日取得計画実績表!$B$15:$E$745,2, FALSE)</f>
        <v>水</v>
      </c>
      <c r="BS43" s="103">
        <f>VLOOKUP(BQ43, 休日取得計画実績表!$B$15:$E$745,4, FALSE)</f>
        <v>0</v>
      </c>
      <c r="BT43" s="40">
        <f t="shared" si="23"/>
        <v>46821</v>
      </c>
      <c r="BU43" s="103" t="str">
        <f>VLOOKUP(BT43, 休日取得計画実績表!$B$15:$E$745,2, FALSE)</f>
        <v>木</v>
      </c>
      <c r="BV43" s="114">
        <f>VLOOKUP(BT43, 休日取得計画実績表!$B$15:$E$745,4, FALSE)</f>
        <v>0</v>
      </c>
    </row>
    <row r="44" spans="1:74">
      <c r="A44" s="49"/>
      <c r="B44" s="50"/>
      <c r="C44" s="40">
        <f t="shared" si="0"/>
        <v>46122</v>
      </c>
      <c r="D44" s="103" t="str">
        <f>VLOOKUP(C44, 休日取得計画実績表!$B$15:$E$745,2, FALSE)</f>
        <v>金</v>
      </c>
      <c r="E44" s="103" t="str">
        <f>VLOOKUP(C44, 休日取得計画実績表!$B$15:$E$745,4, FALSE)</f>
        <v>工場製作</v>
      </c>
      <c r="F44" s="40">
        <f t="shared" si="1"/>
        <v>46152</v>
      </c>
      <c r="G44" s="103" t="str">
        <f>VLOOKUP(F44, 休日取得計画実績表!$B$15:$E$745,2, FALSE)</f>
        <v>日</v>
      </c>
      <c r="H44" s="103" t="str">
        <f>VLOOKUP(F44, 休日取得計画実績表!$B$15:$E$745,4, FALSE)</f>
        <v>現場閉所</v>
      </c>
      <c r="I44" s="40">
        <f t="shared" si="2"/>
        <v>46183</v>
      </c>
      <c r="J44" s="103" t="str">
        <f>VLOOKUP(I44, 休日取得計画実績表!$B$15:$E$745,2, FALSE)</f>
        <v>水</v>
      </c>
      <c r="K44" s="103">
        <f>VLOOKUP(I44, 休日取得計画実績表!$B$15:$E$745,4, FALSE)</f>
        <v>0</v>
      </c>
      <c r="L44" s="40">
        <f t="shared" si="3"/>
        <v>46213</v>
      </c>
      <c r="M44" s="103" t="str">
        <f>VLOOKUP(L44, 休日取得計画実績表!$B$15:$E$745,2, FALSE)</f>
        <v>金</v>
      </c>
      <c r="N44" s="103">
        <f>VLOOKUP(L44, 休日取得計画実績表!$B$15:$E$745,4, FALSE)</f>
        <v>0</v>
      </c>
      <c r="O44" s="40">
        <f t="shared" si="4"/>
        <v>46244</v>
      </c>
      <c r="P44" s="103" t="str">
        <f>VLOOKUP(O44, 休日取得計画実績表!$B$15:$E$745,2, FALSE)</f>
        <v>月</v>
      </c>
      <c r="Q44" s="103">
        <f>VLOOKUP(O44, 休日取得計画実績表!$B$15:$E$745,4, FALSE)</f>
        <v>0</v>
      </c>
      <c r="R44" s="40">
        <f t="shared" si="5"/>
        <v>46275</v>
      </c>
      <c r="S44" s="103" t="str">
        <f>VLOOKUP(R44, 休日取得計画実績表!$B$15:$E$745,2, FALSE)</f>
        <v>木</v>
      </c>
      <c r="T44" s="103">
        <f>VLOOKUP(R44, 休日取得計画実績表!$B$15:$E$745,4, FALSE)</f>
        <v>0</v>
      </c>
      <c r="U44" s="40">
        <f t="shared" si="6"/>
        <v>46305</v>
      </c>
      <c r="V44" s="103" t="str">
        <f>VLOOKUP(U44, 休日取得計画実績表!$B$15:$E$745,2, FALSE)</f>
        <v>土</v>
      </c>
      <c r="W44" s="103" t="str">
        <f>VLOOKUP(U44, 休日取得計画実績表!$B$15:$E$745,4, FALSE)</f>
        <v>現場閉所</v>
      </c>
      <c r="X44" s="40">
        <f t="shared" si="7"/>
        <v>46336</v>
      </c>
      <c r="Y44" s="103" t="str">
        <f>VLOOKUP(X44, 休日取得計画実績表!$B$15:$E$745,2, FALSE)</f>
        <v>火</v>
      </c>
      <c r="Z44" s="103">
        <f>VLOOKUP(X44, 休日取得計画実績表!$B$15:$E$745,4, FALSE)</f>
        <v>0</v>
      </c>
      <c r="AA44" s="40">
        <f t="shared" si="8"/>
        <v>46366</v>
      </c>
      <c r="AB44" s="103" t="str">
        <f>VLOOKUP(AA44, 休日取得計画実績表!$B$15:$E$745,2, FALSE)</f>
        <v>木</v>
      </c>
      <c r="AC44" s="103">
        <f>VLOOKUP(AA44, 休日取得計画実績表!$B$15:$E$745,4, FALSE)</f>
        <v>0</v>
      </c>
      <c r="AD44" s="40">
        <f t="shared" si="9"/>
        <v>46397</v>
      </c>
      <c r="AE44" s="103" t="str">
        <f>VLOOKUP(AD44, 休日取得計画実績表!$B$15:$E$745,2, FALSE)</f>
        <v>日</v>
      </c>
      <c r="AF44" s="103" t="str">
        <f>VLOOKUP(AD44, 休日取得計画実績表!$B$15:$E$745,4, FALSE)</f>
        <v>現場閉所</v>
      </c>
      <c r="AG44" s="40">
        <f t="shared" si="10"/>
        <v>46428</v>
      </c>
      <c r="AH44" s="103" t="str">
        <f>VLOOKUP(AG44, 休日取得計画実績表!$B$15:$E$745,2, FALSE)</f>
        <v>水</v>
      </c>
      <c r="AI44" s="103">
        <f>VLOOKUP(AG44, 休日取得計画実績表!$B$15:$E$745,4, FALSE)</f>
        <v>0</v>
      </c>
      <c r="AJ44" s="40">
        <f t="shared" si="11"/>
        <v>46456</v>
      </c>
      <c r="AK44" s="103" t="str">
        <f>VLOOKUP(AJ44, 休日取得計画実績表!$B$15:$E$745,2, FALSE)</f>
        <v>水</v>
      </c>
      <c r="AL44" s="103">
        <f>VLOOKUP(AJ44, 休日取得計画実績表!$B$15:$E$745,4, FALSE)</f>
        <v>0</v>
      </c>
      <c r="AM44" s="40">
        <f t="shared" si="12"/>
        <v>46487</v>
      </c>
      <c r="AN44" s="103" t="str">
        <f>VLOOKUP(AM44, 休日取得計画実績表!$B$15:$E$745,2, FALSE)</f>
        <v>土</v>
      </c>
      <c r="AO44" s="103" t="str">
        <f>VLOOKUP(AM44, 休日取得計画実績表!$B$15:$E$745,4, FALSE)</f>
        <v>現場閉所</v>
      </c>
      <c r="AP44" s="40">
        <f t="shared" si="13"/>
        <v>46517</v>
      </c>
      <c r="AQ44" s="103" t="str">
        <f>VLOOKUP(AP44, 休日取得計画実績表!$B$15:$E$745,2, FALSE)</f>
        <v>月</v>
      </c>
      <c r="AR44" s="103">
        <f>VLOOKUP(AP44, 休日取得計画実績表!$B$15:$E$745,4, FALSE)</f>
        <v>0</v>
      </c>
      <c r="AS44" s="40">
        <f t="shared" si="14"/>
        <v>46548</v>
      </c>
      <c r="AT44" s="103" t="str">
        <f>VLOOKUP(AS44, 休日取得計画実績表!$B$15:$E$745,2, FALSE)</f>
        <v>木</v>
      </c>
      <c r="AU44" s="103">
        <f>VLOOKUP(AS44, 休日取得計画実績表!$B$15:$E$745,4, FALSE)</f>
        <v>0</v>
      </c>
      <c r="AV44" s="40">
        <f t="shared" si="15"/>
        <v>46578</v>
      </c>
      <c r="AW44" s="103" t="str">
        <f>VLOOKUP(AV44, 休日取得計画実績表!$B$15:$E$745,2, FALSE)</f>
        <v>土</v>
      </c>
      <c r="AX44" s="103" t="str">
        <f>VLOOKUP(AV44, 休日取得計画実績表!$B$15:$E$745,4, FALSE)</f>
        <v>現場閉所</v>
      </c>
      <c r="AY44" s="40">
        <f t="shared" si="16"/>
        <v>46609</v>
      </c>
      <c r="AZ44" s="103" t="str">
        <f>VLOOKUP(AY44, 休日取得計画実績表!$B$15:$E$745,2, FALSE)</f>
        <v>火</v>
      </c>
      <c r="BA44" s="103">
        <f>VLOOKUP(AY44, 休日取得計画実績表!$B$15:$E$745,4, FALSE)</f>
        <v>0</v>
      </c>
      <c r="BB44" s="40">
        <f t="shared" si="17"/>
        <v>46640</v>
      </c>
      <c r="BC44" s="103" t="str">
        <f>VLOOKUP(BB44, 休日取得計画実績表!$B$15:$E$745,2, FALSE)</f>
        <v>金</v>
      </c>
      <c r="BD44" s="103">
        <f>VLOOKUP(BB44, 休日取得計画実績表!$B$15:$E$745,4, FALSE)</f>
        <v>0</v>
      </c>
      <c r="BE44" s="40">
        <f t="shared" si="18"/>
        <v>46670</v>
      </c>
      <c r="BF44" s="103" t="str">
        <f>VLOOKUP(BE44, 休日取得計画実績表!$B$15:$E$745,2, FALSE)</f>
        <v>日</v>
      </c>
      <c r="BG44" s="103" t="str">
        <f>VLOOKUP(BE44, 休日取得計画実績表!$B$15:$E$745,4, FALSE)</f>
        <v>現場閉所</v>
      </c>
      <c r="BH44" s="40">
        <f t="shared" si="19"/>
        <v>46701</v>
      </c>
      <c r="BI44" s="103" t="str">
        <f>VLOOKUP(BH44, 休日取得計画実績表!$B$15:$E$745,2, FALSE)</f>
        <v>水</v>
      </c>
      <c r="BJ44" s="103">
        <f>VLOOKUP(BH44, 休日取得計画実績表!$B$15:$E$745,4, FALSE)</f>
        <v>0</v>
      </c>
      <c r="BK44" s="40">
        <f t="shared" si="20"/>
        <v>46731</v>
      </c>
      <c r="BL44" s="103" t="str">
        <f>VLOOKUP(BK44, 休日取得計画実績表!$B$15:$E$745,2, FALSE)</f>
        <v>金</v>
      </c>
      <c r="BM44" s="103">
        <f>VLOOKUP(BK44, 休日取得計画実績表!$B$15:$E$745,4, FALSE)</f>
        <v>0</v>
      </c>
      <c r="BN44" s="40">
        <f t="shared" si="21"/>
        <v>46762</v>
      </c>
      <c r="BO44" s="103" t="str">
        <f>VLOOKUP(BN44, 休日取得計画実績表!$B$15:$E$745,2, FALSE)</f>
        <v>月</v>
      </c>
      <c r="BP44" s="103">
        <f>VLOOKUP(BN44, 休日取得計画実績表!$B$15:$E$745,4, FALSE)</f>
        <v>0</v>
      </c>
      <c r="BQ44" s="40">
        <f t="shared" si="22"/>
        <v>46793</v>
      </c>
      <c r="BR44" s="103" t="str">
        <f>VLOOKUP(BQ44, 休日取得計画実績表!$B$15:$E$745,2, FALSE)</f>
        <v>木</v>
      </c>
      <c r="BS44" s="103">
        <f>VLOOKUP(BQ44, 休日取得計画実績表!$B$15:$E$745,4, FALSE)</f>
        <v>0</v>
      </c>
      <c r="BT44" s="40">
        <f t="shared" si="23"/>
        <v>46822</v>
      </c>
      <c r="BU44" s="103" t="str">
        <f>VLOOKUP(BT44, 休日取得計画実績表!$B$15:$E$745,2, FALSE)</f>
        <v>金</v>
      </c>
      <c r="BV44" s="114">
        <f>VLOOKUP(BT44, 休日取得計画実績表!$B$15:$E$745,4, FALSE)</f>
        <v>0</v>
      </c>
    </row>
    <row r="45" spans="1:74">
      <c r="A45" s="49"/>
      <c r="B45" s="50"/>
      <c r="C45" s="40">
        <f t="shared" si="0"/>
        <v>46123</v>
      </c>
      <c r="D45" s="103" t="str">
        <f>VLOOKUP(C45, 休日取得計画実績表!$B$15:$E$745,2, FALSE)</f>
        <v>土</v>
      </c>
      <c r="E45" s="103" t="str">
        <f>VLOOKUP(C45, 休日取得計画実績表!$B$15:$E$745,4, FALSE)</f>
        <v>工場製作</v>
      </c>
      <c r="F45" s="40">
        <f t="shared" si="1"/>
        <v>46153</v>
      </c>
      <c r="G45" s="103" t="str">
        <f>VLOOKUP(F45, 休日取得計画実績表!$B$15:$E$745,2, FALSE)</f>
        <v>月</v>
      </c>
      <c r="H45" s="103" t="str">
        <f>VLOOKUP(F45, 休日取得計画実績表!$B$15:$E$745,4, FALSE)</f>
        <v>一時中止</v>
      </c>
      <c r="I45" s="40">
        <f t="shared" si="2"/>
        <v>46184</v>
      </c>
      <c r="J45" s="103" t="str">
        <f>VLOOKUP(I45, 休日取得計画実績表!$B$15:$E$745,2, FALSE)</f>
        <v>木</v>
      </c>
      <c r="K45" s="103">
        <f>VLOOKUP(I45, 休日取得計画実績表!$B$15:$E$745,4, FALSE)</f>
        <v>0</v>
      </c>
      <c r="L45" s="40">
        <f t="shared" si="3"/>
        <v>46214</v>
      </c>
      <c r="M45" s="103" t="str">
        <f>VLOOKUP(L45, 休日取得計画実績表!$B$15:$E$745,2, FALSE)</f>
        <v>土</v>
      </c>
      <c r="N45" s="103" t="str">
        <f>VLOOKUP(L45, 休日取得計画実績表!$B$15:$E$745,4, FALSE)</f>
        <v>現場閉所</v>
      </c>
      <c r="O45" s="40">
        <f t="shared" si="4"/>
        <v>46245</v>
      </c>
      <c r="P45" s="103" t="str">
        <f>VLOOKUP(O45, 休日取得計画実績表!$B$15:$E$745,2, FALSE)</f>
        <v>火</v>
      </c>
      <c r="Q45" s="103">
        <f>VLOOKUP(O45, 休日取得計画実績表!$B$15:$E$745,4, FALSE)</f>
        <v>0</v>
      </c>
      <c r="R45" s="40">
        <f t="shared" si="5"/>
        <v>46276</v>
      </c>
      <c r="S45" s="103" t="str">
        <f>VLOOKUP(R45, 休日取得計画実績表!$B$15:$E$745,2, FALSE)</f>
        <v>金</v>
      </c>
      <c r="T45" s="103">
        <f>VLOOKUP(R45, 休日取得計画実績表!$B$15:$E$745,4, FALSE)</f>
        <v>0</v>
      </c>
      <c r="U45" s="40">
        <f t="shared" si="6"/>
        <v>46306</v>
      </c>
      <c r="V45" s="103" t="str">
        <f>VLOOKUP(U45, 休日取得計画実績表!$B$15:$E$745,2, FALSE)</f>
        <v>日</v>
      </c>
      <c r="W45" s="103" t="str">
        <f>VLOOKUP(U45, 休日取得計画実績表!$B$15:$E$745,4, FALSE)</f>
        <v>現場閉所</v>
      </c>
      <c r="X45" s="40">
        <f t="shared" si="7"/>
        <v>46337</v>
      </c>
      <c r="Y45" s="103" t="str">
        <f>VLOOKUP(X45, 休日取得計画実績表!$B$15:$E$745,2, FALSE)</f>
        <v>水</v>
      </c>
      <c r="Z45" s="103">
        <f>VLOOKUP(X45, 休日取得計画実績表!$B$15:$E$745,4, FALSE)</f>
        <v>0</v>
      </c>
      <c r="AA45" s="40">
        <f t="shared" si="8"/>
        <v>46367</v>
      </c>
      <c r="AB45" s="103" t="str">
        <f>VLOOKUP(AA45, 休日取得計画実績表!$B$15:$E$745,2, FALSE)</f>
        <v>金</v>
      </c>
      <c r="AC45" s="103">
        <f>VLOOKUP(AA45, 休日取得計画実績表!$B$15:$E$745,4, FALSE)</f>
        <v>0</v>
      </c>
      <c r="AD45" s="40">
        <f t="shared" si="9"/>
        <v>46398</v>
      </c>
      <c r="AE45" s="103" t="str">
        <f>VLOOKUP(AD45, 休日取得計画実績表!$B$15:$E$745,2, FALSE)</f>
        <v>月</v>
      </c>
      <c r="AF45" s="103">
        <f>VLOOKUP(AD45, 休日取得計画実績表!$B$15:$E$745,4, FALSE)</f>
        <v>0</v>
      </c>
      <c r="AG45" s="40">
        <f t="shared" si="10"/>
        <v>46429</v>
      </c>
      <c r="AH45" s="103" t="str">
        <f>VLOOKUP(AG45, 休日取得計画実績表!$B$15:$E$745,2, FALSE)</f>
        <v>木</v>
      </c>
      <c r="AI45" s="103">
        <f>VLOOKUP(AG45, 休日取得計画実績表!$B$15:$E$745,4, FALSE)</f>
        <v>0</v>
      </c>
      <c r="AJ45" s="40">
        <f t="shared" si="11"/>
        <v>46457</v>
      </c>
      <c r="AK45" s="103" t="str">
        <f>VLOOKUP(AJ45, 休日取得計画実績表!$B$15:$E$745,2, FALSE)</f>
        <v>木</v>
      </c>
      <c r="AL45" s="103">
        <f>VLOOKUP(AJ45, 休日取得計画実績表!$B$15:$E$745,4, FALSE)</f>
        <v>0</v>
      </c>
      <c r="AM45" s="40">
        <f t="shared" si="12"/>
        <v>46488</v>
      </c>
      <c r="AN45" s="103" t="str">
        <f>VLOOKUP(AM45, 休日取得計画実績表!$B$15:$E$745,2, FALSE)</f>
        <v>日</v>
      </c>
      <c r="AO45" s="103" t="str">
        <f>VLOOKUP(AM45, 休日取得計画実績表!$B$15:$E$745,4, FALSE)</f>
        <v>現場閉所</v>
      </c>
      <c r="AP45" s="40">
        <f t="shared" si="13"/>
        <v>46518</v>
      </c>
      <c r="AQ45" s="103" t="str">
        <f>VLOOKUP(AP45, 休日取得計画実績表!$B$15:$E$745,2, FALSE)</f>
        <v>火</v>
      </c>
      <c r="AR45" s="103">
        <f>VLOOKUP(AP45, 休日取得計画実績表!$B$15:$E$745,4, FALSE)</f>
        <v>0</v>
      </c>
      <c r="AS45" s="40">
        <f t="shared" si="14"/>
        <v>46549</v>
      </c>
      <c r="AT45" s="103" t="str">
        <f>VLOOKUP(AS45, 休日取得計画実績表!$B$15:$E$745,2, FALSE)</f>
        <v>金</v>
      </c>
      <c r="AU45" s="103">
        <f>VLOOKUP(AS45, 休日取得計画実績表!$B$15:$E$745,4, FALSE)</f>
        <v>0</v>
      </c>
      <c r="AV45" s="40">
        <f t="shared" si="15"/>
        <v>46579</v>
      </c>
      <c r="AW45" s="103" t="str">
        <f>VLOOKUP(AV45, 休日取得計画実績表!$B$15:$E$745,2, FALSE)</f>
        <v>日</v>
      </c>
      <c r="AX45" s="103" t="str">
        <f>VLOOKUP(AV45, 休日取得計画実績表!$B$15:$E$745,4, FALSE)</f>
        <v>現場閉所</v>
      </c>
      <c r="AY45" s="40">
        <f t="shared" si="16"/>
        <v>46610</v>
      </c>
      <c r="AZ45" s="103" t="str">
        <f>VLOOKUP(AY45, 休日取得計画実績表!$B$15:$E$745,2, FALSE)</f>
        <v>水</v>
      </c>
      <c r="BA45" s="103">
        <f>VLOOKUP(AY45, 休日取得計画実績表!$B$15:$E$745,4, FALSE)</f>
        <v>0</v>
      </c>
      <c r="BB45" s="40">
        <f t="shared" si="17"/>
        <v>46641</v>
      </c>
      <c r="BC45" s="103" t="str">
        <f>VLOOKUP(BB45, 休日取得計画実績表!$B$15:$E$745,2, FALSE)</f>
        <v>土</v>
      </c>
      <c r="BD45" s="103" t="str">
        <f>VLOOKUP(BB45, 休日取得計画実績表!$B$15:$E$745,4, FALSE)</f>
        <v>現場閉所</v>
      </c>
      <c r="BE45" s="40">
        <f t="shared" si="18"/>
        <v>46671</v>
      </c>
      <c r="BF45" s="103" t="str">
        <f>VLOOKUP(BE45, 休日取得計画実績表!$B$15:$E$745,2, FALSE)</f>
        <v>月</v>
      </c>
      <c r="BG45" s="103">
        <f>VLOOKUP(BE45, 休日取得計画実績表!$B$15:$E$745,4, FALSE)</f>
        <v>0</v>
      </c>
      <c r="BH45" s="40">
        <f t="shared" si="19"/>
        <v>46702</v>
      </c>
      <c r="BI45" s="103" t="str">
        <f>VLOOKUP(BH45, 休日取得計画実績表!$B$15:$E$745,2, FALSE)</f>
        <v>木</v>
      </c>
      <c r="BJ45" s="103">
        <f>VLOOKUP(BH45, 休日取得計画実績表!$B$15:$E$745,4, FALSE)</f>
        <v>0</v>
      </c>
      <c r="BK45" s="40">
        <f t="shared" si="20"/>
        <v>46732</v>
      </c>
      <c r="BL45" s="103" t="str">
        <f>VLOOKUP(BK45, 休日取得計画実績表!$B$15:$E$745,2, FALSE)</f>
        <v>土</v>
      </c>
      <c r="BM45" s="103" t="str">
        <f>VLOOKUP(BK45, 休日取得計画実績表!$B$15:$E$745,4, FALSE)</f>
        <v>現場閉所</v>
      </c>
      <c r="BN45" s="40">
        <f t="shared" si="21"/>
        <v>46763</v>
      </c>
      <c r="BO45" s="103" t="str">
        <f>VLOOKUP(BN45, 休日取得計画実績表!$B$15:$E$745,2, FALSE)</f>
        <v>火</v>
      </c>
      <c r="BP45" s="103">
        <f>VLOOKUP(BN45, 休日取得計画実績表!$B$15:$E$745,4, FALSE)</f>
        <v>0</v>
      </c>
      <c r="BQ45" s="40">
        <f t="shared" si="22"/>
        <v>46794</v>
      </c>
      <c r="BR45" s="103" t="str">
        <f>VLOOKUP(BQ45, 休日取得計画実績表!$B$15:$E$745,2, FALSE)</f>
        <v>金</v>
      </c>
      <c r="BS45" s="103">
        <f>VLOOKUP(BQ45, 休日取得計画実績表!$B$15:$E$745,4, FALSE)</f>
        <v>0</v>
      </c>
      <c r="BT45" s="40">
        <f t="shared" si="23"/>
        <v>46823</v>
      </c>
      <c r="BU45" s="103" t="str">
        <f>VLOOKUP(BT45, 休日取得計画実績表!$B$15:$E$745,2, FALSE)</f>
        <v>土</v>
      </c>
      <c r="BV45" s="114" t="str">
        <f>VLOOKUP(BT45, 休日取得計画実績表!$B$15:$E$745,4, FALSE)</f>
        <v>現場閉所</v>
      </c>
    </row>
    <row r="46" spans="1:74">
      <c r="A46" s="49"/>
      <c r="B46" s="50"/>
      <c r="C46" s="40">
        <f t="shared" si="0"/>
        <v>46124</v>
      </c>
      <c r="D46" s="103" t="str">
        <f>VLOOKUP(C46, 休日取得計画実績表!$B$15:$E$745,2, FALSE)</f>
        <v>日</v>
      </c>
      <c r="E46" s="103" t="str">
        <f>VLOOKUP(C46, 休日取得計画実績表!$B$15:$E$745,4, FALSE)</f>
        <v>工場製作</v>
      </c>
      <c r="F46" s="40">
        <f t="shared" si="1"/>
        <v>46154</v>
      </c>
      <c r="G46" s="103" t="str">
        <f>VLOOKUP(F46, 休日取得計画実績表!$B$15:$E$745,2, FALSE)</f>
        <v>火</v>
      </c>
      <c r="H46" s="103" t="str">
        <f>VLOOKUP(F46, 休日取得計画実績表!$B$15:$E$745,4, FALSE)</f>
        <v>一時中止</v>
      </c>
      <c r="I46" s="40">
        <f t="shared" si="2"/>
        <v>46185</v>
      </c>
      <c r="J46" s="103" t="str">
        <f>VLOOKUP(I46, 休日取得計画実績表!$B$15:$E$745,2, FALSE)</f>
        <v>金</v>
      </c>
      <c r="K46" s="103">
        <f>VLOOKUP(I46, 休日取得計画実績表!$B$15:$E$745,4, FALSE)</f>
        <v>0</v>
      </c>
      <c r="L46" s="40">
        <f t="shared" si="3"/>
        <v>46215</v>
      </c>
      <c r="M46" s="103" t="str">
        <f>VLOOKUP(L46, 休日取得計画実績表!$B$15:$E$745,2, FALSE)</f>
        <v>日</v>
      </c>
      <c r="N46" s="103" t="str">
        <f>VLOOKUP(L46, 休日取得計画実績表!$B$15:$E$745,4, FALSE)</f>
        <v>現場閉所</v>
      </c>
      <c r="O46" s="40">
        <f t="shared" si="4"/>
        <v>46246</v>
      </c>
      <c r="P46" s="103" t="str">
        <f>VLOOKUP(O46, 休日取得計画実績表!$B$15:$E$745,2, FALSE)</f>
        <v>水</v>
      </c>
      <c r="Q46" s="103">
        <f>VLOOKUP(O46, 休日取得計画実績表!$B$15:$E$745,4, FALSE)</f>
        <v>0</v>
      </c>
      <c r="R46" s="40">
        <f t="shared" si="5"/>
        <v>46277</v>
      </c>
      <c r="S46" s="103" t="str">
        <f>VLOOKUP(R46, 休日取得計画実績表!$B$15:$E$745,2, FALSE)</f>
        <v>土</v>
      </c>
      <c r="T46" s="103" t="str">
        <f>VLOOKUP(R46, 休日取得計画実績表!$B$15:$E$745,4, FALSE)</f>
        <v>現場閉所</v>
      </c>
      <c r="U46" s="40">
        <f t="shared" si="6"/>
        <v>46307</v>
      </c>
      <c r="V46" s="103" t="str">
        <f>VLOOKUP(U46, 休日取得計画実績表!$B$15:$E$745,2, FALSE)</f>
        <v>月</v>
      </c>
      <c r="W46" s="103">
        <f>VLOOKUP(U46, 休日取得計画実績表!$B$15:$E$745,4, FALSE)</f>
        <v>0</v>
      </c>
      <c r="X46" s="40">
        <f t="shared" si="7"/>
        <v>46338</v>
      </c>
      <c r="Y46" s="103" t="str">
        <f>VLOOKUP(X46, 休日取得計画実績表!$B$15:$E$745,2, FALSE)</f>
        <v>木</v>
      </c>
      <c r="Z46" s="103">
        <f>VLOOKUP(X46, 休日取得計画実績表!$B$15:$E$745,4, FALSE)</f>
        <v>0</v>
      </c>
      <c r="AA46" s="40">
        <f t="shared" si="8"/>
        <v>46368</v>
      </c>
      <c r="AB46" s="103" t="str">
        <f>VLOOKUP(AA46, 休日取得計画実績表!$B$15:$E$745,2, FALSE)</f>
        <v>土</v>
      </c>
      <c r="AC46" s="103" t="str">
        <f>VLOOKUP(AA46, 休日取得計画実績表!$B$15:$E$745,4, FALSE)</f>
        <v>現場閉所</v>
      </c>
      <c r="AD46" s="40">
        <f t="shared" si="9"/>
        <v>46399</v>
      </c>
      <c r="AE46" s="103" t="str">
        <f>VLOOKUP(AD46, 休日取得計画実績表!$B$15:$E$745,2, FALSE)</f>
        <v>火</v>
      </c>
      <c r="AF46" s="103">
        <f>VLOOKUP(AD46, 休日取得計画実績表!$B$15:$E$745,4, FALSE)</f>
        <v>0</v>
      </c>
      <c r="AG46" s="40">
        <f t="shared" si="10"/>
        <v>46430</v>
      </c>
      <c r="AH46" s="103" t="str">
        <f>VLOOKUP(AG46, 休日取得計画実績表!$B$15:$E$745,2, FALSE)</f>
        <v>金</v>
      </c>
      <c r="AI46" s="103">
        <f>VLOOKUP(AG46, 休日取得計画実績表!$B$15:$E$745,4, FALSE)</f>
        <v>0</v>
      </c>
      <c r="AJ46" s="40">
        <f t="shared" si="11"/>
        <v>46458</v>
      </c>
      <c r="AK46" s="103" t="str">
        <f>VLOOKUP(AJ46, 休日取得計画実績表!$B$15:$E$745,2, FALSE)</f>
        <v>金</v>
      </c>
      <c r="AL46" s="103">
        <f>VLOOKUP(AJ46, 休日取得計画実績表!$B$15:$E$745,4, FALSE)</f>
        <v>0</v>
      </c>
      <c r="AM46" s="40">
        <f t="shared" si="12"/>
        <v>46489</v>
      </c>
      <c r="AN46" s="103" t="str">
        <f>VLOOKUP(AM46, 休日取得計画実績表!$B$15:$E$745,2, FALSE)</f>
        <v>月</v>
      </c>
      <c r="AO46" s="103">
        <f>VLOOKUP(AM46, 休日取得計画実績表!$B$15:$E$745,4, FALSE)</f>
        <v>0</v>
      </c>
      <c r="AP46" s="40">
        <f t="shared" si="13"/>
        <v>46519</v>
      </c>
      <c r="AQ46" s="103" t="str">
        <f>VLOOKUP(AP46, 休日取得計画実績表!$B$15:$E$745,2, FALSE)</f>
        <v>水</v>
      </c>
      <c r="AR46" s="103">
        <f>VLOOKUP(AP46, 休日取得計画実績表!$B$15:$E$745,4, FALSE)</f>
        <v>0</v>
      </c>
      <c r="AS46" s="40">
        <f t="shared" si="14"/>
        <v>46550</v>
      </c>
      <c r="AT46" s="103" t="str">
        <f>VLOOKUP(AS46, 休日取得計画実績表!$B$15:$E$745,2, FALSE)</f>
        <v>土</v>
      </c>
      <c r="AU46" s="103" t="str">
        <f>VLOOKUP(AS46, 休日取得計画実績表!$B$15:$E$745,4, FALSE)</f>
        <v>現場閉所</v>
      </c>
      <c r="AV46" s="40">
        <f t="shared" si="15"/>
        <v>46580</v>
      </c>
      <c r="AW46" s="103" t="str">
        <f>VLOOKUP(AV46, 休日取得計画実績表!$B$15:$E$745,2, FALSE)</f>
        <v>月</v>
      </c>
      <c r="AX46" s="103" t="str">
        <f>VLOOKUP(AV46, 休日取得計画実績表!$B$15:$E$745,4, FALSE)</f>
        <v>一時中止</v>
      </c>
      <c r="AY46" s="40">
        <f t="shared" si="16"/>
        <v>46611</v>
      </c>
      <c r="AZ46" s="103" t="str">
        <f>VLOOKUP(AY46, 休日取得計画実績表!$B$15:$E$745,2, FALSE)</f>
        <v>木</v>
      </c>
      <c r="BA46" s="103">
        <f>VLOOKUP(AY46, 休日取得計画実績表!$B$15:$E$745,4, FALSE)</f>
        <v>0</v>
      </c>
      <c r="BB46" s="40">
        <f t="shared" si="17"/>
        <v>46642</v>
      </c>
      <c r="BC46" s="103" t="str">
        <f>VLOOKUP(BB46, 休日取得計画実績表!$B$15:$E$745,2, FALSE)</f>
        <v>日</v>
      </c>
      <c r="BD46" s="103" t="str">
        <f>VLOOKUP(BB46, 休日取得計画実績表!$B$15:$E$745,4, FALSE)</f>
        <v>現場閉所</v>
      </c>
      <c r="BE46" s="40">
        <f t="shared" si="18"/>
        <v>46672</v>
      </c>
      <c r="BF46" s="103" t="str">
        <f>VLOOKUP(BE46, 休日取得計画実績表!$B$15:$E$745,2, FALSE)</f>
        <v>火</v>
      </c>
      <c r="BG46" s="103">
        <f>VLOOKUP(BE46, 休日取得計画実績表!$B$15:$E$745,4, FALSE)</f>
        <v>0</v>
      </c>
      <c r="BH46" s="40">
        <f t="shared" si="19"/>
        <v>46703</v>
      </c>
      <c r="BI46" s="103" t="str">
        <f>VLOOKUP(BH46, 休日取得計画実績表!$B$15:$E$745,2, FALSE)</f>
        <v>金</v>
      </c>
      <c r="BJ46" s="103">
        <f>VLOOKUP(BH46, 休日取得計画実績表!$B$15:$E$745,4, FALSE)</f>
        <v>0</v>
      </c>
      <c r="BK46" s="40">
        <f t="shared" si="20"/>
        <v>46733</v>
      </c>
      <c r="BL46" s="103" t="str">
        <f>VLOOKUP(BK46, 休日取得計画実績表!$B$15:$E$745,2, FALSE)</f>
        <v>日</v>
      </c>
      <c r="BM46" s="103" t="str">
        <f>VLOOKUP(BK46, 休日取得計画実績表!$B$15:$E$745,4, FALSE)</f>
        <v>現場閉所</v>
      </c>
      <c r="BN46" s="40">
        <f t="shared" si="21"/>
        <v>46764</v>
      </c>
      <c r="BO46" s="103" t="str">
        <f>VLOOKUP(BN46, 休日取得計画実績表!$B$15:$E$745,2, FALSE)</f>
        <v>水</v>
      </c>
      <c r="BP46" s="103">
        <f>VLOOKUP(BN46, 休日取得計画実績表!$B$15:$E$745,4, FALSE)</f>
        <v>0</v>
      </c>
      <c r="BQ46" s="40">
        <f t="shared" si="22"/>
        <v>46795</v>
      </c>
      <c r="BR46" s="103" t="str">
        <f>VLOOKUP(BQ46, 休日取得計画実績表!$B$15:$E$745,2, FALSE)</f>
        <v>土</v>
      </c>
      <c r="BS46" s="103" t="str">
        <f>VLOOKUP(BQ46, 休日取得計画実績表!$B$15:$E$745,4, FALSE)</f>
        <v>現場閉所</v>
      </c>
      <c r="BT46" s="40">
        <f t="shared" si="23"/>
        <v>46824</v>
      </c>
      <c r="BU46" s="103" t="str">
        <f>VLOOKUP(BT46, 休日取得計画実績表!$B$15:$E$745,2, FALSE)</f>
        <v>日</v>
      </c>
      <c r="BV46" s="114" t="str">
        <f>VLOOKUP(BT46, 休日取得計画実績表!$B$15:$E$745,4, FALSE)</f>
        <v>現場閉所</v>
      </c>
    </row>
    <row r="47" spans="1:74">
      <c r="A47" s="49"/>
      <c r="B47" s="50"/>
      <c r="C47" s="40">
        <f t="shared" si="0"/>
        <v>46125</v>
      </c>
      <c r="D47" s="103" t="str">
        <f>VLOOKUP(C47, 休日取得計画実績表!$B$15:$E$745,2, FALSE)</f>
        <v>月</v>
      </c>
      <c r="E47" s="103" t="str">
        <f>VLOOKUP(C47, 休日取得計画実績表!$B$15:$E$745,4, FALSE)</f>
        <v>工場製作</v>
      </c>
      <c r="F47" s="40">
        <f t="shared" si="1"/>
        <v>46155</v>
      </c>
      <c r="G47" s="103" t="str">
        <f>VLOOKUP(F47, 休日取得計画実績表!$B$15:$E$745,2, FALSE)</f>
        <v>水</v>
      </c>
      <c r="H47" s="103" t="str">
        <f>VLOOKUP(F47, 休日取得計画実績表!$B$15:$E$745,4, FALSE)</f>
        <v>一時中止</v>
      </c>
      <c r="I47" s="40">
        <f t="shared" si="2"/>
        <v>46186</v>
      </c>
      <c r="J47" s="103" t="str">
        <f>VLOOKUP(I47, 休日取得計画実績表!$B$15:$E$745,2, FALSE)</f>
        <v>土</v>
      </c>
      <c r="K47" s="103" t="str">
        <f>VLOOKUP(I47, 休日取得計画実績表!$B$15:$E$745,4, FALSE)</f>
        <v>現場閉所</v>
      </c>
      <c r="L47" s="40">
        <f t="shared" si="3"/>
        <v>46216</v>
      </c>
      <c r="M47" s="103" t="str">
        <f>VLOOKUP(L47, 休日取得計画実績表!$B$15:$E$745,2, FALSE)</f>
        <v>月</v>
      </c>
      <c r="N47" s="103">
        <f>VLOOKUP(L47, 休日取得計画実績表!$B$15:$E$745,4, FALSE)</f>
        <v>0</v>
      </c>
      <c r="O47" s="40">
        <f t="shared" si="4"/>
        <v>46247</v>
      </c>
      <c r="P47" s="103" t="str">
        <f>VLOOKUP(O47, 休日取得計画実績表!$B$15:$E$745,2, FALSE)</f>
        <v>木</v>
      </c>
      <c r="Q47" s="103">
        <f>VLOOKUP(O47, 休日取得計画実績表!$B$15:$E$745,4, FALSE)</f>
        <v>0</v>
      </c>
      <c r="R47" s="40">
        <f t="shared" si="5"/>
        <v>46278</v>
      </c>
      <c r="S47" s="103" t="str">
        <f>VLOOKUP(R47, 休日取得計画実績表!$B$15:$E$745,2, FALSE)</f>
        <v>日</v>
      </c>
      <c r="T47" s="103" t="str">
        <f>VLOOKUP(R47, 休日取得計画実績表!$B$15:$E$745,4, FALSE)</f>
        <v>現場閉所</v>
      </c>
      <c r="U47" s="40">
        <f t="shared" si="6"/>
        <v>46308</v>
      </c>
      <c r="V47" s="103" t="str">
        <f>VLOOKUP(U47, 休日取得計画実績表!$B$15:$E$745,2, FALSE)</f>
        <v>火</v>
      </c>
      <c r="W47" s="103">
        <f>VLOOKUP(U47, 休日取得計画実績表!$B$15:$E$745,4, FALSE)</f>
        <v>0</v>
      </c>
      <c r="X47" s="40">
        <f t="shared" si="7"/>
        <v>46339</v>
      </c>
      <c r="Y47" s="103" t="str">
        <f>VLOOKUP(X47, 休日取得計画実績表!$B$15:$E$745,2, FALSE)</f>
        <v>金</v>
      </c>
      <c r="Z47" s="103">
        <f>VLOOKUP(X47, 休日取得計画実績表!$B$15:$E$745,4, FALSE)</f>
        <v>0</v>
      </c>
      <c r="AA47" s="40">
        <f t="shared" si="8"/>
        <v>46369</v>
      </c>
      <c r="AB47" s="103" t="str">
        <f>VLOOKUP(AA47, 休日取得計画実績表!$B$15:$E$745,2, FALSE)</f>
        <v>日</v>
      </c>
      <c r="AC47" s="103" t="str">
        <f>VLOOKUP(AA47, 休日取得計画実績表!$B$15:$E$745,4, FALSE)</f>
        <v>現場閉所</v>
      </c>
      <c r="AD47" s="40">
        <f t="shared" si="9"/>
        <v>46400</v>
      </c>
      <c r="AE47" s="103" t="str">
        <f>VLOOKUP(AD47, 休日取得計画実績表!$B$15:$E$745,2, FALSE)</f>
        <v>水</v>
      </c>
      <c r="AF47" s="103">
        <f>VLOOKUP(AD47, 休日取得計画実績表!$B$15:$E$745,4, FALSE)</f>
        <v>0</v>
      </c>
      <c r="AG47" s="40">
        <f t="shared" si="10"/>
        <v>46431</v>
      </c>
      <c r="AH47" s="103" t="str">
        <f>VLOOKUP(AG47, 休日取得計画実績表!$B$15:$E$745,2, FALSE)</f>
        <v>土</v>
      </c>
      <c r="AI47" s="103" t="str">
        <f>VLOOKUP(AG47, 休日取得計画実績表!$B$15:$E$745,4, FALSE)</f>
        <v>現場閉所</v>
      </c>
      <c r="AJ47" s="40">
        <f t="shared" si="11"/>
        <v>46459</v>
      </c>
      <c r="AK47" s="103" t="str">
        <f>VLOOKUP(AJ47, 休日取得計画実績表!$B$15:$E$745,2, FALSE)</f>
        <v>土</v>
      </c>
      <c r="AL47" s="103" t="str">
        <f>VLOOKUP(AJ47, 休日取得計画実績表!$B$15:$E$745,4, FALSE)</f>
        <v>現場閉所</v>
      </c>
      <c r="AM47" s="40">
        <f t="shared" si="12"/>
        <v>46490</v>
      </c>
      <c r="AN47" s="103" t="str">
        <f>VLOOKUP(AM47, 休日取得計画実績表!$B$15:$E$745,2, FALSE)</f>
        <v>火</v>
      </c>
      <c r="AO47" s="103">
        <f>VLOOKUP(AM47, 休日取得計画実績表!$B$15:$E$745,4, FALSE)</f>
        <v>0</v>
      </c>
      <c r="AP47" s="40">
        <f t="shared" si="13"/>
        <v>46520</v>
      </c>
      <c r="AQ47" s="103" t="str">
        <f>VLOOKUP(AP47, 休日取得計画実績表!$B$15:$E$745,2, FALSE)</f>
        <v>木</v>
      </c>
      <c r="AR47" s="103">
        <f>VLOOKUP(AP47, 休日取得計画実績表!$B$15:$E$745,4, FALSE)</f>
        <v>0</v>
      </c>
      <c r="AS47" s="40">
        <f t="shared" si="14"/>
        <v>46551</v>
      </c>
      <c r="AT47" s="103" t="str">
        <f>VLOOKUP(AS47, 休日取得計画実績表!$B$15:$E$745,2, FALSE)</f>
        <v>日</v>
      </c>
      <c r="AU47" s="103" t="str">
        <f>VLOOKUP(AS47, 休日取得計画実績表!$B$15:$E$745,4, FALSE)</f>
        <v>現場閉所</v>
      </c>
      <c r="AV47" s="40">
        <f t="shared" si="15"/>
        <v>46581</v>
      </c>
      <c r="AW47" s="103" t="str">
        <f>VLOOKUP(AV47, 休日取得計画実績表!$B$15:$E$745,2, FALSE)</f>
        <v>火</v>
      </c>
      <c r="AX47" s="103" t="str">
        <f>VLOOKUP(AV47, 休日取得計画実績表!$B$15:$E$745,4, FALSE)</f>
        <v>一時中止</v>
      </c>
      <c r="AY47" s="40">
        <f t="shared" si="16"/>
        <v>46612</v>
      </c>
      <c r="AZ47" s="103" t="str">
        <f>VLOOKUP(AY47, 休日取得計画実績表!$B$15:$E$745,2, FALSE)</f>
        <v>金</v>
      </c>
      <c r="BA47" s="103">
        <f>VLOOKUP(AY47, 休日取得計画実績表!$B$15:$E$745,4, FALSE)</f>
        <v>0</v>
      </c>
      <c r="BB47" s="40">
        <f t="shared" si="17"/>
        <v>46643</v>
      </c>
      <c r="BC47" s="103" t="str">
        <f>VLOOKUP(BB47, 休日取得計画実績表!$B$15:$E$745,2, FALSE)</f>
        <v>月</v>
      </c>
      <c r="BD47" s="103" t="str">
        <f>VLOOKUP(BB47, 休日取得計画実績表!$B$15:$E$745,4, FALSE)</f>
        <v>夏季休暇</v>
      </c>
      <c r="BE47" s="40">
        <f t="shared" si="18"/>
        <v>46673</v>
      </c>
      <c r="BF47" s="103" t="str">
        <f>VLOOKUP(BE47, 休日取得計画実績表!$B$15:$E$745,2, FALSE)</f>
        <v>水</v>
      </c>
      <c r="BG47" s="103">
        <f>VLOOKUP(BE47, 休日取得計画実績表!$B$15:$E$745,4, FALSE)</f>
        <v>0</v>
      </c>
      <c r="BH47" s="40">
        <f t="shared" si="19"/>
        <v>46704</v>
      </c>
      <c r="BI47" s="103" t="str">
        <f>VLOOKUP(BH47, 休日取得計画実績表!$B$15:$E$745,2, FALSE)</f>
        <v>土</v>
      </c>
      <c r="BJ47" s="103" t="str">
        <f>VLOOKUP(BH47, 休日取得計画実績表!$B$15:$E$745,4, FALSE)</f>
        <v>現場閉所</v>
      </c>
      <c r="BK47" s="40">
        <f t="shared" si="20"/>
        <v>46734</v>
      </c>
      <c r="BL47" s="103" t="str">
        <f>VLOOKUP(BK47, 休日取得計画実績表!$B$15:$E$745,2, FALSE)</f>
        <v>月</v>
      </c>
      <c r="BM47" s="103">
        <f>VLOOKUP(BK47, 休日取得計画実績表!$B$15:$E$745,4, FALSE)</f>
        <v>0</v>
      </c>
      <c r="BN47" s="40">
        <f t="shared" si="21"/>
        <v>46765</v>
      </c>
      <c r="BO47" s="103" t="str">
        <f>VLOOKUP(BN47, 休日取得計画実績表!$B$15:$E$745,2, FALSE)</f>
        <v>木</v>
      </c>
      <c r="BP47" s="103">
        <f>VLOOKUP(BN47, 休日取得計画実績表!$B$15:$E$745,4, FALSE)</f>
        <v>0</v>
      </c>
      <c r="BQ47" s="40">
        <f t="shared" si="22"/>
        <v>46796</v>
      </c>
      <c r="BR47" s="103" t="str">
        <f>VLOOKUP(BQ47, 休日取得計画実績表!$B$15:$E$745,2, FALSE)</f>
        <v>日</v>
      </c>
      <c r="BS47" s="103" t="str">
        <f>VLOOKUP(BQ47, 休日取得計画実績表!$B$15:$E$745,4, FALSE)</f>
        <v>現場閉所</v>
      </c>
      <c r="BT47" s="40">
        <f t="shared" si="23"/>
        <v>46825</v>
      </c>
      <c r="BU47" s="103" t="str">
        <f>VLOOKUP(BT47, 休日取得計画実績表!$B$15:$E$745,2, FALSE)</f>
        <v>月</v>
      </c>
      <c r="BV47" s="114">
        <f>VLOOKUP(BT47, 休日取得計画実績表!$B$15:$E$745,4, FALSE)</f>
        <v>0</v>
      </c>
    </row>
    <row r="48" spans="1:74">
      <c r="A48" s="49"/>
      <c r="B48" s="50"/>
      <c r="C48" s="40">
        <f t="shared" si="0"/>
        <v>46126</v>
      </c>
      <c r="D48" s="103" t="str">
        <f>VLOOKUP(C48, 休日取得計画実績表!$B$15:$E$745,2, FALSE)</f>
        <v>火</v>
      </c>
      <c r="E48" s="103" t="str">
        <f>VLOOKUP(C48, 休日取得計画実績表!$B$15:$E$745,4, FALSE)</f>
        <v>工場製作</v>
      </c>
      <c r="F48" s="40">
        <f t="shared" si="1"/>
        <v>46156</v>
      </c>
      <c r="G48" s="103" t="str">
        <f>VLOOKUP(F48, 休日取得計画実績表!$B$15:$E$745,2, FALSE)</f>
        <v>木</v>
      </c>
      <c r="H48" s="103">
        <f>VLOOKUP(F48, 休日取得計画実績表!$B$15:$E$745,4, FALSE)</f>
        <v>0</v>
      </c>
      <c r="I48" s="40">
        <f t="shared" si="2"/>
        <v>46187</v>
      </c>
      <c r="J48" s="103" t="str">
        <f>VLOOKUP(I48, 休日取得計画実績表!$B$15:$E$745,2, FALSE)</f>
        <v>日</v>
      </c>
      <c r="K48" s="103" t="str">
        <f>VLOOKUP(I48, 休日取得計画実績表!$B$15:$E$745,4, FALSE)</f>
        <v>現場閉所</v>
      </c>
      <c r="L48" s="40">
        <f t="shared" si="3"/>
        <v>46217</v>
      </c>
      <c r="M48" s="103" t="str">
        <f>VLOOKUP(L48, 休日取得計画実績表!$B$15:$E$745,2, FALSE)</f>
        <v>火</v>
      </c>
      <c r="N48" s="103">
        <f>VLOOKUP(L48, 休日取得計画実績表!$B$15:$E$745,4, FALSE)</f>
        <v>0</v>
      </c>
      <c r="O48" s="40">
        <f t="shared" si="4"/>
        <v>46248</v>
      </c>
      <c r="P48" s="103" t="str">
        <f>VLOOKUP(O48, 休日取得計画実績表!$B$15:$E$745,2, FALSE)</f>
        <v>金</v>
      </c>
      <c r="Q48" s="103">
        <f>VLOOKUP(O48, 休日取得計画実績表!$B$15:$E$745,4, FALSE)</f>
        <v>0</v>
      </c>
      <c r="R48" s="40">
        <f t="shared" si="5"/>
        <v>46279</v>
      </c>
      <c r="S48" s="103" t="str">
        <f>VLOOKUP(R48, 休日取得計画実績表!$B$15:$E$745,2, FALSE)</f>
        <v>月</v>
      </c>
      <c r="T48" s="103">
        <f>VLOOKUP(R48, 休日取得計画実績表!$B$15:$E$745,4, FALSE)</f>
        <v>0</v>
      </c>
      <c r="U48" s="40">
        <f t="shared" si="6"/>
        <v>46309</v>
      </c>
      <c r="V48" s="103" t="str">
        <f>VLOOKUP(U48, 休日取得計画実績表!$B$15:$E$745,2, FALSE)</f>
        <v>水</v>
      </c>
      <c r="W48" s="103">
        <f>VLOOKUP(U48, 休日取得計画実績表!$B$15:$E$745,4, FALSE)</f>
        <v>0</v>
      </c>
      <c r="X48" s="40">
        <f t="shared" si="7"/>
        <v>46340</v>
      </c>
      <c r="Y48" s="103" t="str">
        <f>VLOOKUP(X48, 休日取得計画実績表!$B$15:$E$745,2, FALSE)</f>
        <v>土</v>
      </c>
      <c r="Z48" s="103" t="str">
        <f>VLOOKUP(X48, 休日取得計画実績表!$B$15:$E$745,4, FALSE)</f>
        <v>現場閉所</v>
      </c>
      <c r="AA48" s="40">
        <f t="shared" si="8"/>
        <v>46370</v>
      </c>
      <c r="AB48" s="103" t="str">
        <f>VLOOKUP(AA48, 休日取得計画実績表!$B$15:$E$745,2, FALSE)</f>
        <v>月</v>
      </c>
      <c r="AC48" s="103">
        <f>VLOOKUP(AA48, 休日取得計画実績表!$B$15:$E$745,4, FALSE)</f>
        <v>0</v>
      </c>
      <c r="AD48" s="40">
        <f t="shared" si="9"/>
        <v>46401</v>
      </c>
      <c r="AE48" s="103" t="str">
        <f>VLOOKUP(AD48, 休日取得計画実績表!$B$15:$E$745,2, FALSE)</f>
        <v>木</v>
      </c>
      <c r="AF48" s="103">
        <f>VLOOKUP(AD48, 休日取得計画実績表!$B$15:$E$745,4, FALSE)</f>
        <v>0</v>
      </c>
      <c r="AG48" s="40">
        <f t="shared" si="10"/>
        <v>46432</v>
      </c>
      <c r="AH48" s="103" t="str">
        <f>VLOOKUP(AG48, 休日取得計画実績表!$B$15:$E$745,2, FALSE)</f>
        <v>日</v>
      </c>
      <c r="AI48" s="103" t="str">
        <f>VLOOKUP(AG48, 休日取得計画実績表!$B$15:$E$745,4, FALSE)</f>
        <v>現場閉所</v>
      </c>
      <c r="AJ48" s="40">
        <f t="shared" si="11"/>
        <v>46460</v>
      </c>
      <c r="AK48" s="103" t="str">
        <f>VLOOKUP(AJ48, 休日取得計画実績表!$B$15:$E$745,2, FALSE)</f>
        <v>日</v>
      </c>
      <c r="AL48" s="103" t="str">
        <f>VLOOKUP(AJ48, 休日取得計画実績表!$B$15:$E$745,4, FALSE)</f>
        <v>現場閉所</v>
      </c>
      <c r="AM48" s="40">
        <f t="shared" si="12"/>
        <v>46491</v>
      </c>
      <c r="AN48" s="103" t="str">
        <f>VLOOKUP(AM48, 休日取得計画実績表!$B$15:$E$745,2, FALSE)</f>
        <v>水</v>
      </c>
      <c r="AO48" s="103">
        <f>VLOOKUP(AM48, 休日取得計画実績表!$B$15:$E$745,4, FALSE)</f>
        <v>0</v>
      </c>
      <c r="AP48" s="40">
        <f t="shared" si="13"/>
        <v>46521</v>
      </c>
      <c r="AQ48" s="103" t="str">
        <f>VLOOKUP(AP48, 休日取得計画実績表!$B$15:$E$745,2, FALSE)</f>
        <v>金</v>
      </c>
      <c r="AR48" s="103">
        <f>VLOOKUP(AP48, 休日取得計画実績表!$B$15:$E$745,4, FALSE)</f>
        <v>0</v>
      </c>
      <c r="AS48" s="40">
        <f t="shared" si="14"/>
        <v>46552</v>
      </c>
      <c r="AT48" s="103" t="str">
        <f>VLOOKUP(AS48, 休日取得計画実績表!$B$15:$E$745,2, FALSE)</f>
        <v>月</v>
      </c>
      <c r="AU48" s="103">
        <f>VLOOKUP(AS48, 休日取得計画実績表!$B$15:$E$745,4, FALSE)</f>
        <v>0</v>
      </c>
      <c r="AV48" s="40">
        <f t="shared" si="15"/>
        <v>46582</v>
      </c>
      <c r="AW48" s="103" t="str">
        <f>VLOOKUP(AV48, 休日取得計画実績表!$B$15:$E$745,2, FALSE)</f>
        <v>水</v>
      </c>
      <c r="AX48" s="103" t="str">
        <f>VLOOKUP(AV48, 休日取得計画実績表!$B$15:$E$745,4, FALSE)</f>
        <v>一時中止</v>
      </c>
      <c r="AY48" s="40">
        <f t="shared" si="16"/>
        <v>46613</v>
      </c>
      <c r="AZ48" s="103" t="str">
        <f>VLOOKUP(AY48, 休日取得計画実績表!$B$15:$E$745,2, FALSE)</f>
        <v>土</v>
      </c>
      <c r="BA48" s="103">
        <f>VLOOKUP(AY48, 休日取得計画実績表!$B$15:$E$745,4, FALSE)</f>
        <v>0</v>
      </c>
      <c r="BB48" s="40">
        <f t="shared" si="17"/>
        <v>46644</v>
      </c>
      <c r="BC48" s="103" t="str">
        <f>VLOOKUP(BB48, 休日取得計画実績表!$B$15:$E$745,2, FALSE)</f>
        <v>火</v>
      </c>
      <c r="BD48" s="103" t="str">
        <f>VLOOKUP(BB48, 休日取得計画実績表!$B$15:$E$745,4, FALSE)</f>
        <v>夏季休暇</v>
      </c>
      <c r="BE48" s="40">
        <f t="shared" si="18"/>
        <v>46674</v>
      </c>
      <c r="BF48" s="103" t="str">
        <f>VLOOKUP(BE48, 休日取得計画実績表!$B$15:$E$745,2, FALSE)</f>
        <v>木</v>
      </c>
      <c r="BG48" s="103">
        <f>VLOOKUP(BE48, 休日取得計画実績表!$B$15:$E$745,4, FALSE)</f>
        <v>0</v>
      </c>
      <c r="BH48" s="40">
        <f t="shared" si="19"/>
        <v>46705</v>
      </c>
      <c r="BI48" s="103" t="str">
        <f>VLOOKUP(BH48, 休日取得計画実績表!$B$15:$E$745,2, FALSE)</f>
        <v>日</v>
      </c>
      <c r="BJ48" s="103" t="str">
        <f>VLOOKUP(BH48, 休日取得計画実績表!$B$15:$E$745,4, FALSE)</f>
        <v>現場閉所</v>
      </c>
      <c r="BK48" s="40">
        <f t="shared" si="20"/>
        <v>46735</v>
      </c>
      <c r="BL48" s="103" t="str">
        <f>VLOOKUP(BK48, 休日取得計画実績表!$B$15:$E$745,2, FALSE)</f>
        <v>火</v>
      </c>
      <c r="BM48" s="103">
        <f>VLOOKUP(BK48, 休日取得計画実績表!$B$15:$E$745,4, FALSE)</f>
        <v>0</v>
      </c>
      <c r="BN48" s="40">
        <f t="shared" si="21"/>
        <v>46766</v>
      </c>
      <c r="BO48" s="103" t="str">
        <f>VLOOKUP(BN48, 休日取得計画実績表!$B$15:$E$745,2, FALSE)</f>
        <v>金</v>
      </c>
      <c r="BP48" s="103">
        <f>VLOOKUP(BN48, 休日取得計画実績表!$B$15:$E$745,4, FALSE)</f>
        <v>0</v>
      </c>
      <c r="BQ48" s="40">
        <f t="shared" si="22"/>
        <v>46797</v>
      </c>
      <c r="BR48" s="103" t="str">
        <f>VLOOKUP(BQ48, 休日取得計画実績表!$B$15:$E$745,2, FALSE)</f>
        <v>月</v>
      </c>
      <c r="BS48" s="103">
        <f>VLOOKUP(BQ48, 休日取得計画実績表!$B$15:$E$745,4, FALSE)</f>
        <v>0</v>
      </c>
      <c r="BT48" s="40">
        <f t="shared" si="23"/>
        <v>46826</v>
      </c>
      <c r="BU48" s="103" t="str">
        <f>VLOOKUP(BT48, 休日取得計画実績表!$B$15:$E$745,2, FALSE)</f>
        <v>火</v>
      </c>
      <c r="BV48" s="114">
        <f>VLOOKUP(BT48, 休日取得計画実績表!$B$15:$E$745,4, FALSE)</f>
        <v>0</v>
      </c>
    </row>
    <row r="49" spans="1:74">
      <c r="A49" s="49"/>
      <c r="B49" s="50"/>
      <c r="C49" s="40">
        <f t="shared" si="0"/>
        <v>46127</v>
      </c>
      <c r="D49" s="103" t="str">
        <f>VLOOKUP(C49, 休日取得計画実績表!$B$15:$E$745,2, FALSE)</f>
        <v>水</v>
      </c>
      <c r="E49" s="103" t="str">
        <f>VLOOKUP(C49, 休日取得計画実績表!$B$15:$E$745,4, FALSE)</f>
        <v>工場製作</v>
      </c>
      <c r="F49" s="40">
        <f t="shared" si="1"/>
        <v>46157</v>
      </c>
      <c r="G49" s="103" t="str">
        <f>VLOOKUP(F49, 休日取得計画実績表!$B$15:$E$745,2, FALSE)</f>
        <v>金</v>
      </c>
      <c r="H49" s="103">
        <f>VLOOKUP(F49, 休日取得計画実績表!$B$15:$E$745,4, FALSE)</f>
        <v>0</v>
      </c>
      <c r="I49" s="40">
        <f t="shared" si="2"/>
        <v>46188</v>
      </c>
      <c r="J49" s="103" t="str">
        <f>VLOOKUP(I49, 休日取得計画実績表!$B$15:$E$745,2, FALSE)</f>
        <v>月</v>
      </c>
      <c r="K49" s="103">
        <f>VLOOKUP(I49, 休日取得計画実績表!$B$15:$E$745,4, FALSE)</f>
        <v>0</v>
      </c>
      <c r="L49" s="40">
        <f t="shared" si="3"/>
        <v>46218</v>
      </c>
      <c r="M49" s="103" t="str">
        <f>VLOOKUP(L49, 休日取得計画実績表!$B$15:$E$745,2, FALSE)</f>
        <v>水</v>
      </c>
      <c r="N49" s="103">
        <f>VLOOKUP(L49, 休日取得計画実績表!$B$15:$E$745,4, FALSE)</f>
        <v>0</v>
      </c>
      <c r="O49" s="40">
        <f t="shared" si="4"/>
        <v>46249</v>
      </c>
      <c r="P49" s="103" t="str">
        <f>VLOOKUP(O49, 休日取得計画実績表!$B$15:$E$745,2, FALSE)</f>
        <v>土</v>
      </c>
      <c r="Q49" s="103">
        <f>VLOOKUP(O49, 休日取得計画実績表!$B$15:$E$745,4, FALSE)</f>
        <v>0</v>
      </c>
      <c r="R49" s="40">
        <f t="shared" si="5"/>
        <v>46280</v>
      </c>
      <c r="S49" s="103" t="str">
        <f>VLOOKUP(R49, 休日取得計画実績表!$B$15:$E$745,2, FALSE)</f>
        <v>火</v>
      </c>
      <c r="T49" s="103">
        <f>VLOOKUP(R49, 休日取得計画実績表!$B$15:$E$745,4, FALSE)</f>
        <v>0</v>
      </c>
      <c r="U49" s="40">
        <f t="shared" si="6"/>
        <v>46310</v>
      </c>
      <c r="V49" s="103" t="str">
        <f>VLOOKUP(U49, 休日取得計画実績表!$B$15:$E$745,2, FALSE)</f>
        <v>木</v>
      </c>
      <c r="W49" s="103">
        <f>VLOOKUP(U49, 休日取得計画実績表!$B$15:$E$745,4, FALSE)</f>
        <v>0</v>
      </c>
      <c r="X49" s="40">
        <f t="shared" si="7"/>
        <v>46341</v>
      </c>
      <c r="Y49" s="103" t="str">
        <f>VLOOKUP(X49, 休日取得計画実績表!$B$15:$E$745,2, FALSE)</f>
        <v>日</v>
      </c>
      <c r="Z49" s="103" t="str">
        <f>VLOOKUP(X49, 休日取得計画実績表!$B$15:$E$745,4, FALSE)</f>
        <v>現場閉所</v>
      </c>
      <c r="AA49" s="40">
        <f t="shared" si="8"/>
        <v>46371</v>
      </c>
      <c r="AB49" s="103" t="str">
        <f>VLOOKUP(AA49, 休日取得計画実績表!$B$15:$E$745,2, FALSE)</f>
        <v>火</v>
      </c>
      <c r="AC49" s="103">
        <f>VLOOKUP(AA49, 休日取得計画実績表!$B$15:$E$745,4, FALSE)</f>
        <v>0</v>
      </c>
      <c r="AD49" s="40">
        <f t="shared" si="9"/>
        <v>46402</v>
      </c>
      <c r="AE49" s="103" t="str">
        <f>VLOOKUP(AD49, 休日取得計画実績表!$B$15:$E$745,2, FALSE)</f>
        <v>金</v>
      </c>
      <c r="AF49" s="103">
        <f>VLOOKUP(AD49, 休日取得計画実績表!$B$15:$E$745,4, FALSE)</f>
        <v>0</v>
      </c>
      <c r="AG49" s="40">
        <f t="shared" si="10"/>
        <v>46433</v>
      </c>
      <c r="AH49" s="103" t="str">
        <f>VLOOKUP(AG49, 休日取得計画実績表!$B$15:$E$745,2, FALSE)</f>
        <v>月</v>
      </c>
      <c r="AI49" s="103">
        <f>VLOOKUP(AG49, 休日取得計画実績表!$B$15:$E$745,4, FALSE)</f>
        <v>0</v>
      </c>
      <c r="AJ49" s="40">
        <f t="shared" si="11"/>
        <v>46461</v>
      </c>
      <c r="AK49" s="103" t="str">
        <f>VLOOKUP(AJ49, 休日取得計画実績表!$B$15:$E$745,2, FALSE)</f>
        <v>月</v>
      </c>
      <c r="AL49" s="103">
        <f>VLOOKUP(AJ49, 休日取得計画実績表!$B$15:$E$745,4, FALSE)</f>
        <v>0</v>
      </c>
      <c r="AM49" s="40">
        <f t="shared" si="12"/>
        <v>46492</v>
      </c>
      <c r="AN49" s="103" t="str">
        <f>VLOOKUP(AM49, 休日取得計画実績表!$B$15:$E$745,2, FALSE)</f>
        <v>木</v>
      </c>
      <c r="AO49" s="103">
        <f>VLOOKUP(AM49, 休日取得計画実績表!$B$15:$E$745,4, FALSE)</f>
        <v>0</v>
      </c>
      <c r="AP49" s="40">
        <f t="shared" si="13"/>
        <v>46522</v>
      </c>
      <c r="AQ49" s="103" t="str">
        <f>VLOOKUP(AP49, 休日取得計画実績表!$B$15:$E$745,2, FALSE)</f>
        <v>土</v>
      </c>
      <c r="AR49" s="103" t="str">
        <f>VLOOKUP(AP49, 休日取得計画実績表!$B$15:$E$745,4, FALSE)</f>
        <v>現場閉所</v>
      </c>
      <c r="AS49" s="40">
        <f t="shared" si="14"/>
        <v>46553</v>
      </c>
      <c r="AT49" s="103" t="str">
        <f>VLOOKUP(AS49, 休日取得計画実績表!$B$15:$E$745,2, FALSE)</f>
        <v>火</v>
      </c>
      <c r="AU49" s="103">
        <f>VLOOKUP(AS49, 休日取得計画実績表!$B$15:$E$745,4, FALSE)</f>
        <v>0</v>
      </c>
      <c r="AV49" s="40">
        <f t="shared" si="15"/>
        <v>46583</v>
      </c>
      <c r="AW49" s="103" t="str">
        <f>VLOOKUP(AV49, 休日取得計画実績表!$B$15:$E$745,2, FALSE)</f>
        <v>木</v>
      </c>
      <c r="AX49" s="103" t="str">
        <f>VLOOKUP(AV49, 休日取得計画実績表!$B$15:$E$745,4, FALSE)</f>
        <v>一時中止</v>
      </c>
      <c r="AY49" s="40">
        <f t="shared" si="16"/>
        <v>46614</v>
      </c>
      <c r="AZ49" s="103" t="str">
        <f>VLOOKUP(AY49, 休日取得計画実績表!$B$15:$E$745,2, FALSE)</f>
        <v>日</v>
      </c>
      <c r="BA49" s="103" t="str">
        <f>VLOOKUP(AY49, 休日取得計画実績表!$B$15:$E$745,4, FALSE)</f>
        <v>現場閉所</v>
      </c>
      <c r="BB49" s="40">
        <f t="shared" si="17"/>
        <v>46645</v>
      </c>
      <c r="BC49" s="103" t="str">
        <f>VLOOKUP(BB49, 休日取得計画実績表!$B$15:$E$745,2, FALSE)</f>
        <v>水</v>
      </c>
      <c r="BD49" s="103" t="str">
        <f>VLOOKUP(BB49, 休日取得計画実績表!$B$15:$E$745,4, FALSE)</f>
        <v>夏季休暇</v>
      </c>
      <c r="BE49" s="40">
        <f t="shared" si="18"/>
        <v>46675</v>
      </c>
      <c r="BF49" s="103" t="str">
        <f>VLOOKUP(BE49, 休日取得計画実績表!$B$15:$E$745,2, FALSE)</f>
        <v>金</v>
      </c>
      <c r="BG49" s="103">
        <f>VLOOKUP(BE49, 休日取得計画実績表!$B$15:$E$745,4, FALSE)</f>
        <v>0</v>
      </c>
      <c r="BH49" s="40">
        <f t="shared" si="19"/>
        <v>46706</v>
      </c>
      <c r="BI49" s="103" t="str">
        <f>VLOOKUP(BH49, 休日取得計画実績表!$B$15:$E$745,2, FALSE)</f>
        <v>月</v>
      </c>
      <c r="BJ49" s="103">
        <f>VLOOKUP(BH49, 休日取得計画実績表!$B$15:$E$745,4, FALSE)</f>
        <v>0</v>
      </c>
      <c r="BK49" s="40">
        <f t="shared" si="20"/>
        <v>46736</v>
      </c>
      <c r="BL49" s="103" t="str">
        <f>VLOOKUP(BK49, 休日取得計画実績表!$B$15:$E$745,2, FALSE)</f>
        <v>水</v>
      </c>
      <c r="BM49" s="103">
        <f>VLOOKUP(BK49, 休日取得計画実績表!$B$15:$E$745,4, FALSE)</f>
        <v>0</v>
      </c>
      <c r="BN49" s="40">
        <f t="shared" si="21"/>
        <v>46767</v>
      </c>
      <c r="BO49" s="103" t="str">
        <f>VLOOKUP(BN49, 休日取得計画実績表!$B$15:$E$745,2, FALSE)</f>
        <v>土</v>
      </c>
      <c r="BP49" s="103" t="str">
        <f>VLOOKUP(BN49, 休日取得計画実績表!$B$15:$E$745,4, FALSE)</f>
        <v>現場閉所</v>
      </c>
      <c r="BQ49" s="40">
        <f t="shared" si="22"/>
        <v>46798</v>
      </c>
      <c r="BR49" s="103" t="str">
        <f>VLOOKUP(BQ49, 休日取得計画実績表!$B$15:$E$745,2, FALSE)</f>
        <v>火</v>
      </c>
      <c r="BS49" s="103">
        <f>VLOOKUP(BQ49, 休日取得計画実績表!$B$15:$E$745,4, FALSE)</f>
        <v>0</v>
      </c>
      <c r="BT49" s="40">
        <f t="shared" si="23"/>
        <v>46827</v>
      </c>
      <c r="BU49" s="103" t="str">
        <f>VLOOKUP(BT49, 休日取得計画実績表!$B$15:$E$745,2, FALSE)</f>
        <v>水</v>
      </c>
      <c r="BV49" s="114">
        <f>VLOOKUP(BT49, 休日取得計画実績表!$B$15:$E$745,4, FALSE)</f>
        <v>0</v>
      </c>
    </row>
    <row r="50" spans="1:74">
      <c r="A50" s="49"/>
      <c r="B50" s="50"/>
      <c r="C50" s="40">
        <f t="shared" si="0"/>
        <v>46128</v>
      </c>
      <c r="D50" s="103" t="str">
        <f>VLOOKUP(C50, 休日取得計画実績表!$B$15:$E$745,2, FALSE)</f>
        <v>木</v>
      </c>
      <c r="E50" s="103" t="str">
        <f>VLOOKUP(C50, 休日取得計画実績表!$B$15:$E$745,4, FALSE)</f>
        <v>工場製作</v>
      </c>
      <c r="F50" s="40">
        <f t="shared" si="1"/>
        <v>46158</v>
      </c>
      <c r="G50" s="103" t="str">
        <f>VLOOKUP(F50, 休日取得計画実績表!$B$15:$E$745,2, FALSE)</f>
        <v>土</v>
      </c>
      <c r="H50" s="103" t="str">
        <f>VLOOKUP(F50, 休日取得計画実績表!$B$15:$E$745,4, FALSE)</f>
        <v>現場閉所</v>
      </c>
      <c r="I50" s="40">
        <f t="shared" si="2"/>
        <v>46189</v>
      </c>
      <c r="J50" s="103" t="str">
        <f>VLOOKUP(I50, 休日取得計画実績表!$B$15:$E$745,2, FALSE)</f>
        <v>火</v>
      </c>
      <c r="K50" s="103">
        <f>VLOOKUP(I50, 休日取得計画実績表!$B$15:$E$745,4, FALSE)</f>
        <v>0</v>
      </c>
      <c r="L50" s="40">
        <f t="shared" si="3"/>
        <v>46219</v>
      </c>
      <c r="M50" s="103" t="str">
        <f>VLOOKUP(L50, 休日取得計画実績表!$B$15:$E$745,2, FALSE)</f>
        <v>木</v>
      </c>
      <c r="N50" s="103">
        <f>VLOOKUP(L50, 休日取得計画実績表!$B$15:$E$745,4, FALSE)</f>
        <v>0</v>
      </c>
      <c r="O50" s="40">
        <f t="shared" si="4"/>
        <v>46250</v>
      </c>
      <c r="P50" s="103" t="str">
        <f>VLOOKUP(O50, 休日取得計画実績表!$B$15:$E$745,2, FALSE)</f>
        <v>日</v>
      </c>
      <c r="Q50" s="103" t="str">
        <f>VLOOKUP(O50, 休日取得計画実績表!$B$15:$E$745,4, FALSE)</f>
        <v>現場閉所</v>
      </c>
      <c r="R50" s="40">
        <f t="shared" si="5"/>
        <v>46281</v>
      </c>
      <c r="S50" s="103" t="str">
        <f>VLOOKUP(R50, 休日取得計画実績表!$B$15:$E$745,2, FALSE)</f>
        <v>水</v>
      </c>
      <c r="T50" s="103">
        <f>VLOOKUP(R50, 休日取得計画実績表!$B$15:$E$745,4, FALSE)</f>
        <v>0</v>
      </c>
      <c r="U50" s="40">
        <f t="shared" si="6"/>
        <v>46311</v>
      </c>
      <c r="V50" s="103" t="str">
        <f>VLOOKUP(U50, 休日取得計画実績表!$B$15:$E$745,2, FALSE)</f>
        <v>金</v>
      </c>
      <c r="W50" s="103">
        <f>VLOOKUP(U50, 休日取得計画実績表!$B$15:$E$745,4, FALSE)</f>
        <v>0</v>
      </c>
      <c r="X50" s="40">
        <f t="shared" si="7"/>
        <v>46342</v>
      </c>
      <c r="Y50" s="103" t="str">
        <f>VLOOKUP(X50, 休日取得計画実績表!$B$15:$E$745,2, FALSE)</f>
        <v>月</v>
      </c>
      <c r="Z50" s="103">
        <f>VLOOKUP(X50, 休日取得計画実績表!$B$15:$E$745,4, FALSE)</f>
        <v>0</v>
      </c>
      <c r="AA50" s="40">
        <f t="shared" si="8"/>
        <v>46372</v>
      </c>
      <c r="AB50" s="103" t="str">
        <f>VLOOKUP(AA50, 休日取得計画実績表!$B$15:$E$745,2, FALSE)</f>
        <v>水</v>
      </c>
      <c r="AC50" s="103">
        <f>VLOOKUP(AA50, 休日取得計画実績表!$B$15:$E$745,4, FALSE)</f>
        <v>0</v>
      </c>
      <c r="AD50" s="40">
        <f t="shared" si="9"/>
        <v>46403</v>
      </c>
      <c r="AE50" s="103" t="str">
        <f>VLOOKUP(AD50, 休日取得計画実績表!$B$15:$E$745,2, FALSE)</f>
        <v>土</v>
      </c>
      <c r="AF50" s="103" t="str">
        <f>VLOOKUP(AD50, 休日取得計画実績表!$B$15:$E$745,4, FALSE)</f>
        <v>現場閉所</v>
      </c>
      <c r="AG50" s="40">
        <f t="shared" si="10"/>
        <v>46434</v>
      </c>
      <c r="AH50" s="103" t="str">
        <f>VLOOKUP(AG50, 休日取得計画実績表!$B$15:$E$745,2, FALSE)</f>
        <v>火</v>
      </c>
      <c r="AI50" s="103">
        <f>VLOOKUP(AG50, 休日取得計画実績表!$B$15:$E$745,4, FALSE)</f>
        <v>0</v>
      </c>
      <c r="AJ50" s="40">
        <f t="shared" si="11"/>
        <v>46462</v>
      </c>
      <c r="AK50" s="103" t="str">
        <f>VLOOKUP(AJ50, 休日取得計画実績表!$B$15:$E$745,2, FALSE)</f>
        <v>火</v>
      </c>
      <c r="AL50" s="103">
        <f>VLOOKUP(AJ50, 休日取得計画実績表!$B$15:$E$745,4, FALSE)</f>
        <v>0</v>
      </c>
      <c r="AM50" s="40">
        <f t="shared" si="12"/>
        <v>46493</v>
      </c>
      <c r="AN50" s="103" t="str">
        <f>VLOOKUP(AM50, 休日取得計画実績表!$B$15:$E$745,2, FALSE)</f>
        <v>金</v>
      </c>
      <c r="AO50" s="103">
        <f>VLOOKUP(AM50, 休日取得計画実績表!$B$15:$E$745,4, FALSE)</f>
        <v>0</v>
      </c>
      <c r="AP50" s="40">
        <f t="shared" si="13"/>
        <v>46523</v>
      </c>
      <c r="AQ50" s="103" t="str">
        <f>VLOOKUP(AP50, 休日取得計画実績表!$B$15:$E$745,2, FALSE)</f>
        <v>日</v>
      </c>
      <c r="AR50" s="103" t="str">
        <f>VLOOKUP(AP50, 休日取得計画実績表!$B$15:$E$745,4, FALSE)</f>
        <v>現場閉所</v>
      </c>
      <c r="AS50" s="40">
        <f t="shared" si="14"/>
        <v>46554</v>
      </c>
      <c r="AT50" s="103" t="str">
        <f>VLOOKUP(AS50, 休日取得計画実績表!$B$15:$E$745,2, FALSE)</f>
        <v>水</v>
      </c>
      <c r="AU50" s="103">
        <f>VLOOKUP(AS50, 休日取得計画実績表!$B$15:$E$745,4, FALSE)</f>
        <v>0</v>
      </c>
      <c r="AV50" s="40">
        <f t="shared" si="15"/>
        <v>46584</v>
      </c>
      <c r="AW50" s="103" t="str">
        <f>VLOOKUP(AV50, 休日取得計画実績表!$B$15:$E$745,2, FALSE)</f>
        <v>金</v>
      </c>
      <c r="AX50" s="103" t="str">
        <f>VLOOKUP(AV50, 休日取得計画実績表!$B$15:$E$745,4, FALSE)</f>
        <v>一時中止</v>
      </c>
      <c r="AY50" s="40">
        <f t="shared" si="16"/>
        <v>46615</v>
      </c>
      <c r="AZ50" s="103" t="str">
        <f>VLOOKUP(AY50, 休日取得計画実績表!$B$15:$E$745,2, FALSE)</f>
        <v>月</v>
      </c>
      <c r="BA50" s="103">
        <f>VLOOKUP(AY50, 休日取得計画実績表!$B$15:$E$745,4, FALSE)</f>
        <v>0</v>
      </c>
      <c r="BB50" s="40">
        <f t="shared" si="17"/>
        <v>46646</v>
      </c>
      <c r="BC50" s="103" t="str">
        <f>VLOOKUP(BB50, 休日取得計画実績表!$B$15:$E$745,2, FALSE)</f>
        <v>木</v>
      </c>
      <c r="BD50" s="103">
        <f>VLOOKUP(BB50, 休日取得計画実績表!$B$15:$E$745,4, FALSE)</f>
        <v>0</v>
      </c>
      <c r="BE50" s="40">
        <f t="shared" si="18"/>
        <v>46676</v>
      </c>
      <c r="BF50" s="103" t="str">
        <f>VLOOKUP(BE50, 休日取得計画実績表!$B$15:$E$745,2, FALSE)</f>
        <v>土</v>
      </c>
      <c r="BG50" s="103" t="str">
        <f>VLOOKUP(BE50, 休日取得計画実績表!$B$15:$E$745,4, FALSE)</f>
        <v>現場閉所</v>
      </c>
      <c r="BH50" s="40">
        <f t="shared" si="19"/>
        <v>46707</v>
      </c>
      <c r="BI50" s="103" t="str">
        <f>VLOOKUP(BH50, 休日取得計画実績表!$B$15:$E$745,2, FALSE)</f>
        <v>火</v>
      </c>
      <c r="BJ50" s="103">
        <f>VLOOKUP(BH50, 休日取得計画実績表!$B$15:$E$745,4, FALSE)</f>
        <v>0</v>
      </c>
      <c r="BK50" s="40">
        <f t="shared" si="20"/>
        <v>46737</v>
      </c>
      <c r="BL50" s="103" t="str">
        <f>VLOOKUP(BK50, 休日取得計画実績表!$B$15:$E$745,2, FALSE)</f>
        <v>木</v>
      </c>
      <c r="BM50" s="103">
        <f>VLOOKUP(BK50, 休日取得計画実績表!$B$15:$E$745,4, FALSE)</f>
        <v>0</v>
      </c>
      <c r="BN50" s="40">
        <f t="shared" si="21"/>
        <v>46768</v>
      </c>
      <c r="BO50" s="103" t="str">
        <f>VLOOKUP(BN50, 休日取得計画実績表!$B$15:$E$745,2, FALSE)</f>
        <v>日</v>
      </c>
      <c r="BP50" s="103" t="str">
        <f>VLOOKUP(BN50, 休日取得計画実績表!$B$15:$E$745,4, FALSE)</f>
        <v>現場閉所</v>
      </c>
      <c r="BQ50" s="40">
        <f t="shared" si="22"/>
        <v>46799</v>
      </c>
      <c r="BR50" s="103" t="str">
        <f>VLOOKUP(BQ50, 休日取得計画実績表!$B$15:$E$745,2, FALSE)</f>
        <v>水</v>
      </c>
      <c r="BS50" s="103">
        <f>VLOOKUP(BQ50, 休日取得計画実績表!$B$15:$E$745,4, FALSE)</f>
        <v>0</v>
      </c>
      <c r="BT50" s="40">
        <f t="shared" si="23"/>
        <v>46828</v>
      </c>
      <c r="BU50" s="103" t="str">
        <f>VLOOKUP(BT50, 休日取得計画実績表!$B$15:$E$745,2, FALSE)</f>
        <v>木</v>
      </c>
      <c r="BV50" s="114">
        <f>VLOOKUP(BT50, 休日取得計画実績表!$B$15:$E$745,4, FALSE)</f>
        <v>0</v>
      </c>
    </row>
    <row r="51" spans="1:74">
      <c r="A51" s="49"/>
      <c r="B51" s="50"/>
      <c r="C51" s="40">
        <f t="shared" si="0"/>
        <v>46129</v>
      </c>
      <c r="D51" s="103" t="str">
        <f>VLOOKUP(C51, 休日取得計画実績表!$B$15:$E$745,2, FALSE)</f>
        <v>金</v>
      </c>
      <c r="E51" s="103" t="str">
        <f>VLOOKUP(C51, 休日取得計画実績表!$B$15:$E$745,4, FALSE)</f>
        <v>工場製作</v>
      </c>
      <c r="F51" s="40">
        <f t="shared" si="1"/>
        <v>46159</v>
      </c>
      <c r="G51" s="103" t="str">
        <f>VLOOKUP(F51, 休日取得計画実績表!$B$15:$E$745,2, FALSE)</f>
        <v>日</v>
      </c>
      <c r="H51" s="103" t="str">
        <f>VLOOKUP(F51, 休日取得計画実績表!$B$15:$E$745,4, FALSE)</f>
        <v>現場閉所</v>
      </c>
      <c r="I51" s="40">
        <f t="shared" si="2"/>
        <v>46190</v>
      </c>
      <c r="J51" s="103" t="str">
        <f>VLOOKUP(I51, 休日取得計画実績表!$B$15:$E$745,2, FALSE)</f>
        <v>水</v>
      </c>
      <c r="K51" s="103">
        <f>VLOOKUP(I51, 休日取得計画実績表!$B$15:$E$745,4, FALSE)</f>
        <v>0</v>
      </c>
      <c r="L51" s="40">
        <f t="shared" si="3"/>
        <v>46220</v>
      </c>
      <c r="M51" s="103" t="str">
        <f>VLOOKUP(L51, 休日取得計画実績表!$B$15:$E$745,2, FALSE)</f>
        <v>金</v>
      </c>
      <c r="N51" s="103">
        <f>VLOOKUP(L51, 休日取得計画実績表!$B$15:$E$745,4, FALSE)</f>
        <v>0</v>
      </c>
      <c r="O51" s="40">
        <f t="shared" si="4"/>
        <v>46251</v>
      </c>
      <c r="P51" s="103" t="str">
        <f>VLOOKUP(O51, 休日取得計画実績表!$B$15:$E$745,2, FALSE)</f>
        <v>月</v>
      </c>
      <c r="Q51" s="103">
        <f>VLOOKUP(O51, 休日取得計画実績表!$B$15:$E$745,4, FALSE)</f>
        <v>0</v>
      </c>
      <c r="R51" s="40">
        <f t="shared" si="5"/>
        <v>46282</v>
      </c>
      <c r="S51" s="103" t="str">
        <f>VLOOKUP(R51, 休日取得計画実績表!$B$15:$E$745,2, FALSE)</f>
        <v>木</v>
      </c>
      <c r="T51" s="103">
        <f>VLOOKUP(R51, 休日取得計画実績表!$B$15:$E$745,4, FALSE)</f>
        <v>0</v>
      </c>
      <c r="U51" s="40">
        <f t="shared" si="6"/>
        <v>46312</v>
      </c>
      <c r="V51" s="103" t="str">
        <f>VLOOKUP(U51, 休日取得計画実績表!$B$15:$E$745,2, FALSE)</f>
        <v>土</v>
      </c>
      <c r="W51" s="103" t="str">
        <f>VLOOKUP(U51, 休日取得計画実績表!$B$15:$E$745,4, FALSE)</f>
        <v>現場閉所</v>
      </c>
      <c r="X51" s="40">
        <f t="shared" si="7"/>
        <v>46343</v>
      </c>
      <c r="Y51" s="103" t="str">
        <f>VLOOKUP(X51, 休日取得計画実績表!$B$15:$E$745,2, FALSE)</f>
        <v>火</v>
      </c>
      <c r="Z51" s="103">
        <f>VLOOKUP(X51, 休日取得計画実績表!$B$15:$E$745,4, FALSE)</f>
        <v>0</v>
      </c>
      <c r="AA51" s="40">
        <f t="shared" si="8"/>
        <v>46373</v>
      </c>
      <c r="AB51" s="103" t="str">
        <f>VLOOKUP(AA51, 休日取得計画実績表!$B$15:$E$745,2, FALSE)</f>
        <v>木</v>
      </c>
      <c r="AC51" s="103">
        <f>VLOOKUP(AA51, 休日取得計画実績表!$B$15:$E$745,4, FALSE)</f>
        <v>0</v>
      </c>
      <c r="AD51" s="40">
        <f t="shared" si="9"/>
        <v>46404</v>
      </c>
      <c r="AE51" s="103" t="str">
        <f>VLOOKUP(AD51, 休日取得計画実績表!$B$15:$E$745,2, FALSE)</f>
        <v>日</v>
      </c>
      <c r="AF51" s="103" t="str">
        <f>VLOOKUP(AD51, 休日取得計画実績表!$B$15:$E$745,4, FALSE)</f>
        <v>現場閉所</v>
      </c>
      <c r="AG51" s="40">
        <f t="shared" si="10"/>
        <v>46435</v>
      </c>
      <c r="AH51" s="103" t="str">
        <f>VLOOKUP(AG51, 休日取得計画実績表!$B$15:$E$745,2, FALSE)</f>
        <v>水</v>
      </c>
      <c r="AI51" s="103">
        <f>VLOOKUP(AG51, 休日取得計画実績表!$B$15:$E$745,4, FALSE)</f>
        <v>0</v>
      </c>
      <c r="AJ51" s="40">
        <f t="shared" si="11"/>
        <v>46463</v>
      </c>
      <c r="AK51" s="103" t="str">
        <f>VLOOKUP(AJ51, 休日取得計画実績表!$B$15:$E$745,2, FALSE)</f>
        <v>水</v>
      </c>
      <c r="AL51" s="103">
        <f>VLOOKUP(AJ51, 休日取得計画実績表!$B$15:$E$745,4, FALSE)</f>
        <v>0</v>
      </c>
      <c r="AM51" s="40">
        <f t="shared" si="12"/>
        <v>46494</v>
      </c>
      <c r="AN51" s="103" t="str">
        <f>VLOOKUP(AM51, 休日取得計画実績表!$B$15:$E$745,2, FALSE)</f>
        <v>土</v>
      </c>
      <c r="AO51" s="103" t="str">
        <f>VLOOKUP(AM51, 休日取得計画実績表!$B$15:$E$745,4, FALSE)</f>
        <v>現場閉所</v>
      </c>
      <c r="AP51" s="40">
        <f t="shared" si="13"/>
        <v>46524</v>
      </c>
      <c r="AQ51" s="103" t="str">
        <f>VLOOKUP(AP51, 休日取得計画実績表!$B$15:$E$745,2, FALSE)</f>
        <v>月</v>
      </c>
      <c r="AR51" s="103">
        <f>VLOOKUP(AP51, 休日取得計画実績表!$B$15:$E$745,4, FALSE)</f>
        <v>0</v>
      </c>
      <c r="AS51" s="40">
        <f t="shared" si="14"/>
        <v>46555</v>
      </c>
      <c r="AT51" s="103" t="str">
        <f>VLOOKUP(AS51, 休日取得計画実績表!$B$15:$E$745,2, FALSE)</f>
        <v>木</v>
      </c>
      <c r="AU51" s="103">
        <f>VLOOKUP(AS51, 休日取得計画実績表!$B$15:$E$745,4, FALSE)</f>
        <v>0</v>
      </c>
      <c r="AV51" s="40">
        <f t="shared" si="15"/>
        <v>46585</v>
      </c>
      <c r="AW51" s="103" t="str">
        <f>VLOOKUP(AV51, 休日取得計画実績表!$B$15:$E$745,2, FALSE)</f>
        <v>土</v>
      </c>
      <c r="AX51" s="103" t="str">
        <f>VLOOKUP(AV51, 休日取得計画実績表!$B$15:$E$745,4, FALSE)</f>
        <v>現場閉所</v>
      </c>
      <c r="AY51" s="40">
        <f t="shared" si="16"/>
        <v>46616</v>
      </c>
      <c r="AZ51" s="103" t="str">
        <f>VLOOKUP(AY51, 休日取得計画実績表!$B$15:$E$745,2, FALSE)</f>
        <v>火</v>
      </c>
      <c r="BA51" s="103">
        <f>VLOOKUP(AY51, 休日取得計画実績表!$B$15:$E$745,4, FALSE)</f>
        <v>0</v>
      </c>
      <c r="BB51" s="40">
        <f t="shared" si="17"/>
        <v>46647</v>
      </c>
      <c r="BC51" s="103" t="str">
        <f>VLOOKUP(BB51, 休日取得計画実績表!$B$15:$E$745,2, FALSE)</f>
        <v>金</v>
      </c>
      <c r="BD51" s="103">
        <f>VLOOKUP(BB51, 休日取得計画実績表!$B$15:$E$745,4, FALSE)</f>
        <v>0</v>
      </c>
      <c r="BE51" s="40">
        <f t="shared" si="18"/>
        <v>46677</v>
      </c>
      <c r="BF51" s="103" t="str">
        <f>VLOOKUP(BE51, 休日取得計画実績表!$B$15:$E$745,2, FALSE)</f>
        <v>日</v>
      </c>
      <c r="BG51" s="103" t="str">
        <f>VLOOKUP(BE51, 休日取得計画実績表!$B$15:$E$745,4, FALSE)</f>
        <v>現場閉所</v>
      </c>
      <c r="BH51" s="40">
        <f t="shared" si="19"/>
        <v>46708</v>
      </c>
      <c r="BI51" s="103" t="str">
        <f>VLOOKUP(BH51, 休日取得計画実績表!$B$15:$E$745,2, FALSE)</f>
        <v>水</v>
      </c>
      <c r="BJ51" s="103">
        <f>VLOOKUP(BH51, 休日取得計画実績表!$B$15:$E$745,4, FALSE)</f>
        <v>0</v>
      </c>
      <c r="BK51" s="40">
        <f t="shared" si="20"/>
        <v>46738</v>
      </c>
      <c r="BL51" s="103" t="str">
        <f>VLOOKUP(BK51, 休日取得計画実績表!$B$15:$E$745,2, FALSE)</f>
        <v>金</v>
      </c>
      <c r="BM51" s="103">
        <f>VLOOKUP(BK51, 休日取得計画実績表!$B$15:$E$745,4, FALSE)</f>
        <v>0</v>
      </c>
      <c r="BN51" s="40">
        <f t="shared" si="21"/>
        <v>46769</v>
      </c>
      <c r="BO51" s="103" t="str">
        <f>VLOOKUP(BN51, 休日取得計画実績表!$B$15:$E$745,2, FALSE)</f>
        <v>月</v>
      </c>
      <c r="BP51" s="103">
        <f>VLOOKUP(BN51, 休日取得計画実績表!$B$15:$E$745,4, FALSE)</f>
        <v>0</v>
      </c>
      <c r="BQ51" s="40">
        <f t="shared" si="22"/>
        <v>46800</v>
      </c>
      <c r="BR51" s="103" t="str">
        <f>VLOOKUP(BQ51, 休日取得計画実績表!$B$15:$E$745,2, FALSE)</f>
        <v>木</v>
      </c>
      <c r="BS51" s="103">
        <f>VLOOKUP(BQ51, 休日取得計画実績表!$B$15:$E$745,4, FALSE)</f>
        <v>0</v>
      </c>
      <c r="BT51" s="40">
        <f t="shared" si="23"/>
        <v>46829</v>
      </c>
      <c r="BU51" s="103" t="str">
        <f>VLOOKUP(BT51, 休日取得計画実績表!$B$15:$E$745,2, FALSE)</f>
        <v>金</v>
      </c>
      <c r="BV51" s="114">
        <f>VLOOKUP(BT51, 休日取得計画実績表!$B$15:$E$745,4, FALSE)</f>
        <v>0</v>
      </c>
    </row>
    <row r="52" spans="1:74">
      <c r="A52" s="49"/>
      <c r="B52" s="50"/>
      <c r="C52" s="40">
        <f t="shared" si="0"/>
        <v>46130</v>
      </c>
      <c r="D52" s="103" t="str">
        <f>VLOOKUP(C52, 休日取得計画実績表!$B$15:$E$745,2, FALSE)</f>
        <v>土</v>
      </c>
      <c r="E52" s="103" t="str">
        <f>VLOOKUP(C52, 休日取得計画実績表!$B$15:$E$745,4, FALSE)</f>
        <v>工場製作</v>
      </c>
      <c r="F52" s="40">
        <f t="shared" si="1"/>
        <v>46160</v>
      </c>
      <c r="G52" s="103" t="str">
        <f>VLOOKUP(F52, 休日取得計画実績表!$B$15:$E$745,2, FALSE)</f>
        <v>月</v>
      </c>
      <c r="H52" s="103">
        <f>VLOOKUP(F52, 休日取得計画実績表!$B$15:$E$745,4, FALSE)</f>
        <v>0</v>
      </c>
      <c r="I52" s="40">
        <f t="shared" si="2"/>
        <v>46191</v>
      </c>
      <c r="J52" s="103" t="str">
        <f>VLOOKUP(I52, 休日取得計画実績表!$B$15:$E$745,2, FALSE)</f>
        <v>木</v>
      </c>
      <c r="K52" s="103">
        <f>VLOOKUP(I52, 休日取得計画実績表!$B$15:$E$745,4, FALSE)</f>
        <v>0</v>
      </c>
      <c r="L52" s="40">
        <f t="shared" si="3"/>
        <v>46221</v>
      </c>
      <c r="M52" s="103" t="str">
        <f>VLOOKUP(L52, 休日取得計画実績表!$B$15:$E$745,2, FALSE)</f>
        <v>土</v>
      </c>
      <c r="N52" s="103" t="str">
        <f>VLOOKUP(L52, 休日取得計画実績表!$B$15:$E$745,4, FALSE)</f>
        <v>現場閉所</v>
      </c>
      <c r="O52" s="40">
        <f t="shared" si="4"/>
        <v>46252</v>
      </c>
      <c r="P52" s="103" t="str">
        <f>VLOOKUP(O52, 休日取得計画実績表!$B$15:$E$745,2, FALSE)</f>
        <v>火</v>
      </c>
      <c r="Q52" s="103">
        <f>VLOOKUP(O52, 休日取得計画実績表!$B$15:$E$745,4, FALSE)</f>
        <v>0</v>
      </c>
      <c r="R52" s="40">
        <f t="shared" si="5"/>
        <v>46283</v>
      </c>
      <c r="S52" s="103" t="str">
        <f>VLOOKUP(R52, 休日取得計画実績表!$B$15:$E$745,2, FALSE)</f>
        <v>金</v>
      </c>
      <c r="T52" s="103">
        <f>VLOOKUP(R52, 休日取得計画実績表!$B$15:$E$745,4, FALSE)</f>
        <v>0</v>
      </c>
      <c r="U52" s="40">
        <f t="shared" si="6"/>
        <v>46313</v>
      </c>
      <c r="V52" s="103" t="str">
        <f>VLOOKUP(U52, 休日取得計画実績表!$B$15:$E$745,2, FALSE)</f>
        <v>日</v>
      </c>
      <c r="W52" s="103" t="str">
        <f>VLOOKUP(U52, 休日取得計画実績表!$B$15:$E$745,4, FALSE)</f>
        <v>現場閉所</v>
      </c>
      <c r="X52" s="40">
        <f t="shared" si="7"/>
        <v>46344</v>
      </c>
      <c r="Y52" s="103" t="str">
        <f>VLOOKUP(X52, 休日取得計画実績表!$B$15:$E$745,2, FALSE)</f>
        <v>水</v>
      </c>
      <c r="Z52" s="103">
        <f>VLOOKUP(X52, 休日取得計画実績表!$B$15:$E$745,4, FALSE)</f>
        <v>0</v>
      </c>
      <c r="AA52" s="40">
        <f t="shared" si="8"/>
        <v>46374</v>
      </c>
      <c r="AB52" s="103" t="str">
        <f>VLOOKUP(AA52, 休日取得計画実績表!$B$15:$E$745,2, FALSE)</f>
        <v>金</v>
      </c>
      <c r="AC52" s="103">
        <f>VLOOKUP(AA52, 休日取得計画実績表!$B$15:$E$745,4, FALSE)</f>
        <v>0</v>
      </c>
      <c r="AD52" s="40">
        <f t="shared" si="9"/>
        <v>46405</v>
      </c>
      <c r="AE52" s="103" t="str">
        <f>VLOOKUP(AD52, 休日取得計画実績表!$B$15:$E$745,2, FALSE)</f>
        <v>月</v>
      </c>
      <c r="AF52" s="103">
        <f>VLOOKUP(AD52, 休日取得計画実績表!$B$15:$E$745,4, FALSE)</f>
        <v>0</v>
      </c>
      <c r="AG52" s="40">
        <f t="shared" si="10"/>
        <v>46436</v>
      </c>
      <c r="AH52" s="103" t="str">
        <f>VLOOKUP(AG52, 休日取得計画実績表!$B$15:$E$745,2, FALSE)</f>
        <v>木</v>
      </c>
      <c r="AI52" s="103">
        <f>VLOOKUP(AG52, 休日取得計画実績表!$B$15:$E$745,4, FALSE)</f>
        <v>0</v>
      </c>
      <c r="AJ52" s="40">
        <f t="shared" si="11"/>
        <v>46464</v>
      </c>
      <c r="AK52" s="103" t="str">
        <f>VLOOKUP(AJ52, 休日取得計画実績表!$B$15:$E$745,2, FALSE)</f>
        <v>木</v>
      </c>
      <c r="AL52" s="103">
        <f>VLOOKUP(AJ52, 休日取得計画実績表!$B$15:$E$745,4, FALSE)</f>
        <v>0</v>
      </c>
      <c r="AM52" s="40">
        <f t="shared" si="12"/>
        <v>46495</v>
      </c>
      <c r="AN52" s="103" t="str">
        <f>VLOOKUP(AM52, 休日取得計画実績表!$B$15:$E$745,2, FALSE)</f>
        <v>日</v>
      </c>
      <c r="AO52" s="103" t="str">
        <f>VLOOKUP(AM52, 休日取得計画実績表!$B$15:$E$745,4, FALSE)</f>
        <v>現場閉所</v>
      </c>
      <c r="AP52" s="40">
        <f t="shared" si="13"/>
        <v>46525</v>
      </c>
      <c r="AQ52" s="103" t="str">
        <f>VLOOKUP(AP52, 休日取得計画実績表!$B$15:$E$745,2, FALSE)</f>
        <v>火</v>
      </c>
      <c r="AR52" s="103">
        <f>VLOOKUP(AP52, 休日取得計画実績表!$B$15:$E$745,4, FALSE)</f>
        <v>0</v>
      </c>
      <c r="AS52" s="40">
        <f t="shared" si="14"/>
        <v>46556</v>
      </c>
      <c r="AT52" s="103" t="str">
        <f>VLOOKUP(AS52, 休日取得計画実績表!$B$15:$E$745,2, FALSE)</f>
        <v>金</v>
      </c>
      <c r="AU52" s="103">
        <f>VLOOKUP(AS52, 休日取得計画実績表!$B$15:$E$745,4, FALSE)</f>
        <v>0</v>
      </c>
      <c r="AV52" s="40">
        <f t="shared" si="15"/>
        <v>46586</v>
      </c>
      <c r="AW52" s="103" t="str">
        <f>VLOOKUP(AV52, 休日取得計画実績表!$B$15:$E$745,2, FALSE)</f>
        <v>日</v>
      </c>
      <c r="AX52" s="103" t="str">
        <f>VLOOKUP(AV52, 休日取得計画実績表!$B$15:$E$745,4, FALSE)</f>
        <v>現場閉所</v>
      </c>
      <c r="AY52" s="40">
        <f t="shared" si="16"/>
        <v>46617</v>
      </c>
      <c r="AZ52" s="103" t="str">
        <f>VLOOKUP(AY52, 休日取得計画実績表!$B$15:$E$745,2, FALSE)</f>
        <v>水</v>
      </c>
      <c r="BA52" s="103">
        <f>VLOOKUP(AY52, 休日取得計画実績表!$B$15:$E$745,4, FALSE)</f>
        <v>0</v>
      </c>
      <c r="BB52" s="40">
        <f t="shared" si="17"/>
        <v>46648</v>
      </c>
      <c r="BC52" s="103" t="str">
        <f>VLOOKUP(BB52, 休日取得計画実績表!$B$15:$E$745,2, FALSE)</f>
        <v>土</v>
      </c>
      <c r="BD52" s="103" t="str">
        <f>VLOOKUP(BB52, 休日取得計画実績表!$B$15:$E$745,4, FALSE)</f>
        <v>現場閉所</v>
      </c>
      <c r="BE52" s="40">
        <f t="shared" si="18"/>
        <v>46678</v>
      </c>
      <c r="BF52" s="103" t="str">
        <f>VLOOKUP(BE52, 休日取得計画実績表!$B$15:$E$745,2, FALSE)</f>
        <v>月</v>
      </c>
      <c r="BG52" s="103">
        <f>VLOOKUP(BE52, 休日取得計画実績表!$B$15:$E$745,4, FALSE)</f>
        <v>0</v>
      </c>
      <c r="BH52" s="40">
        <f t="shared" si="19"/>
        <v>46709</v>
      </c>
      <c r="BI52" s="103" t="str">
        <f>VLOOKUP(BH52, 休日取得計画実績表!$B$15:$E$745,2, FALSE)</f>
        <v>木</v>
      </c>
      <c r="BJ52" s="103">
        <f>VLOOKUP(BH52, 休日取得計画実績表!$B$15:$E$745,4, FALSE)</f>
        <v>0</v>
      </c>
      <c r="BK52" s="40">
        <f t="shared" si="20"/>
        <v>46739</v>
      </c>
      <c r="BL52" s="103" t="str">
        <f>VLOOKUP(BK52, 休日取得計画実績表!$B$15:$E$745,2, FALSE)</f>
        <v>土</v>
      </c>
      <c r="BM52" s="103" t="str">
        <f>VLOOKUP(BK52, 休日取得計画実績表!$B$15:$E$745,4, FALSE)</f>
        <v>現場閉所</v>
      </c>
      <c r="BN52" s="40">
        <f t="shared" si="21"/>
        <v>46770</v>
      </c>
      <c r="BO52" s="103" t="str">
        <f>VLOOKUP(BN52, 休日取得計画実績表!$B$15:$E$745,2, FALSE)</f>
        <v>火</v>
      </c>
      <c r="BP52" s="103">
        <f>VLOOKUP(BN52, 休日取得計画実績表!$B$15:$E$745,4, FALSE)</f>
        <v>0</v>
      </c>
      <c r="BQ52" s="40">
        <f t="shared" si="22"/>
        <v>46801</v>
      </c>
      <c r="BR52" s="103" t="str">
        <f>VLOOKUP(BQ52, 休日取得計画実績表!$B$15:$E$745,2, FALSE)</f>
        <v>金</v>
      </c>
      <c r="BS52" s="103">
        <f>VLOOKUP(BQ52, 休日取得計画実績表!$B$15:$E$745,4, FALSE)</f>
        <v>0</v>
      </c>
      <c r="BT52" s="40">
        <f t="shared" si="23"/>
        <v>46830</v>
      </c>
      <c r="BU52" s="103" t="str">
        <f>VLOOKUP(BT52, 休日取得計画実績表!$B$15:$E$745,2, FALSE)</f>
        <v>土</v>
      </c>
      <c r="BV52" s="114" t="str">
        <f>VLOOKUP(BT52, 休日取得計画実績表!$B$15:$E$745,4, FALSE)</f>
        <v>現場閉所</v>
      </c>
    </row>
    <row r="53" spans="1:74">
      <c r="A53" s="49"/>
      <c r="B53" s="50"/>
      <c r="C53" s="40">
        <f t="shared" si="0"/>
        <v>46131</v>
      </c>
      <c r="D53" s="103" t="str">
        <f>VLOOKUP(C53, 休日取得計画実績表!$B$15:$E$745,2, FALSE)</f>
        <v>日</v>
      </c>
      <c r="E53" s="103" t="str">
        <f>VLOOKUP(C53, 休日取得計画実績表!$B$15:$E$745,4, FALSE)</f>
        <v>工場製作</v>
      </c>
      <c r="F53" s="40">
        <f t="shared" si="1"/>
        <v>46161</v>
      </c>
      <c r="G53" s="103" t="str">
        <f>VLOOKUP(F53, 休日取得計画実績表!$B$15:$E$745,2, FALSE)</f>
        <v>火</v>
      </c>
      <c r="H53" s="103">
        <f>VLOOKUP(F53, 休日取得計画実績表!$B$15:$E$745,4, FALSE)</f>
        <v>0</v>
      </c>
      <c r="I53" s="40">
        <f t="shared" si="2"/>
        <v>46192</v>
      </c>
      <c r="J53" s="103" t="str">
        <f>VLOOKUP(I53, 休日取得計画実績表!$B$15:$E$745,2, FALSE)</f>
        <v>金</v>
      </c>
      <c r="K53" s="103">
        <f>VLOOKUP(I53, 休日取得計画実績表!$B$15:$E$745,4, FALSE)</f>
        <v>0</v>
      </c>
      <c r="L53" s="40">
        <f t="shared" si="3"/>
        <v>46222</v>
      </c>
      <c r="M53" s="103" t="str">
        <f>VLOOKUP(L53, 休日取得計画実績表!$B$15:$E$745,2, FALSE)</f>
        <v>日</v>
      </c>
      <c r="N53" s="103" t="str">
        <f>VLOOKUP(L53, 休日取得計画実績表!$B$15:$E$745,4, FALSE)</f>
        <v>現場閉所</v>
      </c>
      <c r="O53" s="40">
        <f t="shared" si="4"/>
        <v>46253</v>
      </c>
      <c r="P53" s="103" t="str">
        <f>VLOOKUP(O53, 休日取得計画実績表!$B$15:$E$745,2, FALSE)</f>
        <v>水</v>
      </c>
      <c r="Q53" s="103">
        <f>VLOOKUP(O53, 休日取得計画実績表!$B$15:$E$745,4, FALSE)</f>
        <v>0</v>
      </c>
      <c r="R53" s="40">
        <f t="shared" si="5"/>
        <v>46284</v>
      </c>
      <c r="S53" s="103" t="str">
        <f>VLOOKUP(R53, 休日取得計画実績表!$B$15:$E$745,2, FALSE)</f>
        <v>土</v>
      </c>
      <c r="T53" s="103" t="str">
        <f>VLOOKUP(R53, 休日取得計画実績表!$B$15:$E$745,4, FALSE)</f>
        <v>現場閉所</v>
      </c>
      <c r="U53" s="40">
        <f t="shared" si="6"/>
        <v>46314</v>
      </c>
      <c r="V53" s="103" t="str">
        <f>VLOOKUP(U53, 休日取得計画実績表!$B$15:$E$745,2, FALSE)</f>
        <v>月</v>
      </c>
      <c r="W53" s="103">
        <f>VLOOKUP(U53, 休日取得計画実績表!$B$15:$E$745,4, FALSE)</f>
        <v>0</v>
      </c>
      <c r="X53" s="40">
        <f t="shared" si="7"/>
        <v>46345</v>
      </c>
      <c r="Y53" s="103" t="str">
        <f>VLOOKUP(X53, 休日取得計画実績表!$B$15:$E$745,2, FALSE)</f>
        <v>木</v>
      </c>
      <c r="Z53" s="103">
        <f>VLOOKUP(X53, 休日取得計画実績表!$B$15:$E$745,4, FALSE)</f>
        <v>0</v>
      </c>
      <c r="AA53" s="40">
        <f t="shared" si="8"/>
        <v>46375</v>
      </c>
      <c r="AB53" s="103" t="str">
        <f>VLOOKUP(AA53, 休日取得計画実績表!$B$15:$E$745,2, FALSE)</f>
        <v>土</v>
      </c>
      <c r="AC53" s="103" t="str">
        <f>VLOOKUP(AA53, 休日取得計画実績表!$B$15:$E$745,4, FALSE)</f>
        <v>現場閉所</v>
      </c>
      <c r="AD53" s="40">
        <f t="shared" si="9"/>
        <v>46406</v>
      </c>
      <c r="AE53" s="103" t="str">
        <f>VLOOKUP(AD53, 休日取得計画実績表!$B$15:$E$745,2, FALSE)</f>
        <v>火</v>
      </c>
      <c r="AF53" s="103">
        <f>VLOOKUP(AD53, 休日取得計画実績表!$B$15:$E$745,4, FALSE)</f>
        <v>0</v>
      </c>
      <c r="AG53" s="40">
        <f t="shared" si="10"/>
        <v>46437</v>
      </c>
      <c r="AH53" s="103" t="str">
        <f>VLOOKUP(AG53, 休日取得計画実績表!$B$15:$E$745,2, FALSE)</f>
        <v>金</v>
      </c>
      <c r="AI53" s="103">
        <f>VLOOKUP(AG53, 休日取得計画実績表!$B$15:$E$745,4, FALSE)</f>
        <v>0</v>
      </c>
      <c r="AJ53" s="40">
        <f t="shared" si="11"/>
        <v>46465</v>
      </c>
      <c r="AK53" s="103" t="str">
        <f>VLOOKUP(AJ53, 休日取得計画実績表!$B$15:$E$745,2, FALSE)</f>
        <v>金</v>
      </c>
      <c r="AL53" s="103">
        <f>VLOOKUP(AJ53, 休日取得計画実績表!$B$15:$E$745,4, FALSE)</f>
        <v>0</v>
      </c>
      <c r="AM53" s="40">
        <f t="shared" si="12"/>
        <v>46496</v>
      </c>
      <c r="AN53" s="103" t="str">
        <f>VLOOKUP(AM53, 休日取得計画実績表!$B$15:$E$745,2, FALSE)</f>
        <v>月</v>
      </c>
      <c r="AO53" s="103">
        <f>VLOOKUP(AM53, 休日取得計画実績表!$B$15:$E$745,4, FALSE)</f>
        <v>0</v>
      </c>
      <c r="AP53" s="40">
        <f t="shared" si="13"/>
        <v>46526</v>
      </c>
      <c r="AQ53" s="103" t="str">
        <f>VLOOKUP(AP53, 休日取得計画実績表!$B$15:$E$745,2, FALSE)</f>
        <v>水</v>
      </c>
      <c r="AR53" s="103">
        <f>VLOOKUP(AP53, 休日取得計画実績表!$B$15:$E$745,4, FALSE)</f>
        <v>0</v>
      </c>
      <c r="AS53" s="40">
        <f t="shared" si="14"/>
        <v>46557</v>
      </c>
      <c r="AT53" s="103" t="str">
        <f>VLOOKUP(AS53, 休日取得計画実績表!$B$15:$E$745,2, FALSE)</f>
        <v>土</v>
      </c>
      <c r="AU53" s="103" t="str">
        <f>VLOOKUP(AS53, 休日取得計画実績表!$B$15:$E$745,4, FALSE)</f>
        <v>現場閉所</v>
      </c>
      <c r="AV53" s="40">
        <f t="shared" si="15"/>
        <v>46587</v>
      </c>
      <c r="AW53" s="103" t="str">
        <f>VLOOKUP(AV53, 休日取得計画実績表!$B$15:$E$745,2, FALSE)</f>
        <v>月</v>
      </c>
      <c r="AX53" s="103">
        <f>VLOOKUP(AV53, 休日取得計画実績表!$B$15:$E$745,4, FALSE)</f>
        <v>0</v>
      </c>
      <c r="AY53" s="40">
        <f t="shared" si="16"/>
        <v>46618</v>
      </c>
      <c r="AZ53" s="103" t="str">
        <f>VLOOKUP(AY53, 休日取得計画実績表!$B$15:$E$745,2, FALSE)</f>
        <v>木</v>
      </c>
      <c r="BA53" s="103">
        <f>VLOOKUP(AY53, 休日取得計画実績表!$B$15:$E$745,4, FALSE)</f>
        <v>0</v>
      </c>
      <c r="BB53" s="40">
        <f t="shared" si="17"/>
        <v>46649</v>
      </c>
      <c r="BC53" s="103" t="str">
        <f>VLOOKUP(BB53, 休日取得計画実績表!$B$15:$E$745,2, FALSE)</f>
        <v>日</v>
      </c>
      <c r="BD53" s="103" t="str">
        <f>VLOOKUP(BB53, 休日取得計画実績表!$B$15:$E$745,4, FALSE)</f>
        <v>現場閉所</v>
      </c>
      <c r="BE53" s="40">
        <f t="shared" si="18"/>
        <v>46679</v>
      </c>
      <c r="BF53" s="103" t="str">
        <f>VLOOKUP(BE53, 休日取得計画実績表!$B$15:$E$745,2, FALSE)</f>
        <v>火</v>
      </c>
      <c r="BG53" s="103">
        <f>VLOOKUP(BE53, 休日取得計画実績表!$B$15:$E$745,4, FALSE)</f>
        <v>0</v>
      </c>
      <c r="BH53" s="40">
        <f t="shared" si="19"/>
        <v>46710</v>
      </c>
      <c r="BI53" s="103" t="str">
        <f>VLOOKUP(BH53, 休日取得計画実績表!$B$15:$E$745,2, FALSE)</f>
        <v>金</v>
      </c>
      <c r="BJ53" s="103">
        <f>VLOOKUP(BH53, 休日取得計画実績表!$B$15:$E$745,4, FALSE)</f>
        <v>0</v>
      </c>
      <c r="BK53" s="40">
        <f t="shared" si="20"/>
        <v>46740</v>
      </c>
      <c r="BL53" s="103" t="str">
        <f>VLOOKUP(BK53, 休日取得計画実績表!$B$15:$E$745,2, FALSE)</f>
        <v>日</v>
      </c>
      <c r="BM53" s="103" t="str">
        <f>VLOOKUP(BK53, 休日取得計画実績表!$B$15:$E$745,4, FALSE)</f>
        <v>現場閉所</v>
      </c>
      <c r="BN53" s="40">
        <f t="shared" si="21"/>
        <v>46771</v>
      </c>
      <c r="BO53" s="103" t="str">
        <f>VLOOKUP(BN53, 休日取得計画実績表!$B$15:$E$745,2, FALSE)</f>
        <v>水</v>
      </c>
      <c r="BP53" s="103">
        <f>VLOOKUP(BN53, 休日取得計画実績表!$B$15:$E$745,4, FALSE)</f>
        <v>0</v>
      </c>
      <c r="BQ53" s="40">
        <f t="shared" si="22"/>
        <v>46802</v>
      </c>
      <c r="BR53" s="103" t="str">
        <f>VLOOKUP(BQ53, 休日取得計画実績表!$B$15:$E$745,2, FALSE)</f>
        <v>土</v>
      </c>
      <c r="BS53" s="103" t="str">
        <f>VLOOKUP(BQ53, 休日取得計画実績表!$B$15:$E$745,4, FALSE)</f>
        <v>現場閉所</v>
      </c>
      <c r="BT53" s="40">
        <f t="shared" si="23"/>
        <v>46831</v>
      </c>
      <c r="BU53" s="103" t="str">
        <f>VLOOKUP(BT53, 休日取得計画実績表!$B$15:$E$745,2, FALSE)</f>
        <v>日</v>
      </c>
      <c r="BV53" s="114" t="str">
        <f>VLOOKUP(BT53, 休日取得計画実績表!$B$15:$E$745,4, FALSE)</f>
        <v>現場閉所</v>
      </c>
    </row>
    <row r="54" spans="1:74">
      <c r="A54" s="49"/>
      <c r="B54" s="50"/>
      <c r="C54" s="40">
        <f t="shared" si="0"/>
        <v>46132</v>
      </c>
      <c r="D54" s="103" t="str">
        <f>VLOOKUP(C54, 休日取得計画実績表!$B$15:$E$745,2, FALSE)</f>
        <v>月</v>
      </c>
      <c r="E54" s="103" t="str">
        <f>VLOOKUP(C54, 休日取得計画実績表!$B$15:$E$745,4, FALSE)</f>
        <v>工場製作</v>
      </c>
      <c r="F54" s="40">
        <f t="shared" si="1"/>
        <v>46162</v>
      </c>
      <c r="G54" s="103" t="str">
        <f>VLOOKUP(F54, 休日取得計画実績表!$B$15:$E$745,2, FALSE)</f>
        <v>水</v>
      </c>
      <c r="H54" s="103">
        <f>VLOOKUP(F54, 休日取得計画実績表!$B$15:$E$745,4, FALSE)</f>
        <v>0</v>
      </c>
      <c r="I54" s="40">
        <f t="shared" si="2"/>
        <v>46193</v>
      </c>
      <c r="J54" s="103" t="str">
        <f>VLOOKUP(I54, 休日取得計画実績表!$B$15:$E$745,2, FALSE)</f>
        <v>土</v>
      </c>
      <c r="K54" s="103" t="str">
        <f>VLOOKUP(I54, 休日取得計画実績表!$B$15:$E$745,4, FALSE)</f>
        <v>現場閉所</v>
      </c>
      <c r="L54" s="40">
        <f t="shared" si="3"/>
        <v>46223</v>
      </c>
      <c r="M54" s="103" t="str">
        <f>VLOOKUP(L54, 休日取得計画実績表!$B$15:$E$745,2, FALSE)</f>
        <v>月</v>
      </c>
      <c r="N54" s="103">
        <f>VLOOKUP(L54, 休日取得計画実績表!$B$15:$E$745,4, FALSE)</f>
        <v>0</v>
      </c>
      <c r="O54" s="40">
        <f t="shared" si="4"/>
        <v>46254</v>
      </c>
      <c r="P54" s="103" t="str">
        <f>VLOOKUP(O54, 休日取得計画実績表!$B$15:$E$745,2, FALSE)</f>
        <v>木</v>
      </c>
      <c r="Q54" s="103">
        <f>VLOOKUP(O54, 休日取得計画実績表!$B$15:$E$745,4, FALSE)</f>
        <v>0</v>
      </c>
      <c r="R54" s="40">
        <f t="shared" si="5"/>
        <v>46285</v>
      </c>
      <c r="S54" s="103" t="str">
        <f>VLOOKUP(R54, 休日取得計画実績表!$B$15:$E$745,2, FALSE)</f>
        <v>日</v>
      </c>
      <c r="T54" s="103" t="str">
        <f>VLOOKUP(R54, 休日取得計画実績表!$B$15:$E$745,4, FALSE)</f>
        <v>現場閉所</v>
      </c>
      <c r="U54" s="40">
        <f t="shared" si="6"/>
        <v>46315</v>
      </c>
      <c r="V54" s="103" t="str">
        <f>VLOOKUP(U54, 休日取得計画実績表!$B$15:$E$745,2, FALSE)</f>
        <v>火</v>
      </c>
      <c r="W54" s="103">
        <f>VLOOKUP(U54, 休日取得計画実績表!$B$15:$E$745,4, FALSE)</f>
        <v>0</v>
      </c>
      <c r="X54" s="40">
        <f t="shared" si="7"/>
        <v>46346</v>
      </c>
      <c r="Y54" s="103" t="str">
        <f>VLOOKUP(X54, 休日取得計画実績表!$B$15:$E$745,2, FALSE)</f>
        <v>金</v>
      </c>
      <c r="Z54" s="103">
        <f>VLOOKUP(X54, 休日取得計画実績表!$B$15:$E$745,4, FALSE)</f>
        <v>0</v>
      </c>
      <c r="AA54" s="40">
        <f t="shared" si="8"/>
        <v>46376</v>
      </c>
      <c r="AB54" s="103" t="str">
        <f>VLOOKUP(AA54, 休日取得計画実績表!$B$15:$E$745,2, FALSE)</f>
        <v>日</v>
      </c>
      <c r="AC54" s="103" t="str">
        <f>VLOOKUP(AA54, 休日取得計画実績表!$B$15:$E$745,4, FALSE)</f>
        <v>現場閉所</v>
      </c>
      <c r="AD54" s="40">
        <f t="shared" si="9"/>
        <v>46407</v>
      </c>
      <c r="AE54" s="103" t="str">
        <f>VLOOKUP(AD54, 休日取得計画実績表!$B$15:$E$745,2, FALSE)</f>
        <v>水</v>
      </c>
      <c r="AF54" s="103">
        <f>VLOOKUP(AD54, 休日取得計画実績表!$B$15:$E$745,4, FALSE)</f>
        <v>0</v>
      </c>
      <c r="AG54" s="40">
        <f t="shared" si="10"/>
        <v>46438</v>
      </c>
      <c r="AH54" s="103" t="str">
        <f>VLOOKUP(AG54, 休日取得計画実績表!$B$15:$E$745,2, FALSE)</f>
        <v>土</v>
      </c>
      <c r="AI54" s="103" t="str">
        <f>VLOOKUP(AG54, 休日取得計画実績表!$B$15:$E$745,4, FALSE)</f>
        <v>現場閉所</v>
      </c>
      <c r="AJ54" s="40">
        <f t="shared" si="11"/>
        <v>46466</v>
      </c>
      <c r="AK54" s="103" t="str">
        <f>VLOOKUP(AJ54, 休日取得計画実績表!$B$15:$E$745,2, FALSE)</f>
        <v>土</v>
      </c>
      <c r="AL54" s="103" t="str">
        <f>VLOOKUP(AJ54, 休日取得計画実績表!$B$15:$E$745,4, FALSE)</f>
        <v>現場閉所</v>
      </c>
      <c r="AM54" s="40">
        <f t="shared" si="12"/>
        <v>46497</v>
      </c>
      <c r="AN54" s="103" t="str">
        <f>VLOOKUP(AM54, 休日取得計画実績表!$B$15:$E$745,2, FALSE)</f>
        <v>火</v>
      </c>
      <c r="AO54" s="103">
        <f>VLOOKUP(AM54, 休日取得計画実績表!$B$15:$E$745,4, FALSE)</f>
        <v>0</v>
      </c>
      <c r="AP54" s="40">
        <f t="shared" si="13"/>
        <v>46527</v>
      </c>
      <c r="AQ54" s="103" t="str">
        <f>VLOOKUP(AP54, 休日取得計画実績表!$B$15:$E$745,2, FALSE)</f>
        <v>木</v>
      </c>
      <c r="AR54" s="103">
        <f>VLOOKUP(AP54, 休日取得計画実績表!$B$15:$E$745,4, FALSE)</f>
        <v>0</v>
      </c>
      <c r="AS54" s="40">
        <f t="shared" si="14"/>
        <v>46558</v>
      </c>
      <c r="AT54" s="103" t="str">
        <f>VLOOKUP(AS54, 休日取得計画実績表!$B$15:$E$745,2, FALSE)</f>
        <v>日</v>
      </c>
      <c r="AU54" s="103" t="str">
        <f>VLOOKUP(AS54, 休日取得計画実績表!$B$15:$E$745,4, FALSE)</f>
        <v>現場閉所</v>
      </c>
      <c r="AV54" s="40">
        <f t="shared" si="15"/>
        <v>46588</v>
      </c>
      <c r="AW54" s="103" t="str">
        <f>VLOOKUP(AV54, 休日取得計画実績表!$B$15:$E$745,2, FALSE)</f>
        <v>火</v>
      </c>
      <c r="AX54" s="103">
        <f>VLOOKUP(AV54, 休日取得計画実績表!$B$15:$E$745,4, FALSE)</f>
        <v>0</v>
      </c>
      <c r="AY54" s="40">
        <f t="shared" si="16"/>
        <v>46619</v>
      </c>
      <c r="AZ54" s="103" t="str">
        <f>VLOOKUP(AY54, 休日取得計画実績表!$B$15:$E$745,2, FALSE)</f>
        <v>金</v>
      </c>
      <c r="BA54" s="103">
        <f>VLOOKUP(AY54, 休日取得計画実績表!$B$15:$E$745,4, FALSE)</f>
        <v>0</v>
      </c>
      <c r="BB54" s="40">
        <f t="shared" si="17"/>
        <v>46650</v>
      </c>
      <c r="BC54" s="103" t="str">
        <f>VLOOKUP(BB54, 休日取得計画実績表!$B$15:$E$745,2, FALSE)</f>
        <v>月</v>
      </c>
      <c r="BD54" s="103">
        <f>VLOOKUP(BB54, 休日取得計画実績表!$B$15:$E$745,4, FALSE)</f>
        <v>0</v>
      </c>
      <c r="BE54" s="40">
        <f t="shared" si="18"/>
        <v>46680</v>
      </c>
      <c r="BF54" s="103" t="str">
        <f>VLOOKUP(BE54, 休日取得計画実績表!$B$15:$E$745,2, FALSE)</f>
        <v>水</v>
      </c>
      <c r="BG54" s="103">
        <f>VLOOKUP(BE54, 休日取得計画実績表!$B$15:$E$745,4, FALSE)</f>
        <v>0</v>
      </c>
      <c r="BH54" s="40">
        <f t="shared" si="19"/>
        <v>46711</v>
      </c>
      <c r="BI54" s="103" t="str">
        <f>VLOOKUP(BH54, 休日取得計画実績表!$B$15:$E$745,2, FALSE)</f>
        <v>土</v>
      </c>
      <c r="BJ54" s="103" t="str">
        <f>VLOOKUP(BH54, 休日取得計画実績表!$B$15:$E$745,4, FALSE)</f>
        <v>現場閉所</v>
      </c>
      <c r="BK54" s="40">
        <f t="shared" si="20"/>
        <v>46741</v>
      </c>
      <c r="BL54" s="103" t="str">
        <f>VLOOKUP(BK54, 休日取得計画実績表!$B$15:$E$745,2, FALSE)</f>
        <v>月</v>
      </c>
      <c r="BM54" s="103">
        <f>VLOOKUP(BK54, 休日取得計画実績表!$B$15:$E$745,4, FALSE)</f>
        <v>0</v>
      </c>
      <c r="BN54" s="40">
        <f t="shared" si="21"/>
        <v>46772</v>
      </c>
      <c r="BO54" s="103" t="str">
        <f>VLOOKUP(BN54, 休日取得計画実績表!$B$15:$E$745,2, FALSE)</f>
        <v>木</v>
      </c>
      <c r="BP54" s="103">
        <f>VLOOKUP(BN54, 休日取得計画実績表!$B$15:$E$745,4, FALSE)</f>
        <v>0</v>
      </c>
      <c r="BQ54" s="40">
        <f t="shared" si="22"/>
        <v>46803</v>
      </c>
      <c r="BR54" s="103" t="str">
        <f>VLOOKUP(BQ54, 休日取得計画実績表!$B$15:$E$745,2, FALSE)</f>
        <v>日</v>
      </c>
      <c r="BS54" s="103" t="str">
        <f>VLOOKUP(BQ54, 休日取得計画実績表!$B$15:$E$745,4, FALSE)</f>
        <v>現場閉所</v>
      </c>
      <c r="BT54" s="40">
        <f t="shared" si="23"/>
        <v>46832</v>
      </c>
      <c r="BU54" s="103" t="str">
        <f>VLOOKUP(BT54, 休日取得計画実績表!$B$15:$E$745,2, FALSE)</f>
        <v>月</v>
      </c>
      <c r="BV54" s="114">
        <f>VLOOKUP(BT54, 休日取得計画実績表!$B$15:$E$745,4, FALSE)</f>
        <v>0</v>
      </c>
    </row>
    <row r="55" spans="1:74">
      <c r="A55" s="49"/>
      <c r="B55" s="50"/>
      <c r="C55" s="40">
        <f t="shared" si="0"/>
        <v>46133</v>
      </c>
      <c r="D55" s="103" t="str">
        <f>VLOOKUP(C55, 休日取得計画実績表!$B$15:$E$745,2, FALSE)</f>
        <v>火</v>
      </c>
      <c r="E55" s="103" t="str">
        <f>VLOOKUP(C55, 休日取得計画実績表!$B$15:$E$745,4, FALSE)</f>
        <v>工場製作</v>
      </c>
      <c r="F55" s="40">
        <f t="shared" si="1"/>
        <v>46163</v>
      </c>
      <c r="G55" s="103" t="str">
        <f>VLOOKUP(F55, 休日取得計画実績表!$B$15:$E$745,2, FALSE)</f>
        <v>木</v>
      </c>
      <c r="H55" s="103">
        <f>VLOOKUP(F55, 休日取得計画実績表!$B$15:$E$745,4, FALSE)</f>
        <v>0</v>
      </c>
      <c r="I55" s="40">
        <f t="shared" si="2"/>
        <v>46194</v>
      </c>
      <c r="J55" s="103" t="str">
        <f>VLOOKUP(I55, 休日取得計画実績表!$B$15:$E$745,2, FALSE)</f>
        <v>日</v>
      </c>
      <c r="K55" s="103" t="str">
        <f>VLOOKUP(I55, 休日取得計画実績表!$B$15:$E$745,4, FALSE)</f>
        <v>現場閉所</v>
      </c>
      <c r="L55" s="40">
        <f t="shared" si="3"/>
        <v>46224</v>
      </c>
      <c r="M55" s="103" t="str">
        <f>VLOOKUP(L55, 休日取得計画実績表!$B$15:$E$745,2, FALSE)</f>
        <v>火</v>
      </c>
      <c r="N55" s="103">
        <f>VLOOKUP(L55, 休日取得計画実績表!$B$15:$E$745,4, FALSE)</f>
        <v>0</v>
      </c>
      <c r="O55" s="40">
        <f t="shared" si="4"/>
        <v>46255</v>
      </c>
      <c r="P55" s="103" t="str">
        <f>VLOOKUP(O55, 休日取得計画実績表!$B$15:$E$745,2, FALSE)</f>
        <v>金</v>
      </c>
      <c r="Q55" s="103">
        <f>VLOOKUP(O55, 休日取得計画実績表!$B$15:$E$745,4, FALSE)</f>
        <v>0</v>
      </c>
      <c r="R55" s="40">
        <f t="shared" si="5"/>
        <v>46286</v>
      </c>
      <c r="S55" s="103" t="str">
        <f>VLOOKUP(R55, 休日取得計画実績表!$B$15:$E$745,2, FALSE)</f>
        <v>月</v>
      </c>
      <c r="T55" s="103">
        <f>VLOOKUP(R55, 休日取得計画実績表!$B$15:$E$745,4, FALSE)</f>
        <v>0</v>
      </c>
      <c r="U55" s="40">
        <f t="shared" si="6"/>
        <v>46316</v>
      </c>
      <c r="V55" s="103" t="str">
        <f>VLOOKUP(U55, 休日取得計画実績表!$B$15:$E$745,2, FALSE)</f>
        <v>水</v>
      </c>
      <c r="W55" s="103">
        <f>VLOOKUP(U55, 休日取得計画実績表!$B$15:$E$745,4, FALSE)</f>
        <v>0</v>
      </c>
      <c r="X55" s="40">
        <f t="shared" si="7"/>
        <v>46347</v>
      </c>
      <c r="Y55" s="103" t="str">
        <f>VLOOKUP(X55, 休日取得計画実績表!$B$15:$E$745,2, FALSE)</f>
        <v>土</v>
      </c>
      <c r="Z55" s="103" t="str">
        <f>VLOOKUP(X55, 休日取得計画実績表!$B$15:$E$745,4, FALSE)</f>
        <v>現場閉所</v>
      </c>
      <c r="AA55" s="40">
        <f t="shared" si="8"/>
        <v>46377</v>
      </c>
      <c r="AB55" s="103" t="str">
        <f>VLOOKUP(AA55, 休日取得計画実績表!$B$15:$E$745,2, FALSE)</f>
        <v>月</v>
      </c>
      <c r="AC55" s="103">
        <f>VLOOKUP(AA55, 休日取得計画実績表!$B$15:$E$745,4, FALSE)</f>
        <v>0</v>
      </c>
      <c r="AD55" s="40">
        <f t="shared" si="9"/>
        <v>46408</v>
      </c>
      <c r="AE55" s="103" t="str">
        <f>VLOOKUP(AD55, 休日取得計画実績表!$B$15:$E$745,2, FALSE)</f>
        <v>木</v>
      </c>
      <c r="AF55" s="103">
        <f>VLOOKUP(AD55, 休日取得計画実績表!$B$15:$E$745,4, FALSE)</f>
        <v>0</v>
      </c>
      <c r="AG55" s="40">
        <f t="shared" si="10"/>
        <v>46439</v>
      </c>
      <c r="AH55" s="103" t="str">
        <f>VLOOKUP(AG55, 休日取得計画実績表!$B$15:$E$745,2, FALSE)</f>
        <v>日</v>
      </c>
      <c r="AI55" s="103" t="str">
        <f>VLOOKUP(AG55, 休日取得計画実績表!$B$15:$E$745,4, FALSE)</f>
        <v>現場閉所</v>
      </c>
      <c r="AJ55" s="40">
        <f t="shared" si="11"/>
        <v>46467</v>
      </c>
      <c r="AK55" s="103" t="str">
        <f>VLOOKUP(AJ55, 休日取得計画実績表!$B$15:$E$745,2, FALSE)</f>
        <v>日</v>
      </c>
      <c r="AL55" s="103" t="str">
        <f>VLOOKUP(AJ55, 休日取得計画実績表!$B$15:$E$745,4, FALSE)</f>
        <v>現場閉所</v>
      </c>
      <c r="AM55" s="40">
        <f t="shared" si="12"/>
        <v>46498</v>
      </c>
      <c r="AN55" s="103" t="str">
        <f>VLOOKUP(AM55, 休日取得計画実績表!$B$15:$E$745,2, FALSE)</f>
        <v>水</v>
      </c>
      <c r="AO55" s="103">
        <f>VLOOKUP(AM55, 休日取得計画実績表!$B$15:$E$745,4, FALSE)</f>
        <v>0</v>
      </c>
      <c r="AP55" s="40">
        <f t="shared" si="13"/>
        <v>46528</v>
      </c>
      <c r="AQ55" s="103" t="str">
        <f>VLOOKUP(AP55, 休日取得計画実績表!$B$15:$E$745,2, FALSE)</f>
        <v>金</v>
      </c>
      <c r="AR55" s="103">
        <f>VLOOKUP(AP55, 休日取得計画実績表!$B$15:$E$745,4, FALSE)</f>
        <v>0</v>
      </c>
      <c r="AS55" s="40">
        <f t="shared" si="14"/>
        <v>46559</v>
      </c>
      <c r="AT55" s="103" t="str">
        <f>VLOOKUP(AS55, 休日取得計画実績表!$B$15:$E$745,2, FALSE)</f>
        <v>月</v>
      </c>
      <c r="AU55" s="103">
        <f>VLOOKUP(AS55, 休日取得計画実績表!$B$15:$E$745,4, FALSE)</f>
        <v>0</v>
      </c>
      <c r="AV55" s="40">
        <f t="shared" si="15"/>
        <v>46589</v>
      </c>
      <c r="AW55" s="103" t="str">
        <f>VLOOKUP(AV55, 休日取得計画実績表!$B$15:$E$745,2, FALSE)</f>
        <v>水</v>
      </c>
      <c r="AX55" s="103">
        <f>VLOOKUP(AV55, 休日取得計画実績表!$B$15:$E$745,4, FALSE)</f>
        <v>0</v>
      </c>
      <c r="AY55" s="40">
        <f t="shared" si="16"/>
        <v>46620</v>
      </c>
      <c r="AZ55" s="103" t="str">
        <f>VLOOKUP(AY55, 休日取得計画実績表!$B$15:$E$745,2, FALSE)</f>
        <v>土</v>
      </c>
      <c r="BA55" s="103">
        <f>VLOOKUP(AY55, 休日取得計画実績表!$B$15:$E$745,4, FALSE)</f>
        <v>0</v>
      </c>
      <c r="BB55" s="40">
        <f t="shared" si="17"/>
        <v>46651</v>
      </c>
      <c r="BC55" s="103" t="str">
        <f>VLOOKUP(BB55, 休日取得計画実績表!$B$15:$E$745,2, FALSE)</f>
        <v>火</v>
      </c>
      <c r="BD55" s="103">
        <f>VLOOKUP(BB55, 休日取得計画実績表!$B$15:$E$745,4, FALSE)</f>
        <v>0</v>
      </c>
      <c r="BE55" s="40">
        <f t="shared" si="18"/>
        <v>46681</v>
      </c>
      <c r="BF55" s="103" t="str">
        <f>VLOOKUP(BE55, 休日取得計画実績表!$B$15:$E$745,2, FALSE)</f>
        <v>木</v>
      </c>
      <c r="BG55" s="103">
        <f>VLOOKUP(BE55, 休日取得計画実績表!$B$15:$E$745,4, FALSE)</f>
        <v>0</v>
      </c>
      <c r="BH55" s="40">
        <f t="shared" si="19"/>
        <v>46712</v>
      </c>
      <c r="BI55" s="103" t="str">
        <f>VLOOKUP(BH55, 休日取得計画実績表!$B$15:$E$745,2, FALSE)</f>
        <v>日</v>
      </c>
      <c r="BJ55" s="103" t="str">
        <f>VLOOKUP(BH55, 休日取得計画実績表!$B$15:$E$745,4, FALSE)</f>
        <v>現場閉所</v>
      </c>
      <c r="BK55" s="40">
        <f t="shared" si="20"/>
        <v>46742</v>
      </c>
      <c r="BL55" s="103" t="str">
        <f>VLOOKUP(BK55, 休日取得計画実績表!$B$15:$E$745,2, FALSE)</f>
        <v>火</v>
      </c>
      <c r="BM55" s="103">
        <f>VLOOKUP(BK55, 休日取得計画実績表!$B$15:$E$745,4, FALSE)</f>
        <v>0</v>
      </c>
      <c r="BN55" s="40">
        <f t="shared" si="21"/>
        <v>46773</v>
      </c>
      <c r="BO55" s="103" t="str">
        <f>VLOOKUP(BN55, 休日取得計画実績表!$B$15:$E$745,2, FALSE)</f>
        <v>金</v>
      </c>
      <c r="BP55" s="103">
        <f>VLOOKUP(BN55, 休日取得計画実績表!$B$15:$E$745,4, FALSE)</f>
        <v>0</v>
      </c>
      <c r="BQ55" s="40">
        <f t="shared" si="22"/>
        <v>46804</v>
      </c>
      <c r="BR55" s="103" t="str">
        <f>VLOOKUP(BQ55, 休日取得計画実績表!$B$15:$E$745,2, FALSE)</f>
        <v>月</v>
      </c>
      <c r="BS55" s="103">
        <f>VLOOKUP(BQ55, 休日取得計画実績表!$B$15:$E$745,4, FALSE)</f>
        <v>0</v>
      </c>
      <c r="BT55" s="40">
        <f t="shared" si="23"/>
        <v>46833</v>
      </c>
      <c r="BU55" s="103" t="str">
        <f>VLOOKUP(BT55, 休日取得計画実績表!$B$15:$E$745,2, FALSE)</f>
        <v>火</v>
      </c>
      <c r="BV55" s="114">
        <f>VLOOKUP(BT55, 休日取得計画実績表!$B$15:$E$745,4, FALSE)</f>
        <v>0</v>
      </c>
    </row>
    <row r="56" spans="1:74">
      <c r="A56" s="49"/>
      <c r="B56" s="50"/>
      <c r="C56" s="40">
        <f t="shared" si="0"/>
        <v>46134</v>
      </c>
      <c r="D56" s="103" t="str">
        <f>VLOOKUP(C56, 休日取得計画実績表!$B$15:$E$745,2, FALSE)</f>
        <v>水</v>
      </c>
      <c r="E56" s="103" t="str">
        <f>VLOOKUP(C56, 休日取得計画実績表!$B$15:$E$745,4, FALSE)</f>
        <v>工場製作</v>
      </c>
      <c r="F56" s="40">
        <f t="shared" si="1"/>
        <v>46164</v>
      </c>
      <c r="G56" s="103" t="str">
        <f>VLOOKUP(F56, 休日取得計画実績表!$B$15:$E$745,2, FALSE)</f>
        <v>金</v>
      </c>
      <c r="H56" s="103">
        <f>VLOOKUP(F56, 休日取得計画実績表!$B$15:$E$745,4, FALSE)</f>
        <v>0</v>
      </c>
      <c r="I56" s="40">
        <f t="shared" si="2"/>
        <v>46195</v>
      </c>
      <c r="J56" s="103" t="str">
        <f>VLOOKUP(I56, 休日取得計画実績表!$B$15:$E$745,2, FALSE)</f>
        <v>月</v>
      </c>
      <c r="K56" s="103">
        <f>VLOOKUP(I56, 休日取得計画実績表!$B$15:$E$745,4, FALSE)</f>
        <v>0</v>
      </c>
      <c r="L56" s="40">
        <f t="shared" si="3"/>
        <v>46225</v>
      </c>
      <c r="M56" s="103" t="str">
        <f>VLOOKUP(L56, 休日取得計画実績表!$B$15:$E$745,2, FALSE)</f>
        <v>水</v>
      </c>
      <c r="N56" s="103">
        <f>VLOOKUP(L56, 休日取得計画実績表!$B$15:$E$745,4, FALSE)</f>
        <v>0</v>
      </c>
      <c r="O56" s="40">
        <f t="shared" si="4"/>
        <v>46256</v>
      </c>
      <c r="P56" s="103" t="str">
        <f>VLOOKUP(O56, 休日取得計画実績表!$B$15:$E$745,2, FALSE)</f>
        <v>土</v>
      </c>
      <c r="Q56" s="103">
        <f>VLOOKUP(O56, 休日取得計画実績表!$B$15:$E$745,4, FALSE)</f>
        <v>0</v>
      </c>
      <c r="R56" s="40">
        <f t="shared" si="5"/>
        <v>46287</v>
      </c>
      <c r="S56" s="103" t="str">
        <f>VLOOKUP(R56, 休日取得計画実績表!$B$15:$E$745,2, FALSE)</f>
        <v>火</v>
      </c>
      <c r="T56" s="103">
        <f>VLOOKUP(R56, 休日取得計画実績表!$B$15:$E$745,4, FALSE)</f>
        <v>0</v>
      </c>
      <c r="U56" s="40">
        <f t="shared" si="6"/>
        <v>46317</v>
      </c>
      <c r="V56" s="103" t="str">
        <f>VLOOKUP(U56, 休日取得計画実績表!$B$15:$E$745,2, FALSE)</f>
        <v>木</v>
      </c>
      <c r="W56" s="103">
        <f>VLOOKUP(U56, 休日取得計画実績表!$B$15:$E$745,4, FALSE)</f>
        <v>0</v>
      </c>
      <c r="X56" s="40">
        <f t="shared" si="7"/>
        <v>46348</v>
      </c>
      <c r="Y56" s="103" t="str">
        <f>VLOOKUP(X56, 休日取得計画実績表!$B$15:$E$745,2, FALSE)</f>
        <v>日</v>
      </c>
      <c r="Z56" s="103" t="str">
        <f>VLOOKUP(X56, 休日取得計画実績表!$B$15:$E$745,4, FALSE)</f>
        <v>現場閉所</v>
      </c>
      <c r="AA56" s="40">
        <f t="shared" si="8"/>
        <v>46378</v>
      </c>
      <c r="AB56" s="103" t="str">
        <f>VLOOKUP(AA56, 休日取得計画実績表!$B$15:$E$745,2, FALSE)</f>
        <v>火</v>
      </c>
      <c r="AC56" s="103">
        <f>VLOOKUP(AA56, 休日取得計画実績表!$B$15:$E$745,4, FALSE)</f>
        <v>0</v>
      </c>
      <c r="AD56" s="40">
        <f t="shared" si="9"/>
        <v>46409</v>
      </c>
      <c r="AE56" s="103" t="str">
        <f>VLOOKUP(AD56, 休日取得計画実績表!$B$15:$E$745,2, FALSE)</f>
        <v>金</v>
      </c>
      <c r="AF56" s="103">
        <f>VLOOKUP(AD56, 休日取得計画実績表!$B$15:$E$745,4, FALSE)</f>
        <v>0</v>
      </c>
      <c r="AG56" s="40">
        <f t="shared" si="10"/>
        <v>46440</v>
      </c>
      <c r="AH56" s="103" t="str">
        <f>VLOOKUP(AG56, 休日取得計画実績表!$B$15:$E$745,2, FALSE)</f>
        <v>月</v>
      </c>
      <c r="AI56" s="103">
        <f>VLOOKUP(AG56, 休日取得計画実績表!$B$15:$E$745,4, FALSE)</f>
        <v>0</v>
      </c>
      <c r="AJ56" s="40">
        <f t="shared" si="11"/>
        <v>46468</v>
      </c>
      <c r="AK56" s="103" t="str">
        <f>VLOOKUP(AJ56, 休日取得計画実績表!$B$15:$E$745,2, FALSE)</f>
        <v>月</v>
      </c>
      <c r="AL56" s="103">
        <f>VLOOKUP(AJ56, 休日取得計画実績表!$B$15:$E$745,4, FALSE)</f>
        <v>0</v>
      </c>
      <c r="AM56" s="40">
        <f t="shared" si="12"/>
        <v>46499</v>
      </c>
      <c r="AN56" s="103" t="str">
        <f>VLOOKUP(AM56, 休日取得計画実績表!$B$15:$E$745,2, FALSE)</f>
        <v>木</v>
      </c>
      <c r="AO56" s="103">
        <f>VLOOKUP(AM56, 休日取得計画実績表!$B$15:$E$745,4, FALSE)</f>
        <v>0</v>
      </c>
      <c r="AP56" s="40">
        <f t="shared" si="13"/>
        <v>46529</v>
      </c>
      <c r="AQ56" s="103" t="str">
        <f>VLOOKUP(AP56, 休日取得計画実績表!$B$15:$E$745,2, FALSE)</f>
        <v>土</v>
      </c>
      <c r="AR56" s="103" t="str">
        <f>VLOOKUP(AP56, 休日取得計画実績表!$B$15:$E$745,4, FALSE)</f>
        <v>現場閉所</v>
      </c>
      <c r="AS56" s="40">
        <f t="shared" si="14"/>
        <v>46560</v>
      </c>
      <c r="AT56" s="103" t="str">
        <f>VLOOKUP(AS56, 休日取得計画実績表!$B$15:$E$745,2, FALSE)</f>
        <v>火</v>
      </c>
      <c r="AU56" s="103">
        <f>VLOOKUP(AS56, 休日取得計画実績表!$B$15:$E$745,4, FALSE)</f>
        <v>0</v>
      </c>
      <c r="AV56" s="40">
        <f t="shared" si="15"/>
        <v>46590</v>
      </c>
      <c r="AW56" s="103" t="str">
        <f>VLOOKUP(AV56, 休日取得計画実績表!$B$15:$E$745,2, FALSE)</f>
        <v>木</v>
      </c>
      <c r="AX56" s="103">
        <f>VLOOKUP(AV56, 休日取得計画実績表!$B$15:$E$745,4, FALSE)</f>
        <v>0</v>
      </c>
      <c r="AY56" s="40">
        <f t="shared" si="16"/>
        <v>46621</v>
      </c>
      <c r="AZ56" s="103" t="str">
        <f>VLOOKUP(AY56, 休日取得計画実績表!$B$15:$E$745,2, FALSE)</f>
        <v>日</v>
      </c>
      <c r="BA56" s="103">
        <f>VLOOKUP(AY56, 休日取得計画実績表!$B$15:$E$745,4, FALSE)</f>
        <v>0</v>
      </c>
      <c r="BB56" s="40">
        <f t="shared" si="17"/>
        <v>46652</v>
      </c>
      <c r="BC56" s="103" t="str">
        <f>VLOOKUP(BB56, 休日取得計画実績表!$B$15:$E$745,2, FALSE)</f>
        <v>水</v>
      </c>
      <c r="BD56" s="103">
        <f>VLOOKUP(BB56, 休日取得計画実績表!$B$15:$E$745,4, FALSE)</f>
        <v>0</v>
      </c>
      <c r="BE56" s="40">
        <f t="shared" si="18"/>
        <v>46682</v>
      </c>
      <c r="BF56" s="103" t="str">
        <f>VLOOKUP(BE56, 休日取得計画実績表!$B$15:$E$745,2, FALSE)</f>
        <v>金</v>
      </c>
      <c r="BG56" s="103">
        <f>VLOOKUP(BE56, 休日取得計画実績表!$B$15:$E$745,4, FALSE)</f>
        <v>0</v>
      </c>
      <c r="BH56" s="40">
        <f t="shared" si="19"/>
        <v>46713</v>
      </c>
      <c r="BI56" s="103" t="str">
        <f>VLOOKUP(BH56, 休日取得計画実績表!$B$15:$E$745,2, FALSE)</f>
        <v>月</v>
      </c>
      <c r="BJ56" s="103">
        <f>VLOOKUP(BH56, 休日取得計画実績表!$B$15:$E$745,4, FALSE)</f>
        <v>0</v>
      </c>
      <c r="BK56" s="40">
        <f t="shared" si="20"/>
        <v>46743</v>
      </c>
      <c r="BL56" s="103" t="str">
        <f>VLOOKUP(BK56, 休日取得計画実績表!$B$15:$E$745,2, FALSE)</f>
        <v>水</v>
      </c>
      <c r="BM56" s="103">
        <f>VLOOKUP(BK56, 休日取得計画実績表!$B$15:$E$745,4, FALSE)</f>
        <v>0</v>
      </c>
      <c r="BN56" s="40">
        <f t="shared" si="21"/>
        <v>46774</v>
      </c>
      <c r="BO56" s="103" t="str">
        <f>VLOOKUP(BN56, 休日取得計画実績表!$B$15:$E$745,2, FALSE)</f>
        <v>土</v>
      </c>
      <c r="BP56" s="103" t="str">
        <f>VLOOKUP(BN56, 休日取得計画実績表!$B$15:$E$745,4, FALSE)</f>
        <v>現場閉所</v>
      </c>
      <c r="BQ56" s="40">
        <f t="shared" si="22"/>
        <v>46805</v>
      </c>
      <c r="BR56" s="103" t="str">
        <f>VLOOKUP(BQ56, 休日取得計画実績表!$B$15:$E$745,2, FALSE)</f>
        <v>火</v>
      </c>
      <c r="BS56" s="103">
        <f>VLOOKUP(BQ56, 休日取得計画実績表!$B$15:$E$745,4, FALSE)</f>
        <v>0</v>
      </c>
      <c r="BT56" s="40">
        <f t="shared" si="23"/>
        <v>46834</v>
      </c>
      <c r="BU56" s="103" t="str">
        <f>VLOOKUP(BT56, 休日取得計画実績表!$B$15:$E$745,2, FALSE)</f>
        <v>水</v>
      </c>
      <c r="BV56" s="114">
        <f>VLOOKUP(BT56, 休日取得計画実績表!$B$15:$E$745,4, FALSE)</f>
        <v>0</v>
      </c>
    </row>
    <row r="57" spans="1:74">
      <c r="A57" s="49"/>
      <c r="B57" s="50"/>
      <c r="C57" s="40">
        <f t="shared" si="0"/>
        <v>46135</v>
      </c>
      <c r="D57" s="103" t="str">
        <f>VLOOKUP(C57, 休日取得計画実績表!$B$15:$E$745,2, FALSE)</f>
        <v>木</v>
      </c>
      <c r="E57" s="103" t="str">
        <f>VLOOKUP(C57, 休日取得計画実績表!$B$15:$E$745,4, FALSE)</f>
        <v>工場製作</v>
      </c>
      <c r="F57" s="40">
        <f t="shared" si="1"/>
        <v>46165</v>
      </c>
      <c r="G57" s="103" t="str">
        <f>VLOOKUP(F57, 休日取得計画実績表!$B$15:$E$745,2, FALSE)</f>
        <v>土</v>
      </c>
      <c r="H57" s="103" t="str">
        <f>VLOOKUP(F57, 休日取得計画実績表!$B$15:$E$745,4, FALSE)</f>
        <v>現場閉所</v>
      </c>
      <c r="I57" s="40">
        <f t="shared" si="2"/>
        <v>46196</v>
      </c>
      <c r="J57" s="103" t="str">
        <f>VLOOKUP(I57, 休日取得計画実績表!$B$15:$E$745,2, FALSE)</f>
        <v>火</v>
      </c>
      <c r="K57" s="103">
        <f>VLOOKUP(I57, 休日取得計画実績表!$B$15:$E$745,4, FALSE)</f>
        <v>0</v>
      </c>
      <c r="L57" s="40">
        <f t="shared" si="3"/>
        <v>46226</v>
      </c>
      <c r="M57" s="103" t="str">
        <f>VLOOKUP(L57, 休日取得計画実績表!$B$15:$E$745,2, FALSE)</f>
        <v>木</v>
      </c>
      <c r="N57" s="103">
        <f>VLOOKUP(L57, 休日取得計画実績表!$B$15:$E$745,4, FALSE)</f>
        <v>0</v>
      </c>
      <c r="O57" s="40">
        <f t="shared" si="4"/>
        <v>46257</v>
      </c>
      <c r="P57" s="103" t="str">
        <f>VLOOKUP(O57, 休日取得計画実績表!$B$15:$E$745,2, FALSE)</f>
        <v>日</v>
      </c>
      <c r="Q57" s="103" t="str">
        <f>VLOOKUP(O57, 休日取得計画実績表!$B$15:$E$745,4, FALSE)</f>
        <v>現場閉所</v>
      </c>
      <c r="R57" s="40">
        <f t="shared" si="5"/>
        <v>46288</v>
      </c>
      <c r="S57" s="103" t="str">
        <f>VLOOKUP(R57, 休日取得計画実績表!$B$15:$E$745,2, FALSE)</f>
        <v>水</v>
      </c>
      <c r="T57" s="103">
        <f>VLOOKUP(R57, 休日取得計画実績表!$B$15:$E$745,4, FALSE)</f>
        <v>0</v>
      </c>
      <c r="U57" s="40">
        <f t="shared" si="6"/>
        <v>46318</v>
      </c>
      <c r="V57" s="103" t="str">
        <f>VLOOKUP(U57, 休日取得計画実績表!$B$15:$E$745,2, FALSE)</f>
        <v>金</v>
      </c>
      <c r="W57" s="103">
        <f>VLOOKUP(U57, 休日取得計画実績表!$B$15:$E$745,4, FALSE)</f>
        <v>0</v>
      </c>
      <c r="X57" s="40">
        <f t="shared" si="7"/>
        <v>46349</v>
      </c>
      <c r="Y57" s="103" t="str">
        <f>VLOOKUP(X57, 休日取得計画実績表!$B$15:$E$745,2, FALSE)</f>
        <v>月</v>
      </c>
      <c r="Z57" s="103">
        <f>VLOOKUP(X57, 休日取得計画実績表!$B$15:$E$745,4, FALSE)</f>
        <v>0</v>
      </c>
      <c r="AA57" s="40">
        <f t="shared" si="8"/>
        <v>46379</v>
      </c>
      <c r="AB57" s="103" t="str">
        <f>VLOOKUP(AA57, 休日取得計画実績表!$B$15:$E$745,2, FALSE)</f>
        <v>水</v>
      </c>
      <c r="AC57" s="103">
        <f>VLOOKUP(AA57, 休日取得計画実績表!$B$15:$E$745,4, FALSE)</f>
        <v>0</v>
      </c>
      <c r="AD57" s="40">
        <f t="shared" si="9"/>
        <v>46410</v>
      </c>
      <c r="AE57" s="103" t="str">
        <f>VLOOKUP(AD57, 休日取得計画実績表!$B$15:$E$745,2, FALSE)</f>
        <v>土</v>
      </c>
      <c r="AF57" s="103" t="str">
        <f>VLOOKUP(AD57, 休日取得計画実績表!$B$15:$E$745,4, FALSE)</f>
        <v>現場閉所</v>
      </c>
      <c r="AG57" s="40">
        <f t="shared" si="10"/>
        <v>46441</v>
      </c>
      <c r="AH57" s="103" t="str">
        <f>VLOOKUP(AG57, 休日取得計画実績表!$B$15:$E$745,2, FALSE)</f>
        <v>火</v>
      </c>
      <c r="AI57" s="103">
        <f>VLOOKUP(AG57, 休日取得計画実績表!$B$15:$E$745,4, FALSE)</f>
        <v>0</v>
      </c>
      <c r="AJ57" s="40">
        <f t="shared" si="11"/>
        <v>46469</v>
      </c>
      <c r="AK57" s="103" t="str">
        <f>VLOOKUP(AJ57, 休日取得計画実績表!$B$15:$E$745,2, FALSE)</f>
        <v>火</v>
      </c>
      <c r="AL57" s="103">
        <f>VLOOKUP(AJ57, 休日取得計画実績表!$B$15:$E$745,4, FALSE)</f>
        <v>0</v>
      </c>
      <c r="AM57" s="40">
        <f t="shared" si="12"/>
        <v>46500</v>
      </c>
      <c r="AN57" s="103" t="str">
        <f>VLOOKUP(AM57, 休日取得計画実績表!$B$15:$E$745,2, FALSE)</f>
        <v>金</v>
      </c>
      <c r="AO57" s="103">
        <f>VLOOKUP(AM57, 休日取得計画実績表!$B$15:$E$745,4, FALSE)</f>
        <v>0</v>
      </c>
      <c r="AP57" s="40">
        <f t="shared" si="13"/>
        <v>46530</v>
      </c>
      <c r="AQ57" s="103" t="str">
        <f>VLOOKUP(AP57, 休日取得計画実績表!$B$15:$E$745,2, FALSE)</f>
        <v>日</v>
      </c>
      <c r="AR57" s="103" t="str">
        <f>VLOOKUP(AP57, 休日取得計画実績表!$B$15:$E$745,4, FALSE)</f>
        <v>現場閉所</v>
      </c>
      <c r="AS57" s="40">
        <f t="shared" si="14"/>
        <v>46561</v>
      </c>
      <c r="AT57" s="103" t="str">
        <f>VLOOKUP(AS57, 休日取得計画実績表!$B$15:$E$745,2, FALSE)</f>
        <v>水</v>
      </c>
      <c r="AU57" s="103">
        <f>VLOOKUP(AS57, 休日取得計画実績表!$B$15:$E$745,4, FALSE)</f>
        <v>0</v>
      </c>
      <c r="AV57" s="40">
        <f t="shared" si="15"/>
        <v>46591</v>
      </c>
      <c r="AW57" s="103" t="str">
        <f>VLOOKUP(AV57, 休日取得計画実績表!$B$15:$E$745,2, FALSE)</f>
        <v>金</v>
      </c>
      <c r="AX57" s="103">
        <f>VLOOKUP(AV57, 休日取得計画実績表!$B$15:$E$745,4, FALSE)</f>
        <v>0</v>
      </c>
      <c r="AY57" s="40">
        <f t="shared" si="16"/>
        <v>46622</v>
      </c>
      <c r="AZ57" s="103" t="str">
        <f>VLOOKUP(AY57, 休日取得計画実績表!$B$15:$E$745,2, FALSE)</f>
        <v>月</v>
      </c>
      <c r="BA57" s="103">
        <f>VLOOKUP(AY57, 休日取得計画実績表!$B$15:$E$745,4, FALSE)</f>
        <v>0</v>
      </c>
      <c r="BB57" s="40">
        <f t="shared" si="17"/>
        <v>46653</v>
      </c>
      <c r="BC57" s="103" t="str">
        <f>VLOOKUP(BB57, 休日取得計画実績表!$B$15:$E$745,2, FALSE)</f>
        <v>木</v>
      </c>
      <c r="BD57" s="103">
        <f>VLOOKUP(BB57, 休日取得計画実績表!$B$15:$E$745,4, FALSE)</f>
        <v>0</v>
      </c>
      <c r="BE57" s="40">
        <f t="shared" si="18"/>
        <v>46683</v>
      </c>
      <c r="BF57" s="103" t="str">
        <f>VLOOKUP(BE57, 休日取得計画実績表!$B$15:$E$745,2, FALSE)</f>
        <v>土</v>
      </c>
      <c r="BG57" s="103" t="str">
        <f>VLOOKUP(BE57, 休日取得計画実績表!$B$15:$E$745,4, FALSE)</f>
        <v>現場閉所</v>
      </c>
      <c r="BH57" s="40">
        <f t="shared" si="19"/>
        <v>46714</v>
      </c>
      <c r="BI57" s="103" t="str">
        <f>VLOOKUP(BH57, 休日取得計画実績表!$B$15:$E$745,2, FALSE)</f>
        <v>火</v>
      </c>
      <c r="BJ57" s="103">
        <f>VLOOKUP(BH57, 休日取得計画実績表!$B$15:$E$745,4, FALSE)</f>
        <v>0</v>
      </c>
      <c r="BK57" s="40">
        <f t="shared" si="20"/>
        <v>46744</v>
      </c>
      <c r="BL57" s="103" t="str">
        <f>VLOOKUP(BK57, 休日取得計画実績表!$B$15:$E$745,2, FALSE)</f>
        <v>木</v>
      </c>
      <c r="BM57" s="103">
        <f>VLOOKUP(BK57, 休日取得計画実績表!$B$15:$E$745,4, FALSE)</f>
        <v>0</v>
      </c>
      <c r="BN57" s="40">
        <f t="shared" si="21"/>
        <v>46775</v>
      </c>
      <c r="BO57" s="103" t="str">
        <f>VLOOKUP(BN57, 休日取得計画実績表!$B$15:$E$745,2, FALSE)</f>
        <v>日</v>
      </c>
      <c r="BP57" s="103" t="str">
        <f>VLOOKUP(BN57, 休日取得計画実績表!$B$15:$E$745,4, FALSE)</f>
        <v>現場閉所</v>
      </c>
      <c r="BQ57" s="40">
        <f t="shared" si="22"/>
        <v>46806</v>
      </c>
      <c r="BR57" s="103" t="str">
        <f>VLOOKUP(BQ57, 休日取得計画実績表!$B$15:$E$745,2, FALSE)</f>
        <v>水</v>
      </c>
      <c r="BS57" s="103">
        <f>VLOOKUP(BQ57, 休日取得計画実績表!$B$15:$E$745,4, FALSE)</f>
        <v>0</v>
      </c>
      <c r="BT57" s="40">
        <f t="shared" si="23"/>
        <v>46835</v>
      </c>
      <c r="BU57" s="103" t="str">
        <f>VLOOKUP(BT57, 休日取得計画実績表!$B$15:$E$745,2, FALSE)</f>
        <v>木</v>
      </c>
      <c r="BV57" s="114">
        <f>VLOOKUP(BT57, 休日取得計画実績表!$B$15:$E$745,4, FALSE)</f>
        <v>0</v>
      </c>
    </row>
    <row r="58" spans="1:74">
      <c r="A58" s="49"/>
      <c r="B58" s="50"/>
      <c r="C58" s="40">
        <f t="shared" si="0"/>
        <v>46136</v>
      </c>
      <c r="D58" s="103" t="str">
        <f>VLOOKUP(C58, 休日取得計画実績表!$B$15:$E$745,2, FALSE)</f>
        <v>金</v>
      </c>
      <c r="E58" s="103" t="str">
        <f>VLOOKUP(C58, 休日取得計画実績表!$B$15:$E$745,4, FALSE)</f>
        <v>工場製作</v>
      </c>
      <c r="F58" s="40">
        <f t="shared" si="1"/>
        <v>46166</v>
      </c>
      <c r="G58" s="103" t="str">
        <f>VLOOKUP(F58, 休日取得計画実績表!$B$15:$E$745,2, FALSE)</f>
        <v>日</v>
      </c>
      <c r="H58" s="103" t="str">
        <f>VLOOKUP(F58, 休日取得計画実績表!$B$15:$E$745,4, FALSE)</f>
        <v>現場閉所</v>
      </c>
      <c r="I58" s="40">
        <f t="shared" si="2"/>
        <v>46197</v>
      </c>
      <c r="J58" s="103" t="str">
        <f>VLOOKUP(I58, 休日取得計画実績表!$B$15:$E$745,2, FALSE)</f>
        <v>水</v>
      </c>
      <c r="K58" s="103">
        <f>VLOOKUP(I58, 休日取得計画実績表!$B$15:$E$745,4, FALSE)</f>
        <v>0</v>
      </c>
      <c r="L58" s="40">
        <f t="shared" si="3"/>
        <v>46227</v>
      </c>
      <c r="M58" s="103" t="str">
        <f>VLOOKUP(L58, 休日取得計画実績表!$B$15:$E$745,2, FALSE)</f>
        <v>金</v>
      </c>
      <c r="N58" s="103">
        <f>VLOOKUP(L58, 休日取得計画実績表!$B$15:$E$745,4, FALSE)</f>
        <v>0</v>
      </c>
      <c r="O58" s="40">
        <f t="shared" si="4"/>
        <v>46258</v>
      </c>
      <c r="P58" s="103" t="str">
        <f>VLOOKUP(O58, 休日取得計画実績表!$B$15:$E$745,2, FALSE)</f>
        <v>月</v>
      </c>
      <c r="Q58" s="103">
        <f>VLOOKUP(O58, 休日取得計画実績表!$B$15:$E$745,4, FALSE)</f>
        <v>0</v>
      </c>
      <c r="R58" s="40">
        <f t="shared" si="5"/>
        <v>46289</v>
      </c>
      <c r="S58" s="103" t="str">
        <f>VLOOKUP(R58, 休日取得計画実績表!$B$15:$E$745,2, FALSE)</f>
        <v>木</v>
      </c>
      <c r="T58" s="103">
        <f>VLOOKUP(R58, 休日取得計画実績表!$B$15:$E$745,4, FALSE)</f>
        <v>0</v>
      </c>
      <c r="U58" s="40">
        <f t="shared" si="6"/>
        <v>46319</v>
      </c>
      <c r="V58" s="103" t="str">
        <f>VLOOKUP(U58, 休日取得計画実績表!$B$15:$E$745,2, FALSE)</f>
        <v>土</v>
      </c>
      <c r="W58" s="103" t="str">
        <f>VLOOKUP(U58, 休日取得計画実績表!$B$15:$E$745,4, FALSE)</f>
        <v>現場閉所</v>
      </c>
      <c r="X58" s="40">
        <f t="shared" si="7"/>
        <v>46350</v>
      </c>
      <c r="Y58" s="103" t="str">
        <f>VLOOKUP(X58, 休日取得計画実績表!$B$15:$E$745,2, FALSE)</f>
        <v>火</v>
      </c>
      <c r="Z58" s="103">
        <f>VLOOKUP(X58, 休日取得計画実績表!$B$15:$E$745,4, FALSE)</f>
        <v>0</v>
      </c>
      <c r="AA58" s="40">
        <f t="shared" si="8"/>
        <v>46380</v>
      </c>
      <c r="AB58" s="103" t="str">
        <f>VLOOKUP(AA58, 休日取得計画実績表!$B$15:$E$745,2, FALSE)</f>
        <v>木</v>
      </c>
      <c r="AC58" s="103">
        <f>VLOOKUP(AA58, 休日取得計画実績表!$B$15:$E$745,4, FALSE)</f>
        <v>0</v>
      </c>
      <c r="AD58" s="40">
        <f t="shared" si="9"/>
        <v>46411</v>
      </c>
      <c r="AE58" s="103" t="str">
        <f>VLOOKUP(AD58, 休日取得計画実績表!$B$15:$E$745,2, FALSE)</f>
        <v>日</v>
      </c>
      <c r="AF58" s="103" t="str">
        <f>VLOOKUP(AD58, 休日取得計画実績表!$B$15:$E$745,4, FALSE)</f>
        <v>現場閉所</v>
      </c>
      <c r="AG58" s="40">
        <f t="shared" si="10"/>
        <v>46442</v>
      </c>
      <c r="AH58" s="103" t="str">
        <f>VLOOKUP(AG58, 休日取得計画実績表!$B$15:$E$745,2, FALSE)</f>
        <v>水</v>
      </c>
      <c r="AI58" s="103">
        <f>VLOOKUP(AG58, 休日取得計画実績表!$B$15:$E$745,4, FALSE)</f>
        <v>0</v>
      </c>
      <c r="AJ58" s="40">
        <f t="shared" si="11"/>
        <v>46470</v>
      </c>
      <c r="AK58" s="103" t="str">
        <f>VLOOKUP(AJ58, 休日取得計画実績表!$B$15:$E$745,2, FALSE)</f>
        <v>水</v>
      </c>
      <c r="AL58" s="103">
        <f>VLOOKUP(AJ58, 休日取得計画実績表!$B$15:$E$745,4, FALSE)</f>
        <v>0</v>
      </c>
      <c r="AM58" s="40">
        <f t="shared" si="12"/>
        <v>46501</v>
      </c>
      <c r="AN58" s="103" t="str">
        <f>VLOOKUP(AM58, 休日取得計画実績表!$B$15:$E$745,2, FALSE)</f>
        <v>土</v>
      </c>
      <c r="AO58" s="103" t="str">
        <f>VLOOKUP(AM58, 休日取得計画実績表!$B$15:$E$745,4, FALSE)</f>
        <v>現場閉所</v>
      </c>
      <c r="AP58" s="40">
        <f t="shared" si="13"/>
        <v>46531</v>
      </c>
      <c r="AQ58" s="103" t="str">
        <f>VLOOKUP(AP58, 休日取得計画実績表!$B$15:$E$745,2, FALSE)</f>
        <v>月</v>
      </c>
      <c r="AR58" s="103">
        <f>VLOOKUP(AP58, 休日取得計画実績表!$B$15:$E$745,4, FALSE)</f>
        <v>0</v>
      </c>
      <c r="AS58" s="40">
        <f t="shared" si="14"/>
        <v>46562</v>
      </c>
      <c r="AT58" s="103" t="str">
        <f>VLOOKUP(AS58, 休日取得計画実績表!$B$15:$E$745,2, FALSE)</f>
        <v>木</v>
      </c>
      <c r="AU58" s="103">
        <f>VLOOKUP(AS58, 休日取得計画実績表!$B$15:$E$745,4, FALSE)</f>
        <v>0</v>
      </c>
      <c r="AV58" s="40">
        <f t="shared" si="15"/>
        <v>46592</v>
      </c>
      <c r="AW58" s="103" t="str">
        <f>VLOOKUP(AV58, 休日取得計画実績表!$B$15:$E$745,2, FALSE)</f>
        <v>土</v>
      </c>
      <c r="AX58" s="103" t="str">
        <f>VLOOKUP(AV58, 休日取得計画実績表!$B$15:$E$745,4, FALSE)</f>
        <v>現場閉所</v>
      </c>
      <c r="AY58" s="40">
        <f t="shared" si="16"/>
        <v>46623</v>
      </c>
      <c r="AZ58" s="103" t="str">
        <f>VLOOKUP(AY58, 休日取得計画実績表!$B$15:$E$745,2, FALSE)</f>
        <v>火</v>
      </c>
      <c r="BA58" s="103">
        <f>VLOOKUP(AY58, 休日取得計画実績表!$B$15:$E$745,4, FALSE)</f>
        <v>0</v>
      </c>
      <c r="BB58" s="40">
        <f t="shared" si="17"/>
        <v>46654</v>
      </c>
      <c r="BC58" s="103" t="str">
        <f>VLOOKUP(BB58, 休日取得計画実績表!$B$15:$E$745,2, FALSE)</f>
        <v>金</v>
      </c>
      <c r="BD58" s="103">
        <f>VLOOKUP(BB58, 休日取得計画実績表!$B$15:$E$745,4, FALSE)</f>
        <v>0</v>
      </c>
      <c r="BE58" s="40">
        <f t="shared" si="18"/>
        <v>46684</v>
      </c>
      <c r="BF58" s="103" t="str">
        <f>VLOOKUP(BE58, 休日取得計画実績表!$B$15:$E$745,2, FALSE)</f>
        <v>日</v>
      </c>
      <c r="BG58" s="103" t="str">
        <f>VLOOKUP(BE58, 休日取得計画実績表!$B$15:$E$745,4, FALSE)</f>
        <v>現場閉所</v>
      </c>
      <c r="BH58" s="40">
        <f t="shared" si="19"/>
        <v>46715</v>
      </c>
      <c r="BI58" s="103" t="str">
        <f>VLOOKUP(BH58, 休日取得計画実績表!$B$15:$E$745,2, FALSE)</f>
        <v>水</v>
      </c>
      <c r="BJ58" s="103">
        <f>VLOOKUP(BH58, 休日取得計画実績表!$B$15:$E$745,4, FALSE)</f>
        <v>0</v>
      </c>
      <c r="BK58" s="40">
        <f t="shared" si="20"/>
        <v>46745</v>
      </c>
      <c r="BL58" s="103" t="str">
        <f>VLOOKUP(BK58, 休日取得計画実績表!$B$15:$E$745,2, FALSE)</f>
        <v>金</v>
      </c>
      <c r="BM58" s="103">
        <f>VLOOKUP(BK58, 休日取得計画実績表!$B$15:$E$745,4, FALSE)</f>
        <v>0</v>
      </c>
      <c r="BN58" s="40">
        <f t="shared" si="21"/>
        <v>46776</v>
      </c>
      <c r="BO58" s="103" t="str">
        <f>VLOOKUP(BN58, 休日取得計画実績表!$B$15:$E$745,2, FALSE)</f>
        <v>月</v>
      </c>
      <c r="BP58" s="103">
        <f>VLOOKUP(BN58, 休日取得計画実績表!$B$15:$E$745,4, FALSE)</f>
        <v>0</v>
      </c>
      <c r="BQ58" s="40">
        <f t="shared" si="22"/>
        <v>46807</v>
      </c>
      <c r="BR58" s="103" t="str">
        <f>VLOOKUP(BQ58, 休日取得計画実績表!$B$15:$E$745,2, FALSE)</f>
        <v>木</v>
      </c>
      <c r="BS58" s="103">
        <f>VLOOKUP(BQ58, 休日取得計画実績表!$B$15:$E$745,4, FALSE)</f>
        <v>0</v>
      </c>
      <c r="BT58" s="40">
        <f t="shared" si="23"/>
        <v>46836</v>
      </c>
      <c r="BU58" s="103" t="str">
        <f>VLOOKUP(BT58, 休日取得計画実績表!$B$15:$E$745,2, FALSE)</f>
        <v>金</v>
      </c>
      <c r="BV58" s="114">
        <f>VLOOKUP(BT58, 休日取得計画実績表!$B$15:$E$745,4, FALSE)</f>
        <v>0</v>
      </c>
    </row>
    <row r="59" spans="1:74">
      <c r="A59" s="49"/>
      <c r="B59" s="50"/>
      <c r="C59" s="40">
        <f t="shared" si="0"/>
        <v>46137</v>
      </c>
      <c r="D59" s="103" t="str">
        <f>VLOOKUP(C59, 休日取得計画実績表!$B$15:$E$745,2, FALSE)</f>
        <v>土</v>
      </c>
      <c r="E59" s="103" t="str">
        <f>VLOOKUP(C59, 休日取得計画実績表!$B$15:$E$745,4, FALSE)</f>
        <v>工場製作</v>
      </c>
      <c r="F59" s="40">
        <f t="shared" si="1"/>
        <v>46167</v>
      </c>
      <c r="G59" s="103" t="str">
        <f>VLOOKUP(F59, 休日取得計画実績表!$B$15:$E$745,2, FALSE)</f>
        <v>月</v>
      </c>
      <c r="H59" s="103" t="str">
        <f>VLOOKUP(F59, 休日取得計画実績表!$B$15:$E$745,4, FALSE)</f>
        <v>現場閉所</v>
      </c>
      <c r="I59" s="40">
        <f t="shared" si="2"/>
        <v>46198</v>
      </c>
      <c r="J59" s="103" t="str">
        <f>VLOOKUP(I59, 休日取得計画実績表!$B$15:$E$745,2, FALSE)</f>
        <v>木</v>
      </c>
      <c r="K59" s="103">
        <f>VLOOKUP(I59, 休日取得計画実績表!$B$15:$E$745,4, FALSE)</f>
        <v>0</v>
      </c>
      <c r="L59" s="40">
        <f t="shared" si="3"/>
        <v>46228</v>
      </c>
      <c r="M59" s="103" t="str">
        <f>VLOOKUP(L59, 休日取得計画実績表!$B$15:$E$745,2, FALSE)</f>
        <v>土</v>
      </c>
      <c r="N59" s="103" t="str">
        <f>VLOOKUP(L59, 休日取得計画実績表!$B$15:$E$745,4, FALSE)</f>
        <v>現場閉所</v>
      </c>
      <c r="O59" s="40">
        <f t="shared" si="4"/>
        <v>46259</v>
      </c>
      <c r="P59" s="103" t="str">
        <f>VLOOKUP(O59, 休日取得計画実績表!$B$15:$E$745,2, FALSE)</f>
        <v>火</v>
      </c>
      <c r="Q59" s="103">
        <f>VLOOKUP(O59, 休日取得計画実績表!$B$15:$E$745,4, FALSE)</f>
        <v>0</v>
      </c>
      <c r="R59" s="40">
        <f t="shared" si="5"/>
        <v>46290</v>
      </c>
      <c r="S59" s="103" t="str">
        <f>VLOOKUP(R59, 休日取得計画実績表!$B$15:$E$745,2, FALSE)</f>
        <v>金</v>
      </c>
      <c r="T59" s="103">
        <f>VLOOKUP(R59, 休日取得計画実績表!$B$15:$E$745,4, FALSE)</f>
        <v>0</v>
      </c>
      <c r="U59" s="40">
        <f t="shared" si="6"/>
        <v>46320</v>
      </c>
      <c r="V59" s="103" t="str">
        <f>VLOOKUP(U59, 休日取得計画実績表!$B$15:$E$745,2, FALSE)</f>
        <v>日</v>
      </c>
      <c r="W59" s="103" t="str">
        <f>VLOOKUP(U59, 休日取得計画実績表!$B$15:$E$745,4, FALSE)</f>
        <v>現場閉所</v>
      </c>
      <c r="X59" s="40">
        <f t="shared" si="7"/>
        <v>46351</v>
      </c>
      <c r="Y59" s="103" t="str">
        <f>VLOOKUP(X59, 休日取得計画実績表!$B$15:$E$745,2, FALSE)</f>
        <v>水</v>
      </c>
      <c r="Z59" s="103">
        <f>VLOOKUP(X59, 休日取得計画実績表!$B$15:$E$745,4, FALSE)</f>
        <v>0</v>
      </c>
      <c r="AA59" s="40">
        <f t="shared" si="8"/>
        <v>46381</v>
      </c>
      <c r="AB59" s="103" t="str">
        <f>VLOOKUP(AA59, 休日取得計画実績表!$B$15:$E$745,2, FALSE)</f>
        <v>金</v>
      </c>
      <c r="AC59" s="103">
        <f>VLOOKUP(AA59, 休日取得計画実績表!$B$15:$E$745,4, FALSE)</f>
        <v>0</v>
      </c>
      <c r="AD59" s="40">
        <f t="shared" si="9"/>
        <v>46412</v>
      </c>
      <c r="AE59" s="103" t="str">
        <f>VLOOKUP(AD59, 休日取得計画実績表!$B$15:$E$745,2, FALSE)</f>
        <v>月</v>
      </c>
      <c r="AF59" s="103">
        <f>VLOOKUP(AD59, 休日取得計画実績表!$B$15:$E$745,4, FALSE)</f>
        <v>0</v>
      </c>
      <c r="AG59" s="40">
        <f t="shared" si="10"/>
        <v>46443</v>
      </c>
      <c r="AH59" s="103" t="str">
        <f>VLOOKUP(AG59, 休日取得計画実績表!$B$15:$E$745,2, FALSE)</f>
        <v>木</v>
      </c>
      <c r="AI59" s="103">
        <f>VLOOKUP(AG59, 休日取得計画実績表!$B$15:$E$745,4, FALSE)</f>
        <v>0</v>
      </c>
      <c r="AJ59" s="40">
        <f t="shared" si="11"/>
        <v>46471</v>
      </c>
      <c r="AK59" s="103" t="str">
        <f>VLOOKUP(AJ59, 休日取得計画実績表!$B$15:$E$745,2, FALSE)</f>
        <v>木</v>
      </c>
      <c r="AL59" s="103">
        <f>VLOOKUP(AJ59, 休日取得計画実績表!$B$15:$E$745,4, FALSE)</f>
        <v>0</v>
      </c>
      <c r="AM59" s="40">
        <f t="shared" si="12"/>
        <v>46502</v>
      </c>
      <c r="AN59" s="103" t="str">
        <f>VLOOKUP(AM59, 休日取得計画実績表!$B$15:$E$745,2, FALSE)</f>
        <v>日</v>
      </c>
      <c r="AO59" s="103" t="str">
        <f>VLOOKUP(AM59, 休日取得計画実績表!$B$15:$E$745,4, FALSE)</f>
        <v>現場閉所</v>
      </c>
      <c r="AP59" s="40">
        <f t="shared" si="13"/>
        <v>46532</v>
      </c>
      <c r="AQ59" s="103" t="str">
        <f>VLOOKUP(AP59, 休日取得計画実績表!$B$15:$E$745,2, FALSE)</f>
        <v>火</v>
      </c>
      <c r="AR59" s="103">
        <f>VLOOKUP(AP59, 休日取得計画実績表!$B$15:$E$745,4, FALSE)</f>
        <v>0</v>
      </c>
      <c r="AS59" s="40">
        <f t="shared" si="14"/>
        <v>46563</v>
      </c>
      <c r="AT59" s="103" t="str">
        <f>VLOOKUP(AS59, 休日取得計画実績表!$B$15:$E$745,2, FALSE)</f>
        <v>金</v>
      </c>
      <c r="AU59" s="103">
        <f>VLOOKUP(AS59, 休日取得計画実績表!$B$15:$E$745,4, FALSE)</f>
        <v>0</v>
      </c>
      <c r="AV59" s="40">
        <f t="shared" si="15"/>
        <v>46593</v>
      </c>
      <c r="AW59" s="103" t="str">
        <f>VLOOKUP(AV59, 休日取得計画実績表!$B$15:$E$745,2, FALSE)</f>
        <v>日</v>
      </c>
      <c r="AX59" s="103" t="str">
        <f>VLOOKUP(AV59, 休日取得計画実績表!$B$15:$E$745,4, FALSE)</f>
        <v>現場閉所</v>
      </c>
      <c r="AY59" s="40">
        <f t="shared" si="16"/>
        <v>46624</v>
      </c>
      <c r="AZ59" s="103" t="str">
        <f>VLOOKUP(AY59, 休日取得計画実績表!$B$15:$E$745,2, FALSE)</f>
        <v>水</v>
      </c>
      <c r="BA59" s="103">
        <f>VLOOKUP(AY59, 休日取得計画実績表!$B$15:$E$745,4, FALSE)</f>
        <v>0</v>
      </c>
      <c r="BB59" s="40">
        <f t="shared" si="17"/>
        <v>46655</v>
      </c>
      <c r="BC59" s="103" t="str">
        <f>VLOOKUP(BB59, 休日取得計画実績表!$B$15:$E$745,2, FALSE)</f>
        <v>土</v>
      </c>
      <c r="BD59" s="103" t="str">
        <f>VLOOKUP(BB59, 休日取得計画実績表!$B$15:$E$745,4, FALSE)</f>
        <v>現場閉所</v>
      </c>
      <c r="BE59" s="40">
        <f t="shared" si="18"/>
        <v>46685</v>
      </c>
      <c r="BF59" s="103" t="str">
        <f>VLOOKUP(BE59, 休日取得計画実績表!$B$15:$E$745,2, FALSE)</f>
        <v>月</v>
      </c>
      <c r="BG59" s="103">
        <f>VLOOKUP(BE59, 休日取得計画実績表!$B$15:$E$745,4, FALSE)</f>
        <v>0</v>
      </c>
      <c r="BH59" s="40">
        <f t="shared" si="19"/>
        <v>46716</v>
      </c>
      <c r="BI59" s="103" t="str">
        <f>VLOOKUP(BH59, 休日取得計画実績表!$B$15:$E$745,2, FALSE)</f>
        <v>木</v>
      </c>
      <c r="BJ59" s="103">
        <f>VLOOKUP(BH59, 休日取得計画実績表!$B$15:$E$745,4, FALSE)</f>
        <v>0</v>
      </c>
      <c r="BK59" s="40">
        <f t="shared" si="20"/>
        <v>46746</v>
      </c>
      <c r="BL59" s="103" t="str">
        <f>VLOOKUP(BK59, 休日取得計画実績表!$B$15:$E$745,2, FALSE)</f>
        <v>土</v>
      </c>
      <c r="BM59" s="103" t="str">
        <f>VLOOKUP(BK59, 休日取得計画実績表!$B$15:$E$745,4, FALSE)</f>
        <v>現場閉所</v>
      </c>
      <c r="BN59" s="40">
        <f t="shared" si="21"/>
        <v>46777</v>
      </c>
      <c r="BO59" s="103" t="str">
        <f>VLOOKUP(BN59, 休日取得計画実績表!$B$15:$E$745,2, FALSE)</f>
        <v>火</v>
      </c>
      <c r="BP59" s="103">
        <f>VLOOKUP(BN59, 休日取得計画実績表!$B$15:$E$745,4, FALSE)</f>
        <v>0</v>
      </c>
      <c r="BQ59" s="40">
        <f t="shared" si="22"/>
        <v>46808</v>
      </c>
      <c r="BR59" s="103" t="str">
        <f>VLOOKUP(BQ59, 休日取得計画実績表!$B$15:$E$745,2, FALSE)</f>
        <v>金</v>
      </c>
      <c r="BS59" s="103">
        <f>VLOOKUP(BQ59, 休日取得計画実績表!$B$15:$E$745,4, FALSE)</f>
        <v>0</v>
      </c>
      <c r="BT59" s="40">
        <f t="shared" si="23"/>
        <v>46837</v>
      </c>
      <c r="BU59" s="103" t="str">
        <f>VLOOKUP(BT59, 休日取得計画実績表!$B$15:$E$745,2, FALSE)</f>
        <v>土</v>
      </c>
      <c r="BV59" s="114" t="str">
        <f>VLOOKUP(BT59, 休日取得計画実績表!$B$15:$E$745,4, FALSE)</f>
        <v>現場閉所</v>
      </c>
    </row>
    <row r="60" spans="1:74">
      <c r="A60" s="49"/>
      <c r="B60" s="50"/>
      <c r="C60" s="40">
        <f t="shared" si="0"/>
        <v>46138</v>
      </c>
      <c r="D60" s="103" t="str">
        <f>VLOOKUP(C60, 休日取得計画実績表!$B$15:$E$745,2, FALSE)</f>
        <v>日</v>
      </c>
      <c r="E60" s="103" t="str">
        <f>VLOOKUP(C60, 休日取得計画実績表!$B$15:$E$745,4, FALSE)</f>
        <v>工場製作</v>
      </c>
      <c r="F60" s="40">
        <f t="shared" si="1"/>
        <v>46168</v>
      </c>
      <c r="G60" s="103" t="str">
        <f>VLOOKUP(F60, 休日取得計画実績表!$B$15:$E$745,2, FALSE)</f>
        <v>火</v>
      </c>
      <c r="H60" s="103">
        <f>VLOOKUP(F60, 休日取得計画実績表!$B$15:$E$745,4, FALSE)</f>
        <v>0</v>
      </c>
      <c r="I60" s="40">
        <f t="shared" si="2"/>
        <v>46199</v>
      </c>
      <c r="J60" s="103" t="str">
        <f>VLOOKUP(I60, 休日取得計画実績表!$B$15:$E$745,2, FALSE)</f>
        <v>金</v>
      </c>
      <c r="K60" s="103">
        <f>VLOOKUP(I60, 休日取得計画実績表!$B$15:$E$745,4, FALSE)</f>
        <v>0</v>
      </c>
      <c r="L60" s="40">
        <f t="shared" si="3"/>
        <v>46229</v>
      </c>
      <c r="M60" s="103" t="str">
        <f>VLOOKUP(L60, 休日取得計画実績表!$B$15:$E$745,2, FALSE)</f>
        <v>日</v>
      </c>
      <c r="N60" s="103" t="str">
        <f>VLOOKUP(L60, 休日取得計画実績表!$B$15:$E$745,4, FALSE)</f>
        <v>現場閉所</v>
      </c>
      <c r="O60" s="40">
        <f t="shared" si="4"/>
        <v>46260</v>
      </c>
      <c r="P60" s="103" t="str">
        <f>VLOOKUP(O60, 休日取得計画実績表!$B$15:$E$745,2, FALSE)</f>
        <v>水</v>
      </c>
      <c r="Q60" s="103">
        <f>VLOOKUP(O60, 休日取得計画実績表!$B$15:$E$745,4, FALSE)</f>
        <v>0</v>
      </c>
      <c r="R60" s="40">
        <f t="shared" si="5"/>
        <v>46291</v>
      </c>
      <c r="S60" s="103" t="str">
        <f>VLOOKUP(R60, 休日取得計画実績表!$B$15:$E$745,2, FALSE)</f>
        <v>土</v>
      </c>
      <c r="T60" s="103" t="str">
        <f>VLOOKUP(R60, 休日取得計画実績表!$B$15:$E$745,4, FALSE)</f>
        <v>現場閉所</v>
      </c>
      <c r="U60" s="40">
        <f t="shared" si="6"/>
        <v>46321</v>
      </c>
      <c r="V60" s="103" t="str">
        <f>VLOOKUP(U60, 休日取得計画実績表!$B$15:$E$745,2, FALSE)</f>
        <v>月</v>
      </c>
      <c r="W60" s="103">
        <f>VLOOKUP(U60, 休日取得計画実績表!$B$15:$E$745,4, FALSE)</f>
        <v>0</v>
      </c>
      <c r="X60" s="40">
        <f t="shared" si="7"/>
        <v>46352</v>
      </c>
      <c r="Y60" s="103" t="str">
        <f>VLOOKUP(X60, 休日取得計画実績表!$B$15:$E$745,2, FALSE)</f>
        <v>木</v>
      </c>
      <c r="Z60" s="103">
        <f>VLOOKUP(X60, 休日取得計画実績表!$B$15:$E$745,4, FALSE)</f>
        <v>0</v>
      </c>
      <c r="AA60" s="40">
        <f t="shared" si="8"/>
        <v>46382</v>
      </c>
      <c r="AB60" s="103" t="str">
        <f>VLOOKUP(AA60, 休日取得計画実績表!$B$15:$E$745,2, FALSE)</f>
        <v>土</v>
      </c>
      <c r="AC60" s="103" t="str">
        <f>VLOOKUP(AA60, 休日取得計画実績表!$B$15:$E$745,4, FALSE)</f>
        <v>現場閉所</v>
      </c>
      <c r="AD60" s="40">
        <f t="shared" si="9"/>
        <v>46413</v>
      </c>
      <c r="AE60" s="103" t="str">
        <f>VLOOKUP(AD60, 休日取得計画実績表!$B$15:$E$745,2, FALSE)</f>
        <v>火</v>
      </c>
      <c r="AF60" s="103">
        <f>VLOOKUP(AD60, 休日取得計画実績表!$B$15:$E$745,4, FALSE)</f>
        <v>0</v>
      </c>
      <c r="AG60" s="40">
        <f t="shared" si="10"/>
        <v>46444</v>
      </c>
      <c r="AH60" s="103" t="str">
        <f>VLOOKUP(AG60, 休日取得計画実績表!$B$15:$E$745,2, FALSE)</f>
        <v>金</v>
      </c>
      <c r="AI60" s="103">
        <f>VLOOKUP(AG60, 休日取得計画実績表!$B$15:$E$745,4, FALSE)</f>
        <v>0</v>
      </c>
      <c r="AJ60" s="40">
        <f t="shared" si="11"/>
        <v>46472</v>
      </c>
      <c r="AK60" s="103" t="str">
        <f>VLOOKUP(AJ60, 休日取得計画実績表!$B$15:$E$745,2, FALSE)</f>
        <v>金</v>
      </c>
      <c r="AL60" s="103">
        <f>VLOOKUP(AJ60, 休日取得計画実績表!$B$15:$E$745,4, FALSE)</f>
        <v>0</v>
      </c>
      <c r="AM60" s="40">
        <f t="shared" si="12"/>
        <v>46503</v>
      </c>
      <c r="AN60" s="103" t="str">
        <f>VLOOKUP(AM60, 休日取得計画実績表!$B$15:$E$745,2, FALSE)</f>
        <v>月</v>
      </c>
      <c r="AO60" s="103">
        <f>VLOOKUP(AM60, 休日取得計画実績表!$B$15:$E$745,4, FALSE)</f>
        <v>0</v>
      </c>
      <c r="AP60" s="40">
        <f t="shared" si="13"/>
        <v>46533</v>
      </c>
      <c r="AQ60" s="103" t="str">
        <f>VLOOKUP(AP60, 休日取得計画実績表!$B$15:$E$745,2, FALSE)</f>
        <v>水</v>
      </c>
      <c r="AR60" s="103">
        <f>VLOOKUP(AP60, 休日取得計画実績表!$B$15:$E$745,4, FALSE)</f>
        <v>0</v>
      </c>
      <c r="AS60" s="40">
        <f t="shared" si="14"/>
        <v>46564</v>
      </c>
      <c r="AT60" s="103" t="str">
        <f>VLOOKUP(AS60, 休日取得計画実績表!$B$15:$E$745,2, FALSE)</f>
        <v>土</v>
      </c>
      <c r="AU60" s="103" t="str">
        <f>VLOOKUP(AS60, 休日取得計画実績表!$B$15:$E$745,4, FALSE)</f>
        <v>現場閉所</v>
      </c>
      <c r="AV60" s="40">
        <f t="shared" si="15"/>
        <v>46594</v>
      </c>
      <c r="AW60" s="103" t="str">
        <f>VLOOKUP(AV60, 休日取得計画実績表!$B$15:$E$745,2, FALSE)</f>
        <v>月</v>
      </c>
      <c r="AX60" s="103">
        <f>VLOOKUP(AV60, 休日取得計画実績表!$B$15:$E$745,4, FALSE)</f>
        <v>0</v>
      </c>
      <c r="AY60" s="40">
        <f t="shared" si="16"/>
        <v>46625</v>
      </c>
      <c r="AZ60" s="103" t="str">
        <f>VLOOKUP(AY60, 休日取得計画実績表!$B$15:$E$745,2, FALSE)</f>
        <v>木</v>
      </c>
      <c r="BA60" s="103">
        <f>VLOOKUP(AY60, 休日取得計画実績表!$B$15:$E$745,4, FALSE)</f>
        <v>0</v>
      </c>
      <c r="BB60" s="40">
        <f t="shared" si="17"/>
        <v>46656</v>
      </c>
      <c r="BC60" s="103" t="str">
        <f>VLOOKUP(BB60, 休日取得計画実績表!$B$15:$E$745,2, FALSE)</f>
        <v>日</v>
      </c>
      <c r="BD60" s="103" t="str">
        <f>VLOOKUP(BB60, 休日取得計画実績表!$B$15:$E$745,4, FALSE)</f>
        <v>現場閉所</v>
      </c>
      <c r="BE60" s="40">
        <f t="shared" si="18"/>
        <v>46686</v>
      </c>
      <c r="BF60" s="103" t="str">
        <f>VLOOKUP(BE60, 休日取得計画実績表!$B$15:$E$745,2, FALSE)</f>
        <v>火</v>
      </c>
      <c r="BG60" s="103">
        <f>VLOOKUP(BE60, 休日取得計画実績表!$B$15:$E$745,4, FALSE)</f>
        <v>0</v>
      </c>
      <c r="BH60" s="40">
        <f t="shared" si="19"/>
        <v>46717</v>
      </c>
      <c r="BI60" s="103" t="str">
        <f>VLOOKUP(BH60, 休日取得計画実績表!$B$15:$E$745,2, FALSE)</f>
        <v>金</v>
      </c>
      <c r="BJ60" s="103">
        <f>VLOOKUP(BH60, 休日取得計画実績表!$B$15:$E$745,4, FALSE)</f>
        <v>0</v>
      </c>
      <c r="BK60" s="40">
        <f t="shared" si="20"/>
        <v>46747</v>
      </c>
      <c r="BL60" s="103" t="str">
        <f>VLOOKUP(BK60, 休日取得計画実績表!$B$15:$E$745,2, FALSE)</f>
        <v>日</v>
      </c>
      <c r="BM60" s="103" t="str">
        <f>VLOOKUP(BK60, 休日取得計画実績表!$B$15:$E$745,4, FALSE)</f>
        <v>現場閉所</v>
      </c>
      <c r="BN60" s="40">
        <f t="shared" si="21"/>
        <v>46778</v>
      </c>
      <c r="BO60" s="103" t="str">
        <f>VLOOKUP(BN60, 休日取得計画実績表!$B$15:$E$745,2, FALSE)</f>
        <v>水</v>
      </c>
      <c r="BP60" s="103">
        <f>VLOOKUP(BN60, 休日取得計画実績表!$B$15:$E$745,4, FALSE)</f>
        <v>0</v>
      </c>
      <c r="BQ60" s="40">
        <f t="shared" si="22"/>
        <v>46809</v>
      </c>
      <c r="BR60" s="103" t="str">
        <f>VLOOKUP(BQ60, 休日取得計画実績表!$B$15:$E$745,2, FALSE)</f>
        <v>土</v>
      </c>
      <c r="BS60" s="103" t="str">
        <f>VLOOKUP(BQ60, 休日取得計画実績表!$B$15:$E$745,4, FALSE)</f>
        <v>現場閉所</v>
      </c>
      <c r="BT60" s="40">
        <f t="shared" si="23"/>
        <v>46838</v>
      </c>
      <c r="BU60" s="103" t="str">
        <f>VLOOKUP(BT60, 休日取得計画実績表!$B$15:$E$745,2, FALSE)</f>
        <v>日</v>
      </c>
      <c r="BV60" s="114" t="str">
        <f>VLOOKUP(BT60, 休日取得計画実績表!$B$15:$E$745,4, FALSE)</f>
        <v>現場閉所</v>
      </c>
    </row>
    <row r="61" spans="1:74">
      <c r="A61" s="49"/>
      <c r="B61" s="50"/>
      <c r="C61" s="40">
        <f t="shared" si="0"/>
        <v>46139</v>
      </c>
      <c r="D61" s="103" t="str">
        <f>VLOOKUP(C61, 休日取得計画実績表!$B$15:$E$745,2, FALSE)</f>
        <v>月</v>
      </c>
      <c r="E61" s="103" t="str">
        <f>VLOOKUP(C61, 休日取得計画実績表!$B$15:$E$745,4, FALSE)</f>
        <v>工場製作</v>
      </c>
      <c r="F61" s="40">
        <f t="shared" si="1"/>
        <v>46169</v>
      </c>
      <c r="G61" s="103" t="str">
        <f>VLOOKUP(F61, 休日取得計画実績表!$B$15:$E$745,2, FALSE)</f>
        <v>水</v>
      </c>
      <c r="H61" s="103">
        <f>VLOOKUP(F61, 休日取得計画実績表!$B$15:$E$745,4, FALSE)</f>
        <v>0</v>
      </c>
      <c r="I61" s="40">
        <f t="shared" si="2"/>
        <v>46200</v>
      </c>
      <c r="J61" s="103" t="str">
        <f>VLOOKUP(I61, 休日取得計画実績表!$B$15:$E$745,2, FALSE)</f>
        <v>土</v>
      </c>
      <c r="K61" s="103" t="str">
        <f>VLOOKUP(I61, 休日取得計画実績表!$B$15:$E$745,4, FALSE)</f>
        <v>現場閉所</v>
      </c>
      <c r="L61" s="40">
        <f t="shared" si="3"/>
        <v>46230</v>
      </c>
      <c r="M61" s="103" t="str">
        <f>VLOOKUP(L61, 休日取得計画実績表!$B$15:$E$745,2, FALSE)</f>
        <v>月</v>
      </c>
      <c r="N61" s="103">
        <f>VLOOKUP(L61, 休日取得計画実績表!$B$15:$E$745,4, FALSE)</f>
        <v>0</v>
      </c>
      <c r="O61" s="40">
        <f t="shared" si="4"/>
        <v>46261</v>
      </c>
      <c r="P61" s="103" t="str">
        <f>VLOOKUP(O61, 休日取得計画実績表!$B$15:$E$745,2, FALSE)</f>
        <v>木</v>
      </c>
      <c r="Q61" s="103">
        <f>VLOOKUP(O61, 休日取得計画実績表!$B$15:$E$745,4, FALSE)</f>
        <v>0</v>
      </c>
      <c r="R61" s="40">
        <f t="shared" si="5"/>
        <v>46292</v>
      </c>
      <c r="S61" s="103" t="str">
        <f>VLOOKUP(R61, 休日取得計画実績表!$B$15:$E$745,2, FALSE)</f>
        <v>日</v>
      </c>
      <c r="T61" s="103" t="str">
        <f>VLOOKUP(R61, 休日取得計画実績表!$B$15:$E$745,4, FALSE)</f>
        <v>現場閉所</v>
      </c>
      <c r="U61" s="40">
        <f t="shared" si="6"/>
        <v>46322</v>
      </c>
      <c r="V61" s="103" t="str">
        <f>VLOOKUP(U61, 休日取得計画実績表!$B$15:$E$745,2, FALSE)</f>
        <v>火</v>
      </c>
      <c r="W61" s="103">
        <f>VLOOKUP(U61, 休日取得計画実績表!$B$15:$E$745,4, FALSE)</f>
        <v>0</v>
      </c>
      <c r="X61" s="40">
        <f t="shared" si="7"/>
        <v>46353</v>
      </c>
      <c r="Y61" s="103" t="str">
        <f>VLOOKUP(X61, 休日取得計画実績表!$B$15:$E$745,2, FALSE)</f>
        <v>金</v>
      </c>
      <c r="Z61" s="103">
        <f>VLOOKUP(X61, 休日取得計画実績表!$B$15:$E$745,4, FALSE)</f>
        <v>0</v>
      </c>
      <c r="AA61" s="40">
        <f t="shared" si="8"/>
        <v>46383</v>
      </c>
      <c r="AB61" s="103" t="str">
        <f>VLOOKUP(AA61, 休日取得計画実績表!$B$15:$E$745,2, FALSE)</f>
        <v>日</v>
      </c>
      <c r="AC61" s="103" t="str">
        <f>VLOOKUP(AA61, 休日取得計画実績表!$B$15:$E$745,4, FALSE)</f>
        <v>現場閉所</v>
      </c>
      <c r="AD61" s="40">
        <f t="shared" si="9"/>
        <v>46414</v>
      </c>
      <c r="AE61" s="103" t="str">
        <f>VLOOKUP(AD61, 休日取得計画実績表!$B$15:$E$745,2, FALSE)</f>
        <v>水</v>
      </c>
      <c r="AF61" s="103">
        <f>VLOOKUP(AD61, 休日取得計画実績表!$B$15:$E$745,4, FALSE)</f>
        <v>0</v>
      </c>
      <c r="AG61" s="40">
        <f t="shared" si="10"/>
        <v>46445</v>
      </c>
      <c r="AH61" s="103" t="str">
        <f>VLOOKUP(AG61, 休日取得計画実績表!$B$15:$E$745,2, FALSE)</f>
        <v>土</v>
      </c>
      <c r="AI61" s="103" t="str">
        <f>VLOOKUP(AG61, 休日取得計画実績表!$B$15:$E$745,4, FALSE)</f>
        <v>現場閉所</v>
      </c>
      <c r="AJ61" s="40">
        <f t="shared" si="11"/>
        <v>46473</v>
      </c>
      <c r="AK61" s="103" t="str">
        <f>VLOOKUP(AJ61, 休日取得計画実績表!$B$15:$E$745,2, FALSE)</f>
        <v>土</v>
      </c>
      <c r="AL61" s="103" t="str">
        <f>VLOOKUP(AJ61, 休日取得計画実績表!$B$15:$E$745,4, FALSE)</f>
        <v>現場閉所</v>
      </c>
      <c r="AM61" s="40">
        <f t="shared" si="12"/>
        <v>46504</v>
      </c>
      <c r="AN61" s="103" t="str">
        <f>VLOOKUP(AM61, 休日取得計画実績表!$B$15:$E$745,2, FALSE)</f>
        <v>火</v>
      </c>
      <c r="AO61" s="103">
        <f>VLOOKUP(AM61, 休日取得計画実績表!$B$15:$E$745,4, FALSE)</f>
        <v>0</v>
      </c>
      <c r="AP61" s="40">
        <f t="shared" si="13"/>
        <v>46534</v>
      </c>
      <c r="AQ61" s="103" t="str">
        <f>VLOOKUP(AP61, 休日取得計画実績表!$B$15:$E$745,2, FALSE)</f>
        <v>木</v>
      </c>
      <c r="AR61" s="103">
        <f>VLOOKUP(AP61, 休日取得計画実績表!$B$15:$E$745,4, FALSE)</f>
        <v>0</v>
      </c>
      <c r="AS61" s="40">
        <f t="shared" si="14"/>
        <v>46565</v>
      </c>
      <c r="AT61" s="103" t="str">
        <f>VLOOKUP(AS61, 休日取得計画実績表!$B$15:$E$745,2, FALSE)</f>
        <v>日</v>
      </c>
      <c r="AU61" s="103" t="str">
        <f>VLOOKUP(AS61, 休日取得計画実績表!$B$15:$E$745,4, FALSE)</f>
        <v>現場閉所</v>
      </c>
      <c r="AV61" s="40">
        <f t="shared" si="15"/>
        <v>46595</v>
      </c>
      <c r="AW61" s="103" t="str">
        <f>VLOOKUP(AV61, 休日取得計画実績表!$B$15:$E$745,2, FALSE)</f>
        <v>火</v>
      </c>
      <c r="AX61" s="103">
        <f>VLOOKUP(AV61, 休日取得計画実績表!$B$15:$E$745,4, FALSE)</f>
        <v>0</v>
      </c>
      <c r="AY61" s="40">
        <f t="shared" si="16"/>
        <v>46626</v>
      </c>
      <c r="AZ61" s="103" t="str">
        <f>VLOOKUP(AY61, 休日取得計画実績表!$B$15:$E$745,2, FALSE)</f>
        <v>金</v>
      </c>
      <c r="BA61" s="103">
        <f>VLOOKUP(AY61, 休日取得計画実績表!$B$15:$E$745,4, FALSE)</f>
        <v>0</v>
      </c>
      <c r="BB61" s="40">
        <f t="shared" si="17"/>
        <v>46657</v>
      </c>
      <c r="BC61" s="103" t="str">
        <f>VLOOKUP(BB61, 休日取得計画実績表!$B$15:$E$745,2, FALSE)</f>
        <v>月</v>
      </c>
      <c r="BD61" s="103">
        <f>VLOOKUP(BB61, 休日取得計画実績表!$B$15:$E$745,4, FALSE)</f>
        <v>0</v>
      </c>
      <c r="BE61" s="40">
        <f t="shared" si="18"/>
        <v>46687</v>
      </c>
      <c r="BF61" s="103" t="str">
        <f>VLOOKUP(BE61, 休日取得計画実績表!$B$15:$E$745,2, FALSE)</f>
        <v>水</v>
      </c>
      <c r="BG61" s="103">
        <f>VLOOKUP(BE61, 休日取得計画実績表!$B$15:$E$745,4, FALSE)</f>
        <v>0</v>
      </c>
      <c r="BH61" s="40">
        <f t="shared" si="19"/>
        <v>46718</v>
      </c>
      <c r="BI61" s="103" t="str">
        <f>VLOOKUP(BH61, 休日取得計画実績表!$B$15:$E$745,2, FALSE)</f>
        <v>土</v>
      </c>
      <c r="BJ61" s="103" t="str">
        <f>VLOOKUP(BH61, 休日取得計画実績表!$B$15:$E$745,4, FALSE)</f>
        <v>現場閉所</v>
      </c>
      <c r="BK61" s="40">
        <f t="shared" si="20"/>
        <v>46748</v>
      </c>
      <c r="BL61" s="103" t="str">
        <f>VLOOKUP(BK61, 休日取得計画実績表!$B$15:$E$745,2, FALSE)</f>
        <v>月</v>
      </c>
      <c r="BM61" s="103">
        <f>VLOOKUP(BK61, 休日取得計画実績表!$B$15:$E$745,4, FALSE)</f>
        <v>0</v>
      </c>
      <c r="BN61" s="40">
        <f t="shared" si="21"/>
        <v>46779</v>
      </c>
      <c r="BO61" s="103" t="str">
        <f>VLOOKUP(BN61, 休日取得計画実績表!$B$15:$E$745,2, FALSE)</f>
        <v>木</v>
      </c>
      <c r="BP61" s="103">
        <f>VLOOKUP(BN61, 休日取得計画実績表!$B$15:$E$745,4, FALSE)</f>
        <v>0</v>
      </c>
      <c r="BQ61" s="40">
        <f t="shared" si="22"/>
        <v>46810</v>
      </c>
      <c r="BR61" s="103" t="str">
        <f>VLOOKUP(BQ61, 休日取得計画実績表!$B$15:$E$745,2, FALSE)</f>
        <v>日</v>
      </c>
      <c r="BS61" s="103" t="str">
        <f>VLOOKUP(BQ61, 休日取得計画実績表!$B$15:$E$745,4, FALSE)</f>
        <v>現場閉所</v>
      </c>
      <c r="BT61" s="40">
        <f t="shared" si="23"/>
        <v>46839</v>
      </c>
      <c r="BU61" s="103" t="str">
        <f>VLOOKUP(BT61, 休日取得計画実績表!$B$15:$E$745,2, FALSE)</f>
        <v>月</v>
      </c>
      <c r="BV61" s="114">
        <f>VLOOKUP(BT61, 休日取得計画実績表!$B$15:$E$745,4, FALSE)</f>
        <v>0</v>
      </c>
    </row>
    <row r="62" spans="1:74">
      <c r="A62" s="49"/>
      <c r="B62" s="50"/>
      <c r="C62" s="40">
        <f t="shared" si="0"/>
        <v>46140</v>
      </c>
      <c r="D62" s="103" t="str">
        <f>VLOOKUP(C62, 休日取得計画実績表!$B$15:$E$745,2, FALSE)</f>
        <v>火</v>
      </c>
      <c r="E62" s="103" t="str">
        <f>VLOOKUP(C62, 休日取得計画実績表!$B$15:$E$745,4, FALSE)</f>
        <v>工場製作</v>
      </c>
      <c r="F62" s="40">
        <f t="shared" si="1"/>
        <v>46170</v>
      </c>
      <c r="G62" s="103" t="str">
        <f>VLOOKUP(F62, 休日取得計画実績表!$B$15:$E$745,2, FALSE)</f>
        <v>木</v>
      </c>
      <c r="H62" s="103">
        <f>VLOOKUP(F62, 休日取得計画実績表!$B$15:$E$745,4, FALSE)</f>
        <v>0</v>
      </c>
      <c r="I62" s="40">
        <f t="shared" si="2"/>
        <v>46201</v>
      </c>
      <c r="J62" s="103" t="str">
        <f>VLOOKUP(I62, 休日取得計画実績表!$B$15:$E$745,2, FALSE)</f>
        <v>日</v>
      </c>
      <c r="K62" s="103" t="str">
        <f>VLOOKUP(I62, 休日取得計画実績表!$B$15:$E$745,4, FALSE)</f>
        <v>現場閉所</v>
      </c>
      <c r="L62" s="40">
        <f t="shared" si="3"/>
        <v>46231</v>
      </c>
      <c r="M62" s="103" t="str">
        <f>VLOOKUP(L62, 休日取得計画実績表!$B$15:$E$745,2, FALSE)</f>
        <v>火</v>
      </c>
      <c r="N62" s="103">
        <f>VLOOKUP(L62, 休日取得計画実績表!$B$15:$E$745,4, FALSE)</f>
        <v>0</v>
      </c>
      <c r="O62" s="40">
        <f t="shared" si="4"/>
        <v>46262</v>
      </c>
      <c r="P62" s="103" t="str">
        <f>VLOOKUP(O62, 休日取得計画実績表!$B$15:$E$745,2, FALSE)</f>
        <v>金</v>
      </c>
      <c r="Q62" s="103">
        <f>VLOOKUP(O62, 休日取得計画実績表!$B$15:$E$745,4, FALSE)</f>
        <v>0</v>
      </c>
      <c r="R62" s="40">
        <f t="shared" si="5"/>
        <v>46293</v>
      </c>
      <c r="S62" s="103" t="str">
        <f>VLOOKUP(R62, 休日取得計画実績表!$B$15:$E$745,2, FALSE)</f>
        <v>月</v>
      </c>
      <c r="T62" s="103">
        <f>VLOOKUP(R62, 休日取得計画実績表!$B$15:$E$745,4, FALSE)</f>
        <v>0</v>
      </c>
      <c r="U62" s="40">
        <f t="shared" si="6"/>
        <v>46323</v>
      </c>
      <c r="V62" s="103" t="str">
        <f>VLOOKUP(U62, 休日取得計画実績表!$B$15:$E$745,2, FALSE)</f>
        <v>水</v>
      </c>
      <c r="W62" s="103">
        <f>VLOOKUP(U62, 休日取得計画実績表!$B$15:$E$745,4, FALSE)</f>
        <v>0</v>
      </c>
      <c r="X62" s="40">
        <f t="shared" si="7"/>
        <v>46354</v>
      </c>
      <c r="Y62" s="103" t="str">
        <f>VLOOKUP(X62, 休日取得計画実績表!$B$15:$E$745,2, FALSE)</f>
        <v>土</v>
      </c>
      <c r="Z62" s="103" t="str">
        <f>VLOOKUP(X62, 休日取得計画実績表!$B$15:$E$745,4, FALSE)</f>
        <v>現場閉所</v>
      </c>
      <c r="AA62" s="40">
        <f t="shared" si="8"/>
        <v>46384</v>
      </c>
      <c r="AB62" s="103" t="str">
        <f>VLOOKUP(AA62, 休日取得計画実績表!$B$15:$E$745,2, FALSE)</f>
        <v>月</v>
      </c>
      <c r="AC62" s="103" t="str">
        <f>VLOOKUP(AA62, 休日取得計画実績表!$B$15:$E$745,4, FALSE)</f>
        <v>年末年始</v>
      </c>
      <c r="AD62" s="40">
        <f t="shared" si="9"/>
        <v>46415</v>
      </c>
      <c r="AE62" s="103" t="str">
        <f>VLOOKUP(AD62, 休日取得計画実績表!$B$15:$E$745,2, FALSE)</f>
        <v>木</v>
      </c>
      <c r="AF62" s="103">
        <f>VLOOKUP(AD62, 休日取得計画実績表!$B$15:$E$745,4, FALSE)</f>
        <v>0</v>
      </c>
      <c r="AG62" s="40">
        <f t="shared" si="10"/>
        <v>46446</v>
      </c>
      <c r="AH62" s="103" t="str">
        <f>VLOOKUP(AG62, 休日取得計画実績表!$B$15:$E$745,2, FALSE)</f>
        <v>日</v>
      </c>
      <c r="AI62" s="103" t="str">
        <f>VLOOKUP(AG62, 休日取得計画実績表!$B$15:$E$745,4, FALSE)</f>
        <v>現場閉所</v>
      </c>
      <c r="AJ62" s="40">
        <f t="shared" si="11"/>
        <v>46474</v>
      </c>
      <c r="AK62" s="103" t="str">
        <f>VLOOKUP(AJ62, 休日取得計画実績表!$B$15:$E$745,2, FALSE)</f>
        <v>日</v>
      </c>
      <c r="AL62" s="103" t="str">
        <f>VLOOKUP(AJ62, 休日取得計画実績表!$B$15:$E$745,4, FALSE)</f>
        <v>現場閉所</v>
      </c>
      <c r="AM62" s="40">
        <f t="shared" si="12"/>
        <v>46505</v>
      </c>
      <c r="AN62" s="103" t="str">
        <f>VLOOKUP(AM62, 休日取得計画実績表!$B$15:$E$745,2, FALSE)</f>
        <v>水</v>
      </c>
      <c r="AO62" s="103">
        <f>VLOOKUP(AM62, 休日取得計画実績表!$B$15:$E$745,4, FALSE)</f>
        <v>0</v>
      </c>
      <c r="AP62" s="40">
        <f t="shared" si="13"/>
        <v>46535</v>
      </c>
      <c r="AQ62" s="103" t="str">
        <f>VLOOKUP(AP62, 休日取得計画実績表!$B$15:$E$745,2, FALSE)</f>
        <v>金</v>
      </c>
      <c r="AR62" s="103">
        <f>VLOOKUP(AP62, 休日取得計画実績表!$B$15:$E$745,4, FALSE)</f>
        <v>0</v>
      </c>
      <c r="AS62" s="40">
        <f t="shared" si="14"/>
        <v>46566</v>
      </c>
      <c r="AT62" s="103" t="str">
        <f>VLOOKUP(AS62, 休日取得計画実績表!$B$15:$E$745,2, FALSE)</f>
        <v>月</v>
      </c>
      <c r="AU62" s="103">
        <f>VLOOKUP(AS62, 休日取得計画実績表!$B$15:$E$745,4, FALSE)</f>
        <v>0</v>
      </c>
      <c r="AV62" s="40">
        <f t="shared" si="15"/>
        <v>46596</v>
      </c>
      <c r="AW62" s="103" t="str">
        <f>VLOOKUP(AV62, 休日取得計画実績表!$B$15:$E$745,2, FALSE)</f>
        <v>水</v>
      </c>
      <c r="AX62" s="103">
        <f>VLOOKUP(AV62, 休日取得計画実績表!$B$15:$E$745,4, FALSE)</f>
        <v>0</v>
      </c>
      <c r="AY62" s="40">
        <f t="shared" si="16"/>
        <v>46627</v>
      </c>
      <c r="AZ62" s="103" t="str">
        <f>VLOOKUP(AY62, 休日取得計画実績表!$B$15:$E$745,2, FALSE)</f>
        <v>土</v>
      </c>
      <c r="BA62" s="103">
        <f>VLOOKUP(AY62, 休日取得計画実績表!$B$15:$E$745,4, FALSE)</f>
        <v>0</v>
      </c>
      <c r="BB62" s="40">
        <f t="shared" si="17"/>
        <v>46658</v>
      </c>
      <c r="BC62" s="103" t="str">
        <f>VLOOKUP(BB62, 休日取得計画実績表!$B$15:$E$745,2, FALSE)</f>
        <v>火</v>
      </c>
      <c r="BD62" s="103">
        <f>VLOOKUP(BB62, 休日取得計画実績表!$B$15:$E$745,4, FALSE)</f>
        <v>0</v>
      </c>
      <c r="BE62" s="40">
        <f t="shared" si="18"/>
        <v>46688</v>
      </c>
      <c r="BF62" s="103" t="str">
        <f>VLOOKUP(BE62, 休日取得計画実績表!$B$15:$E$745,2, FALSE)</f>
        <v>木</v>
      </c>
      <c r="BG62" s="103">
        <f>VLOOKUP(BE62, 休日取得計画実績表!$B$15:$E$745,4, FALSE)</f>
        <v>0</v>
      </c>
      <c r="BH62" s="40">
        <f t="shared" si="19"/>
        <v>46719</v>
      </c>
      <c r="BI62" s="103" t="str">
        <f>VLOOKUP(BH62, 休日取得計画実績表!$B$15:$E$745,2, FALSE)</f>
        <v>日</v>
      </c>
      <c r="BJ62" s="103" t="str">
        <f>VLOOKUP(BH62, 休日取得計画実績表!$B$15:$E$745,4, FALSE)</f>
        <v>現場閉所</v>
      </c>
      <c r="BK62" s="40">
        <f t="shared" si="20"/>
        <v>46749</v>
      </c>
      <c r="BL62" s="103" t="str">
        <f>VLOOKUP(BK62, 休日取得計画実績表!$B$15:$E$745,2, FALSE)</f>
        <v>火</v>
      </c>
      <c r="BM62" s="103" t="str">
        <f>VLOOKUP(BK62, 休日取得計画実績表!$B$15:$E$745,4, FALSE)</f>
        <v>現場閉所</v>
      </c>
      <c r="BN62" s="40">
        <f t="shared" si="21"/>
        <v>46780</v>
      </c>
      <c r="BO62" s="103" t="str">
        <f>VLOOKUP(BN62, 休日取得計画実績表!$B$15:$E$745,2, FALSE)</f>
        <v>金</v>
      </c>
      <c r="BP62" s="103">
        <f>VLOOKUP(BN62, 休日取得計画実績表!$B$15:$E$745,4, FALSE)</f>
        <v>0</v>
      </c>
      <c r="BQ62" s="40">
        <f t="shared" si="22"/>
        <v>46811</v>
      </c>
      <c r="BR62" s="103" t="str">
        <f>VLOOKUP(BQ62, 休日取得計画実績表!$B$15:$E$745,2, FALSE)</f>
        <v>月</v>
      </c>
      <c r="BS62" s="103">
        <f>VLOOKUP(BQ62, 休日取得計画実績表!$B$15:$E$745,4, FALSE)</f>
        <v>0</v>
      </c>
      <c r="BT62" s="40">
        <f t="shared" si="23"/>
        <v>46840</v>
      </c>
      <c r="BU62" s="103" t="str">
        <f>VLOOKUP(BT62, 休日取得計画実績表!$B$15:$E$745,2, FALSE)</f>
        <v>火</v>
      </c>
      <c r="BV62" s="114">
        <f>VLOOKUP(BT62, 休日取得計画実績表!$B$15:$E$745,4, FALSE)</f>
        <v>0</v>
      </c>
    </row>
    <row r="63" spans="1:74">
      <c r="A63" s="49"/>
      <c r="B63" s="50"/>
      <c r="C63" s="40">
        <f t="shared" si="0"/>
        <v>46141</v>
      </c>
      <c r="D63" s="103" t="str">
        <f>VLOOKUP(C63, 休日取得計画実績表!$B$15:$E$745,2, FALSE)</f>
        <v>水</v>
      </c>
      <c r="E63" s="103" t="str">
        <f>VLOOKUP(C63, 休日取得計画実績表!$B$15:$E$745,4, FALSE)</f>
        <v>工場製作</v>
      </c>
      <c r="F63" s="40">
        <f t="shared" si="1"/>
        <v>46171</v>
      </c>
      <c r="G63" s="103" t="str">
        <f>VLOOKUP(F63, 休日取得計画実績表!$B$15:$E$745,2, FALSE)</f>
        <v>金</v>
      </c>
      <c r="H63" s="103">
        <f>VLOOKUP(F63, 休日取得計画実績表!$B$15:$E$745,4, FALSE)</f>
        <v>0</v>
      </c>
      <c r="I63" s="40">
        <f t="shared" si="2"/>
        <v>46202</v>
      </c>
      <c r="J63" s="103" t="str">
        <f>VLOOKUP(I63, 休日取得計画実績表!$B$15:$E$745,2, FALSE)</f>
        <v>月</v>
      </c>
      <c r="K63" s="103">
        <f>VLOOKUP(I63, 休日取得計画実績表!$B$15:$E$745,4, FALSE)</f>
        <v>0</v>
      </c>
      <c r="L63" s="40">
        <f t="shared" si="3"/>
        <v>46232</v>
      </c>
      <c r="M63" s="103" t="str">
        <f>VLOOKUP(L63, 休日取得計画実績表!$B$15:$E$745,2, FALSE)</f>
        <v>水</v>
      </c>
      <c r="N63" s="103">
        <f>VLOOKUP(L63, 休日取得計画実績表!$B$15:$E$745,4, FALSE)</f>
        <v>0</v>
      </c>
      <c r="O63" s="40">
        <f t="shared" si="4"/>
        <v>46263</v>
      </c>
      <c r="P63" s="103" t="str">
        <f>VLOOKUP(O63, 休日取得計画実績表!$B$15:$E$745,2, FALSE)</f>
        <v>土</v>
      </c>
      <c r="Q63" s="103" t="str">
        <f>VLOOKUP(O63, 休日取得計画実績表!$B$15:$E$745,4, FALSE)</f>
        <v>現場閉所</v>
      </c>
      <c r="R63" s="40">
        <f t="shared" si="5"/>
        <v>46294</v>
      </c>
      <c r="S63" s="103" t="str">
        <f>VLOOKUP(R63, 休日取得計画実績表!$B$15:$E$745,2, FALSE)</f>
        <v>火</v>
      </c>
      <c r="T63" s="103">
        <f>VLOOKUP(R63, 休日取得計画実績表!$B$15:$E$745,4, FALSE)</f>
        <v>0</v>
      </c>
      <c r="U63" s="40">
        <f t="shared" si="6"/>
        <v>46324</v>
      </c>
      <c r="V63" s="103" t="str">
        <f>VLOOKUP(U63, 休日取得計画実績表!$B$15:$E$745,2, FALSE)</f>
        <v>木</v>
      </c>
      <c r="W63" s="103">
        <f>VLOOKUP(U63, 休日取得計画実績表!$B$15:$E$745,4, FALSE)</f>
        <v>0</v>
      </c>
      <c r="X63" s="40">
        <f t="shared" si="7"/>
        <v>46355</v>
      </c>
      <c r="Y63" s="103" t="str">
        <f>VLOOKUP(X63, 休日取得計画実績表!$B$15:$E$745,2, FALSE)</f>
        <v>日</v>
      </c>
      <c r="Z63" s="103" t="str">
        <f>VLOOKUP(X63, 休日取得計画実績表!$B$15:$E$745,4, FALSE)</f>
        <v>現場閉所</v>
      </c>
      <c r="AA63" s="40">
        <f t="shared" si="8"/>
        <v>46385</v>
      </c>
      <c r="AB63" s="103" t="str">
        <f>VLOOKUP(AA63, 休日取得計画実績表!$B$15:$E$745,2, FALSE)</f>
        <v>火</v>
      </c>
      <c r="AC63" s="103" t="str">
        <f>VLOOKUP(AA63, 休日取得計画実績表!$B$15:$E$745,4, FALSE)</f>
        <v>年末年始</v>
      </c>
      <c r="AD63" s="40">
        <f t="shared" si="9"/>
        <v>46416</v>
      </c>
      <c r="AE63" s="103" t="str">
        <f>VLOOKUP(AD63, 休日取得計画実績表!$B$15:$E$745,2, FALSE)</f>
        <v>金</v>
      </c>
      <c r="AF63" s="103">
        <f>VLOOKUP(AD63, 休日取得計画実績表!$B$15:$E$745,4, FALSE)</f>
        <v>0</v>
      </c>
      <c r="AG63" s="40">
        <f t="shared" si="10"/>
        <v>0</v>
      </c>
      <c r="AH63" s="103" t="e">
        <f>VLOOKUP(AG63, 休日取得計画実績表!$B$15:$E$745,2, FALSE)</f>
        <v>#N/A</v>
      </c>
      <c r="AI63" s="103" t="e">
        <f>VLOOKUP(AG63, 休日取得計画実績表!$B$15:$E$745,4, FALSE)</f>
        <v>#N/A</v>
      </c>
      <c r="AJ63" s="40">
        <f t="shared" si="11"/>
        <v>46475</v>
      </c>
      <c r="AK63" s="103" t="str">
        <f>VLOOKUP(AJ63, 休日取得計画実績表!$B$15:$E$745,2, FALSE)</f>
        <v>月</v>
      </c>
      <c r="AL63" s="103">
        <f>VLOOKUP(AJ63, 休日取得計画実績表!$B$15:$E$745,4, FALSE)</f>
        <v>0</v>
      </c>
      <c r="AM63" s="40">
        <f t="shared" si="12"/>
        <v>46506</v>
      </c>
      <c r="AN63" s="103" t="str">
        <f>VLOOKUP(AM63, 休日取得計画実績表!$B$15:$E$745,2, FALSE)</f>
        <v>木</v>
      </c>
      <c r="AO63" s="103">
        <f>VLOOKUP(AM63, 休日取得計画実績表!$B$15:$E$745,4, FALSE)</f>
        <v>0</v>
      </c>
      <c r="AP63" s="40">
        <f t="shared" si="13"/>
        <v>46536</v>
      </c>
      <c r="AQ63" s="103" t="str">
        <f>VLOOKUP(AP63, 休日取得計画実績表!$B$15:$E$745,2, FALSE)</f>
        <v>土</v>
      </c>
      <c r="AR63" s="103" t="str">
        <f>VLOOKUP(AP63, 休日取得計画実績表!$B$15:$E$745,4, FALSE)</f>
        <v>現場閉所</v>
      </c>
      <c r="AS63" s="40">
        <f t="shared" si="14"/>
        <v>46567</v>
      </c>
      <c r="AT63" s="103" t="str">
        <f>VLOOKUP(AS63, 休日取得計画実績表!$B$15:$E$745,2, FALSE)</f>
        <v>火</v>
      </c>
      <c r="AU63" s="103">
        <f>VLOOKUP(AS63, 休日取得計画実績表!$B$15:$E$745,4, FALSE)</f>
        <v>0</v>
      </c>
      <c r="AV63" s="40">
        <f t="shared" si="15"/>
        <v>46597</v>
      </c>
      <c r="AW63" s="103" t="str">
        <f>VLOOKUP(AV63, 休日取得計画実績表!$B$15:$E$745,2, FALSE)</f>
        <v>木</v>
      </c>
      <c r="AX63" s="103">
        <f>VLOOKUP(AV63, 休日取得計画実績表!$B$15:$E$745,4, FALSE)</f>
        <v>0</v>
      </c>
      <c r="AY63" s="40">
        <f t="shared" si="16"/>
        <v>46628</v>
      </c>
      <c r="AZ63" s="103" t="str">
        <f>VLOOKUP(AY63, 休日取得計画実績表!$B$15:$E$745,2, FALSE)</f>
        <v>日</v>
      </c>
      <c r="BA63" s="103" t="str">
        <f>VLOOKUP(AY63, 休日取得計画実績表!$B$15:$E$745,4, FALSE)</f>
        <v>現場閉所</v>
      </c>
      <c r="BB63" s="40">
        <f t="shared" si="17"/>
        <v>46659</v>
      </c>
      <c r="BC63" s="103" t="str">
        <f>VLOOKUP(BB63, 休日取得計画実績表!$B$15:$E$745,2, FALSE)</f>
        <v>水</v>
      </c>
      <c r="BD63" s="103">
        <f>VLOOKUP(BB63, 休日取得計画実績表!$B$15:$E$745,4, FALSE)</f>
        <v>0</v>
      </c>
      <c r="BE63" s="40">
        <f t="shared" si="18"/>
        <v>46689</v>
      </c>
      <c r="BF63" s="103" t="str">
        <f>VLOOKUP(BE63, 休日取得計画実績表!$B$15:$E$745,2, FALSE)</f>
        <v>金</v>
      </c>
      <c r="BG63" s="103">
        <f>VLOOKUP(BE63, 休日取得計画実績表!$B$15:$E$745,4, FALSE)</f>
        <v>0</v>
      </c>
      <c r="BH63" s="40">
        <f t="shared" si="19"/>
        <v>46720</v>
      </c>
      <c r="BI63" s="103" t="str">
        <f>VLOOKUP(BH63, 休日取得計画実績表!$B$15:$E$745,2, FALSE)</f>
        <v>月</v>
      </c>
      <c r="BJ63" s="103">
        <f>VLOOKUP(BH63, 休日取得計画実績表!$B$15:$E$745,4, FALSE)</f>
        <v>0</v>
      </c>
      <c r="BK63" s="40">
        <f t="shared" si="20"/>
        <v>46750</v>
      </c>
      <c r="BL63" s="103" t="str">
        <f>VLOOKUP(BK63, 休日取得計画実績表!$B$15:$E$745,2, FALSE)</f>
        <v>水</v>
      </c>
      <c r="BM63" s="103" t="str">
        <f>VLOOKUP(BK63, 休日取得計画実績表!$B$15:$E$745,4, FALSE)</f>
        <v>年末年始</v>
      </c>
      <c r="BN63" s="40">
        <f t="shared" si="21"/>
        <v>46781</v>
      </c>
      <c r="BO63" s="103" t="str">
        <f>VLOOKUP(BN63, 休日取得計画実績表!$B$15:$E$745,2, FALSE)</f>
        <v>土</v>
      </c>
      <c r="BP63" s="103" t="str">
        <f>VLOOKUP(BN63, 休日取得計画実績表!$B$15:$E$745,4, FALSE)</f>
        <v>現場閉所</v>
      </c>
      <c r="BQ63" s="40">
        <f t="shared" si="22"/>
        <v>46812</v>
      </c>
      <c r="BR63" s="103" t="str">
        <f>VLOOKUP(BQ63, 休日取得計画実績表!$B$15:$E$745,2, FALSE)</f>
        <v>火</v>
      </c>
      <c r="BS63" s="103">
        <f>VLOOKUP(BQ63, 休日取得計画実績表!$B$15:$E$745,4, FALSE)</f>
        <v>0</v>
      </c>
      <c r="BT63" s="40">
        <f t="shared" si="23"/>
        <v>46841</v>
      </c>
      <c r="BU63" s="103" t="str">
        <f>VLOOKUP(BT63, 休日取得計画実績表!$B$15:$E$745,2, FALSE)</f>
        <v>水</v>
      </c>
      <c r="BV63" s="114">
        <f>VLOOKUP(BT63, 休日取得計画実績表!$B$15:$E$745,4, FALSE)</f>
        <v>0</v>
      </c>
    </row>
    <row r="64" spans="1:74">
      <c r="A64" s="49"/>
      <c r="B64" s="50"/>
      <c r="C64" s="40">
        <f t="shared" si="0"/>
        <v>46142</v>
      </c>
      <c r="D64" s="103" t="str">
        <f>VLOOKUP(C64, 休日取得計画実績表!$B$15:$E$745,2, FALSE)</f>
        <v>木</v>
      </c>
      <c r="E64" s="103" t="str">
        <f>VLOOKUP(C64, 休日取得計画実績表!$B$15:$E$745,4, FALSE)</f>
        <v>工場製作</v>
      </c>
      <c r="F64" s="40">
        <f t="shared" si="1"/>
        <v>46172</v>
      </c>
      <c r="G64" s="103" t="str">
        <f>VLOOKUP(F64, 休日取得計画実績表!$B$15:$E$745,2, FALSE)</f>
        <v>土</v>
      </c>
      <c r="H64" s="103" t="str">
        <f>VLOOKUP(F64, 休日取得計画実績表!$B$15:$E$745,4, FALSE)</f>
        <v>現場閉所</v>
      </c>
      <c r="I64" s="40">
        <f t="shared" si="2"/>
        <v>46203</v>
      </c>
      <c r="J64" s="103" t="str">
        <f>VLOOKUP(I64, 休日取得計画実績表!$B$15:$E$745,2, FALSE)</f>
        <v>火</v>
      </c>
      <c r="K64" s="103">
        <f>VLOOKUP(I64, 休日取得計画実績表!$B$15:$E$745,4, FALSE)</f>
        <v>0</v>
      </c>
      <c r="L64" s="40">
        <f t="shared" si="3"/>
        <v>46233</v>
      </c>
      <c r="M64" s="103" t="str">
        <f>VLOOKUP(L64, 休日取得計画実績表!$B$15:$E$745,2, FALSE)</f>
        <v>木</v>
      </c>
      <c r="N64" s="103">
        <f>VLOOKUP(L64, 休日取得計画実績表!$B$15:$E$745,4, FALSE)</f>
        <v>0</v>
      </c>
      <c r="O64" s="40">
        <f t="shared" si="4"/>
        <v>46264</v>
      </c>
      <c r="P64" s="103" t="str">
        <f>VLOOKUP(O64, 休日取得計画実績表!$B$15:$E$745,2, FALSE)</f>
        <v>日</v>
      </c>
      <c r="Q64" s="103" t="str">
        <f>VLOOKUP(O64, 休日取得計画実績表!$B$15:$E$745,4, FALSE)</f>
        <v>現場閉所</v>
      </c>
      <c r="R64" s="40">
        <f t="shared" si="5"/>
        <v>46295</v>
      </c>
      <c r="S64" s="103" t="str">
        <f>VLOOKUP(R64, 休日取得計画実績表!$B$15:$E$745,2, FALSE)</f>
        <v>水</v>
      </c>
      <c r="T64" s="103">
        <f>VLOOKUP(R64, 休日取得計画実績表!$B$15:$E$745,4, FALSE)</f>
        <v>0</v>
      </c>
      <c r="U64" s="40">
        <f t="shared" si="6"/>
        <v>46325</v>
      </c>
      <c r="V64" s="103" t="str">
        <f>VLOOKUP(U64, 休日取得計画実績表!$B$15:$E$745,2, FALSE)</f>
        <v>金</v>
      </c>
      <c r="W64" s="103">
        <f>VLOOKUP(U64, 休日取得計画実績表!$B$15:$E$745,4, FALSE)</f>
        <v>0</v>
      </c>
      <c r="X64" s="40">
        <f t="shared" si="7"/>
        <v>46356</v>
      </c>
      <c r="Y64" s="103" t="str">
        <f>VLOOKUP(X64, 休日取得計画実績表!$B$15:$E$745,2, FALSE)</f>
        <v>月</v>
      </c>
      <c r="Z64" s="103">
        <f>VLOOKUP(X64, 休日取得計画実績表!$B$15:$E$745,4, FALSE)</f>
        <v>0</v>
      </c>
      <c r="AA64" s="40">
        <f t="shared" si="8"/>
        <v>46386</v>
      </c>
      <c r="AB64" s="103" t="str">
        <f>VLOOKUP(AA64, 休日取得計画実績表!$B$15:$E$745,2, FALSE)</f>
        <v>水</v>
      </c>
      <c r="AC64" s="103" t="str">
        <f>VLOOKUP(AA64, 休日取得計画実績表!$B$15:$E$745,4, FALSE)</f>
        <v>年末年始</v>
      </c>
      <c r="AD64" s="40">
        <f t="shared" si="9"/>
        <v>46417</v>
      </c>
      <c r="AE64" s="103" t="str">
        <f>VLOOKUP(AD64, 休日取得計画実績表!$B$15:$E$745,2, FALSE)</f>
        <v>土</v>
      </c>
      <c r="AF64" s="103" t="str">
        <f>VLOOKUP(AD64, 休日取得計画実績表!$B$15:$E$745,4, FALSE)</f>
        <v>現場閉所</v>
      </c>
      <c r="AG64" s="40">
        <f t="shared" si="10"/>
        <v>0</v>
      </c>
      <c r="AH64" s="103" t="e">
        <f>VLOOKUP(AG64, 休日取得計画実績表!$B$15:$E$745,2, FALSE)</f>
        <v>#N/A</v>
      </c>
      <c r="AI64" s="103" t="e">
        <f>VLOOKUP(AG64, 休日取得計画実績表!$B$15:$E$745,4, FALSE)</f>
        <v>#N/A</v>
      </c>
      <c r="AJ64" s="40">
        <f t="shared" si="11"/>
        <v>46476</v>
      </c>
      <c r="AK64" s="103" t="str">
        <f>VLOOKUP(AJ64, 休日取得計画実績表!$B$15:$E$745,2, FALSE)</f>
        <v>火</v>
      </c>
      <c r="AL64" s="103">
        <f>VLOOKUP(AJ64, 休日取得計画実績表!$B$15:$E$745,4, FALSE)</f>
        <v>0</v>
      </c>
      <c r="AM64" s="40">
        <f t="shared" si="12"/>
        <v>46507</v>
      </c>
      <c r="AN64" s="103" t="str">
        <f>VLOOKUP(AM64, 休日取得計画実績表!$B$15:$E$745,2, FALSE)</f>
        <v>金</v>
      </c>
      <c r="AO64" s="103">
        <f>VLOOKUP(AM64, 休日取得計画実績表!$B$15:$E$745,4, FALSE)</f>
        <v>0</v>
      </c>
      <c r="AP64" s="40">
        <f t="shared" si="13"/>
        <v>46537</v>
      </c>
      <c r="AQ64" s="103" t="str">
        <f>VLOOKUP(AP64, 休日取得計画実績表!$B$15:$E$745,2, FALSE)</f>
        <v>日</v>
      </c>
      <c r="AR64" s="103" t="str">
        <f>VLOOKUP(AP64, 休日取得計画実績表!$B$15:$E$745,4, FALSE)</f>
        <v>現場閉所</v>
      </c>
      <c r="AS64" s="40">
        <f t="shared" si="14"/>
        <v>46568</v>
      </c>
      <c r="AT64" s="103" t="str">
        <f>VLOOKUP(AS64, 休日取得計画実績表!$B$15:$E$745,2, FALSE)</f>
        <v>水</v>
      </c>
      <c r="AU64" s="103">
        <f>VLOOKUP(AS64, 休日取得計画実績表!$B$15:$E$745,4, FALSE)</f>
        <v>0</v>
      </c>
      <c r="AV64" s="40">
        <f t="shared" si="15"/>
        <v>46598</v>
      </c>
      <c r="AW64" s="103" t="str">
        <f>VLOOKUP(AV64, 休日取得計画実績表!$B$15:$E$745,2, FALSE)</f>
        <v>金</v>
      </c>
      <c r="AX64" s="103">
        <f>VLOOKUP(AV64, 休日取得計画実績表!$B$15:$E$745,4, FALSE)</f>
        <v>0</v>
      </c>
      <c r="AY64" s="40">
        <f t="shared" si="16"/>
        <v>46629</v>
      </c>
      <c r="AZ64" s="103" t="str">
        <f>VLOOKUP(AY64, 休日取得計画実績表!$B$15:$E$745,2, FALSE)</f>
        <v>月</v>
      </c>
      <c r="BA64" s="103">
        <f>VLOOKUP(AY64, 休日取得計画実績表!$B$15:$E$745,4, FALSE)</f>
        <v>0</v>
      </c>
      <c r="BB64" s="40">
        <f t="shared" si="17"/>
        <v>46660</v>
      </c>
      <c r="BC64" s="103" t="str">
        <f>VLOOKUP(BB64, 休日取得計画実績表!$B$15:$E$745,2, FALSE)</f>
        <v>木</v>
      </c>
      <c r="BD64" s="103">
        <f>VLOOKUP(BB64, 休日取得計画実績表!$B$15:$E$745,4, FALSE)</f>
        <v>0</v>
      </c>
      <c r="BE64" s="40">
        <f t="shared" si="18"/>
        <v>46690</v>
      </c>
      <c r="BF64" s="103" t="str">
        <f>VLOOKUP(BE64, 休日取得計画実績表!$B$15:$E$745,2, FALSE)</f>
        <v>土</v>
      </c>
      <c r="BG64" s="103" t="str">
        <f>VLOOKUP(BE64, 休日取得計画実績表!$B$15:$E$745,4, FALSE)</f>
        <v>現場閉所</v>
      </c>
      <c r="BH64" s="40">
        <f t="shared" si="19"/>
        <v>46721</v>
      </c>
      <c r="BI64" s="103" t="str">
        <f>VLOOKUP(BH64, 休日取得計画実績表!$B$15:$E$745,2, FALSE)</f>
        <v>火</v>
      </c>
      <c r="BJ64" s="103">
        <f>VLOOKUP(BH64, 休日取得計画実績表!$B$15:$E$745,4, FALSE)</f>
        <v>0</v>
      </c>
      <c r="BK64" s="40">
        <f t="shared" si="20"/>
        <v>46751</v>
      </c>
      <c r="BL64" s="103" t="str">
        <f>VLOOKUP(BK64, 休日取得計画実績表!$B$15:$E$745,2, FALSE)</f>
        <v>木</v>
      </c>
      <c r="BM64" s="103" t="str">
        <f>VLOOKUP(BK64, 休日取得計画実績表!$B$15:$E$745,4, FALSE)</f>
        <v>年末年始</v>
      </c>
      <c r="BN64" s="40">
        <f t="shared" si="21"/>
        <v>46782</v>
      </c>
      <c r="BO64" s="103" t="str">
        <f>VLOOKUP(BN64, 休日取得計画実績表!$B$15:$E$745,2, FALSE)</f>
        <v>日</v>
      </c>
      <c r="BP64" s="103" t="str">
        <f>VLOOKUP(BN64, 休日取得計画実績表!$B$15:$E$745,4, FALSE)</f>
        <v>現場閉所</v>
      </c>
      <c r="BQ64" s="40">
        <f t="shared" si="22"/>
        <v>0</v>
      </c>
      <c r="BR64" s="103" t="e">
        <f>VLOOKUP(BQ64, 休日取得計画実績表!$B$15:$E$745,2, FALSE)</f>
        <v>#N/A</v>
      </c>
      <c r="BS64" s="103" t="e">
        <f>VLOOKUP(BQ64, 休日取得計画実績表!$B$15:$E$745,4, FALSE)</f>
        <v>#N/A</v>
      </c>
      <c r="BT64" s="40">
        <f t="shared" si="23"/>
        <v>46842</v>
      </c>
      <c r="BU64" s="103" t="str">
        <f>VLOOKUP(BT64, 休日取得計画実績表!$B$15:$E$745,2, FALSE)</f>
        <v>木</v>
      </c>
      <c r="BV64" s="114">
        <f>VLOOKUP(BT64, 休日取得計画実績表!$B$15:$E$745,4, FALSE)</f>
        <v>0</v>
      </c>
    </row>
    <row r="65" spans="1:74">
      <c r="A65" s="49"/>
      <c r="B65" s="50"/>
      <c r="C65" s="40">
        <f t="shared" si="0"/>
        <v>0</v>
      </c>
      <c r="D65" s="103" t="e">
        <f>VLOOKUP(C65, 休日取得計画実績表!$B$15:$E$745,2, FALSE)</f>
        <v>#N/A</v>
      </c>
      <c r="E65" s="103" t="e">
        <f>VLOOKUP(C65, 休日取得計画実績表!$B$15:$E$745,4, FALSE)</f>
        <v>#N/A</v>
      </c>
      <c r="F65" s="40">
        <f t="shared" si="1"/>
        <v>46173</v>
      </c>
      <c r="G65" s="103" t="str">
        <f>VLOOKUP(F65, 休日取得計画実績表!$B$15:$E$745,2, FALSE)</f>
        <v>日</v>
      </c>
      <c r="H65" s="103" t="str">
        <f>VLOOKUP(F65, 休日取得計画実績表!$B$15:$E$745,4, FALSE)</f>
        <v>現場閉所</v>
      </c>
      <c r="I65" s="40">
        <f t="shared" si="2"/>
        <v>0</v>
      </c>
      <c r="J65" s="103" t="e">
        <f>VLOOKUP(I65, 休日取得計画実績表!$B$15:$E$745,2, FALSE)</f>
        <v>#N/A</v>
      </c>
      <c r="K65" s="103" t="e">
        <f>VLOOKUP(I65, 休日取得計画実績表!$B$15:$E$745,4, FALSE)</f>
        <v>#N/A</v>
      </c>
      <c r="L65" s="40">
        <f t="shared" si="3"/>
        <v>46234</v>
      </c>
      <c r="M65" s="103" t="str">
        <f>VLOOKUP(L65, 休日取得計画実績表!$B$15:$E$745,2, FALSE)</f>
        <v>金</v>
      </c>
      <c r="N65" s="103">
        <f>VLOOKUP(L65, 休日取得計画実績表!$B$15:$E$745,4, FALSE)</f>
        <v>0</v>
      </c>
      <c r="O65" s="40">
        <f t="shared" si="4"/>
        <v>46265</v>
      </c>
      <c r="P65" s="103" t="str">
        <f>VLOOKUP(O65, 休日取得計画実績表!$B$15:$E$745,2, FALSE)</f>
        <v>月</v>
      </c>
      <c r="Q65" s="103" t="str">
        <f>VLOOKUP(O65, 休日取得計画実績表!$B$15:$E$745,4, FALSE)</f>
        <v>夏季休暇</v>
      </c>
      <c r="R65" s="40">
        <f t="shared" si="5"/>
        <v>0</v>
      </c>
      <c r="S65" s="103" t="e">
        <f>VLOOKUP(R65, 休日取得計画実績表!$B$15:$E$745,2, FALSE)</f>
        <v>#N/A</v>
      </c>
      <c r="T65" s="103" t="e">
        <f>VLOOKUP(R65, 休日取得計画実績表!$B$15:$E$745,4, FALSE)</f>
        <v>#N/A</v>
      </c>
      <c r="U65" s="40">
        <f t="shared" si="6"/>
        <v>46326</v>
      </c>
      <c r="V65" s="103" t="str">
        <f>VLOOKUP(U65, 休日取得計画実績表!$B$15:$E$745,2, FALSE)</f>
        <v>土</v>
      </c>
      <c r="W65" s="103" t="str">
        <f>VLOOKUP(U65, 休日取得計画実績表!$B$15:$E$745,4, FALSE)</f>
        <v>現場閉所</v>
      </c>
      <c r="X65" s="40">
        <f t="shared" si="7"/>
        <v>0</v>
      </c>
      <c r="Y65" s="103" t="e">
        <f>VLOOKUP(X65, 休日取得計画実績表!$B$15:$E$745,2, FALSE)</f>
        <v>#N/A</v>
      </c>
      <c r="Z65" s="103" t="e">
        <f>VLOOKUP(X65, 休日取得計画実績表!$B$15:$E$745,4, FALSE)</f>
        <v>#N/A</v>
      </c>
      <c r="AA65" s="40">
        <f t="shared" si="8"/>
        <v>46387</v>
      </c>
      <c r="AB65" s="103" t="str">
        <f>VLOOKUP(AA65, 休日取得計画実績表!$B$15:$E$745,2, FALSE)</f>
        <v>木</v>
      </c>
      <c r="AC65" s="103" t="str">
        <f>VLOOKUP(AA65, 休日取得計画実績表!$B$15:$E$745,4, FALSE)</f>
        <v>年末年始</v>
      </c>
      <c r="AD65" s="40">
        <f t="shared" si="9"/>
        <v>46418</v>
      </c>
      <c r="AE65" s="103" t="str">
        <f>VLOOKUP(AD65, 休日取得計画実績表!$B$15:$E$745,2, FALSE)</f>
        <v>日</v>
      </c>
      <c r="AF65" s="103" t="str">
        <f>VLOOKUP(AD65, 休日取得計画実績表!$B$15:$E$745,4, FALSE)</f>
        <v>現場閉所</v>
      </c>
      <c r="AG65" s="40">
        <f t="shared" si="10"/>
        <v>0</v>
      </c>
      <c r="AH65" s="103" t="e">
        <f>VLOOKUP(AG65, 休日取得計画実績表!$B$15:$E$745,2, FALSE)</f>
        <v>#N/A</v>
      </c>
      <c r="AI65" s="103" t="e">
        <f>VLOOKUP(AG65, 休日取得計画実績表!$B$15:$E$745,4, FALSE)</f>
        <v>#N/A</v>
      </c>
      <c r="AJ65" s="40">
        <f t="shared" si="11"/>
        <v>46477</v>
      </c>
      <c r="AK65" s="103" t="str">
        <f>VLOOKUP(AJ65, 休日取得計画実績表!$B$15:$E$745,2, FALSE)</f>
        <v>水</v>
      </c>
      <c r="AL65" s="103">
        <f>VLOOKUP(AJ65, 休日取得計画実績表!$B$15:$E$745,4, FALSE)</f>
        <v>0</v>
      </c>
      <c r="AM65" s="40">
        <f t="shared" si="12"/>
        <v>0</v>
      </c>
      <c r="AN65" s="103" t="e">
        <f>VLOOKUP(AM65, 休日取得計画実績表!$B$15:$E$745,2, FALSE)</f>
        <v>#N/A</v>
      </c>
      <c r="AO65" s="103" t="e">
        <f>VLOOKUP(AM65, 休日取得計画実績表!$B$15:$E$745,4, FALSE)</f>
        <v>#N/A</v>
      </c>
      <c r="AP65" s="40">
        <f t="shared" si="13"/>
        <v>46538</v>
      </c>
      <c r="AQ65" s="103" t="str">
        <f>VLOOKUP(AP65, 休日取得計画実績表!$B$15:$E$745,2, FALSE)</f>
        <v>月</v>
      </c>
      <c r="AR65" s="103">
        <f>VLOOKUP(AP65, 休日取得計画実績表!$B$15:$E$745,4, FALSE)</f>
        <v>0</v>
      </c>
      <c r="AS65" s="40">
        <f t="shared" si="14"/>
        <v>0</v>
      </c>
      <c r="AT65" s="103" t="e">
        <f>VLOOKUP(AS65, 休日取得計画実績表!$B$15:$E$745,2, FALSE)</f>
        <v>#N/A</v>
      </c>
      <c r="AU65" s="103" t="e">
        <f>VLOOKUP(AS65, 休日取得計画実績表!$B$15:$E$745,4, FALSE)</f>
        <v>#N/A</v>
      </c>
      <c r="AV65" s="40">
        <f t="shared" si="15"/>
        <v>46599</v>
      </c>
      <c r="AW65" s="103" t="str">
        <f>VLOOKUP(AV65, 休日取得計画実績表!$B$15:$E$745,2, FALSE)</f>
        <v>土</v>
      </c>
      <c r="AX65" s="103" t="str">
        <f>VLOOKUP(AV65, 休日取得計画実績表!$B$15:$E$745,4, FALSE)</f>
        <v>現場閉所</v>
      </c>
      <c r="AY65" s="40">
        <f t="shared" si="16"/>
        <v>46630</v>
      </c>
      <c r="AZ65" s="103" t="str">
        <f>VLOOKUP(AY65, 休日取得計画実績表!$B$15:$E$745,2, FALSE)</f>
        <v>火</v>
      </c>
      <c r="BA65" s="103">
        <f>VLOOKUP(AY65, 休日取得計画実績表!$B$15:$E$745,4, FALSE)</f>
        <v>0</v>
      </c>
      <c r="BB65" s="40">
        <f t="shared" si="17"/>
        <v>0</v>
      </c>
      <c r="BC65" s="103" t="e">
        <f>VLOOKUP(BB65, 休日取得計画実績表!$B$15:$E$745,2, FALSE)</f>
        <v>#N/A</v>
      </c>
      <c r="BD65" s="103" t="e">
        <f>VLOOKUP(BB65, 休日取得計画実績表!$B$15:$E$745,4, FALSE)</f>
        <v>#N/A</v>
      </c>
      <c r="BE65" s="40">
        <f t="shared" si="18"/>
        <v>46691</v>
      </c>
      <c r="BF65" s="103" t="str">
        <f>VLOOKUP(BE65, 休日取得計画実績表!$B$15:$E$745,2, FALSE)</f>
        <v>日</v>
      </c>
      <c r="BG65" s="103" t="str">
        <f>VLOOKUP(BE65, 休日取得計画実績表!$B$15:$E$745,4, FALSE)</f>
        <v>現場閉所</v>
      </c>
      <c r="BH65" s="40">
        <f t="shared" si="19"/>
        <v>0</v>
      </c>
      <c r="BI65" s="103" t="e">
        <f>VLOOKUP(BH65, 休日取得計画実績表!$B$15:$E$745,2, FALSE)</f>
        <v>#N/A</v>
      </c>
      <c r="BJ65" s="103" t="e">
        <f>VLOOKUP(BH65, 休日取得計画実績表!$B$15:$E$745,4, FALSE)</f>
        <v>#N/A</v>
      </c>
      <c r="BK65" s="40">
        <f t="shared" si="20"/>
        <v>46752</v>
      </c>
      <c r="BL65" s="103" t="str">
        <f>VLOOKUP(BK65, 休日取得計画実績表!$B$15:$E$745,2, FALSE)</f>
        <v>金</v>
      </c>
      <c r="BM65" s="103" t="str">
        <f>VLOOKUP(BK65, 休日取得計画実績表!$B$15:$E$745,4, FALSE)</f>
        <v>年末年始</v>
      </c>
      <c r="BN65" s="40">
        <f t="shared" si="21"/>
        <v>46783</v>
      </c>
      <c r="BO65" s="103" t="str">
        <f>VLOOKUP(BN65, 休日取得計画実績表!$B$15:$E$745,2, FALSE)</f>
        <v>月</v>
      </c>
      <c r="BP65" s="103">
        <f>VLOOKUP(BN65, 休日取得計画実績表!$B$15:$E$745,4, FALSE)</f>
        <v>0</v>
      </c>
      <c r="BQ65" s="40">
        <f t="shared" si="22"/>
        <v>0</v>
      </c>
      <c r="BR65" s="103" t="e">
        <f>VLOOKUP(BQ65, 休日取得計画実績表!$B$15:$E$745,2, FALSE)</f>
        <v>#N/A</v>
      </c>
      <c r="BS65" s="103" t="e">
        <f>VLOOKUP(BQ65, 休日取得計画実績表!$B$15:$E$745,4, FALSE)</f>
        <v>#N/A</v>
      </c>
      <c r="BT65" s="40">
        <f t="shared" si="23"/>
        <v>46843</v>
      </c>
      <c r="BU65" s="103" t="str">
        <f>VLOOKUP(BT65, 休日取得計画実績表!$B$15:$E$745,2, FALSE)</f>
        <v>金</v>
      </c>
      <c r="BV65" s="114">
        <f>VLOOKUP(BT65, 休日取得計画実績表!$B$15:$E$745,4, FALSE)</f>
        <v>0</v>
      </c>
    </row>
    <row r="66" spans="1:74">
      <c r="A66" s="49"/>
      <c r="B66" s="50"/>
      <c r="C66" s="50"/>
      <c r="D66" s="50"/>
      <c r="E66" s="50"/>
      <c r="F66" s="50"/>
      <c r="G66" s="50"/>
      <c r="H66" s="50"/>
      <c r="I66" s="50"/>
      <c r="J66" s="50"/>
      <c r="K66" s="50"/>
      <c r="L66" s="50"/>
      <c r="M66" s="50"/>
      <c r="N66" s="50"/>
      <c r="O66" s="50"/>
      <c r="P66" s="50"/>
      <c r="Q66" s="50"/>
      <c r="R66" s="50"/>
      <c r="S66" s="50"/>
      <c r="T66" s="50"/>
      <c r="U66" s="50"/>
      <c r="V66" s="50"/>
      <c r="W66" s="50"/>
      <c r="X66" s="50"/>
      <c r="Y66" s="50"/>
      <c r="Z66" s="50"/>
      <c r="AA66" s="50"/>
      <c r="AB66" s="50"/>
      <c r="AC66" s="50"/>
      <c r="AD66" s="50"/>
      <c r="AE66" s="50"/>
      <c r="AF66" s="50"/>
      <c r="AG66" s="50"/>
      <c r="AH66" s="50"/>
      <c r="AI66" s="50"/>
      <c r="AJ66" s="50"/>
      <c r="AK66" s="50"/>
      <c r="AL66" s="50"/>
      <c r="AM66" s="50"/>
      <c r="AN66" s="50"/>
      <c r="AO66" s="50"/>
      <c r="AP66" s="50"/>
      <c r="AQ66" s="50"/>
      <c r="AR66" s="50"/>
      <c r="AS66" s="50"/>
      <c r="AT66" s="50"/>
      <c r="AU66" s="50"/>
      <c r="AV66" s="50"/>
      <c r="AW66" s="50"/>
      <c r="AX66" s="50"/>
      <c r="AY66" s="50"/>
      <c r="AZ66" s="50"/>
      <c r="BA66" s="50"/>
      <c r="BB66" s="50"/>
      <c r="BC66" s="50"/>
      <c r="BD66" s="50"/>
      <c r="BE66" s="50"/>
      <c r="BF66" s="50"/>
      <c r="BG66" s="50"/>
      <c r="BH66" s="50"/>
      <c r="BI66" s="50"/>
      <c r="BJ66" s="50"/>
      <c r="BK66" s="50"/>
      <c r="BL66" s="50"/>
      <c r="BM66" s="50"/>
      <c r="BN66" s="50"/>
      <c r="BO66" s="50"/>
      <c r="BP66" s="50"/>
      <c r="BQ66" s="50"/>
      <c r="BR66" s="50"/>
      <c r="BS66" s="50"/>
      <c r="BT66" s="50"/>
      <c r="BU66" s="50"/>
      <c r="BV66" s="115"/>
    </row>
    <row r="67" spans="1:74">
      <c r="A67" s="116" t="s">
        <v>28</v>
      </c>
      <c r="B67" s="50"/>
      <c r="C67" s="104"/>
      <c r="D67" s="47"/>
      <c r="E67" s="105">
        <f>COUNTIF(E35:E65,"現場閉所")</f>
        <v>0</v>
      </c>
      <c r="F67" s="104"/>
      <c r="G67" s="47"/>
      <c r="H67" s="105">
        <f t="shared" ref="H67" si="24">COUNTIF(H35:H65,"現場閉所")</f>
        <v>9</v>
      </c>
      <c r="I67" s="104"/>
      <c r="J67" s="47"/>
      <c r="K67" s="105">
        <f t="shared" ref="K67" si="25">COUNTIF(K35:K65,"現場閉所")</f>
        <v>8</v>
      </c>
      <c r="L67" s="104"/>
      <c r="M67" s="47"/>
      <c r="N67" s="105">
        <f t="shared" ref="N67" si="26">COUNTIF(N35:N65,"現場閉所")</f>
        <v>8</v>
      </c>
      <c r="O67" s="104"/>
      <c r="P67" s="47"/>
      <c r="Q67" s="105">
        <f t="shared" ref="Q67" si="27">COUNTIF(Q35:Q65,"現場閉所")</f>
        <v>7</v>
      </c>
      <c r="R67" s="104"/>
      <c r="S67" s="47"/>
      <c r="T67" s="105">
        <f t="shared" ref="T67" si="28">COUNTIF(T35:T65,"現場閉所")</f>
        <v>8</v>
      </c>
      <c r="U67" s="104"/>
      <c r="V67" s="47"/>
      <c r="W67" s="105">
        <f t="shared" ref="W67" si="29">COUNTIF(W35:W65,"現場閉所")</f>
        <v>9</v>
      </c>
      <c r="X67" s="104"/>
      <c r="Y67" s="47"/>
      <c r="Z67" s="105">
        <f t="shared" ref="Z67" si="30">COUNTIF(Z35:Z65,"現場閉所")</f>
        <v>9</v>
      </c>
      <c r="AA67" s="104"/>
      <c r="AB67" s="47"/>
      <c r="AC67" s="105">
        <f t="shared" ref="AC67" si="31">COUNTIF(AC35:AC65,"現場閉所")</f>
        <v>8</v>
      </c>
      <c r="AD67" s="104"/>
      <c r="AE67" s="47"/>
      <c r="AF67" s="105">
        <f t="shared" ref="AF67" si="32">COUNTIF(AF35:AF65,"現場閉所")</f>
        <v>10</v>
      </c>
      <c r="AG67" s="104"/>
      <c r="AH67" s="47"/>
      <c r="AI67" s="105">
        <f t="shared" ref="AI67" si="33">COUNTIF(AI35:AI65,"現場閉所")</f>
        <v>8</v>
      </c>
      <c r="AJ67" s="104"/>
      <c r="AK67" s="47"/>
      <c r="AL67" s="105">
        <f t="shared" ref="AL67" si="34">COUNTIF(AL35:AL65,"現場閉所")</f>
        <v>8</v>
      </c>
      <c r="AM67" s="104"/>
      <c r="AN67" s="47"/>
      <c r="AO67" s="105">
        <f t="shared" ref="AO67" si="35">COUNTIF(AO35:AO65,"現場閉所")</f>
        <v>8</v>
      </c>
      <c r="AP67" s="104"/>
      <c r="AQ67" s="47"/>
      <c r="AR67" s="105">
        <f t="shared" ref="AR67" si="36">COUNTIF(AR35:AR65,"現場閉所")</f>
        <v>10</v>
      </c>
      <c r="AS67" s="104"/>
      <c r="AT67" s="47"/>
      <c r="AU67" s="105">
        <f t="shared" ref="AU67" si="37">COUNTIF(AU35:AU65,"現場閉所")</f>
        <v>8</v>
      </c>
      <c r="AV67" s="104"/>
      <c r="AW67" s="47"/>
      <c r="AX67" s="105">
        <f t="shared" ref="AX67" si="38">COUNTIF(AX35:AX65,"現場閉所")</f>
        <v>9</v>
      </c>
      <c r="AY67" s="104"/>
      <c r="AZ67" s="47"/>
      <c r="BA67" s="105">
        <f t="shared" ref="BA67" si="39">COUNTIF(BA35:BA65,"現場閉所")</f>
        <v>5</v>
      </c>
      <c r="BB67" s="104"/>
      <c r="BC67" s="47"/>
      <c r="BD67" s="105">
        <f t="shared" ref="BD67" si="40">COUNTIF(BD35:BD65,"現場閉所")</f>
        <v>8</v>
      </c>
      <c r="BE67" s="104"/>
      <c r="BF67" s="47"/>
      <c r="BG67" s="105">
        <f t="shared" ref="BG67" si="41">COUNTIF(BG35:BG65,"現場閉所")</f>
        <v>10</v>
      </c>
      <c r="BH67" s="104"/>
      <c r="BI67" s="47"/>
      <c r="BJ67" s="105">
        <f t="shared" ref="BJ67" si="42">COUNTIF(BJ35:BJ65,"現場閉所")</f>
        <v>8</v>
      </c>
      <c r="BK67" s="104"/>
      <c r="BL67" s="47"/>
      <c r="BM67" s="105">
        <f t="shared" ref="BM67" si="43">COUNTIF(BM35:BM65,"現場閉所")</f>
        <v>9</v>
      </c>
      <c r="BN67" s="104"/>
      <c r="BO67" s="47"/>
      <c r="BP67" s="105">
        <f t="shared" ref="BP67" si="44">COUNTIF(BP35:BP65,"現場閉所")</f>
        <v>8</v>
      </c>
      <c r="BQ67" s="104"/>
      <c r="BR67" s="47"/>
      <c r="BS67" s="105">
        <f t="shared" ref="BS67" si="45">COUNTIF(BS35:BS65,"現場閉所")</f>
        <v>8</v>
      </c>
      <c r="BT67" s="104"/>
      <c r="BU67" s="47"/>
      <c r="BV67" s="48">
        <f t="shared" ref="BV67" si="46">COUNTIF(BV35:BV65,"現場閉所")</f>
        <v>8</v>
      </c>
    </row>
    <row r="68" spans="1:74">
      <c r="A68" s="116" t="s">
        <v>29</v>
      </c>
      <c r="B68" s="50"/>
      <c r="C68" s="47"/>
      <c r="D68" s="47"/>
      <c r="E68" s="105">
        <f>COUNTIF(E35:E65,"夏季休暇")</f>
        <v>0</v>
      </c>
      <c r="F68" s="47"/>
      <c r="G68" s="47"/>
      <c r="H68" s="105">
        <f t="shared" ref="H68" si="47">COUNTIF(H35:H65,"夏季休暇")</f>
        <v>0</v>
      </c>
      <c r="I68" s="47"/>
      <c r="J68" s="47"/>
      <c r="K68" s="105">
        <f t="shared" ref="K68" si="48">COUNTIF(K35:K65,"夏季休暇")</f>
        <v>0</v>
      </c>
      <c r="L68" s="47"/>
      <c r="M68" s="47"/>
      <c r="N68" s="105">
        <f t="shared" ref="N68" si="49">COUNTIF(N35:N65,"夏季休暇")</f>
        <v>0</v>
      </c>
      <c r="O68" s="47"/>
      <c r="P68" s="47"/>
      <c r="Q68" s="105">
        <f t="shared" ref="Q68" si="50">COUNTIF(Q35:Q65,"夏季休暇")</f>
        <v>1</v>
      </c>
      <c r="R68" s="47"/>
      <c r="S68" s="47"/>
      <c r="T68" s="105">
        <f t="shared" ref="T68" si="51">COUNTIF(T35:T65,"夏季休暇")</f>
        <v>2</v>
      </c>
      <c r="U68" s="47"/>
      <c r="V68" s="47"/>
      <c r="W68" s="105">
        <f t="shared" ref="W68" si="52">COUNTIF(W35:W65,"夏季休暇")</f>
        <v>0</v>
      </c>
      <c r="X68" s="47"/>
      <c r="Y68" s="47"/>
      <c r="Z68" s="105">
        <f t="shared" ref="Z68" si="53">COUNTIF(Z35:Z65,"夏季休暇")</f>
        <v>0</v>
      </c>
      <c r="AA68" s="47"/>
      <c r="AB68" s="47"/>
      <c r="AC68" s="105">
        <f t="shared" ref="AC68" si="54">COUNTIF(AC35:AC65,"夏季休暇")</f>
        <v>0</v>
      </c>
      <c r="AD68" s="47"/>
      <c r="AE68" s="47"/>
      <c r="AF68" s="105">
        <f t="shared" ref="AF68" si="55">COUNTIF(AF35:AF65,"夏季休暇")</f>
        <v>0</v>
      </c>
      <c r="AG68" s="47"/>
      <c r="AH68" s="47"/>
      <c r="AI68" s="105">
        <f t="shared" ref="AI68" si="56">COUNTIF(AI35:AI65,"夏季休暇")</f>
        <v>0</v>
      </c>
      <c r="AJ68" s="47"/>
      <c r="AK68" s="47"/>
      <c r="AL68" s="105">
        <f t="shared" ref="AL68" si="57">COUNTIF(AL35:AL65,"夏季休暇")</f>
        <v>0</v>
      </c>
      <c r="AM68" s="47"/>
      <c r="AN68" s="47"/>
      <c r="AO68" s="105">
        <f t="shared" ref="AO68" si="58">COUNTIF(AO35:AO65,"夏季休暇")</f>
        <v>0</v>
      </c>
      <c r="AP68" s="47"/>
      <c r="AQ68" s="47"/>
      <c r="AR68" s="105">
        <f t="shared" ref="AR68" si="59">COUNTIF(AR35:AR65,"夏季休暇")</f>
        <v>0</v>
      </c>
      <c r="AS68" s="47"/>
      <c r="AT68" s="47"/>
      <c r="AU68" s="105">
        <f t="shared" ref="AU68" si="60">COUNTIF(AU35:AU65,"夏季休暇")</f>
        <v>0</v>
      </c>
      <c r="AV68" s="47"/>
      <c r="AW68" s="47"/>
      <c r="AX68" s="105">
        <f t="shared" ref="AX68" si="61">COUNTIF(AX35:AX65,"夏季休暇")</f>
        <v>0</v>
      </c>
      <c r="AY68" s="47"/>
      <c r="AZ68" s="47"/>
      <c r="BA68" s="105">
        <f t="shared" ref="BA68" si="62">COUNTIF(BA35:BA65,"夏季休暇")</f>
        <v>0</v>
      </c>
      <c r="BB68" s="47"/>
      <c r="BC68" s="47"/>
      <c r="BD68" s="105">
        <f t="shared" ref="BD68" si="63">COUNTIF(BD35:BD65,"夏季休暇")</f>
        <v>3</v>
      </c>
      <c r="BE68" s="47"/>
      <c r="BF68" s="47"/>
      <c r="BG68" s="105">
        <f t="shared" ref="BG68" si="64">COUNTIF(BG35:BG65,"夏季休暇")</f>
        <v>0</v>
      </c>
      <c r="BH68" s="47"/>
      <c r="BI68" s="47"/>
      <c r="BJ68" s="105">
        <f t="shared" ref="BJ68" si="65">COUNTIF(BJ35:BJ65,"夏季休暇")</f>
        <v>0</v>
      </c>
      <c r="BK68" s="47"/>
      <c r="BL68" s="47"/>
      <c r="BM68" s="105">
        <f t="shared" ref="BM68" si="66">COUNTIF(BM35:BM65,"夏季休暇")</f>
        <v>0</v>
      </c>
      <c r="BN68" s="47"/>
      <c r="BO68" s="47"/>
      <c r="BP68" s="105">
        <f t="shared" ref="BP68" si="67">COUNTIF(BP35:BP65,"夏季休暇")</f>
        <v>0</v>
      </c>
      <c r="BQ68" s="47"/>
      <c r="BR68" s="47"/>
      <c r="BS68" s="105">
        <f t="shared" ref="BS68" si="68">COUNTIF(BS35:BS65,"夏季休暇")</f>
        <v>0</v>
      </c>
      <c r="BT68" s="47"/>
      <c r="BU68" s="47"/>
      <c r="BV68" s="48">
        <f t="shared" ref="BV68" si="69">COUNTIF(BV35:BV65,"夏季休暇")</f>
        <v>0</v>
      </c>
    </row>
    <row r="69" spans="1:74">
      <c r="A69" s="116" t="s">
        <v>30</v>
      </c>
      <c r="B69" s="50"/>
      <c r="C69" s="47"/>
      <c r="D69" s="47"/>
      <c r="E69" s="105">
        <f>COUNTIF(E35:E65,"年末年始")</f>
        <v>0</v>
      </c>
      <c r="F69" s="47"/>
      <c r="G69" s="47"/>
      <c r="H69" s="105">
        <f t="shared" ref="H69" si="70">COUNTIF(H35:H65,"年末年始")</f>
        <v>0</v>
      </c>
      <c r="I69" s="47"/>
      <c r="J69" s="47"/>
      <c r="K69" s="105">
        <f t="shared" ref="K69" si="71">COUNTIF(K35:K65,"年末年始")</f>
        <v>0</v>
      </c>
      <c r="L69" s="47"/>
      <c r="M69" s="47"/>
      <c r="N69" s="105">
        <f t="shared" ref="N69" si="72">COUNTIF(N35:N65,"年末年始")</f>
        <v>0</v>
      </c>
      <c r="O69" s="47"/>
      <c r="P69" s="47"/>
      <c r="Q69" s="105">
        <f t="shared" ref="Q69" si="73">COUNTIF(Q35:Q65,"年末年始")</f>
        <v>0</v>
      </c>
      <c r="R69" s="47"/>
      <c r="S69" s="47"/>
      <c r="T69" s="105">
        <f t="shared" ref="T69" si="74">COUNTIF(T35:T65,"年末年始")</f>
        <v>0</v>
      </c>
      <c r="U69" s="47"/>
      <c r="V69" s="47"/>
      <c r="W69" s="105">
        <f t="shared" ref="W69" si="75">COUNTIF(W35:W65,"年末年始")</f>
        <v>0</v>
      </c>
      <c r="X69" s="47"/>
      <c r="Y69" s="47"/>
      <c r="Z69" s="105">
        <f t="shared" ref="Z69" si="76">COUNTIF(Z35:Z65,"年末年始")</f>
        <v>0</v>
      </c>
      <c r="AA69" s="47"/>
      <c r="AB69" s="47"/>
      <c r="AC69" s="105">
        <f t="shared" ref="AC69" si="77">COUNTIF(AC35:AC65,"年末年始")</f>
        <v>4</v>
      </c>
      <c r="AD69" s="47"/>
      <c r="AE69" s="47"/>
      <c r="AF69" s="105">
        <f t="shared" ref="AF69" si="78">COUNTIF(AF35:AF65,"年末年始")</f>
        <v>2</v>
      </c>
      <c r="AG69" s="47"/>
      <c r="AH69" s="47"/>
      <c r="AI69" s="105">
        <f t="shared" ref="AI69" si="79">COUNTIF(AI35:AI65,"年末年始")</f>
        <v>0</v>
      </c>
      <c r="AJ69" s="47"/>
      <c r="AK69" s="47"/>
      <c r="AL69" s="105">
        <f t="shared" ref="AL69" si="80">COUNTIF(AL35:AL65,"年末年始")</f>
        <v>0</v>
      </c>
      <c r="AM69" s="47"/>
      <c r="AN69" s="47"/>
      <c r="AO69" s="105">
        <f t="shared" ref="AO69" si="81">COUNTIF(AO35:AO65,"年末年始")</f>
        <v>0</v>
      </c>
      <c r="AP69" s="47"/>
      <c r="AQ69" s="47"/>
      <c r="AR69" s="105">
        <f t="shared" ref="AR69" si="82">COUNTIF(AR35:AR65,"年末年始")</f>
        <v>0</v>
      </c>
      <c r="AS69" s="47"/>
      <c r="AT69" s="47"/>
      <c r="AU69" s="105">
        <f t="shared" ref="AU69" si="83">COUNTIF(AU35:AU65,"年末年始")</f>
        <v>0</v>
      </c>
      <c r="AV69" s="47"/>
      <c r="AW69" s="47"/>
      <c r="AX69" s="105">
        <f t="shared" ref="AX69" si="84">COUNTIF(AX35:AX65,"年末年始")</f>
        <v>0</v>
      </c>
      <c r="AY69" s="47"/>
      <c r="AZ69" s="47"/>
      <c r="BA69" s="105">
        <f t="shared" ref="BA69" si="85">COUNTIF(BA35:BA65,"年末年始")</f>
        <v>0</v>
      </c>
      <c r="BB69" s="47"/>
      <c r="BC69" s="47"/>
      <c r="BD69" s="105">
        <f t="shared" ref="BD69" si="86">COUNTIF(BD35:BD65,"年末年始")</f>
        <v>0</v>
      </c>
      <c r="BE69" s="47"/>
      <c r="BF69" s="47"/>
      <c r="BG69" s="105">
        <f t="shared" ref="BG69" si="87">COUNTIF(BG35:BG65,"年末年始")</f>
        <v>0</v>
      </c>
      <c r="BH69" s="47"/>
      <c r="BI69" s="47"/>
      <c r="BJ69" s="105">
        <f t="shared" ref="BJ69" si="88">COUNTIF(BJ35:BJ65,"年末年始")</f>
        <v>0</v>
      </c>
      <c r="BK69" s="47"/>
      <c r="BL69" s="47"/>
      <c r="BM69" s="105">
        <f t="shared" ref="BM69" si="89">COUNTIF(BM35:BM65,"年末年始")</f>
        <v>3</v>
      </c>
      <c r="BN69" s="47"/>
      <c r="BO69" s="47"/>
      <c r="BP69" s="105">
        <f t="shared" ref="BP69" si="90">COUNTIF(BP35:BP65,"年末年始")</f>
        <v>3</v>
      </c>
      <c r="BQ69" s="47"/>
      <c r="BR69" s="47"/>
      <c r="BS69" s="105">
        <f t="shared" ref="BS69" si="91">COUNTIF(BS35:BS65,"年末年始")</f>
        <v>0</v>
      </c>
      <c r="BT69" s="47"/>
      <c r="BU69" s="47"/>
      <c r="BV69" s="48">
        <f t="shared" ref="BV69" si="92">COUNTIF(BV35:BV65,"年末年始")</f>
        <v>0</v>
      </c>
    </row>
    <row r="70" spans="1:74">
      <c r="A70" s="116" t="s">
        <v>31</v>
      </c>
      <c r="B70" s="50"/>
      <c r="C70" s="47"/>
      <c r="D70" s="47"/>
      <c r="E70" s="105">
        <f>COUNTIF(E35:E65,"一時中止")</f>
        <v>0</v>
      </c>
      <c r="F70" s="47"/>
      <c r="G70" s="47"/>
      <c r="H70" s="105">
        <f t="shared" ref="H70" si="93">COUNTIF(H35:H65,"一時中止")</f>
        <v>3</v>
      </c>
      <c r="I70" s="47"/>
      <c r="J70" s="47"/>
      <c r="K70" s="105">
        <f t="shared" ref="K70" si="94">COUNTIF(K35:K65,"一時中止")</f>
        <v>0</v>
      </c>
      <c r="L70" s="47"/>
      <c r="M70" s="47"/>
      <c r="N70" s="105">
        <f t="shared" ref="N70" si="95">COUNTIF(N35:N65,"一時中止")</f>
        <v>0</v>
      </c>
      <c r="O70" s="47"/>
      <c r="P70" s="47"/>
      <c r="Q70" s="105">
        <f t="shared" ref="Q70" si="96">COUNTIF(Q35:Q65,"一時中止")</f>
        <v>0</v>
      </c>
      <c r="R70" s="47"/>
      <c r="S70" s="47"/>
      <c r="T70" s="105">
        <f t="shared" ref="T70" si="97">COUNTIF(T35:T65,"一時中止")</f>
        <v>0</v>
      </c>
      <c r="U70" s="47"/>
      <c r="V70" s="47"/>
      <c r="W70" s="105">
        <f t="shared" ref="W70" si="98">COUNTIF(W35:W65,"一時中止")</f>
        <v>0</v>
      </c>
      <c r="X70" s="47"/>
      <c r="Y70" s="47"/>
      <c r="Z70" s="105">
        <f t="shared" ref="Z70" si="99">COUNTIF(Z35:Z65,"一時中止")</f>
        <v>0</v>
      </c>
      <c r="AA70" s="47"/>
      <c r="AB70" s="47"/>
      <c r="AC70" s="105">
        <f t="shared" ref="AC70" si="100">COUNTIF(AC35:AC65,"一時中止")</f>
        <v>0</v>
      </c>
      <c r="AD70" s="47"/>
      <c r="AE70" s="47"/>
      <c r="AF70" s="105">
        <f t="shared" ref="AF70" si="101">COUNTIF(AF35:AF65,"一時中止")</f>
        <v>0</v>
      </c>
      <c r="AG70" s="47"/>
      <c r="AH70" s="47"/>
      <c r="AI70" s="105">
        <f t="shared" ref="AI70" si="102">COUNTIF(AI35:AI65,"一時中止")</f>
        <v>0</v>
      </c>
      <c r="AJ70" s="47"/>
      <c r="AK70" s="47"/>
      <c r="AL70" s="105">
        <f t="shared" ref="AL70" si="103">COUNTIF(AL35:AL65,"一時中止")</f>
        <v>0</v>
      </c>
      <c r="AM70" s="47"/>
      <c r="AN70" s="47"/>
      <c r="AO70" s="105">
        <f t="shared" ref="AO70" si="104">COUNTIF(AO35:AO65,"一時中止")</f>
        <v>0</v>
      </c>
      <c r="AP70" s="47"/>
      <c r="AQ70" s="47"/>
      <c r="AR70" s="105">
        <f t="shared" ref="AR70" si="105">COUNTIF(AR35:AR65,"一時中止")</f>
        <v>0</v>
      </c>
      <c r="AS70" s="47"/>
      <c r="AT70" s="47"/>
      <c r="AU70" s="105">
        <f t="shared" ref="AU70" si="106">COUNTIF(AU35:AU65,"一時中止")</f>
        <v>0</v>
      </c>
      <c r="AV70" s="47"/>
      <c r="AW70" s="47"/>
      <c r="AX70" s="105">
        <f t="shared" ref="AX70" si="107">COUNTIF(AX35:AX65,"一時中止")</f>
        <v>5</v>
      </c>
      <c r="AY70" s="47"/>
      <c r="AZ70" s="47"/>
      <c r="BA70" s="105">
        <f t="shared" ref="BA70" si="108">COUNTIF(BA35:BA65,"一時中止")</f>
        <v>0</v>
      </c>
      <c r="BB70" s="47"/>
      <c r="BC70" s="47"/>
      <c r="BD70" s="105">
        <f t="shared" ref="BD70" si="109">COUNTIF(BD35:BD65,"一時中止")</f>
        <v>0</v>
      </c>
      <c r="BE70" s="47"/>
      <c r="BF70" s="47"/>
      <c r="BG70" s="105">
        <f t="shared" ref="BG70" si="110">COUNTIF(BG35:BG65,"一時中止")</f>
        <v>0</v>
      </c>
      <c r="BH70" s="47"/>
      <c r="BI70" s="47"/>
      <c r="BJ70" s="105">
        <f t="shared" ref="BJ70" si="111">COUNTIF(BJ35:BJ65,"一時中止")</f>
        <v>0</v>
      </c>
      <c r="BK70" s="47"/>
      <c r="BL70" s="47"/>
      <c r="BM70" s="105">
        <f t="shared" ref="BM70" si="112">COUNTIF(BM35:BM65,"一時中止")</f>
        <v>0</v>
      </c>
      <c r="BN70" s="47"/>
      <c r="BO70" s="47"/>
      <c r="BP70" s="105">
        <f t="shared" ref="BP70" si="113">COUNTIF(BP35:BP65,"一時中止")</f>
        <v>0</v>
      </c>
      <c r="BQ70" s="47"/>
      <c r="BR70" s="47"/>
      <c r="BS70" s="105">
        <f t="shared" ref="BS70" si="114">COUNTIF(BS35:BS65,"一時中止")</f>
        <v>0</v>
      </c>
      <c r="BT70" s="47"/>
      <c r="BU70" s="47"/>
      <c r="BV70" s="48">
        <f t="shared" ref="BV70" si="115">COUNTIF(BV35:BV65,"一時中止")</f>
        <v>0</v>
      </c>
    </row>
    <row r="71" spans="1:74">
      <c r="A71" s="116" t="s">
        <v>32</v>
      </c>
      <c r="B71" s="50"/>
      <c r="C71" s="47"/>
      <c r="D71" s="47"/>
      <c r="E71" s="105">
        <f>COUNTIF(E35:E65,"工場製作")</f>
        <v>30</v>
      </c>
      <c r="F71" s="47"/>
      <c r="G71" s="47"/>
      <c r="H71" s="105">
        <f t="shared" ref="H71" si="116">COUNTIF(H35:H65,"工場製作")</f>
        <v>3</v>
      </c>
      <c r="I71" s="47"/>
      <c r="J71" s="47"/>
      <c r="K71" s="105">
        <f t="shared" ref="K71" si="117">COUNTIF(K35:K65,"工場製作")</f>
        <v>0</v>
      </c>
      <c r="L71" s="47"/>
      <c r="M71" s="47"/>
      <c r="N71" s="105">
        <f t="shared" ref="N71" si="118">COUNTIF(N35:N65,"工場製作")</f>
        <v>0</v>
      </c>
      <c r="O71" s="47"/>
      <c r="P71" s="47"/>
      <c r="Q71" s="105">
        <f t="shared" ref="Q71" si="119">COUNTIF(Q35:Q65,"工場製作")</f>
        <v>0</v>
      </c>
      <c r="R71" s="47"/>
      <c r="S71" s="47"/>
      <c r="T71" s="105">
        <f t="shared" ref="T71" si="120">COUNTIF(T35:T65,"工場製作")</f>
        <v>0</v>
      </c>
      <c r="U71" s="47"/>
      <c r="V71" s="47"/>
      <c r="W71" s="105">
        <f t="shared" ref="W71" si="121">COUNTIF(W35:W65,"工場製作")</f>
        <v>0</v>
      </c>
      <c r="X71" s="47"/>
      <c r="Y71" s="47"/>
      <c r="Z71" s="105">
        <f t="shared" ref="Z71" si="122">COUNTIF(Z35:Z65,"工場製作")</f>
        <v>0</v>
      </c>
      <c r="AA71" s="47"/>
      <c r="AB71" s="47"/>
      <c r="AC71" s="105">
        <f t="shared" ref="AC71" si="123">COUNTIF(AC35:AC65,"工場製作")</f>
        <v>0</v>
      </c>
      <c r="AD71" s="47"/>
      <c r="AE71" s="47"/>
      <c r="AF71" s="105">
        <f t="shared" ref="AF71" si="124">COUNTIF(AF35:AF65,"工場製作")</f>
        <v>0</v>
      </c>
      <c r="AG71" s="47"/>
      <c r="AH71" s="47"/>
      <c r="AI71" s="105">
        <f t="shared" ref="AI71" si="125">COUNTIF(AI35:AI65,"工場製作")</f>
        <v>0</v>
      </c>
      <c r="AJ71" s="47"/>
      <c r="AK71" s="47"/>
      <c r="AL71" s="105">
        <f t="shared" ref="AL71" si="126">COUNTIF(AL35:AL65,"工場製作")</f>
        <v>0</v>
      </c>
      <c r="AM71" s="47"/>
      <c r="AN71" s="47"/>
      <c r="AO71" s="105">
        <f t="shared" ref="AO71" si="127">COUNTIF(AO35:AO65,"工場製作")</f>
        <v>0</v>
      </c>
      <c r="AP71" s="47"/>
      <c r="AQ71" s="47"/>
      <c r="AR71" s="105">
        <f t="shared" ref="AR71" si="128">COUNTIF(AR35:AR65,"工場製作")</f>
        <v>0</v>
      </c>
      <c r="AS71" s="47"/>
      <c r="AT71" s="47"/>
      <c r="AU71" s="105">
        <f t="shared" ref="AU71" si="129">COUNTIF(AU35:AU65,"工場製作")</f>
        <v>0</v>
      </c>
      <c r="AV71" s="47"/>
      <c r="AW71" s="47"/>
      <c r="AX71" s="105">
        <f t="shared" ref="AX71" si="130">COUNTIF(AX35:AX65,"工場製作")</f>
        <v>0</v>
      </c>
      <c r="AY71" s="47"/>
      <c r="AZ71" s="47"/>
      <c r="BA71" s="105">
        <f t="shared" ref="BA71" si="131">COUNTIF(BA35:BA65,"工場製作")</f>
        <v>0</v>
      </c>
      <c r="BB71" s="47"/>
      <c r="BC71" s="47"/>
      <c r="BD71" s="105">
        <f t="shared" ref="BD71" si="132">COUNTIF(BD35:BD65,"工場製作")</f>
        <v>0</v>
      </c>
      <c r="BE71" s="47"/>
      <c r="BF71" s="47"/>
      <c r="BG71" s="105">
        <f t="shared" ref="BG71" si="133">COUNTIF(BG35:BG65,"工場製作")</f>
        <v>0</v>
      </c>
      <c r="BH71" s="47"/>
      <c r="BI71" s="47"/>
      <c r="BJ71" s="105">
        <f t="shared" ref="BJ71" si="134">COUNTIF(BJ35:BJ65,"工場製作")</f>
        <v>0</v>
      </c>
      <c r="BK71" s="47"/>
      <c r="BL71" s="47"/>
      <c r="BM71" s="105">
        <f t="shared" ref="BM71" si="135">COUNTIF(BM35:BM65,"工場製作")</f>
        <v>0</v>
      </c>
      <c r="BN71" s="47"/>
      <c r="BO71" s="47"/>
      <c r="BP71" s="105">
        <f t="shared" ref="BP71" si="136">COUNTIF(BP35:BP65,"工場製作")</f>
        <v>0</v>
      </c>
      <c r="BQ71" s="47"/>
      <c r="BR71" s="47"/>
      <c r="BS71" s="105">
        <f t="shared" ref="BS71" si="137">COUNTIF(BS35:BS65,"工場製作")</f>
        <v>0</v>
      </c>
      <c r="BT71" s="47"/>
      <c r="BU71" s="47"/>
      <c r="BV71" s="48">
        <f t="shared" ref="BV71" si="138">COUNTIF(BV35:BV65,"工場製作")</f>
        <v>0</v>
      </c>
    </row>
    <row r="72" spans="1:74">
      <c r="A72" s="116" t="s">
        <v>50</v>
      </c>
      <c r="B72" s="50"/>
      <c r="C72" s="47"/>
      <c r="D72" s="47"/>
      <c r="E72" s="105">
        <f>SUM(E68:E71)</f>
        <v>30</v>
      </c>
      <c r="F72" s="47"/>
      <c r="G72" s="47"/>
      <c r="H72" s="105">
        <f t="shared" ref="H72" si="139">SUM(H68:H71)</f>
        <v>6</v>
      </c>
      <c r="I72" s="47"/>
      <c r="J72" s="47"/>
      <c r="K72" s="105">
        <f t="shared" ref="K72" si="140">SUM(K68:K71)</f>
        <v>0</v>
      </c>
      <c r="L72" s="47"/>
      <c r="M72" s="47"/>
      <c r="N72" s="105">
        <f t="shared" ref="N72" si="141">SUM(N68:N71)</f>
        <v>0</v>
      </c>
      <c r="O72" s="47"/>
      <c r="P72" s="47"/>
      <c r="Q72" s="105">
        <f t="shared" ref="Q72" si="142">SUM(Q68:Q71)</f>
        <v>1</v>
      </c>
      <c r="R72" s="47"/>
      <c r="S72" s="47"/>
      <c r="T72" s="105">
        <f t="shared" ref="T72" si="143">SUM(T68:T71)</f>
        <v>2</v>
      </c>
      <c r="U72" s="47"/>
      <c r="V72" s="47"/>
      <c r="W72" s="105">
        <f t="shared" ref="W72" si="144">SUM(W68:W71)</f>
        <v>0</v>
      </c>
      <c r="X72" s="47"/>
      <c r="Y72" s="47"/>
      <c r="Z72" s="105">
        <f t="shared" ref="Z72" si="145">SUM(Z68:Z71)</f>
        <v>0</v>
      </c>
      <c r="AA72" s="47"/>
      <c r="AB72" s="47"/>
      <c r="AC72" s="105">
        <f t="shared" ref="AC72" si="146">SUM(AC68:AC71)</f>
        <v>4</v>
      </c>
      <c r="AD72" s="47"/>
      <c r="AE72" s="47"/>
      <c r="AF72" s="105">
        <f t="shared" ref="AF72" si="147">SUM(AF68:AF71)</f>
        <v>2</v>
      </c>
      <c r="AG72" s="47"/>
      <c r="AH72" s="47"/>
      <c r="AI72" s="105">
        <f t="shared" ref="AI72" si="148">SUM(AI68:AI71)</f>
        <v>0</v>
      </c>
      <c r="AJ72" s="47"/>
      <c r="AK72" s="47"/>
      <c r="AL72" s="105">
        <f t="shared" ref="AL72" si="149">SUM(AL68:AL71)</f>
        <v>0</v>
      </c>
      <c r="AM72" s="47"/>
      <c r="AN72" s="47"/>
      <c r="AO72" s="105">
        <f t="shared" ref="AO72" si="150">SUM(AO68:AO71)</f>
        <v>0</v>
      </c>
      <c r="AP72" s="47"/>
      <c r="AQ72" s="47"/>
      <c r="AR72" s="105">
        <f t="shared" ref="AR72" si="151">SUM(AR68:AR71)</f>
        <v>0</v>
      </c>
      <c r="AS72" s="47"/>
      <c r="AT72" s="47"/>
      <c r="AU72" s="105">
        <f t="shared" ref="AU72" si="152">SUM(AU68:AU71)</f>
        <v>0</v>
      </c>
      <c r="AV72" s="47"/>
      <c r="AW72" s="47"/>
      <c r="AX72" s="105">
        <f t="shared" ref="AX72" si="153">SUM(AX68:AX71)</f>
        <v>5</v>
      </c>
      <c r="AY72" s="47"/>
      <c r="AZ72" s="47"/>
      <c r="BA72" s="105">
        <f t="shared" ref="BA72" si="154">SUM(BA68:BA71)</f>
        <v>0</v>
      </c>
      <c r="BB72" s="47"/>
      <c r="BC72" s="47"/>
      <c r="BD72" s="105">
        <f t="shared" ref="BD72" si="155">SUM(BD68:BD71)</f>
        <v>3</v>
      </c>
      <c r="BE72" s="47"/>
      <c r="BF72" s="47"/>
      <c r="BG72" s="105">
        <f t="shared" ref="BG72" si="156">SUM(BG68:BG71)</f>
        <v>0</v>
      </c>
      <c r="BH72" s="47"/>
      <c r="BI72" s="47"/>
      <c r="BJ72" s="105">
        <f t="shared" ref="BJ72" si="157">SUM(BJ68:BJ71)</f>
        <v>0</v>
      </c>
      <c r="BK72" s="47"/>
      <c r="BL72" s="47"/>
      <c r="BM72" s="105">
        <f t="shared" ref="BM72" si="158">SUM(BM68:BM71)</f>
        <v>3</v>
      </c>
      <c r="BN72" s="47"/>
      <c r="BO72" s="47"/>
      <c r="BP72" s="105">
        <f t="shared" ref="BP72" si="159">SUM(BP68:BP71)</f>
        <v>3</v>
      </c>
      <c r="BQ72" s="47"/>
      <c r="BR72" s="47"/>
      <c r="BS72" s="105">
        <f t="shared" ref="BS72" si="160">SUM(BS68:BS71)</f>
        <v>0</v>
      </c>
      <c r="BT72" s="47"/>
      <c r="BU72" s="47"/>
      <c r="BV72" s="48">
        <f t="shared" ref="BV72" si="161">SUM(BV68:BV71)</f>
        <v>0</v>
      </c>
    </row>
    <row r="73" spans="1:74">
      <c r="A73" s="116" t="s">
        <v>34</v>
      </c>
      <c r="B73" s="50"/>
      <c r="C73" s="50"/>
      <c r="D73" s="50"/>
      <c r="E73" s="106">
        <f>COUNTIFS(E35:E65, "&lt;&gt;"&amp;FALSE, E35:E65, "&lt;&gt;"&amp;"#N/A")</f>
        <v>30</v>
      </c>
      <c r="F73" s="50"/>
      <c r="G73" s="50"/>
      <c r="H73" s="106">
        <f t="shared" ref="H73" si="162">COUNTIFS(H35:H65, "&lt;&gt;"&amp;FALSE, H35:H65, "&lt;&gt;"&amp;"#N/A")</f>
        <v>31</v>
      </c>
      <c r="I73" s="50"/>
      <c r="J73" s="50"/>
      <c r="K73" s="106">
        <f t="shared" ref="K73" si="163">COUNTIFS(K35:K65, "&lt;&gt;"&amp;FALSE, K35:K65, "&lt;&gt;"&amp;"#N/A")</f>
        <v>30</v>
      </c>
      <c r="L73" s="50"/>
      <c r="M73" s="50"/>
      <c r="N73" s="106">
        <f t="shared" ref="N73" si="164">COUNTIFS(N35:N65, "&lt;&gt;"&amp;FALSE, N35:N65, "&lt;&gt;"&amp;"#N/A")</f>
        <v>31</v>
      </c>
      <c r="O73" s="50"/>
      <c r="P73" s="50"/>
      <c r="Q73" s="106">
        <f t="shared" ref="Q73" si="165">COUNTIFS(Q35:Q65, "&lt;&gt;"&amp;FALSE, Q35:Q65, "&lt;&gt;"&amp;"#N/A")</f>
        <v>31</v>
      </c>
      <c r="R73" s="50"/>
      <c r="S73" s="50"/>
      <c r="T73" s="106">
        <f t="shared" ref="T73" si="166">COUNTIFS(T35:T65, "&lt;&gt;"&amp;FALSE, T35:T65, "&lt;&gt;"&amp;"#N/A")</f>
        <v>30</v>
      </c>
      <c r="U73" s="50"/>
      <c r="V73" s="50"/>
      <c r="W73" s="106">
        <f t="shared" ref="W73" si="167">COUNTIFS(W35:W65, "&lt;&gt;"&amp;FALSE, W35:W65, "&lt;&gt;"&amp;"#N/A")</f>
        <v>31</v>
      </c>
      <c r="X73" s="50"/>
      <c r="Y73" s="50"/>
      <c r="Z73" s="106">
        <f t="shared" ref="Z73" si="168">COUNTIFS(Z35:Z65, "&lt;&gt;"&amp;FALSE, Z35:Z65, "&lt;&gt;"&amp;"#N/A")</f>
        <v>30</v>
      </c>
      <c r="AA73" s="50"/>
      <c r="AB73" s="50"/>
      <c r="AC73" s="106">
        <f t="shared" ref="AC73" si="169">COUNTIFS(AC35:AC65, "&lt;&gt;"&amp;FALSE, AC35:AC65, "&lt;&gt;"&amp;"#N/A")</f>
        <v>31</v>
      </c>
      <c r="AD73" s="50"/>
      <c r="AE73" s="50"/>
      <c r="AF73" s="106">
        <f t="shared" ref="AF73" si="170">COUNTIFS(AF35:AF65, "&lt;&gt;"&amp;FALSE, AF35:AF65, "&lt;&gt;"&amp;"#N/A")</f>
        <v>31</v>
      </c>
      <c r="AG73" s="50"/>
      <c r="AH73" s="50"/>
      <c r="AI73" s="106">
        <f t="shared" ref="AI73" si="171">COUNTIFS(AI35:AI65, "&lt;&gt;"&amp;FALSE, AI35:AI65, "&lt;&gt;"&amp;"#N/A")</f>
        <v>28</v>
      </c>
      <c r="AJ73" s="50"/>
      <c r="AK73" s="50"/>
      <c r="AL73" s="106">
        <f t="shared" ref="AL73" si="172">COUNTIFS(AL35:AL65, "&lt;&gt;"&amp;FALSE, AL35:AL65, "&lt;&gt;"&amp;"#N/A")</f>
        <v>31</v>
      </c>
      <c r="AM73" s="50"/>
      <c r="AN73" s="50"/>
      <c r="AO73" s="106">
        <f t="shared" ref="AO73" si="173">COUNTIFS(AO35:AO65, "&lt;&gt;"&amp;FALSE, AO35:AO65, "&lt;&gt;"&amp;"#N/A")</f>
        <v>30</v>
      </c>
      <c r="AP73" s="50"/>
      <c r="AQ73" s="50"/>
      <c r="AR73" s="106">
        <f t="shared" ref="AR73" si="174">COUNTIFS(AR35:AR65, "&lt;&gt;"&amp;FALSE, AR35:AR65, "&lt;&gt;"&amp;"#N/A")</f>
        <v>31</v>
      </c>
      <c r="AS73" s="50"/>
      <c r="AT73" s="50"/>
      <c r="AU73" s="106">
        <f t="shared" ref="AU73" si="175">COUNTIFS(AU35:AU65, "&lt;&gt;"&amp;FALSE, AU35:AU65, "&lt;&gt;"&amp;"#N/A")</f>
        <v>30</v>
      </c>
      <c r="AV73" s="50"/>
      <c r="AW73" s="50"/>
      <c r="AX73" s="106">
        <f t="shared" ref="AX73" si="176">COUNTIFS(AX35:AX65, "&lt;&gt;"&amp;FALSE, AX35:AX65, "&lt;&gt;"&amp;"#N/A")</f>
        <v>31</v>
      </c>
      <c r="AY73" s="50"/>
      <c r="AZ73" s="50"/>
      <c r="BA73" s="106">
        <f t="shared" ref="BA73" si="177">COUNTIFS(BA35:BA65, "&lt;&gt;"&amp;FALSE, BA35:BA65, "&lt;&gt;"&amp;"#N/A")</f>
        <v>31</v>
      </c>
      <c r="BB73" s="50"/>
      <c r="BC73" s="50"/>
      <c r="BD73" s="106">
        <f t="shared" ref="BD73" si="178">COUNTIFS(BD35:BD65, "&lt;&gt;"&amp;FALSE, BD35:BD65, "&lt;&gt;"&amp;"#N/A")</f>
        <v>30</v>
      </c>
      <c r="BE73" s="50"/>
      <c r="BF73" s="50"/>
      <c r="BG73" s="106">
        <f t="shared" ref="BG73" si="179">COUNTIFS(BG35:BG65, "&lt;&gt;"&amp;FALSE, BG35:BG65, "&lt;&gt;"&amp;"#N/A")</f>
        <v>31</v>
      </c>
      <c r="BH73" s="50"/>
      <c r="BI73" s="50"/>
      <c r="BJ73" s="106">
        <f t="shared" ref="BJ73" si="180">COUNTIFS(BJ35:BJ65, "&lt;&gt;"&amp;FALSE, BJ35:BJ65, "&lt;&gt;"&amp;"#N/A")</f>
        <v>30</v>
      </c>
      <c r="BK73" s="50"/>
      <c r="BL73" s="50"/>
      <c r="BM73" s="106">
        <f t="shared" ref="BM73" si="181">COUNTIFS(BM35:BM65, "&lt;&gt;"&amp;FALSE, BM35:BM65, "&lt;&gt;"&amp;"#N/A")</f>
        <v>31</v>
      </c>
      <c r="BN73" s="50"/>
      <c r="BO73" s="50"/>
      <c r="BP73" s="106">
        <f t="shared" ref="BP73" si="182">COUNTIFS(BP35:BP65, "&lt;&gt;"&amp;FALSE, BP35:BP65, "&lt;&gt;"&amp;"#N/A")</f>
        <v>31</v>
      </c>
      <c r="BQ73" s="50"/>
      <c r="BR73" s="50"/>
      <c r="BS73" s="106">
        <f t="shared" ref="BS73" si="183">COUNTIFS(BS35:BS65, "&lt;&gt;"&amp;FALSE, BS35:BS65, "&lt;&gt;"&amp;"#N/A")</f>
        <v>29</v>
      </c>
      <c r="BT73" s="50"/>
      <c r="BU73" s="50"/>
      <c r="BV73" s="51">
        <f t="shared" ref="BV73" si="184">COUNTIFS(BV35:BV65, "&lt;&gt;"&amp;FALSE, BV35:BV65, "&lt;&gt;"&amp;"#N/A")</f>
        <v>31</v>
      </c>
    </row>
    <row r="74" spans="1:74">
      <c r="A74" s="116" t="s">
        <v>35</v>
      </c>
      <c r="B74" s="50"/>
      <c r="C74" s="50"/>
      <c r="D74" s="50"/>
      <c r="E74" s="106">
        <f>E73-E72</f>
        <v>0</v>
      </c>
      <c r="F74" s="50"/>
      <c r="G74" s="50"/>
      <c r="H74" s="106">
        <f t="shared" ref="H74" si="185">H73-H72</f>
        <v>25</v>
      </c>
      <c r="I74" s="50"/>
      <c r="J74" s="50"/>
      <c r="K74" s="106">
        <f t="shared" ref="K74" si="186">K73-K72</f>
        <v>30</v>
      </c>
      <c r="L74" s="50"/>
      <c r="M74" s="50"/>
      <c r="N74" s="106">
        <f t="shared" ref="N74" si="187">N73-N72</f>
        <v>31</v>
      </c>
      <c r="O74" s="50"/>
      <c r="P74" s="50"/>
      <c r="Q74" s="106">
        <f t="shared" ref="Q74" si="188">Q73-Q72</f>
        <v>30</v>
      </c>
      <c r="R74" s="50"/>
      <c r="S74" s="50"/>
      <c r="T74" s="106">
        <f t="shared" ref="T74" si="189">T73-T72</f>
        <v>28</v>
      </c>
      <c r="U74" s="50"/>
      <c r="V74" s="50"/>
      <c r="W74" s="106">
        <f t="shared" ref="W74" si="190">W73-W72</f>
        <v>31</v>
      </c>
      <c r="X74" s="50"/>
      <c r="Y74" s="50"/>
      <c r="Z74" s="106">
        <f t="shared" ref="Z74" si="191">Z73-Z72</f>
        <v>30</v>
      </c>
      <c r="AA74" s="50"/>
      <c r="AB74" s="50"/>
      <c r="AC74" s="106">
        <f t="shared" ref="AC74" si="192">AC73-AC72</f>
        <v>27</v>
      </c>
      <c r="AD74" s="50"/>
      <c r="AE74" s="50"/>
      <c r="AF74" s="106">
        <f t="shared" ref="AF74" si="193">AF73-AF72</f>
        <v>29</v>
      </c>
      <c r="AG74" s="50"/>
      <c r="AH74" s="50"/>
      <c r="AI74" s="106">
        <f t="shared" ref="AI74" si="194">AI73-AI72</f>
        <v>28</v>
      </c>
      <c r="AJ74" s="50"/>
      <c r="AK74" s="50"/>
      <c r="AL74" s="106">
        <f t="shared" ref="AL74" si="195">AL73-AL72</f>
        <v>31</v>
      </c>
      <c r="AM74" s="50"/>
      <c r="AN74" s="50"/>
      <c r="AO74" s="106">
        <f t="shared" ref="AO74" si="196">AO73-AO72</f>
        <v>30</v>
      </c>
      <c r="AP74" s="50"/>
      <c r="AQ74" s="50"/>
      <c r="AR74" s="106">
        <f t="shared" ref="AR74" si="197">AR73-AR72</f>
        <v>31</v>
      </c>
      <c r="AS74" s="50"/>
      <c r="AT74" s="50"/>
      <c r="AU74" s="106">
        <f t="shared" ref="AU74" si="198">AU73-AU72</f>
        <v>30</v>
      </c>
      <c r="AV74" s="50"/>
      <c r="AW74" s="50"/>
      <c r="AX74" s="106">
        <f t="shared" ref="AX74" si="199">AX73-AX72</f>
        <v>26</v>
      </c>
      <c r="AY74" s="50"/>
      <c r="AZ74" s="50"/>
      <c r="BA74" s="106">
        <f t="shared" ref="BA74" si="200">BA73-BA72</f>
        <v>31</v>
      </c>
      <c r="BB74" s="50"/>
      <c r="BC74" s="50"/>
      <c r="BD74" s="106">
        <f t="shared" ref="BD74" si="201">BD73-BD72</f>
        <v>27</v>
      </c>
      <c r="BE74" s="50"/>
      <c r="BF74" s="50"/>
      <c r="BG74" s="106">
        <f t="shared" ref="BG74" si="202">BG73-BG72</f>
        <v>31</v>
      </c>
      <c r="BH74" s="50"/>
      <c r="BI74" s="50"/>
      <c r="BJ74" s="106">
        <f t="shared" ref="BJ74" si="203">BJ73-BJ72</f>
        <v>30</v>
      </c>
      <c r="BK74" s="50"/>
      <c r="BL74" s="50"/>
      <c r="BM74" s="106">
        <f t="shared" ref="BM74" si="204">BM73-BM72</f>
        <v>28</v>
      </c>
      <c r="BN74" s="50"/>
      <c r="BO74" s="50"/>
      <c r="BP74" s="106">
        <f t="shared" ref="BP74" si="205">BP73-BP72</f>
        <v>28</v>
      </c>
      <c r="BQ74" s="50"/>
      <c r="BR74" s="50"/>
      <c r="BS74" s="106">
        <f t="shared" ref="BS74" si="206">BS73-BS72</f>
        <v>29</v>
      </c>
      <c r="BT74" s="50"/>
      <c r="BU74" s="50"/>
      <c r="BV74" s="51">
        <f t="shared" ref="BV74" si="207">BV73-BV72</f>
        <v>31</v>
      </c>
    </row>
    <row r="75" spans="1:74">
      <c r="A75" s="116" t="s">
        <v>37</v>
      </c>
      <c r="B75" s="50"/>
      <c r="C75" s="50"/>
      <c r="D75" s="50"/>
      <c r="E75" s="107" t="e">
        <f>E67/E74</f>
        <v>#DIV/0!</v>
      </c>
      <c r="F75" s="50"/>
      <c r="G75" s="50"/>
      <c r="H75" s="107">
        <f t="shared" ref="H75" si="208">H67/H74</f>
        <v>0.36</v>
      </c>
      <c r="I75" s="50"/>
      <c r="J75" s="50"/>
      <c r="K75" s="107">
        <f t="shared" ref="K75" si="209">K67/K74</f>
        <v>0.26666666666666666</v>
      </c>
      <c r="L75" s="50"/>
      <c r="M75" s="50"/>
      <c r="N75" s="107">
        <f t="shared" ref="N75" si="210">N67/N74</f>
        <v>0.25806451612903225</v>
      </c>
      <c r="O75" s="50"/>
      <c r="P75" s="50"/>
      <c r="Q75" s="107">
        <f t="shared" ref="Q75" si="211">Q67/Q74</f>
        <v>0.23333333333333334</v>
      </c>
      <c r="R75" s="50"/>
      <c r="S75" s="50"/>
      <c r="T75" s="107">
        <f t="shared" ref="T75" si="212">T67/T74</f>
        <v>0.2857142857142857</v>
      </c>
      <c r="U75" s="50"/>
      <c r="V75" s="50"/>
      <c r="W75" s="107">
        <f t="shared" ref="W75" si="213">W67/W74</f>
        <v>0.29032258064516131</v>
      </c>
      <c r="X75" s="50"/>
      <c r="Y75" s="50"/>
      <c r="Z75" s="107">
        <f t="shared" ref="Z75" si="214">Z67/Z74</f>
        <v>0.3</v>
      </c>
      <c r="AA75" s="50"/>
      <c r="AB75" s="50"/>
      <c r="AC75" s="107">
        <f t="shared" ref="AC75" si="215">AC67/AC74</f>
        <v>0.29629629629629628</v>
      </c>
      <c r="AD75" s="50"/>
      <c r="AE75" s="50"/>
      <c r="AF75" s="107">
        <f t="shared" ref="AF75" si="216">AF67/AF74</f>
        <v>0.34482758620689657</v>
      </c>
      <c r="AG75" s="50"/>
      <c r="AH75" s="50"/>
      <c r="AI75" s="107">
        <f t="shared" ref="AI75" si="217">AI67/AI74</f>
        <v>0.2857142857142857</v>
      </c>
      <c r="AJ75" s="50"/>
      <c r="AK75" s="50"/>
      <c r="AL75" s="107">
        <f t="shared" ref="AL75" si="218">AL67/AL74</f>
        <v>0.25806451612903225</v>
      </c>
      <c r="AM75" s="50"/>
      <c r="AN75" s="50"/>
      <c r="AO75" s="107">
        <f t="shared" ref="AO75" si="219">AO67/AO74</f>
        <v>0.26666666666666666</v>
      </c>
      <c r="AP75" s="50"/>
      <c r="AQ75" s="50"/>
      <c r="AR75" s="107">
        <f t="shared" ref="AR75" si="220">AR67/AR74</f>
        <v>0.32258064516129031</v>
      </c>
      <c r="AS75" s="50"/>
      <c r="AT75" s="50"/>
      <c r="AU75" s="107">
        <f t="shared" ref="AU75" si="221">AU67/AU74</f>
        <v>0.26666666666666666</v>
      </c>
      <c r="AV75" s="50"/>
      <c r="AW75" s="50"/>
      <c r="AX75" s="107">
        <f t="shared" ref="AX75" si="222">AX67/AX74</f>
        <v>0.34615384615384615</v>
      </c>
      <c r="AY75" s="50"/>
      <c r="AZ75" s="50"/>
      <c r="BA75" s="107">
        <f t="shared" ref="BA75" si="223">BA67/BA74</f>
        <v>0.16129032258064516</v>
      </c>
      <c r="BB75" s="50"/>
      <c r="BC75" s="50"/>
      <c r="BD75" s="107">
        <f t="shared" ref="BD75" si="224">BD67/BD74</f>
        <v>0.29629629629629628</v>
      </c>
      <c r="BE75" s="50"/>
      <c r="BF75" s="50"/>
      <c r="BG75" s="107">
        <f t="shared" ref="BG75" si="225">BG67/BG74</f>
        <v>0.32258064516129031</v>
      </c>
      <c r="BH75" s="50"/>
      <c r="BI75" s="50"/>
      <c r="BJ75" s="107">
        <f t="shared" ref="BJ75" si="226">BJ67/BJ74</f>
        <v>0.26666666666666666</v>
      </c>
      <c r="BK75" s="50"/>
      <c r="BL75" s="50"/>
      <c r="BM75" s="107">
        <f t="shared" ref="BM75" si="227">BM67/BM74</f>
        <v>0.32142857142857145</v>
      </c>
      <c r="BN75" s="50"/>
      <c r="BO75" s="50"/>
      <c r="BP75" s="107">
        <f t="shared" ref="BP75" si="228">BP67/BP74</f>
        <v>0.2857142857142857</v>
      </c>
      <c r="BQ75" s="50"/>
      <c r="BR75" s="50"/>
      <c r="BS75" s="107">
        <f t="shared" ref="BS75" si="229">BS67/BS74</f>
        <v>0.27586206896551724</v>
      </c>
      <c r="BT75" s="50"/>
      <c r="BU75" s="50"/>
      <c r="BV75" s="52">
        <f t="shared" ref="BV75" si="230">BV67/BV74</f>
        <v>0.25806451612903225</v>
      </c>
    </row>
    <row r="76" spans="1:74">
      <c r="A76" s="116" t="s">
        <v>36</v>
      </c>
      <c r="B76" s="50"/>
      <c r="C76" s="50"/>
      <c r="D76" s="50"/>
      <c r="E76" s="108">
        <f>COUNTIF(D35:D65,"土") + COUNTIF(D35:D65,"日")</f>
        <v>8</v>
      </c>
      <c r="F76" s="50"/>
      <c r="G76" s="50"/>
      <c r="H76" s="108">
        <f t="shared" ref="H76" si="231">COUNTIF(G35:G65,"土") + COUNTIF(G35:G65,"日")</f>
        <v>10</v>
      </c>
      <c r="I76" s="50"/>
      <c r="J76" s="50"/>
      <c r="K76" s="108">
        <f t="shared" ref="K76" si="232">COUNTIF(J35:J65,"土") + COUNTIF(J35:J65,"日")</f>
        <v>8</v>
      </c>
      <c r="L76" s="50"/>
      <c r="M76" s="50"/>
      <c r="N76" s="108">
        <f t="shared" ref="N76" si="233">COUNTIF(M35:M65,"土") + COUNTIF(M35:M65,"日")</f>
        <v>8</v>
      </c>
      <c r="O76" s="50"/>
      <c r="P76" s="50"/>
      <c r="Q76" s="108">
        <f t="shared" ref="Q76" si="234">COUNTIF(P35:P65,"土") + COUNTIF(P35:P65,"日")</f>
        <v>10</v>
      </c>
      <c r="R76" s="50"/>
      <c r="S76" s="50"/>
      <c r="T76" s="108">
        <f t="shared" ref="T76" si="235">COUNTIF(S35:S65,"土") + COUNTIF(S35:S65,"日")</f>
        <v>8</v>
      </c>
      <c r="U76" s="50"/>
      <c r="V76" s="50"/>
      <c r="W76" s="108">
        <f t="shared" ref="W76" si="236">COUNTIF(V35:V65,"土") + COUNTIF(V35:V65,"日")</f>
        <v>9</v>
      </c>
      <c r="X76" s="50"/>
      <c r="Y76" s="50"/>
      <c r="Z76" s="108">
        <f t="shared" ref="Z76" si="237">COUNTIF(Y35:Y65,"土") + COUNTIF(Y35:Y65,"日")</f>
        <v>9</v>
      </c>
      <c r="AA76" s="50"/>
      <c r="AB76" s="50"/>
      <c r="AC76" s="108">
        <f t="shared" ref="AC76" si="238">COUNTIF(AB35:AB65,"土") + COUNTIF(AB35:AB65,"日")</f>
        <v>8</v>
      </c>
      <c r="AD76" s="50"/>
      <c r="AE76" s="50"/>
      <c r="AF76" s="108">
        <f t="shared" ref="AF76" si="239">COUNTIF(AE35:AE65,"土") + COUNTIF(AE35:AE65,"日")</f>
        <v>10</v>
      </c>
      <c r="AG76" s="50"/>
      <c r="AH76" s="50"/>
      <c r="AI76" s="108">
        <f t="shared" ref="AI76" si="240">COUNTIF(AH35:AH65,"土") + COUNTIF(AH35:AH65,"日")</f>
        <v>8</v>
      </c>
      <c r="AJ76" s="50"/>
      <c r="AK76" s="50"/>
      <c r="AL76" s="108">
        <f t="shared" ref="AL76" si="241">COUNTIF(AK35:AK65,"土") + COUNTIF(AK35:AK65,"日")</f>
        <v>8</v>
      </c>
      <c r="AM76" s="50"/>
      <c r="AN76" s="50"/>
      <c r="AO76" s="108">
        <f t="shared" ref="AO76" si="242">COUNTIF(AN35:AN65,"土") + COUNTIF(AN35:AN65,"日")</f>
        <v>8</v>
      </c>
      <c r="AP76" s="50"/>
      <c r="AQ76" s="50"/>
      <c r="AR76" s="108">
        <f t="shared" ref="AR76" si="243">COUNTIF(AQ35:AQ65,"土") + COUNTIF(AQ35:AQ65,"日")</f>
        <v>10</v>
      </c>
      <c r="AS76" s="50"/>
      <c r="AT76" s="50"/>
      <c r="AU76" s="108">
        <f t="shared" ref="AU76" si="244">COUNTIF(AT35:AT65,"土") + COUNTIF(AT35:AT65,"日")</f>
        <v>8</v>
      </c>
      <c r="AV76" s="50"/>
      <c r="AW76" s="50"/>
      <c r="AX76" s="108">
        <f t="shared" ref="AX76" si="245">COUNTIF(AW35:AW65,"土") + COUNTIF(AW35:AW65,"日")</f>
        <v>9</v>
      </c>
      <c r="AY76" s="50"/>
      <c r="AZ76" s="50"/>
      <c r="BA76" s="108">
        <f t="shared" ref="BA76" si="246">COUNTIF(AZ35:AZ65,"土") + COUNTIF(AZ35:AZ65,"日")</f>
        <v>9</v>
      </c>
      <c r="BB76" s="50"/>
      <c r="BC76" s="50"/>
      <c r="BD76" s="108">
        <f t="shared" ref="BD76" si="247">COUNTIF(BC35:BC65,"土") + COUNTIF(BC35:BC65,"日")</f>
        <v>8</v>
      </c>
      <c r="BE76" s="50"/>
      <c r="BF76" s="50"/>
      <c r="BG76" s="108">
        <f t="shared" ref="BG76" si="248">COUNTIF(BF35:BF65,"土") + COUNTIF(BF35:BF65,"日")</f>
        <v>10</v>
      </c>
      <c r="BH76" s="50"/>
      <c r="BI76" s="50"/>
      <c r="BJ76" s="108">
        <f t="shared" ref="BJ76" si="249">COUNTIF(BI35:BI65,"土") + COUNTIF(BI35:BI65,"日")</f>
        <v>8</v>
      </c>
      <c r="BK76" s="50"/>
      <c r="BL76" s="50"/>
      <c r="BM76" s="108">
        <f t="shared" ref="BM76" si="250">COUNTIF(BL35:BL65,"土") + COUNTIF(BL35:BL65,"日")</f>
        <v>8</v>
      </c>
      <c r="BN76" s="50"/>
      <c r="BO76" s="50"/>
      <c r="BP76" s="108">
        <f t="shared" ref="BP76" si="251">COUNTIF(BO35:BO65,"土") + COUNTIF(BO35:BO65,"日")</f>
        <v>10</v>
      </c>
      <c r="BQ76" s="50"/>
      <c r="BR76" s="50"/>
      <c r="BS76" s="108">
        <f t="shared" ref="BS76" si="252">COUNTIF(BR35:BR65,"土") + COUNTIF(BR35:BR65,"日")</f>
        <v>8</v>
      </c>
      <c r="BT76" s="50"/>
      <c r="BU76" s="50"/>
      <c r="BV76" s="53">
        <f t="shared" ref="BV76" si="253">COUNTIF(BU35:BU65,"土") + COUNTIF(BU35:BU65,"日")</f>
        <v>8</v>
      </c>
    </row>
    <row r="77" spans="1:74">
      <c r="A77" s="116" t="s">
        <v>93</v>
      </c>
      <c r="B77" s="50"/>
      <c r="C77" s="50"/>
      <c r="D77" s="50"/>
      <c r="E77" s="109">
        <f xml:space="preserve"> COUNTIFS(D35:D65,"*土*",E35:E65,"夏季休暇") +
 COUNTIFS(D35:D65,"*日*",E35:E65,"夏季休暇") +
 COUNTIFS(D35:D65,"*土*",E35:E65,"年末年始") +
 COUNTIFS(D35:D65,"*日*",E35:E65,"年末年始") +
 COUNTIFS(D35:D65,"*土*",E35:E65,"一時中止") +
 COUNTIFS(D35:D65,"*日*",E35:E65,"一時中止") +
 COUNTIFS(D35:D65,"*土*",E35:E65,"工場製作") +
 COUNTIFS(D35:D65,"*日*",E35:E65,"工場製作")</f>
        <v>8</v>
      </c>
      <c r="F77" s="50"/>
      <c r="G77" s="50"/>
      <c r="H77" s="109">
        <f t="shared" ref="H77" si="254" xml:space="preserve"> COUNTIFS(G35:G65,"*土*",H35:H65,"夏季休暇") +
 COUNTIFS(G35:G65,"*日*",H35:H65,"夏季休暇") +
 COUNTIFS(G35:G65,"*土*",H35:H65,"年末年始") +
 COUNTIFS(G35:G65,"*日*",H35:H65,"年末年始") +
 COUNTIFS(G35:G65,"*土*",H35:H65,"一時中止") +
 COUNTIFS(G35:G65,"*日*",H35:H65,"一時中止") +
 COUNTIFS(G35:G65,"*土*",H35:H65,"工場製作") +
 COUNTIFS(G35:G65,"*日*",H35:H65,"工場製作")</f>
        <v>2</v>
      </c>
      <c r="I77" s="50"/>
      <c r="J77" s="50"/>
      <c r="K77" s="109">
        <f t="shared" ref="K77" si="255" xml:space="preserve"> COUNTIFS(J35:J65,"*土*",K35:K65,"夏季休暇") +
 COUNTIFS(J35:J65,"*日*",K35:K65,"夏季休暇") +
 COUNTIFS(J35:J65,"*土*",K35:K65,"年末年始") +
 COUNTIFS(J35:J65,"*日*",K35:K65,"年末年始") +
 COUNTIFS(J35:J65,"*土*",K35:K65,"一時中止") +
 COUNTIFS(J35:J65,"*日*",K35:K65,"一時中止") +
 COUNTIFS(J35:J65,"*土*",K35:K65,"工場製作") +
 COUNTIFS(J35:J65,"*日*",K35:K65,"工場製作")</f>
        <v>0</v>
      </c>
      <c r="L77" s="50"/>
      <c r="M77" s="50"/>
      <c r="N77" s="109">
        <f t="shared" ref="N77" si="256" xml:space="preserve"> COUNTIFS(M35:M65,"*土*",N35:N65,"夏季休暇") +
 COUNTIFS(M35:M65,"*日*",N35:N65,"夏季休暇") +
 COUNTIFS(M35:M65,"*土*",N35:N65,"年末年始") +
 COUNTIFS(M35:M65,"*日*",N35:N65,"年末年始") +
 COUNTIFS(M35:M65,"*土*",N35:N65,"一時中止") +
 COUNTIFS(M35:M65,"*日*",N35:N65,"一時中止") +
 COUNTIFS(M35:M65,"*土*",N35:N65,"工場製作") +
 COUNTIFS(M35:M65,"*日*",N35:N65,"工場製作")</f>
        <v>0</v>
      </c>
      <c r="O77" s="50"/>
      <c r="P77" s="50"/>
      <c r="Q77" s="109">
        <f t="shared" ref="Q77" si="257" xml:space="preserve"> COUNTIFS(P35:P65,"*土*",Q35:Q65,"夏季休暇") +
 COUNTIFS(P35:P65,"*日*",Q35:Q65,"夏季休暇") +
 COUNTIFS(P35:P65,"*土*",Q35:Q65,"年末年始") +
 COUNTIFS(P35:P65,"*日*",Q35:Q65,"年末年始") +
 COUNTIFS(P35:P65,"*土*",Q35:Q65,"一時中止") +
 COUNTIFS(P35:P65,"*日*",Q35:Q65,"一時中止") +
 COUNTIFS(P35:P65,"*土*",Q35:Q65,"工場製作") +
 COUNTIFS(P35:P65,"*日*",Q35:Q65,"工場製作")</f>
        <v>0</v>
      </c>
      <c r="R77" s="50"/>
      <c r="S77" s="50"/>
      <c r="T77" s="109">
        <f t="shared" ref="T77" si="258" xml:space="preserve"> COUNTIFS(S35:S65,"*土*",T35:T65,"夏季休暇") +
 COUNTIFS(S35:S65,"*日*",T35:T65,"夏季休暇") +
 COUNTIFS(S35:S65,"*土*",T35:T65,"年末年始") +
 COUNTIFS(S35:S65,"*日*",T35:T65,"年末年始") +
 COUNTIFS(S35:S65,"*土*",T35:T65,"一時中止") +
 COUNTIFS(S35:S65,"*日*",T35:T65,"一時中止") +
 COUNTIFS(S35:S65,"*土*",T35:T65,"工場製作") +
 COUNTIFS(S35:S65,"*日*",T35:T65,"工場製作")</f>
        <v>0</v>
      </c>
      <c r="U77" s="50"/>
      <c r="V77" s="50"/>
      <c r="W77" s="109">
        <f t="shared" ref="W77" si="259" xml:space="preserve"> COUNTIFS(V35:V65,"*土*",W35:W65,"夏季休暇") +
 COUNTIFS(V35:V65,"*日*",W35:W65,"夏季休暇") +
 COUNTIFS(V35:V65,"*土*",W35:W65,"年末年始") +
 COUNTIFS(V35:V65,"*日*",W35:W65,"年末年始") +
 COUNTIFS(V35:V65,"*土*",W35:W65,"一時中止") +
 COUNTIFS(V35:V65,"*日*",W35:W65,"一時中止") +
 COUNTIFS(V35:V65,"*土*",W35:W65,"工場製作") +
 COUNTIFS(V35:V65,"*日*",W35:W65,"工場製作")</f>
        <v>0</v>
      </c>
      <c r="X77" s="50"/>
      <c r="Y77" s="50"/>
      <c r="Z77" s="109">
        <f t="shared" ref="Z77" si="260" xml:space="preserve"> COUNTIFS(Y35:Y65,"*土*",Z35:Z65,"夏季休暇") +
 COUNTIFS(Y35:Y65,"*日*",Z35:Z65,"夏季休暇") +
 COUNTIFS(Y35:Y65,"*土*",Z35:Z65,"年末年始") +
 COUNTIFS(Y35:Y65,"*日*",Z35:Z65,"年末年始") +
 COUNTIFS(Y35:Y65,"*土*",Z35:Z65,"一時中止") +
 COUNTIFS(Y35:Y65,"*日*",Z35:Z65,"一時中止") +
 COUNTIFS(Y35:Y65,"*土*",Z35:Z65,"工場製作") +
 COUNTIFS(Y35:Y65,"*日*",Z35:Z65,"工場製作")</f>
        <v>0</v>
      </c>
      <c r="AA77" s="50"/>
      <c r="AB77" s="50"/>
      <c r="AC77" s="109">
        <f t="shared" ref="AC77" si="261" xml:space="preserve"> COUNTIFS(AB35:AB65,"*土*",AC35:AC65,"夏季休暇") +
 COUNTIFS(AB35:AB65,"*日*",AC35:AC65,"夏季休暇") +
 COUNTIFS(AB35:AB65,"*土*",AC35:AC65,"年末年始") +
 COUNTIFS(AB35:AB65,"*日*",AC35:AC65,"年末年始") +
 COUNTIFS(AB35:AB65,"*土*",AC35:AC65,"一時中止") +
 COUNTIFS(AB35:AB65,"*日*",AC35:AC65,"一時中止") +
 COUNTIFS(AB35:AB65,"*土*",AC35:AC65,"工場製作") +
 COUNTIFS(AB35:AB65,"*日*",AC35:AC65,"工場製作")</f>
        <v>0</v>
      </c>
      <c r="AD77" s="50"/>
      <c r="AE77" s="50"/>
      <c r="AF77" s="109">
        <f t="shared" ref="AF77" si="262" xml:space="preserve"> COUNTIFS(AE35:AE65,"*土*",AF35:AF65,"夏季休暇") +
 COUNTIFS(AE35:AE65,"*日*",AF35:AF65,"夏季休暇") +
 COUNTIFS(AE35:AE65,"*土*",AF35:AF65,"年末年始") +
 COUNTIFS(AE35:AE65,"*日*",AF35:AF65,"年末年始") +
 COUNTIFS(AE35:AE65,"*土*",AF35:AF65,"一時中止") +
 COUNTIFS(AE35:AE65,"*日*",AF35:AF65,"一時中止") +
 COUNTIFS(AE35:AE65,"*土*",AF35:AF65,"工場製作") +
 COUNTIFS(AE35:AE65,"*日*",AF35:AF65,"工場製作")</f>
        <v>0</v>
      </c>
      <c r="AG77" s="50"/>
      <c r="AH77" s="50"/>
      <c r="AI77" s="109">
        <f t="shared" ref="AI77" si="263" xml:space="preserve"> COUNTIFS(AH35:AH65,"*土*",AI35:AI65,"夏季休暇") +
 COUNTIFS(AH35:AH65,"*日*",AI35:AI65,"夏季休暇") +
 COUNTIFS(AH35:AH65,"*土*",AI35:AI65,"年末年始") +
 COUNTIFS(AH35:AH65,"*日*",AI35:AI65,"年末年始") +
 COUNTIFS(AH35:AH65,"*土*",AI35:AI65,"一時中止") +
 COUNTIFS(AH35:AH65,"*日*",AI35:AI65,"一時中止") +
 COUNTIFS(AH35:AH65,"*土*",AI35:AI65,"工場製作") +
 COUNTIFS(AH35:AH65,"*日*",AI35:AI65,"工場製作")</f>
        <v>0</v>
      </c>
      <c r="AJ77" s="50"/>
      <c r="AK77" s="50"/>
      <c r="AL77" s="109">
        <f t="shared" ref="AL77" si="264" xml:space="preserve"> COUNTIFS(AK35:AK65,"*土*",AL35:AL65,"夏季休暇") +
 COUNTIFS(AK35:AK65,"*日*",AL35:AL65,"夏季休暇") +
 COUNTIFS(AK35:AK65,"*土*",AL35:AL65,"年末年始") +
 COUNTIFS(AK35:AK65,"*日*",AL35:AL65,"年末年始") +
 COUNTIFS(AK35:AK65,"*土*",AL35:AL65,"一時中止") +
 COUNTIFS(AK35:AK65,"*日*",AL35:AL65,"一時中止") +
 COUNTIFS(AK35:AK65,"*土*",AL35:AL65,"工場製作") +
 COUNTIFS(AK35:AK65,"*日*",AL35:AL65,"工場製作")</f>
        <v>0</v>
      </c>
      <c r="AM77" s="50"/>
      <c r="AN77" s="50"/>
      <c r="AO77" s="109">
        <f t="shared" ref="AO77" si="265" xml:space="preserve"> COUNTIFS(AN35:AN65,"*土*",AO35:AO65,"夏季休暇") +
 COUNTIFS(AN35:AN65,"*日*",AO35:AO65,"夏季休暇") +
 COUNTIFS(AN35:AN65,"*土*",AO35:AO65,"年末年始") +
 COUNTIFS(AN35:AN65,"*日*",AO35:AO65,"年末年始") +
 COUNTIFS(AN35:AN65,"*土*",AO35:AO65,"一時中止") +
 COUNTIFS(AN35:AN65,"*日*",AO35:AO65,"一時中止") +
 COUNTIFS(AN35:AN65,"*土*",AO35:AO65,"工場製作") +
 COUNTIFS(AN35:AN65,"*日*",AO35:AO65,"工場製作")</f>
        <v>0</v>
      </c>
      <c r="AP77" s="50"/>
      <c r="AQ77" s="50"/>
      <c r="AR77" s="109">
        <f t="shared" ref="AR77" si="266" xml:space="preserve"> COUNTIFS(AQ35:AQ65,"*土*",AR35:AR65,"夏季休暇") +
 COUNTIFS(AQ35:AQ65,"*日*",AR35:AR65,"夏季休暇") +
 COUNTIFS(AQ35:AQ65,"*土*",AR35:AR65,"年末年始") +
 COUNTIFS(AQ35:AQ65,"*日*",AR35:AR65,"年末年始") +
 COUNTIFS(AQ35:AQ65,"*土*",AR35:AR65,"一時中止") +
 COUNTIFS(AQ35:AQ65,"*日*",AR35:AR65,"一時中止") +
 COUNTIFS(AQ35:AQ65,"*土*",AR35:AR65,"工場製作") +
 COUNTIFS(AQ35:AQ65,"*日*",AR35:AR65,"工場製作")</f>
        <v>0</v>
      </c>
      <c r="AS77" s="50"/>
      <c r="AT77" s="50"/>
      <c r="AU77" s="109">
        <f t="shared" ref="AU77" si="267" xml:space="preserve"> COUNTIFS(AT35:AT65,"*土*",AU35:AU65,"夏季休暇") +
 COUNTIFS(AT35:AT65,"*日*",AU35:AU65,"夏季休暇") +
 COUNTIFS(AT35:AT65,"*土*",AU35:AU65,"年末年始") +
 COUNTIFS(AT35:AT65,"*日*",AU35:AU65,"年末年始") +
 COUNTIFS(AT35:AT65,"*土*",AU35:AU65,"一時中止") +
 COUNTIFS(AT35:AT65,"*日*",AU35:AU65,"一時中止") +
 COUNTIFS(AT35:AT65,"*土*",AU35:AU65,"工場製作") +
 COUNTIFS(AT35:AT65,"*日*",AU35:AU65,"工場製作")</f>
        <v>0</v>
      </c>
      <c r="AV77" s="50"/>
      <c r="AW77" s="50"/>
      <c r="AX77" s="109">
        <f t="shared" ref="AX77" si="268" xml:space="preserve"> COUNTIFS(AW35:AW65,"*土*",AX35:AX65,"夏季休暇") +
 COUNTIFS(AW35:AW65,"*日*",AX35:AX65,"夏季休暇") +
 COUNTIFS(AW35:AW65,"*土*",AX35:AX65,"年末年始") +
 COUNTIFS(AW35:AW65,"*日*",AX35:AX65,"年末年始") +
 COUNTIFS(AW35:AW65,"*土*",AX35:AX65,"一時中止") +
 COUNTIFS(AW35:AW65,"*日*",AX35:AX65,"一時中止") +
 COUNTIFS(AW35:AW65,"*土*",AX35:AX65,"工場製作") +
 COUNTIFS(AW35:AW65,"*日*",AX35:AX65,"工場製作")</f>
        <v>0</v>
      </c>
      <c r="AY77" s="50"/>
      <c r="AZ77" s="50"/>
      <c r="BA77" s="109">
        <f t="shared" ref="BA77" si="269" xml:space="preserve"> COUNTIFS(AZ35:AZ65,"*土*",BA35:BA65,"夏季休暇") +
 COUNTIFS(AZ35:AZ65,"*日*",BA35:BA65,"夏季休暇") +
 COUNTIFS(AZ35:AZ65,"*土*",BA35:BA65,"年末年始") +
 COUNTIFS(AZ35:AZ65,"*日*",BA35:BA65,"年末年始") +
 COUNTIFS(AZ35:AZ65,"*土*",BA35:BA65,"一時中止") +
 COUNTIFS(AZ35:AZ65,"*日*",BA35:BA65,"一時中止") +
 COUNTIFS(AZ35:AZ65,"*土*",BA35:BA65,"工場製作") +
 COUNTIFS(AZ35:AZ65,"*日*",BA35:BA65,"工場製作")</f>
        <v>0</v>
      </c>
      <c r="BB77" s="50"/>
      <c r="BC77" s="50"/>
      <c r="BD77" s="109">
        <f t="shared" ref="BD77" si="270" xml:space="preserve"> COUNTIFS(BC35:BC65,"*土*",BD35:BD65,"夏季休暇") +
 COUNTIFS(BC35:BC65,"*日*",BD35:BD65,"夏季休暇") +
 COUNTIFS(BC35:BC65,"*土*",BD35:BD65,"年末年始") +
 COUNTIFS(BC35:BC65,"*日*",BD35:BD65,"年末年始") +
 COUNTIFS(BC35:BC65,"*土*",BD35:BD65,"一時中止") +
 COUNTIFS(BC35:BC65,"*日*",BD35:BD65,"一時中止") +
 COUNTIFS(BC35:BC65,"*土*",BD35:BD65,"工場製作") +
 COUNTIFS(BC35:BC65,"*日*",BD35:BD65,"工場製作")</f>
        <v>0</v>
      </c>
      <c r="BE77" s="50"/>
      <c r="BF77" s="50"/>
      <c r="BG77" s="109">
        <f t="shared" ref="BG77" si="271" xml:space="preserve"> COUNTIFS(BF35:BF65,"*土*",BG35:BG65,"夏季休暇") +
 COUNTIFS(BF35:BF65,"*日*",BG35:BG65,"夏季休暇") +
 COUNTIFS(BF35:BF65,"*土*",BG35:BG65,"年末年始") +
 COUNTIFS(BF35:BF65,"*日*",BG35:BG65,"年末年始") +
 COUNTIFS(BF35:BF65,"*土*",BG35:BG65,"一時中止") +
 COUNTIFS(BF35:BF65,"*日*",BG35:BG65,"一時中止") +
 COUNTIFS(BF35:BF65,"*土*",BG35:BG65,"工場製作") +
 COUNTIFS(BF35:BF65,"*日*",BG35:BG65,"工場製作")</f>
        <v>0</v>
      </c>
      <c r="BH77" s="50"/>
      <c r="BI77" s="50"/>
      <c r="BJ77" s="109">
        <f t="shared" ref="BJ77" si="272" xml:space="preserve"> COUNTIFS(BI35:BI65,"*土*",BJ35:BJ65,"夏季休暇") +
 COUNTIFS(BI35:BI65,"*日*",BJ35:BJ65,"夏季休暇") +
 COUNTIFS(BI35:BI65,"*土*",BJ35:BJ65,"年末年始") +
 COUNTIFS(BI35:BI65,"*日*",BJ35:BJ65,"年末年始") +
 COUNTIFS(BI35:BI65,"*土*",BJ35:BJ65,"一時中止") +
 COUNTIFS(BI35:BI65,"*日*",BJ35:BJ65,"一時中止") +
 COUNTIFS(BI35:BI65,"*土*",BJ35:BJ65,"工場製作") +
 COUNTIFS(BI35:BI65,"*日*",BJ35:BJ65,"工場製作")</f>
        <v>0</v>
      </c>
      <c r="BK77" s="50"/>
      <c r="BL77" s="50"/>
      <c r="BM77" s="109">
        <f t="shared" ref="BM77" si="273" xml:space="preserve"> COUNTIFS(BL35:BL65,"*土*",BM35:BM65,"夏季休暇") +
 COUNTIFS(BL35:BL65,"*日*",BM35:BM65,"夏季休暇") +
 COUNTIFS(BL35:BL65,"*土*",BM35:BM65,"年末年始") +
 COUNTIFS(BL35:BL65,"*日*",BM35:BM65,"年末年始") +
 COUNTIFS(BL35:BL65,"*土*",BM35:BM65,"一時中止") +
 COUNTIFS(BL35:BL65,"*日*",BM35:BM65,"一時中止") +
 COUNTIFS(BL35:BL65,"*土*",BM35:BM65,"工場製作") +
 COUNTIFS(BL35:BL65,"*日*",BM35:BM65,"工場製作")</f>
        <v>0</v>
      </c>
      <c r="BN77" s="50"/>
      <c r="BO77" s="50"/>
      <c r="BP77" s="109">
        <f t="shared" ref="BP77" si="274" xml:space="preserve"> COUNTIFS(BO35:BO65,"*土*",BP35:BP65,"夏季休暇") +
 COUNTIFS(BO35:BO65,"*日*",BP35:BP65,"夏季休暇") +
 COUNTIFS(BO35:BO65,"*土*",BP35:BP65,"年末年始") +
 COUNTIFS(BO35:BO65,"*日*",BP35:BP65,"年末年始") +
 COUNTIFS(BO35:BO65,"*土*",BP35:BP65,"一時中止") +
 COUNTIFS(BO35:BO65,"*日*",BP35:BP65,"一時中止") +
 COUNTIFS(BO35:BO65,"*土*",BP35:BP65,"工場製作") +
 COUNTIFS(BO35:BO65,"*日*",BP35:BP65,"工場製作")</f>
        <v>2</v>
      </c>
      <c r="BQ77" s="50"/>
      <c r="BR77" s="50"/>
      <c r="BS77" s="109">
        <f t="shared" ref="BS77" si="275" xml:space="preserve"> COUNTIFS(BR35:BR65,"*土*",BS35:BS65,"夏季休暇") +
 COUNTIFS(BR35:BR65,"*日*",BS35:BS65,"夏季休暇") +
 COUNTIFS(BR35:BR65,"*土*",BS35:BS65,"年末年始") +
 COUNTIFS(BR35:BR65,"*日*",BS35:BS65,"年末年始") +
 COUNTIFS(BR35:BR65,"*土*",BS35:BS65,"一時中止") +
 COUNTIFS(BR35:BR65,"*日*",BS35:BS65,"一時中止") +
 COUNTIFS(BR35:BR65,"*土*",BS35:BS65,"工場製作") +
 COUNTIFS(BR35:BR65,"*日*",BS35:BS65,"工場製作")</f>
        <v>0</v>
      </c>
      <c r="BT77" s="50"/>
      <c r="BU77" s="50"/>
      <c r="BV77" s="54">
        <f t="shared" ref="BV77" si="276" xml:space="preserve"> COUNTIFS(BU35:BU65,"*土*",BV35:BV65,"夏季休暇") +
 COUNTIFS(BU35:BU65,"*日*",BV35:BV65,"夏季休暇") +
 COUNTIFS(BU35:BU65,"*土*",BV35:BV65,"年末年始") +
 COUNTIFS(BU35:BU65,"*日*",BV35:BV65,"年末年始") +
 COUNTIFS(BU35:BU65,"*土*",BV35:BV65,"一時中止") +
 COUNTIFS(BU35:BU65,"*日*",BV35:BV65,"一時中止") +
 COUNTIFS(BU35:BU65,"*土*",BV35:BV65,"工場製作") +
 COUNTIFS(BU35:BU65,"*日*",BV35:BV65,"工場製作")</f>
        <v>0</v>
      </c>
    </row>
    <row r="78" spans="1:74">
      <c r="A78" s="116" t="s">
        <v>74</v>
      </c>
      <c r="B78" s="50"/>
      <c r="C78" s="50"/>
      <c r="D78" s="50"/>
      <c r="E78" s="109">
        <f>E76-E77</f>
        <v>0</v>
      </c>
      <c r="F78" s="50"/>
      <c r="G78" s="50"/>
      <c r="H78" s="109">
        <f t="shared" ref="H78" si="277">H76-H77</f>
        <v>8</v>
      </c>
      <c r="I78" s="50"/>
      <c r="J78" s="50"/>
      <c r="K78" s="109">
        <f t="shared" ref="K78" si="278">K76-K77</f>
        <v>8</v>
      </c>
      <c r="L78" s="50"/>
      <c r="M78" s="50"/>
      <c r="N78" s="109">
        <f t="shared" ref="N78" si="279">N76-N77</f>
        <v>8</v>
      </c>
      <c r="O78" s="50"/>
      <c r="P78" s="50"/>
      <c r="Q78" s="109">
        <f t="shared" ref="Q78" si="280">Q76-Q77</f>
        <v>10</v>
      </c>
      <c r="R78" s="50"/>
      <c r="S78" s="50"/>
      <c r="T78" s="109">
        <f t="shared" ref="T78" si="281">T76-T77</f>
        <v>8</v>
      </c>
      <c r="U78" s="50"/>
      <c r="V78" s="50"/>
      <c r="W78" s="109">
        <f t="shared" ref="W78" si="282">W76-W77</f>
        <v>9</v>
      </c>
      <c r="X78" s="50"/>
      <c r="Y78" s="50"/>
      <c r="Z78" s="109">
        <f t="shared" ref="Z78" si="283">Z76-Z77</f>
        <v>9</v>
      </c>
      <c r="AA78" s="50"/>
      <c r="AB78" s="50"/>
      <c r="AC78" s="109">
        <f t="shared" ref="AC78" si="284">AC76-AC77</f>
        <v>8</v>
      </c>
      <c r="AD78" s="50"/>
      <c r="AE78" s="50"/>
      <c r="AF78" s="109">
        <f t="shared" ref="AF78" si="285">AF76-AF77</f>
        <v>10</v>
      </c>
      <c r="AG78" s="50"/>
      <c r="AH78" s="50"/>
      <c r="AI78" s="109">
        <f t="shared" ref="AI78" si="286">AI76-AI77</f>
        <v>8</v>
      </c>
      <c r="AJ78" s="50"/>
      <c r="AK78" s="50"/>
      <c r="AL78" s="109">
        <f t="shared" ref="AL78" si="287">AL76-AL77</f>
        <v>8</v>
      </c>
      <c r="AM78" s="50"/>
      <c r="AN78" s="50"/>
      <c r="AO78" s="109">
        <f t="shared" ref="AO78" si="288">AO76-AO77</f>
        <v>8</v>
      </c>
      <c r="AP78" s="50"/>
      <c r="AQ78" s="50"/>
      <c r="AR78" s="109">
        <f t="shared" ref="AR78" si="289">AR76-AR77</f>
        <v>10</v>
      </c>
      <c r="AS78" s="50"/>
      <c r="AT78" s="50"/>
      <c r="AU78" s="109">
        <f t="shared" ref="AU78" si="290">AU76-AU77</f>
        <v>8</v>
      </c>
      <c r="AV78" s="50"/>
      <c r="AW78" s="50"/>
      <c r="AX78" s="109">
        <f t="shared" ref="AX78" si="291">AX76-AX77</f>
        <v>9</v>
      </c>
      <c r="AY78" s="50"/>
      <c r="AZ78" s="50"/>
      <c r="BA78" s="109">
        <f t="shared" ref="BA78" si="292">BA76-BA77</f>
        <v>9</v>
      </c>
      <c r="BB78" s="50"/>
      <c r="BC78" s="50"/>
      <c r="BD78" s="109">
        <f t="shared" ref="BD78" si="293">BD76-BD77</f>
        <v>8</v>
      </c>
      <c r="BE78" s="50"/>
      <c r="BF78" s="50"/>
      <c r="BG78" s="109">
        <f t="shared" ref="BG78" si="294">BG76-BG77</f>
        <v>10</v>
      </c>
      <c r="BH78" s="50"/>
      <c r="BI78" s="50"/>
      <c r="BJ78" s="109">
        <f t="shared" ref="BJ78" si="295">BJ76-BJ77</f>
        <v>8</v>
      </c>
      <c r="BK78" s="50"/>
      <c r="BL78" s="50"/>
      <c r="BM78" s="109">
        <f t="shared" ref="BM78" si="296">BM76-BM77</f>
        <v>8</v>
      </c>
      <c r="BN78" s="50"/>
      <c r="BO78" s="50"/>
      <c r="BP78" s="109">
        <f t="shared" ref="BP78" si="297">BP76-BP77</f>
        <v>8</v>
      </c>
      <c r="BQ78" s="50"/>
      <c r="BR78" s="50"/>
      <c r="BS78" s="109">
        <f t="shared" ref="BS78" si="298">BS76-BS77</f>
        <v>8</v>
      </c>
      <c r="BT78" s="50"/>
      <c r="BU78" s="50"/>
      <c r="BV78" s="54">
        <f t="shared" ref="BV78" si="299">BV76-BV77</f>
        <v>8</v>
      </c>
    </row>
    <row r="79" spans="1:74" s="46" customFormat="1" ht="131.25" customHeight="1" thickBot="1">
      <c r="A79" s="117" t="s">
        <v>38</v>
      </c>
      <c r="B79" s="122" t="str">
        <f>IF(COUNTIF(C79:BV79,"未達成")&gt;0,"未達成","達成")</f>
        <v>未達成</v>
      </c>
      <c r="C79" s="118"/>
      <c r="D79" s="118"/>
      <c r="E79" s="119" t="str">
        <f>IF(E74&lt;7," ",IF(OR(E75&gt;=0.285,E67&gt;=E78),"達成","未達成"))</f>
        <v xml:space="preserve"> </v>
      </c>
      <c r="F79" s="118"/>
      <c r="G79" s="118"/>
      <c r="H79" s="119" t="str">
        <f t="shared" ref="H79" si="300">IF(H74&lt;7," ",IF(OR(H75&gt;=0.285,H67&gt;=H78),"達成","未達成"))</f>
        <v>達成</v>
      </c>
      <c r="I79" s="118"/>
      <c r="J79" s="118"/>
      <c r="K79" s="119" t="str">
        <f t="shared" ref="K79" si="301">IF(K74&lt;7," ",IF(OR(K75&gt;=0.285,K67&gt;=K78),"達成","未達成"))</f>
        <v>達成</v>
      </c>
      <c r="L79" s="118"/>
      <c r="M79" s="118"/>
      <c r="N79" s="119" t="str">
        <f t="shared" ref="N79" si="302">IF(N74&lt;7," ",IF(OR(N75&gt;=0.285,N67&gt;=N78),"達成","未達成"))</f>
        <v>達成</v>
      </c>
      <c r="O79" s="118"/>
      <c r="P79" s="118"/>
      <c r="Q79" s="119" t="str">
        <f t="shared" ref="Q79" si="303">IF(Q74&lt;7," ",IF(OR(Q75&gt;=0.285,Q67&gt;=Q78),"達成","未達成"))</f>
        <v>未達成</v>
      </c>
      <c r="R79" s="118"/>
      <c r="S79" s="118"/>
      <c r="T79" s="119" t="str">
        <f t="shared" ref="T79" si="304">IF(T74&lt;7," ",IF(OR(T75&gt;=0.285,T67&gt;=T78),"達成","未達成"))</f>
        <v>達成</v>
      </c>
      <c r="U79" s="118"/>
      <c r="V79" s="118"/>
      <c r="W79" s="119" t="str">
        <f t="shared" ref="W79" si="305">IF(W74&lt;7," ",IF(OR(W75&gt;=0.285,W67&gt;=W78),"達成","未達成"))</f>
        <v>達成</v>
      </c>
      <c r="X79" s="118"/>
      <c r="Y79" s="118"/>
      <c r="Z79" s="119" t="str">
        <f t="shared" ref="Z79" si="306">IF(Z74&lt;7," ",IF(OR(Z75&gt;=0.285,Z67&gt;=Z78),"達成","未達成"))</f>
        <v>達成</v>
      </c>
      <c r="AA79" s="118"/>
      <c r="AB79" s="118"/>
      <c r="AC79" s="119" t="str">
        <f t="shared" ref="AC79" si="307">IF(AC74&lt;7," ",IF(OR(AC75&gt;=0.285,AC67&gt;=AC78),"達成","未達成"))</f>
        <v>達成</v>
      </c>
      <c r="AD79" s="118"/>
      <c r="AE79" s="118"/>
      <c r="AF79" s="119" t="str">
        <f t="shared" ref="AF79" si="308">IF(AF74&lt;7," ",IF(OR(AF75&gt;=0.285,AF67&gt;=AF78),"達成","未達成"))</f>
        <v>達成</v>
      </c>
      <c r="AG79" s="118"/>
      <c r="AH79" s="118"/>
      <c r="AI79" s="119" t="str">
        <f t="shared" ref="AI79" si="309">IF(AI74&lt;7," ",IF(OR(AI75&gt;=0.285,AI67&gt;=AI78),"達成","未達成"))</f>
        <v>達成</v>
      </c>
      <c r="AJ79" s="118"/>
      <c r="AK79" s="118"/>
      <c r="AL79" s="119" t="str">
        <f t="shared" ref="AL79" si="310">IF(AL74&lt;7," ",IF(OR(AL75&gt;=0.285,AL67&gt;=AL78),"達成","未達成"))</f>
        <v>達成</v>
      </c>
      <c r="AM79" s="118"/>
      <c r="AN79" s="118"/>
      <c r="AO79" s="119" t="str">
        <f t="shared" ref="AO79" si="311">IF(AO74&lt;7," ",IF(OR(AO75&gt;=0.285,AO67&gt;=AO78),"達成","未達成"))</f>
        <v>達成</v>
      </c>
      <c r="AP79" s="118"/>
      <c r="AQ79" s="118"/>
      <c r="AR79" s="119" t="str">
        <f t="shared" ref="AR79" si="312">IF(AR74&lt;7," ",IF(OR(AR75&gt;=0.285,AR67&gt;=AR78),"達成","未達成"))</f>
        <v>達成</v>
      </c>
      <c r="AS79" s="118"/>
      <c r="AT79" s="118"/>
      <c r="AU79" s="119" t="str">
        <f t="shared" ref="AU79" si="313">IF(AU74&lt;7," ",IF(OR(AU75&gt;=0.285,AU67&gt;=AU78),"達成","未達成"))</f>
        <v>達成</v>
      </c>
      <c r="AV79" s="118"/>
      <c r="AW79" s="118"/>
      <c r="AX79" s="119" t="str">
        <f t="shared" ref="AX79" si="314">IF(AX74&lt;7," ",IF(OR(AX75&gt;=0.285,AX67&gt;=AX78),"達成","未達成"))</f>
        <v>達成</v>
      </c>
      <c r="AY79" s="118"/>
      <c r="AZ79" s="118"/>
      <c r="BA79" s="119" t="str">
        <f t="shared" ref="BA79" si="315">IF(BA74&lt;7," ",IF(OR(BA75&gt;=0.285,BA67&gt;=BA78),"達成","未達成"))</f>
        <v>未達成</v>
      </c>
      <c r="BB79" s="118"/>
      <c r="BC79" s="118"/>
      <c r="BD79" s="119" t="str">
        <f t="shared" ref="BD79" si="316">IF(BD74&lt;7," ",IF(OR(BD75&gt;=0.285,BD67&gt;=BD78),"達成","未達成"))</f>
        <v>達成</v>
      </c>
      <c r="BE79" s="118"/>
      <c r="BF79" s="118"/>
      <c r="BG79" s="119" t="str">
        <f t="shared" ref="BG79" si="317">IF(BG74&lt;7," ",IF(OR(BG75&gt;=0.285,BG67&gt;=BG78),"達成","未達成"))</f>
        <v>達成</v>
      </c>
      <c r="BH79" s="118"/>
      <c r="BI79" s="118"/>
      <c r="BJ79" s="119" t="str">
        <f t="shared" ref="BJ79" si="318">IF(BJ74&lt;7," ",IF(OR(BJ75&gt;=0.285,BJ67&gt;=BJ78),"達成","未達成"))</f>
        <v>達成</v>
      </c>
      <c r="BK79" s="118"/>
      <c r="BL79" s="118"/>
      <c r="BM79" s="119" t="str">
        <f t="shared" ref="BM79" si="319">IF(BM74&lt;7," ",IF(OR(BM75&gt;=0.285,BM67&gt;=BM78),"達成","未達成"))</f>
        <v>達成</v>
      </c>
      <c r="BN79" s="118"/>
      <c r="BO79" s="118"/>
      <c r="BP79" s="119" t="str">
        <f t="shared" ref="BP79" si="320">IF(BP74&lt;7," ",IF(OR(BP75&gt;=0.285,BP67&gt;=BP78),"達成","未達成"))</f>
        <v>達成</v>
      </c>
      <c r="BQ79" s="118"/>
      <c r="BR79" s="118"/>
      <c r="BS79" s="119" t="str">
        <f t="shared" ref="BS79" si="321">IF(BS74&lt;7," ",IF(OR(BS75&gt;=0.285,BS67&gt;=BS78),"達成","未達成"))</f>
        <v>達成</v>
      </c>
      <c r="BT79" s="118"/>
      <c r="BU79" s="118"/>
      <c r="BV79" s="120" t="str">
        <f t="shared" ref="BV79" si="322">IF(BV74&lt;7," ",IF(OR(BV75&gt;=0.285,BV67&gt;=BV78),"達成","未達成"))</f>
        <v>達成</v>
      </c>
    </row>
    <row r="80" spans="1:74">
      <c r="E80" s="45"/>
    </row>
  </sheetData>
  <phoneticPr fontId="3"/>
  <conditionalFormatting sqref="A67 C67:BV67">
    <cfRule type="cellIs" dxfId="22" priority="13" operator="equal">
      <formula>"未達"</formula>
    </cfRule>
  </conditionalFormatting>
  <conditionalFormatting sqref="E68:E69 H68:H69 K68:K69 N68:N69 Q68:Q69 T68:T69 W68:W69 Z68:Z69 AC68:AC69 AF68:AF69 AI68:AI69 AL68:AL69 AO68:AO69 AR68:AR69 AU68:AU69 AX68:AX69 BA68:BA69 BD68:BD69 BG68:BG69 BJ68:BJ69 BM68:BM69 BP68:BP69 BS68:BS69 BV68:BV69">
    <cfRule type="cellIs" dxfId="21" priority="12" operator="equal">
      <formula>"未達"</formula>
    </cfRule>
  </conditionalFormatting>
  <conditionalFormatting sqref="E71 H71 K71 N71 Q71 T71 W71 Z71 AC71 AF71 AI71 AL71 AO71 AR71 AU71 AX71 BA71 BD71 BG71 BJ71 BM71 BP71 BS71 BV71">
    <cfRule type="cellIs" dxfId="20" priority="10" operator="equal">
      <formula>"未達"</formula>
    </cfRule>
  </conditionalFormatting>
  <conditionalFormatting sqref="E70 H70 K70 N70 Q70 T70 W70 Z70 AC70 AF70 AI70 AL70 AO70 AR70 AU70 AX70 BA70 BD70 BG70 BJ70 BM70 BP70 BS70 BV70">
    <cfRule type="cellIs" dxfId="19" priority="11" operator="equal">
      <formula>"未達"</formula>
    </cfRule>
  </conditionalFormatting>
  <conditionalFormatting sqref="C35:BV65">
    <cfRule type="containsText" dxfId="18" priority="7" operator="containsText" text="日">
      <formula>NOT(ISERROR(SEARCH("日",C35)))</formula>
    </cfRule>
    <cfRule type="containsText" dxfId="17" priority="8" operator="containsText" text="土">
      <formula>NOT(ISERROR(SEARCH("土",C35)))</formula>
    </cfRule>
  </conditionalFormatting>
  <conditionalFormatting sqref="C79:BV79">
    <cfRule type="containsText" dxfId="16" priority="4" operator="containsText" text="未達成">
      <formula>NOT(ISERROR(SEARCH("未達成",C79)))</formula>
    </cfRule>
    <cfRule type="containsText" dxfId="15" priority="6" operator="containsText" text="未達成">
      <formula>NOT(ISERROR(SEARCH("未達成",C79)))</formula>
    </cfRule>
  </conditionalFormatting>
  <pageMargins left="0.7" right="0.7" top="0.75" bottom="0.75" header="0.3" footer="0.3"/>
  <pageSetup paperSize="9" orientation="portrait" copies="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C3B45F-1B09-41E0-8076-567EDF362052}">
  <sheetPr>
    <tabColor theme="0" tint="-0.14999847407452621"/>
  </sheetPr>
  <dimension ref="A1:G745"/>
  <sheetViews>
    <sheetView topLeftCell="A100" workbookViewId="0">
      <selection activeCell="L13" sqref="L13"/>
    </sheetView>
  </sheetViews>
  <sheetFormatPr defaultRowHeight="12.75"/>
  <cols>
    <col min="1" max="2" width="25.5" style="21" customWidth="1"/>
    <col min="3" max="3" width="21.625" style="21" customWidth="1"/>
    <col min="4" max="4" width="26.25" style="3" customWidth="1"/>
    <col min="5" max="5" width="10.375" style="21" bestFit="1" customWidth="1"/>
    <col min="6" max="6" width="12.25" style="102" bestFit="1" customWidth="1"/>
    <col min="7" max="16384" width="9" style="21"/>
  </cols>
  <sheetData>
    <row r="1" spans="1:7" s="3" customFormat="1">
      <c r="A1" s="3" t="s">
        <v>23</v>
      </c>
      <c r="B1" s="3" t="s">
        <v>24</v>
      </c>
      <c r="C1" s="3" t="s">
        <v>15</v>
      </c>
      <c r="F1" s="22"/>
    </row>
    <row r="2" spans="1:7" s="3" customFormat="1" ht="13.5" thickBot="1">
      <c r="A2" s="3">
        <f>休日取得計画実績表!B12</f>
        <v>46113</v>
      </c>
      <c r="B2" s="3">
        <f>休日取得計画実績表!C12</f>
        <v>46843</v>
      </c>
      <c r="C2" s="4">
        <f>_xlfn.DAYS(B2,A2)+1</f>
        <v>731</v>
      </c>
      <c r="F2" s="22"/>
    </row>
    <row r="3" spans="1:7" s="3" customFormat="1">
      <c r="C3" s="4"/>
      <c r="D3" s="26" t="s">
        <v>14</v>
      </c>
      <c r="E3" s="27"/>
      <c r="F3" s="124">
        <f>C2</f>
        <v>731</v>
      </c>
    </row>
    <row r="4" spans="1:7" s="3" customFormat="1">
      <c r="C4" s="4"/>
      <c r="D4" s="91" t="s">
        <v>28</v>
      </c>
      <c r="E4" s="89"/>
      <c r="F4" s="125">
        <f>COUNTIF($F$15:$F$745,"現場閉所")</f>
        <v>191</v>
      </c>
      <c r="G4" s="4"/>
    </row>
    <row r="5" spans="1:7" s="3" customFormat="1">
      <c r="C5" s="4"/>
      <c r="D5" s="94" t="s">
        <v>29</v>
      </c>
      <c r="E5" s="30"/>
      <c r="F5" s="125">
        <f>COUNTIF($F$15:$F$745,"夏季休暇")</f>
        <v>6</v>
      </c>
      <c r="G5" s="4"/>
    </row>
    <row r="6" spans="1:7" s="3" customFormat="1">
      <c r="C6" s="4"/>
      <c r="D6" s="94" t="s">
        <v>30</v>
      </c>
      <c r="E6" s="30"/>
      <c r="F6" s="125">
        <f>COUNTIF($F$15:$F$745,"年末年始")</f>
        <v>12</v>
      </c>
      <c r="G6" s="4"/>
    </row>
    <row r="7" spans="1:7" s="3" customFormat="1">
      <c r="C7" s="4"/>
      <c r="D7" s="94" t="s">
        <v>31</v>
      </c>
      <c r="E7" s="30"/>
      <c r="F7" s="125">
        <f>COUNTIF($F$15:$F$745,"一時中止")</f>
        <v>8</v>
      </c>
      <c r="G7" s="4"/>
    </row>
    <row r="8" spans="1:7" s="3" customFormat="1">
      <c r="C8" s="4"/>
      <c r="D8" s="94" t="s">
        <v>32</v>
      </c>
      <c r="E8" s="30"/>
      <c r="F8" s="125">
        <f>COUNTIF($F$15:$F$745,"工場製作")</f>
        <v>33</v>
      </c>
      <c r="G8" s="4"/>
    </row>
    <row r="9" spans="1:7" s="3" customFormat="1">
      <c r="B9" s="20"/>
      <c r="D9" s="94" t="s">
        <v>50</v>
      </c>
      <c r="E9" s="30"/>
      <c r="F9" s="125">
        <f>SUM(F5:F8)</f>
        <v>59</v>
      </c>
      <c r="G9" s="4"/>
    </row>
    <row r="10" spans="1:7" s="3" customFormat="1">
      <c r="B10" s="20"/>
      <c r="D10" s="29" t="s">
        <v>39</v>
      </c>
      <c r="E10" s="30"/>
      <c r="F10" s="126">
        <f>C2-F9</f>
        <v>672</v>
      </c>
    </row>
    <row r="11" spans="1:7" s="3" customFormat="1">
      <c r="B11" s="20"/>
      <c r="D11" s="29" t="s">
        <v>40</v>
      </c>
      <c r="E11" s="123"/>
      <c r="F11" s="127">
        <f>F4/F10</f>
        <v>0.28422619047619047</v>
      </c>
    </row>
    <row r="12" spans="1:7" s="3" customFormat="1" ht="33">
      <c r="B12" s="20"/>
      <c r="D12" s="130" t="s">
        <v>58</v>
      </c>
      <c r="E12" s="30"/>
      <c r="F12" s="128" t="str">
        <f>IF(F11&gt;=0.285,"達成","未達成")</f>
        <v>未達成</v>
      </c>
    </row>
    <row r="13" spans="1:7" s="3" customFormat="1" ht="13.5" thickBot="1">
      <c r="B13" s="20"/>
      <c r="D13" s="31"/>
      <c r="E13" s="32"/>
      <c r="F13" s="129"/>
    </row>
    <row r="14" spans="1:7" s="3" customFormat="1" ht="13.5" thickBot="1">
      <c r="B14" s="20"/>
      <c r="F14" s="22"/>
    </row>
    <row r="15" spans="1:7" s="3" customFormat="1">
      <c r="B15" s="20"/>
      <c r="D15" s="26" cm="1">
        <f t="array" ref="D15:D745">_xlfn.SEQUENCE(C2, 1, A2, 1)</f>
        <v>46113</v>
      </c>
      <c r="E15" s="55" t="str">
        <f>IF(D15="","",TEXT(D15,"aaa"))</f>
        <v>水</v>
      </c>
      <c r="F15" s="56" t="str">
        <f>VLOOKUP(D15, 休日取得計画実績表!$B$15:$E$745,4, FALSE)</f>
        <v>工場製作</v>
      </c>
    </row>
    <row r="16" spans="1:7" s="3" customFormat="1">
      <c r="B16" s="20"/>
      <c r="D16" s="29">
        <v>46114</v>
      </c>
      <c r="E16" s="57" t="str">
        <f t="shared" ref="E16:E79" si="0">IF(D16="","",TEXT(D16,"aaa"))</f>
        <v>木</v>
      </c>
      <c r="F16" s="58" t="str">
        <f>VLOOKUP(D16, 休日取得計画実績表!$B$15:$E$745,4, FALSE)</f>
        <v>工場製作</v>
      </c>
    </row>
    <row r="17" spans="2:6" s="3" customFormat="1">
      <c r="B17" s="20"/>
      <c r="D17" s="29">
        <v>46115</v>
      </c>
      <c r="E17" s="57" t="str">
        <f t="shared" si="0"/>
        <v>金</v>
      </c>
      <c r="F17" s="58" t="str">
        <f>VLOOKUP(D17, 休日取得計画実績表!$B$15:$E$745,4, FALSE)</f>
        <v>工場製作</v>
      </c>
    </row>
    <row r="18" spans="2:6" s="3" customFormat="1">
      <c r="B18" s="20"/>
      <c r="D18" s="29">
        <v>46116</v>
      </c>
      <c r="E18" s="57" t="str">
        <f t="shared" si="0"/>
        <v>土</v>
      </c>
      <c r="F18" s="58" t="str">
        <f>VLOOKUP(D18, 休日取得計画実績表!$B$15:$E$745,4, FALSE)</f>
        <v>工場製作</v>
      </c>
    </row>
    <row r="19" spans="2:6" s="3" customFormat="1">
      <c r="B19" s="20"/>
      <c r="D19" s="29">
        <v>46117</v>
      </c>
      <c r="E19" s="57" t="str">
        <f t="shared" si="0"/>
        <v>日</v>
      </c>
      <c r="F19" s="58" t="str">
        <f>VLOOKUP(D19, 休日取得計画実績表!$B$15:$E$745,4, FALSE)</f>
        <v>工場製作</v>
      </c>
    </row>
    <row r="20" spans="2:6" s="3" customFormat="1">
      <c r="B20" s="20"/>
      <c r="D20" s="29">
        <v>46118</v>
      </c>
      <c r="E20" s="57" t="str">
        <f t="shared" si="0"/>
        <v>月</v>
      </c>
      <c r="F20" s="58" t="str">
        <f>VLOOKUP(D20, 休日取得計画実績表!$B$15:$E$745,4, FALSE)</f>
        <v>工場製作</v>
      </c>
    </row>
    <row r="21" spans="2:6" s="3" customFormat="1">
      <c r="B21" s="20"/>
      <c r="D21" s="29">
        <v>46119</v>
      </c>
      <c r="E21" s="57" t="str">
        <f t="shared" si="0"/>
        <v>火</v>
      </c>
      <c r="F21" s="58" t="str">
        <f>VLOOKUP(D21, 休日取得計画実績表!$B$15:$E$745,4, FALSE)</f>
        <v>工場製作</v>
      </c>
    </row>
    <row r="22" spans="2:6" s="3" customFormat="1">
      <c r="B22" s="20"/>
      <c r="D22" s="29">
        <v>46120</v>
      </c>
      <c r="E22" s="57" t="str">
        <f t="shared" si="0"/>
        <v>水</v>
      </c>
      <c r="F22" s="58" t="str">
        <f>VLOOKUP(D22, 休日取得計画実績表!$B$15:$E$745,4, FALSE)</f>
        <v>工場製作</v>
      </c>
    </row>
    <row r="23" spans="2:6" s="3" customFormat="1">
      <c r="B23" s="20"/>
      <c r="D23" s="29">
        <v>46121</v>
      </c>
      <c r="E23" s="57" t="str">
        <f t="shared" si="0"/>
        <v>木</v>
      </c>
      <c r="F23" s="58" t="str">
        <f>VLOOKUP(D23, 休日取得計画実績表!$B$15:$E$745,4, FALSE)</f>
        <v>工場製作</v>
      </c>
    </row>
    <row r="24" spans="2:6" s="3" customFormat="1">
      <c r="B24" s="20"/>
      <c r="D24" s="29">
        <v>46122</v>
      </c>
      <c r="E24" s="57" t="str">
        <f t="shared" si="0"/>
        <v>金</v>
      </c>
      <c r="F24" s="58" t="str">
        <f>VLOOKUP(D24, 休日取得計画実績表!$B$15:$E$745,4, FALSE)</f>
        <v>工場製作</v>
      </c>
    </row>
    <row r="25" spans="2:6" s="3" customFormat="1">
      <c r="B25" s="20"/>
      <c r="D25" s="29">
        <v>46123</v>
      </c>
      <c r="E25" s="57" t="str">
        <f t="shared" si="0"/>
        <v>土</v>
      </c>
      <c r="F25" s="58" t="str">
        <f>VLOOKUP(D25, 休日取得計画実績表!$B$15:$E$745,4, FALSE)</f>
        <v>工場製作</v>
      </c>
    </row>
    <row r="26" spans="2:6" s="3" customFormat="1">
      <c r="B26" s="20"/>
      <c r="D26" s="29">
        <v>46124</v>
      </c>
      <c r="E26" s="57" t="str">
        <f t="shared" si="0"/>
        <v>日</v>
      </c>
      <c r="F26" s="58" t="str">
        <f>VLOOKUP(D26, 休日取得計画実績表!$B$15:$E$745,4, FALSE)</f>
        <v>工場製作</v>
      </c>
    </row>
    <row r="27" spans="2:6" s="3" customFormat="1">
      <c r="B27" s="20"/>
      <c r="D27" s="29">
        <v>46125</v>
      </c>
      <c r="E27" s="57" t="str">
        <f t="shared" si="0"/>
        <v>月</v>
      </c>
      <c r="F27" s="58" t="str">
        <f>VLOOKUP(D27, 休日取得計画実績表!$B$15:$E$745,4, FALSE)</f>
        <v>工場製作</v>
      </c>
    </row>
    <row r="28" spans="2:6" s="3" customFormat="1">
      <c r="B28" s="20"/>
      <c r="D28" s="29">
        <v>46126</v>
      </c>
      <c r="E28" s="57" t="str">
        <f t="shared" si="0"/>
        <v>火</v>
      </c>
      <c r="F28" s="58" t="str">
        <f>VLOOKUP(D28, 休日取得計画実績表!$B$15:$E$745,4, FALSE)</f>
        <v>工場製作</v>
      </c>
    </row>
    <row r="29" spans="2:6" s="3" customFormat="1">
      <c r="B29" s="20"/>
      <c r="D29" s="29">
        <v>46127</v>
      </c>
      <c r="E29" s="57" t="str">
        <f t="shared" si="0"/>
        <v>水</v>
      </c>
      <c r="F29" s="58" t="str">
        <f>VLOOKUP(D29, 休日取得計画実績表!$B$15:$E$745,4, FALSE)</f>
        <v>工場製作</v>
      </c>
    </row>
    <row r="30" spans="2:6" s="3" customFormat="1">
      <c r="B30" s="20"/>
      <c r="D30" s="29">
        <v>46128</v>
      </c>
      <c r="E30" s="57" t="str">
        <f t="shared" si="0"/>
        <v>木</v>
      </c>
      <c r="F30" s="58" t="str">
        <f>VLOOKUP(D30, 休日取得計画実績表!$B$15:$E$745,4, FALSE)</f>
        <v>工場製作</v>
      </c>
    </row>
    <row r="31" spans="2:6" s="3" customFormat="1">
      <c r="B31" s="20"/>
      <c r="D31" s="29">
        <v>46129</v>
      </c>
      <c r="E31" s="57" t="str">
        <f t="shared" si="0"/>
        <v>金</v>
      </c>
      <c r="F31" s="58" t="str">
        <f>VLOOKUP(D31, 休日取得計画実績表!$B$15:$E$745,4, FALSE)</f>
        <v>工場製作</v>
      </c>
    </row>
    <row r="32" spans="2:6" s="3" customFormat="1">
      <c r="B32" s="20"/>
      <c r="D32" s="29">
        <v>46130</v>
      </c>
      <c r="E32" s="57" t="str">
        <f t="shared" si="0"/>
        <v>土</v>
      </c>
      <c r="F32" s="58" t="str">
        <f>VLOOKUP(D32, 休日取得計画実績表!$B$15:$E$745,4, FALSE)</f>
        <v>工場製作</v>
      </c>
    </row>
    <row r="33" spans="2:6" s="3" customFormat="1">
      <c r="B33" s="20"/>
      <c r="D33" s="29">
        <v>46131</v>
      </c>
      <c r="E33" s="57" t="str">
        <f t="shared" si="0"/>
        <v>日</v>
      </c>
      <c r="F33" s="58" t="str">
        <f>VLOOKUP(D33, 休日取得計画実績表!$B$15:$E$745,4, FALSE)</f>
        <v>工場製作</v>
      </c>
    </row>
    <row r="34" spans="2:6" s="3" customFormat="1">
      <c r="B34" s="20"/>
      <c r="D34" s="29">
        <v>46132</v>
      </c>
      <c r="E34" s="57" t="str">
        <f t="shared" si="0"/>
        <v>月</v>
      </c>
      <c r="F34" s="58" t="str">
        <f>VLOOKUP(D34, 休日取得計画実績表!$B$15:$E$745,4, FALSE)</f>
        <v>工場製作</v>
      </c>
    </row>
    <row r="35" spans="2:6" s="3" customFormat="1">
      <c r="B35" s="20"/>
      <c r="D35" s="29">
        <v>46133</v>
      </c>
      <c r="E35" s="57" t="str">
        <f t="shared" si="0"/>
        <v>火</v>
      </c>
      <c r="F35" s="58" t="str">
        <f>VLOOKUP(D35, 休日取得計画実績表!$B$15:$E$745,4, FALSE)</f>
        <v>工場製作</v>
      </c>
    </row>
    <row r="36" spans="2:6" s="3" customFormat="1">
      <c r="B36" s="20"/>
      <c r="D36" s="29">
        <v>46134</v>
      </c>
      <c r="E36" s="57" t="str">
        <f t="shared" si="0"/>
        <v>水</v>
      </c>
      <c r="F36" s="58" t="str">
        <f>VLOOKUP(D36, 休日取得計画実績表!$B$15:$E$745,4, FALSE)</f>
        <v>工場製作</v>
      </c>
    </row>
    <row r="37" spans="2:6" s="3" customFormat="1">
      <c r="B37" s="20"/>
      <c r="D37" s="29">
        <v>46135</v>
      </c>
      <c r="E37" s="57" t="str">
        <f t="shared" si="0"/>
        <v>木</v>
      </c>
      <c r="F37" s="58" t="str">
        <f>VLOOKUP(D37, 休日取得計画実績表!$B$15:$E$745,4, FALSE)</f>
        <v>工場製作</v>
      </c>
    </row>
    <row r="38" spans="2:6" s="3" customFormat="1">
      <c r="B38" s="20"/>
      <c r="D38" s="29">
        <v>46136</v>
      </c>
      <c r="E38" s="57" t="str">
        <f t="shared" si="0"/>
        <v>金</v>
      </c>
      <c r="F38" s="58" t="str">
        <f>VLOOKUP(D38, 休日取得計画実績表!$B$15:$E$745,4, FALSE)</f>
        <v>工場製作</v>
      </c>
    </row>
    <row r="39" spans="2:6" s="3" customFormat="1">
      <c r="B39" s="20"/>
      <c r="D39" s="29">
        <v>46137</v>
      </c>
      <c r="E39" s="57" t="str">
        <f t="shared" si="0"/>
        <v>土</v>
      </c>
      <c r="F39" s="58" t="str">
        <f>VLOOKUP(D39, 休日取得計画実績表!$B$15:$E$745,4, FALSE)</f>
        <v>工場製作</v>
      </c>
    </row>
    <row r="40" spans="2:6" s="3" customFormat="1">
      <c r="B40" s="20"/>
      <c r="D40" s="29">
        <v>46138</v>
      </c>
      <c r="E40" s="57" t="str">
        <f t="shared" si="0"/>
        <v>日</v>
      </c>
      <c r="F40" s="58" t="str">
        <f>VLOOKUP(D40, 休日取得計画実績表!$B$15:$E$745,4, FALSE)</f>
        <v>工場製作</v>
      </c>
    </row>
    <row r="41" spans="2:6" s="3" customFormat="1">
      <c r="B41" s="20"/>
      <c r="D41" s="29">
        <v>46139</v>
      </c>
      <c r="E41" s="57" t="str">
        <f t="shared" si="0"/>
        <v>月</v>
      </c>
      <c r="F41" s="58" t="str">
        <f>VLOOKUP(D41, 休日取得計画実績表!$B$15:$E$745,4, FALSE)</f>
        <v>工場製作</v>
      </c>
    </row>
    <row r="42" spans="2:6" s="3" customFormat="1">
      <c r="B42" s="20"/>
      <c r="D42" s="29">
        <v>46140</v>
      </c>
      <c r="E42" s="57" t="str">
        <f t="shared" si="0"/>
        <v>火</v>
      </c>
      <c r="F42" s="58" t="str">
        <f>VLOOKUP(D42, 休日取得計画実績表!$B$15:$E$745,4, FALSE)</f>
        <v>工場製作</v>
      </c>
    </row>
    <row r="43" spans="2:6" s="3" customFormat="1">
      <c r="B43" s="20"/>
      <c r="D43" s="29">
        <v>46141</v>
      </c>
      <c r="E43" s="57" t="str">
        <f t="shared" si="0"/>
        <v>水</v>
      </c>
      <c r="F43" s="58" t="str">
        <f>VLOOKUP(D43, 休日取得計画実績表!$B$15:$E$745,4, FALSE)</f>
        <v>工場製作</v>
      </c>
    </row>
    <row r="44" spans="2:6" s="3" customFormat="1">
      <c r="B44" s="20"/>
      <c r="D44" s="29">
        <v>46142</v>
      </c>
      <c r="E44" s="57" t="str">
        <f t="shared" si="0"/>
        <v>木</v>
      </c>
      <c r="F44" s="58" t="str">
        <f>VLOOKUP(D44, 休日取得計画実績表!$B$15:$E$745,4, FALSE)</f>
        <v>工場製作</v>
      </c>
    </row>
    <row r="45" spans="2:6" s="3" customFormat="1">
      <c r="B45" s="20"/>
      <c r="D45" s="29">
        <v>46143</v>
      </c>
      <c r="E45" s="57" t="str">
        <f t="shared" si="0"/>
        <v>金</v>
      </c>
      <c r="F45" s="58" t="str">
        <f>VLOOKUP(D45, 休日取得計画実績表!$B$15:$E$745,4, FALSE)</f>
        <v>工場製作</v>
      </c>
    </row>
    <row r="46" spans="2:6" s="3" customFormat="1">
      <c r="B46" s="20"/>
      <c r="D46" s="29">
        <v>46144</v>
      </c>
      <c r="E46" s="57" t="str">
        <f t="shared" si="0"/>
        <v>土</v>
      </c>
      <c r="F46" s="58" t="str">
        <f>VLOOKUP(D46, 休日取得計画実績表!$B$15:$E$745,4, FALSE)</f>
        <v>工場製作</v>
      </c>
    </row>
    <row r="47" spans="2:6" s="3" customFormat="1">
      <c r="B47" s="20"/>
      <c r="D47" s="29">
        <v>46145</v>
      </c>
      <c r="E47" s="57" t="str">
        <f t="shared" si="0"/>
        <v>日</v>
      </c>
      <c r="F47" s="58" t="str">
        <f>VLOOKUP(D47, 休日取得計画実績表!$B$15:$E$745,4, FALSE)</f>
        <v>工場製作</v>
      </c>
    </row>
    <row r="48" spans="2:6" s="3" customFormat="1">
      <c r="B48" s="20"/>
      <c r="D48" s="29">
        <v>46146</v>
      </c>
      <c r="E48" s="57" t="str">
        <f t="shared" si="0"/>
        <v>月</v>
      </c>
      <c r="F48" s="58">
        <f>VLOOKUP(D48, 休日取得計画実績表!$B$15:$E$745,4, FALSE)</f>
        <v>0</v>
      </c>
    </row>
    <row r="49" spans="1:6">
      <c r="A49" s="3"/>
      <c r="B49" s="20"/>
      <c r="D49" s="29">
        <v>46147</v>
      </c>
      <c r="E49" s="57" t="str">
        <f t="shared" si="0"/>
        <v>火</v>
      </c>
      <c r="F49" s="58">
        <f>VLOOKUP(D49, 休日取得計画実績表!$B$15:$E$745,4, FALSE)</f>
        <v>0</v>
      </c>
    </row>
    <row r="50" spans="1:6">
      <c r="A50" s="3"/>
      <c r="B50" s="20"/>
      <c r="D50" s="29">
        <v>46148</v>
      </c>
      <c r="E50" s="57" t="str">
        <f t="shared" si="0"/>
        <v>水</v>
      </c>
      <c r="F50" s="58">
        <f>VLOOKUP(D50, 休日取得計画実績表!$B$15:$E$745,4, FALSE)</f>
        <v>0</v>
      </c>
    </row>
    <row r="51" spans="1:6">
      <c r="A51" s="3"/>
      <c r="B51" s="20"/>
      <c r="D51" s="29">
        <v>46149</v>
      </c>
      <c r="E51" s="57" t="str">
        <f t="shared" si="0"/>
        <v>木</v>
      </c>
      <c r="F51" s="58">
        <f>VLOOKUP(D51, 休日取得計画実績表!$B$15:$E$745,4, FALSE)</f>
        <v>0</v>
      </c>
    </row>
    <row r="52" spans="1:6">
      <c r="A52" s="3"/>
      <c r="B52" s="20"/>
      <c r="D52" s="29">
        <v>46150</v>
      </c>
      <c r="E52" s="57" t="str">
        <f t="shared" si="0"/>
        <v>金</v>
      </c>
      <c r="F52" s="58">
        <f>VLOOKUP(D52, 休日取得計画実績表!$B$15:$E$745,4, FALSE)</f>
        <v>0</v>
      </c>
    </row>
    <row r="53" spans="1:6">
      <c r="A53" s="3"/>
      <c r="B53" s="20"/>
      <c r="D53" s="29">
        <v>46151</v>
      </c>
      <c r="E53" s="57" t="str">
        <f t="shared" si="0"/>
        <v>土</v>
      </c>
      <c r="F53" s="58" t="str">
        <f>VLOOKUP(D53, 休日取得計画実績表!$B$15:$E$745,4, FALSE)</f>
        <v>現場閉所</v>
      </c>
    </row>
    <row r="54" spans="1:6">
      <c r="A54" s="3"/>
      <c r="B54" s="20"/>
      <c r="D54" s="29">
        <v>46152</v>
      </c>
      <c r="E54" s="57" t="str">
        <f t="shared" si="0"/>
        <v>日</v>
      </c>
      <c r="F54" s="58" t="str">
        <f>VLOOKUP(D54, 休日取得計画実績表!$B$15:$E$745,4, FALSE)</f>
        <v>現場閉所</v>
      </c>
    </row>
    <row r="55" spans="1:6">
      <c r="A55" s="3"/>
      <c r="B55" s="20"/>
      <c r="D55" s="29">
        <v>46153</v>
      </c>
      <c r="E55" s="57" t="str">
        <f t="shared" si="0"/>
        <v>月</v>
      </c>
      <c r="F55" s="58" t="str">
        <f>VLOOKUP(D55, 休日取得計画実績表!$B$15:$E$745,4, FALSE)</f>
        <v>一時中止</v>
      </c>
    </row>
    <row r="56" spans="1:6">
      <c r="A56" s="3"/>
      <c r="B56" s="20"/>
      <c r="D56" s="29">
        <v>46154</v>
      </c>
      <c r="E56" s="57" t="str">
        <f t="shared" si="0"/>
        <v>火</v>
      </c>
      <c r="F56" s="58" t="str">
        <f>VLOOKUP(D56, 休日取得計画実績表!$B$15:$E$745,4, FALSE)</f>
        <v>一時中止</v>
      </c>
    </row>
    <row r="57" spans="1:6">
      <c r="A57" s="3"/>
      <c r="B57" s="20"/>
      <c r="D57" s="29">
        <v>46155</v>
      </c>
      <c r="E57" s="57" t="str">
        <f t="shared" si="0"/>
        <v>水</v>
      </c>
      <c r="F57" s="58" t="str">
        <f>VLOOKUP(D57, 休日取得計画実績表!$B$15:$E$745,4, FALSE)</f>
        <v>一時中止</v>
      </c>
    </row>
    <row r="58" spans="1:6">
      <c r="A58" s="3"/>
      <c r="B58" s="20"/>
      <c r="D58" s="29">
        <v>46156</v>
      </c>
      <c r="E58" s="57" t="str">
        <f t="shared" si="0"/>
        <v>木</v>
      </c>
      <c r="F58" s="58">
        <f>VLOOKUP(D58, 休日取得計画実績表!$B$15:$E$745,4, FALSE)</f>
        <v>0</v>
      </c>
    </row>
    <row r="59" spans="1:6">
      <c r="A59" s="3"/>
      <c r="B59" s="20"/>
      <c r="D59" s="29">
        <v>46157</v>
      </c>
      <c r="E59" s="57" t="str">
        <f t="shared" si="0"/>
        <v>金</v>
      </c>
      <c r="F59" s="58">
        <f>VLOOKUP(D59, 休日取得計画実績表!$B$15:$E$745,4, FALSE)</f>
        <v>0</v>
      </c>
    </row>
    <row r="60" spans="1:6">
      <c r="A60" s="3"/>
      <c r="B60" s="20"/>
      <c r="D60" s="29">
        <v>46158</v>
      </c>
      <c r="E60" s="57" t="str">
        <f t="shared" si="0"/>
        <v>土</v>
      </c>
      <c r="F60" s="58" t="str">
        <f>VLOOKUP(D60, 休日取得計画実績表!$B$15:$E$745,4, FALSE)</f>
        <v>現場閉所</v>
      </c>
    </row>
    <row r="61" spans="1:6">
      <c r="A61" s="3"/>
      <c r="B61" s="20"/>
      <c r="D61" s="29">
        <v>46159</v>
      </c>
      <c r="E61" s="57" t="str">
        <f t="shared" si="0"/>
        <v>日</v>
      </c>
      <c r="F61" s="58" t="str">
        <f>VLOOKUP(D61, 休日取得計画実績表!$B$15:$E$745,4, FALSE)</f>
        <v>現場閉所</v>
      </c>
    </row>
    <row r="62" spans="1:6">
      <c r="A62" s="3"/>
      <c r="B62" s="20"/>
      <c r="D62" s="29">
        <v>46160</v>
      </c>
      <c r="E62" s="57" t="str">
        <f t="shared" si="0"/>
        <v>月</v>
      </c>
      <c r="F62" s="58">
        <f>VLOOKUP(D62, 休日取得計画実績表!$B$15:$E$745,4, FALSE)</f>
        <v>0</v>
      </c>
    </row>
    <row r="63" spans="1:6">
      <c r="A63" s="3"/>
      <c r="B63" s="20"/>
      <c r="D63" s="29">
        <v>46161</v>
      </c>
      <c r="E63" s="57" t="str">
        <f t="shared" si="0"/>
        <v>火</v>
      </c>
      <c r="F63" s="58">
        <f>VLOOKUP(D63, 休日取得計画実績表!$B$15:$E$745,4, FALSE)</f>
        <v>0</v>
      </c>
    </row>
    <row r="64" spans="1:6">
      <c r="A64" s="3"/>
      <c r="B64" s="20"/>
      <c r="D64" s="29">
        <v>46162</v>
      </c>
      <c r="E64" s="57" t="str">
        <f t="shared" si="0"/>
        <v>水</v>
      </c>
      <c r="F64" s="58">
        <f>VLOOKUP(D64, 休日取得計画実績表!$B$15:$E$745,4, FALSE)</f>
        <v>0</v>
      </c>
    </row>
    <row r="65" spans="1:6">
      <c r="A65" s="3"/>
      <c r="B65" s="20"/>
      <c r="D65" s="29">
        <v>46163</v>
      </c>
      <c r="E65" s="57" t="str">
        <f t="shared" si="0"/>
        <v>木</v>
      </c>
      <c r="F65" s="58">
        <f>VLOOKUP(D65, 休日取得計画実績表!$B$15:$E$745,4, FALSE)</f>
        <v>0</v>
      </c>
    </row>
    <row r="66" spans="1:6">
      <c r="A66" s="3"/>
      <c r="B66" s="20"/>
      <c r="D66" s="29">
        <v>46164</v>
      </c>
      <c r="E66" s="57" t="str">
        <f t="shared" si="0"/>
        <v>金</v>
      </c>
      <c r="F66" s="58">
        <f>VLOOKUP(D66, 休日取得計画実績表!$B$15:$E$745,4, FALSE)</f>
        <v>0</v>
      </c>
    </row>
    <row r="67" spans="1:6">
      <c r="A67" s="3"/>
      <c r="B67" s="20"/>
      <c r="D67" s="29">
        <v>46165</v>
      </c>
      <c r="E67" s="57" t="str">
        <f t="shared" si="0"/>
        <v>土</v>
      </c>
      <c r="F67" s="58" t="str">
        <f>VLOOKUP(D67, 休日取得計画実績表!$B$15:$E$745,4, FALSE)</f>
        <v>現場閉所</v>
      </c>
    </row>
    <row r="68" spans="1:6">
      <c r="A68" s="3"/>
      <c r="B68" s="20"/>
      <c r="D68" s="29">
        <v>46166</v>
      </c>
      <c r="E68" s="57" t="str">
        <f t="shared" si="0"/>
        <v>日</v>
      </c>
      <c r="F68" s="58" t="str">
        <f>VLOOKUP(D68, 休日取得計画実績表!$B$15:$E$745,4, FALSE)</f>
        <v>現場閉所</v>
      </c>
    </row>
    <row r="69" spans="1:6">
      <c r="A69" s="3"/>
      <c r="B69" s="20"/>
      <c r="D69" s="29">
        <v>46167</v>
      </c>
      <c r="E69" s="57" t="str">
        <f t="shared" si="0"/>
        <v>月</v>
      </c>
      <c r="F69" s="58" t="str">
        <f>VLOOKUP(D69, 休日取得計画実績表!$B$15:$E$745,4, FALSE)</f>
        <v>現場閉所</v>
      </c>
    </row>
    <row r="70" spans="1:6">
      <c r="A70" s="3"/>
      <c r="B70" s="20"/>
      <c r="D70" s="29">
        <v>46168</v>
      </c>
      <c r="E70" s="57" t="str">
        <f t="shared" si="0"/>
        <v>火</v>
      </c>
      <c r="F70" s="58">
        <f>VLOOKUP(D70, 休日取得計画実績表!$B$15:$E$745,4, FALSE)</f>
        <v>0</v>
      </c>
    </row>
    <row r="71" spans="1:6">
      <c r="A71" s="3"/>
      <c r="B71" s="20"/>
      <c r="D71" s="29">
        <v>46169</v>
      </c>
      <c r="E71" s="57" t="str">
        <f t="shared" si="0"/>
        <v>水</v>
      </c>
      <c r="F71" s="58">
        <f>VLOOKUP(D71, 休日取得計画実績表!$B$15:$E$745,4, FALSE)</f>
        <v>0</v>
      </c>
    </row>
    <row r="72" spans="1:6">
      <c r="A72" s="3"/>
      <c r="B72" s="20"/>
      <c r="D72" s="29">
        <v>46170</v>
      </c>
      <c r="E72" s="57" t="str">
        <f t="shared" si="0"/>
        <v>木</v>
      </c>
      <c r="F72" s="58">
        <f>VLOOKUP(D72, 休日取得計画実績表!$B$15:$E$745,4, FALSE)</f>
        <v>0</v>
      </c>
    </row>
    <row r="73" spans="1:6">
      <c r="A73" s="3"/>
      <c r="B73" s="20"/>
      <c r="D73" s="29">
        <v>46171</v>
      </c>
      <c r="E73" s="57" t="str">
        <f t="shared" si="0"/>
        <v>金</v>
      </c>
      <c r="F73" s="58">
        <f>VLOOKUP(D73, 休日取得計画実績表!$B$15:$E$745,4, FALSE)</f>
        <v>0</v>
      </c>
    </row>
    <row r="74" spans="1:6">
      <c r="A74" s="3"/>
      <c r="B74" s="20"/>
      <c r="D74" s="29">
        <v>46172</v>
      </c>
      <c r="E74" s="57" t="str">
        <f t="shared" si="0"/>
        <v>土</v>
      </c>
      <c r="F74" s="58" t="str">
        <f>VLOOKUP(D74, 休日取得計画実績表!$B$15:$E$745,4, FALSE)</f>
        <v>現場閉所</v>
      </c>
    </row>
    <row r="75" spans="1:6">
      <c r="A75" s="3"/>
      <c r="B75" s="20"/>
      <c r="D75" s="29">
        <v>46173</v>
      </c>
      <c r="E75" s="57" t="str">
        <f t="shared" si="0"/>
        <v>日</v>
      </c>
      <c r="F75" s="58" t="str">
        <f>VLOOKUP(D75, 休日取得計画実績表!$B$15:$E$745,4, FALSE)</f>
        <v>現場閉所</v>
      </c>
    </row>
    <row r="76" spans="1:6">
      <c r="A76" s="3"/>
      <c r="B76" s="20"/>
      <c r="D76" s="29">
        <v>46174</v>
      </c>
      <c r="E76" s="57" t="str">
        <f t="shared" si="0"/>
        <v>月</v>
      </c>
      <c r="F76" s="58">
        <f>VLOOKUP(D76, 休日取得計画実績表!$B$15:$E$745,4, FALSE)</f>
        <v>0</v>
      </c>
    </row>
    <row r="77" spans="1:6">
      <c r="A77" s="3"/>
      <c r="B77" s="20"/>
      <c r="D77" s="29">
        <v>46175</v>
      </c>
      <c r="E77" s="57" t="str">
        <f t="shared" si="0"/>
        <v>火</v>
      </c>
      <c r="F77" s="58">
        <f>VLOOKUP(D77, 休日取得計画実績表!$B$15:$E$745,4, FALSE)</f>
        <v>0</v>
      </c>
    </row>
    <row r="78" spans="1:6">
      <c r="A78" s="3"/>
      <c r="B78" s="20"/>
      <c r="D78" s="29">
        <v>46176</v>
      </c>
      <c r="E78" s="57" t="str">
        <f t="shared" si="0"/>
        <v>水</v>
      </c>
      <c r="F78" s="58">
        <f>VLOOKUP(D78, 休日取得計画実績表!$B$15:$E$745,4, FALSE)</f>
        <v>0</v>
      </c>
    </row>
    <row r="79" spans="1:6">
      <c r="A79" s="3"/>
      <c r="B79" s="20"/>
      <c r="D79" s="29">
        <v>46177</v>
      </c>
      <c r="E79" s="57" t="str">
        <f t="shared" si="0"/>
        <v>木</v>
      </c>
      <c r="F79" s="58">
        <f>VLOOKUP(D79, 休日取得計画実績表!$B$15:$E$745,4, FALSE)</f>
        <v>0</v>
      </c>
    </row>
    <row r="80" spans="1:6">
      <c r="A80" s="3"/>
      <c r="B80" s="20"/>
      <c r="D80" s="29">
        <v>46178</v>
      </c>
      <c r="E80" s="57" t="str">
        <f t="shared" ref="E80:E143" si="1">IF(D80="","",TEXT(D80,"aaa"))</f>
        <v>金</v>
      </c>
      <c r="F80" s="58">
        <f>VLOOKUP(D80, 休日取得計画実績表!$B$15:$E$745,4, FALSE)</f>
        <v>0</v>
      </c>
    </row>
    <row r="81" spans="1:6">
      <c r="A81" s="3"/>
      <c r="B81" s="20"/>
      <c r="D81" s="29">
        <v>46179</v>
      </c>
      <c r="E81" s="57" t="str">
        <f t="shared" si="1"/>
        <v>土</v>
      </c>
      <c r="F81" s="58" t="str">
        <f>VLOOKUP(D81, 休日取得計画実績表!$B$15:$E$745,4, FALSE)</f>
        <v>現場閉所</v>
      </c>
    </row>
    <row r="82" spans="1:6">
      <c r="A82" s="3"/>
      <c r="B82" s="20"/>
      <c r="D82" s="29">
        <v>46180</v>
      </c>
      <c r="E82" s="57" t="str">
        <f t="shared" si="1"/>
        <v>日</v>
      </c>
      <c r="F82" s="58" t="str">
        <f>VLOOKUP(D82, 休日取得計画実績表!$B$15:$E$745,4, FALSE)</f>
        <v>現場閉所</v>
      </c>
    </row>
    <row r="83" spans="1:6">
      <c r="A83" s="3"/>
      <c r="B83" s="20"/>
      <c r="D83" s="29">
        <v>46181</v>
      </c>
      <c r="E83" s="57" t="str">
        <f t="shared" si="1"/>
        <v>月</v>
      </c>
      <c r="F83" s="58">
        <f>VLOOKUP(D83, 休日取得計画実績表!$B$15:$E$745,4, FALSE)</f>
        <v>0</v>
      </c>
    </row>
    <row r="84" spans="1:6">
      <c r="A84" s="3"/>
      <c r="B84" s="20"/>
      <c r="D84" s="29">
        <v>46182</v>
      </c>
      <c r="E84" s="57" t="str">
        <f t="shared" si="1"/>
        <v>火</v>
      </c>
      <c r="F84" s="58">
        <f>VLOOKUP(D84, 休日取得計画実績表!$B$15:$E$745,4, FALSE)</f>
        <v>0</v>
      </c>
    </row>
    <row r="85" spans="1:6">
      <c r="A85" s="3"/>
      <c r="B85" s="20"/>
      <c r="D85" s="29">
        <v>46183</v>
      </c>
      <c r="E85" s="57" t="str">
        <f t="shared" si="1"/>
        <v>水</v>
      </c>
      <c r="F85" s="58">
        <f>VLOOKUP(D85, 休日取得計画実績表!$B$15:$E$745,4, FALSE)</f>
        <v>0</v>
      </c>
    </row>
    <row r="86" spans="1:6">
      <c r="A86" s="3"/>
      <c r="B86" s="20"/>
      <c r="D86" s="29">
        <v>46184</v>
      </c>
      <c r="E86" s="57" t="str">
        <f t="shared" si="1"/>
        <v>木</v>
      </c>
      <c r="F86" s="58">
        <f>VLOOKUP(D86, 休日取得計画実績表!$B$15:$E$745,4, FALSE)</f>
        <v>0</v>
      </c>
    </row>
    <row r="87" spans="1:6">
      <c r="A87" s="3"/>
      <c r="B87" s="20"/>
      <c r="D87" s="29">
        <v>46185</v>
      </c>
      <c r="E87" s="57" t="str">
        <f t="shared" si="1"/>
        <v>金</v>
      </c>
      <c r="F87" s="58">
        <f>VLOOKUP(D87, 休日取得計画実績表!$B$15:$E$745,4, FALSE)</f>
        <v>0</v>
      </c>
    </row>
    <row r="88" spans="1:6">
      <c r="A88" s="3"/>
      <c r="B88" s="20"/>
      <c r="D88" s="29">
        <v>46186</v>
      </c>
      <c r="E88" s="57" t="str">
        <f t="shared" si="1"/>
        <v>土</v>
      </c>
      <c r="F88" s="58" t="str">
        <f>VLOOKUP(D88, 休日取得計画実績表!$B$15:$E$745,4, FALSE)</f>
        <v>現場閉所</v>
      </c>
    </row>
    <row r="89" spans="1:6">
      <c r="A89" s="3"/>
      <c r="B89" s="20"/>
      <c r="D89" s="29">
        <v>46187</v>
      </c>
      <c r="E89" s="57" t="str">
        <f t="shared" si="1"/>
        <v>日</v>
      </c>
      <c r="F89" s="58" t="str">
        <f>VLOOKUP(D89, 休日取得計画実績表!$B$15:$E$745,4, FALSE)</f>
        <v>現場閉所</v>
      </c>
    </row>
    <row r="90" spans="1:6">
      <c r="A90" s="3"/>
      <c r="B90" s="20"/>
      <c r="D90" s="29">
        <v>46188</v>
      </c>
      <c r="E90" s="57" t="str">
        <f t="shared" si="1"/>
        <v>月</v>
      </c>
      <c r="F90" s="58">
        <f>VLOOKUP(D90, 休日取得計画実績表!$B$15:$E$745,4, FALSE)</f>
        <v>0</v>
      </c>
    </row>
    <row r="91" spans="1:6">
      <c r="A91" s="3"/>
      <c r="B91" s="20"/>
      <c r="D91" s="29">
        <v>46189</v>
      </c>
      <c r="E91" s="57" t="str">
        <f t="shared" si="1"/>
        <v>火</v>
      </c>
      <c r="F91" s="58">
        <f>VLOOKUP(D91, 休日取得計画実績表!$B$15:$E$745,4, FALSE)</f>
        <v>0</v>
      </c>
    </row>
    <row r="92" spans="1:6">
      <c r="A92" s="3"/>
      <c r="B92" s="20"/>
      <c r="D92" s="29">
        <v>46190</v>
      </c>
      <c r="E92" s="57" t="str">
        <f t="shared" si="1"/>
        <v>水</v>
      </c>
      <c r="F92" s="58">
        <f>VLOOKUP(D92, 休日取得計画実績表!$B$15:$E$745,4, FALSE)</f>
        <v>0</v>
      </c>
    </row>
    <row r="93" spans="1:6">
      <c r="A93" s="3"/>
      <c r="B93" s="20"/>
      <c r="D93" s="29">
        <v>46191</v>
      </c>
      <c r="E93" s="57" t="str">
        <f t="shared" si="1"/>
        <v>木</v>
      </c>
      <c r="F93" s="58">
        <f>VLOOKUP(D93, 休日取得計画実績表!$B$15:$E$745,4, FALSE)</f>
        <v>0</v>
      </c>
    </row>
    <row r="94" spans="1:6">
      <c r="A94" s="3"/>
      <c r="B94" s="20"/>
      <c r="D94" s="29">
        <v>46192</v>
      </c>
      <c r="E94" s="57" t="str">
        <f t="shared" si="1"/>
        <v>金</v>
      </c>
      <c r="F94" s="58">
        <f>VLOOKUP(D94, 休日取得計画実績表!$B$15:$E$745,4, FALSE)</f>
        <v>0</v>
      </c>
    </row>
    <row r="95" spans="1:6">
      <c r="A95" s="3"/>
      <c r="B95" s="20"/>
      <c r="D95" s="29">
        <v>46193</v>
      </c>
      <c r="E95" s="57" t="str">
        <f t="shared" si="1"/>
        <v>土</v>
      </c>
      <c r="F95" s="58" t="str">
        <f>VLOOKUP(D95, 休日取得計画実績表!$B$15:$E$745,4, FALSE)</f>
        <v>現場閉所</v>
      </c>
    </row>
    <row r="96" spans="1:6">
      <c r="A96" s="3"/>
      <c r="B96" s="20"/>
      <c r="D96" s="29">
        <v>46194</v>
      </c>
      <c r="E96" s="57" t="str">
        <f t="shared" si="1"/>
        <v>日</v>
      </c>
      <c r="F96" s="58" t="str">
        <f>VLOOKUP(D96, 休日取得計画実績表!$B$15:$E$745,4, FALSE)</f>
        <v>現場閉所</v>
      </c>
    </row>
    <row r="97" spans="1:6">
      <c r="A97" s="3"/>
      <c r="B97" s="20"/>
      <c r="D97" s="29">
        <v>46195</v>
      </c>
      <c r="E97" s="57" t="str">
        <f t="shared" si="1"/>
        <v>月</v>
      </c>
      <c r="F97" s="58">
        <f>VLOOKUP(D97, 休日取得計画実績表!$B$15:$E$745,4, FALSE)</f>
        <v>0</v>
      </c>
    </row>
    <row r="98" spans="1:6">
      <c r="A98" s="3"/>
      <c r="B98" s="20"/>
      <c r="D98" s="29">
        <v>46196</v>
      </c>
      <c r="E98" s="57" t="str">
        <f t="shared" si="1"/>
        <v>火</v>
      </c>
      <c r="F98" s="58">
        <f>VLOOKUP(D98, 休日取得計画実績表!$B$15:$E$745,4, FALSE)</f>
        <v>0</v>
      </c>
    </row>
    <row r="99" spans="1:6">
      <c r="A99" s="3"/>
      <c r="B99" s="20"/>
      <c r="D99" s="29">
        <v>46197</v>
      </c>
      <c r="E99" s="57" t="str">
        <f t="shared" si="1"/>
        <v>水</v>
      </c>
      <c r="F99" s="58">
        <f>VLOOKUP(D99, 休日取得計画実績表!$B$15:$E$745,4, FALSE)</f>
        <v>0</v>
      </c>
    </row>
    <row r="100" spans="1:6">
      <c r="A100" s="3"/>
      <c r="B100" s="20"/>
      <c r="D100" s="29">
        <v>46198</v>
      </c>
      <c r="E100" s="57" t="str">
        <f t="shared" si="1"/>
        <v>木</v>
      </c>
      <c r="F100" s="58">
        <f>VLOOKUP(D100, 休日取得計画実績表!$B$15:$E$745,4, FALSE)</f>
        <v>0</v>
      </c>
    </row>
    <row r="101" spans="1:6">
      <c r="A101" s="3"/>
      <c r="B101" s="20"/>
      <c r="D101" s="29">
        <v>46199</v>
      </c>
      <c r="E101" s="57" t="str">
        <f t="shared" si="1"/>
        <v>金</v>
      </c>
      <c r="F101" s="58">
        <f>VLOOKUP(D101, 休日取得計画実績表!$B$15:$E$745,4, FALSE)</f>
        <v>0</v>
      </c>
    </row>
    <row r="102" spans="1:6">
      <c r="A102" s="3"/>
      <c r="B102" s="20"/>
      <c r="D102" s="29">
        <v>46200</v>
      </c>
      <c r="E102" s="57" t="str">
        <f t="shared" si="1"/>
        <v>土</v>
      </c>
      <c r="F102" s="58" t="str">
        <f>VLOOKUP(D102, 休日取得計画実績表!$B$15:$E$745,4, FALSE)</f>
        <v>現場閉所</v>
      </c>
    </row>
    <row r="103" spans="1:6">
      <c r="A103" s="3"/>
      <c r="B103" s="20"/>
      <c r="D103" s="29">
        <v>46201</v>
      </c>
      <c r="E103" s="57" t="str">
        <f t="shared" si="1"/>
        <v>日</v>
      </c>
      <c r="F103" s="58" t="str">
        <f>VLOOKUP(D103, 休日取得計画実績表!$B$15:$E$745,4, FALSE)</f>
        <v>現場閉所</v>
      </c>
    </row>
    <row r="104" spans="1:6">
      <c r="A104" s="3"/>
      <c r="B104" s="20"/>
      <c r="D104" s="29">
        <v>46202</v>
      </c>
      <c r="E104" s="57" t="str">
        <f t="shared" si="1"/>
        <v>月</v>
      </c>
      <c r="F104" s="58">
        <f>VLOOKUP(D104, 休日取得計画実績表!$B$15:$E$745,4, FALSE)</f>
        <v>0</v>
      </c>
    </row>
    <row r="105" spans="1:6">
      <c r="A105" s="3"/>
      <c r="B105" s="20"/>
      <c r="D105" s="29">
        <v>46203</v>
      </c>
      <c r="E105" s="57" t="str">
        <f t="shared" si="1"/>
        <v>火</v>
      </c>
      <c r="F105" s="58">
        <f>VLOOKUP(D105, 休日取得計画実績表!$B$15:$E$745,4, FALSE)</f>
        <v>0</v>
      </c>
    </row>
    <row r="106" spans="1:6">
      <c r="A106" s="3"/>
      <c r="B106" s="20"/>
      <c r="D106" s="29">
        <v>46204</v>
      </c>
      <c r="E106" s="57" t="str">
        <f t="shared" si="1"/>
        <v>水</v>
      </c>
      <c r="F106" s="58">
        <f>VLOOKUP(D106, 休日取得計画実績表!$B$15:$E$745,4, FALSE)</f>
        <v>0</v>
      </c>
    </row>
    <row r="107" spans="1:6">
      <c r="A107" s="3"/>
      <c r="B107" s="20"/>
      <c r="D107" s="29">
        <v>46205</v>
      </c>
      <c r="E107" s="57" t="str">
        <f t="shared" si="1"/>
        <v>木</v>
      </c>
      <c r="F107" s="58">
        <f>VLOOKUP(D107, 休日取得計画実績表!$B$15:$E$745,4, FALSE)</f>
        <v>0</v>
      </c>
    </row>
    <row r="108" spans="1:6">
      <c r="A108" s="3"/>
      <c r="B108" s="20"/>
      <c r="D108" s="29">
        <v>46206</v>
      </c>
      <c r="E108" s="57" t="str">
        <f t="shared" si="1"/>
        <v>金</v>
      </c>
      <c r="F108" s="58">
        <f>VLOOKUP(D108, 休日取得計画実績表!$B$15:$E$745,4, FALSE)</f>
        <v>0</v>
      </c>
    </row>
    <row r="109" spans="1:6">
      <c r="A109" s="3"/>
      <c r="B109" s="20"/>
      <c r="D109" s="29">
        <v>46207</v>
      </c>
      <c r="E109" s="57" t="str">
        <f t="shared" si="1"/>
        <v>土</v>
      </c>
      <c r="F109" s="58" t="str">
        <f>VLOOKUP(D109, 休日取得計画実績表!$B$15:$E$745,4, FALSE)</f>
        <v>現場閉所</v>
      </c>
    </row>
    <row r="110" spans="1:6">
      <c r="A110" s="3"/>
      <c r="B110" s="20"/>
      <c r="D110" s="29">
        <v>46208</v>
      </c>
      <c r="E110" s="57" t="str">
        <f t="shared" si="1"/>
        <v>日</v>
      </c>
      <c r="F110" s="58" t="str">
        <f>VLOOKUP(D110, 休日取得計画実績表!$B$15:$E$745,4, FALSE)</f>
        <v>現場閉所</v>
      </c>
    </row>
    <row r="111" spans="1:6">
      <c r="A111" s="3"/>
      <c r="B111" s="20"/>
      <c r="D111" s="29">
        <v>46209</v>
      </c>
      <c r="E111" s="57" t="str">
        <f t="shared" si="1"/>
        <v>月</v>
      </c>
      <c r="F111" s="58">
        <f>VLOOKUP(D111, 休日取得計画実績表!$B$15:$E$745,4, FALSE)</f>
        <v>0</v>
      </c>
    </row>
    <row r="112" spans="1:6">
      <c r="A112" s="3"/>
      <c r="B112" s="20"/>
      <c r="D112" s="29">
        <v>46210</v>
      </c>
      <c r="E112" s="57" t="str">
        <f t="shared" si="1"/>
        <v>火</v>
      </c>
      <c r="F112" s="58">
        <f>VLOOKUP(D112, 休日取得計画実績表!$B$15:$E$745,4, FALSE)</f>
        <v>0</v>
      </c>
    </row>
    <row r="113" spans="1:6">
      <c r="A113" s="3"/>
      <c r="B113" s="20"/>
      <c r="D113" s="29">
        <v>46211</v>
      </c>
      <c r="E113" s="57" t="str">
        <f t="shared" si="1"/>
        <v>水</v>
      </c>
      <c r="F113" s="58">
        <f>VLOOKUP(D113, 休日取得計画実績表!$B$15:$E$745,4, FALSE)</f>
        <v>0</v>
      </c>
    </row>
    <row r="114" spans="1:6">
      <c r="A114" s="3"/>
      <c r="B114" s="20"/>
      <c r="D114" s="29">
        <v>46212</v>
      </c>
      <c r="E114" s="57" t="str">
        <f t="shared" si="1"/>
        <v>木</v>
      </c>
      <c r="F114" s="58">
        <f>VLOOKUP(D114, 休日取得計画実績表!$B$15:$E$745,4, FALSE)</f>
        <v>0</v>
      </c>
    </row>
    <row r="115" spans="1:6">
      <c r="A115" s="3"/>
      <c r="B115" s="20"/>
      <c r="D115" s="29">
        <v>46213</v>
      </c>
      <c r="E115" s="57" t="str">
        <f t="shared" si="1"/>
        <v>金</v>
      </c>
      <c r="F115" s="58">
        <f>VLOOKUP(D115, 休日取得計画実績表!$B$15:$E$745,4, FALSE)</f>
        <v>0</v>
      </c>
    </row>
    <row r="116" spans="1:6">
      <c r="A116" s="3"/>
      <c r="B116" s="20"/>
      <c r="D116" s="29">
        <v>46214</v>
      </c>
      <c r="E116" s="57" t="str">
        <f t="shared" si="1"/>
        <v>土</v>
      </c>
      <c r="F116" s="58" t="str">
        <f>VLOOKUP(D116, 休日取得計画実績表!$B$15:$E$745,4, FALSE)</f>
        <v>現場閉所</v>
      </c>
    </row>
    <row r="117" spans="1:6">
      <c r="A117" s="3"/>
      <c r="B117" s="20"/>
      <c r="D117" s="29">
        <v>46215</v>
      </c>
      <c r="E117" s="57" t="str">
        <f t="shared" si="1"/>
        <v>日</v>
      </c>
      <c r="F117" s="58" t="str">
        <f>VLOOKUP(D117, 休日取得計画実績表!$B$15:$E$745,4, FALSE)</f>
        <v>現場閉所</v>
      </c>
    </row>
    <row r="118" spans="1:6">
      <c r="A118" s="3"/>
      <c r="B118" s="20"/>
      <c r="D118" s="29">
        <v>46216</v>
      </c>
      <c r="E118" s="57" t="str">
        <f t="shared" si="1"/>
        <v>月</v>
      </c>
      <c r="F118" s="58">
        <f>VLOOKUP(D118, 休日取得計画実績表!$B$15:$E$745,4, FALSE)</f>
        <v>0</v>
      </c>
    </row>
    <row r="119" spans="1:6">
      <c r="A119" s="3"/>
      <c r="B119" s="20"/>
      <c r="D119" s="29">
        <v>46217</v>
      </c>
      <c r="E119" s="57" t="str">
        <f t="shared" si="1"/>
        <v>火</v>
      </c>
      <c r="F119" s="58">
        <f>VLOOKUP(D119, 休日取得計画実績表!$B$15:$E$745,4, FALSE)</f>
        <v>0</v>
      </c>
    </row>
    <row r="120" spans="1:6">
      <c r="A120" s="3"/>
      <c r="B120" s="20"/>
      <c r="D120" s="29">
        <v>46218</v>
      </c>
      <c r="E120" s="57" t="str">
        <f t="shared" si="1"/>
        <v>水</v>
      </c>
      <c r="F120" s="58">
        <f>VLOOKUP(D120, 休日取得計画実績表!$B$15:$E$745,4, FALSE)</f>
        <v>0</v>
      </c>
    </row>
    <row r="121" spans="1:6">
      <c r="A121" s="3"/>
      <c r="B121" s="20"/>
      <c r="D121" s="29">
        <v>46219</v>
      </c>
      <c r="E121" s="57" t="str">
        <f t="shared" si="1"/>
        <v>木</v>
      </c>
      <c r="F121" s="58">
        <f>VLOOKUP(D121, 休日取得計画実績表!$B$15:$E$745,4, FALSE)</f>
        <v>0</v>
      </c>
    </row>
    <row r="122" spans="1:6">
      <c r="A122" s="3"/>
      <c r="B122" s="20"/>
      <c r="D122" s="29">
        <v>46220</v>
      </c>
      <c r="E122" s="57" t="str">
        <f t="shared" si="1"/>
        <v>金</v>
      </c>
      <c r="F122" s="58">
        <f>VLOOKUP(D122, 休日取得計画実績表!$B$15:$E$745,4, FALSE)</f>
        <v>0</v>
      </c>
    </row>
    <row r="123" spans="1:6">
      <c r="A123" s="3"/>
      <c r="B123" s="20"/>
      <c r="D123" s="29">
        <v>46221</v>
      </c>
      <c r="E123" s="57" t="str">
        <f t="shared" si="1"/>
        <v>土</v>
      </c>
      <c r="F123" s="58" t="str">
        <f>VLOOKUP(D123, 休日取得計画実績表!$B$15:$E$745,4, FALSE)</f>
        <v>現場閉所</v>
      </c>
    </row>
    <row r="124" spans="1:6">
      <c r="A124" s="3"/>
      <c r="B124" s="20"/>
      <c r="D124" s="29">
        <v>46222</v>
      </c>
      <c r="E124" s="57" t="str">
        <f t="shared" si="1"/>
        <v>日</v>
      </c>
      <c r="F124" s="58" t="str">
        <f>VLOOKUP(D124, 休日取得計画実績表!$B$15:$E$745,4, FALSE)</f>
        <v>現場閉所</v>
      </c>
    </row>
    <row r="125" spans="1:6">
      <c r="A125" s="3"/>
      <c r="B125" s="20"/>
      <c r="D125" s="29">
        <v>46223</v>
      </c>
      <c r="E125" s="57" t="str">
        <f t="shared" si="1"/>
        <v>月</v>
      </c>
      <c r="F125" s="58">
        <f>VLOOKUP(D125, 休日取得計画実績表!$B$15:$E$745,4, FALSE)</f>
        <v>0</v>
      </c>
    </row>
    <row r="126" spans="1:6">
      <c r="A126" s="3"/>
      <c r="B126" s="20"/>
      <c r="D126" s="29">
        <v>46224</v>
      </c>
      <c r="E126" s="57" t="str">
        <f t="shared" si="1"/>
        <v>火</v>
      </c>
      <c r="F126" s="58">
        <f>VLOOKUP(D126, 休日取得計画実績表!$B$15:$E$745,4, FALSE)</f>
        <v>0</v>
      </c>
    </row>
    <row r="127" spans="1:6">
      <c r="A127" s="3"/>
      <c r="B127" s="20"/>
      <c r="D127" s="29">
        <v>46225</v>
      </c>
      <c r="E127" s="57" t="str">
        <f t="shared" si="1"/>
        <v>水</v>
      </c>
      <c r="F127" s="58">
        <f>VLOOKUP(D127, 休日取得計画実績表!$B$15:$E$745,4, FALSE)</f>
        <v>0</v>
      </c>
    </row>
    <row r="128" spans="1:6">
      <c r="A128" s="3"/>
      <c r="B128" s="20"/>
      <c r="D128" s="29">
        <v>46226</v>
      </c>
      <c r="E128" s="57" t="str">
        <f t="shared" si="1"/>
        <v>木</v>
      </c>
      <c r="F128" s="58">
        <f>VLOOKUP(D128, 休日取得計画実績表!$B$15:$E$745,4, FALSE)</f>
        <v>0</v>
      </c>
    </row>
    <row r="129" spans="1:6">
      <c r="A129" s="3"/>
      <c r="B129" s="20"/>
      <c r="D129" s="29">
        <v>46227</v>
      </c>
      <c r="E129" s="57" t="str">
        <f t="shared" si="1"/>
        <v>金</v>
      </c>
      <c r="F129" s="58">
        <f>VLOOKUP(D129, 休日取得計画実績表!$B$15:$E$745,4, FALSE)</f>
        <v>0</v>
      </c>
    </row>
    <row r="130" spans="1:6">
      <c r="A130" s="3"/>
      <c r="B130" s="20"/>
      <c r="D130" s="29">
        <v>46228</v>
      </c>
      <c r="E130" s="57" t="str">
        <f t="shared" si="1"/>
        <v>土</v>
      </c>
      <c r="F130" s="58" t="str">
        <f>VLOOKUP(D130, 休日取得計画実績表!$B$15:$E$745,4, FALSE)</f>
        <v>現場閉所</v>
      </c>
    </row>
    <row r="131" spans="1:6">
      <c r="A131" s="3"/>
      <c r="B131" s="20"/>
      <c r="D131" s="29">
        <v>46229</v>
      </c>
      <c r="E131" s="57" t="str">
        <f t="shared" si="1"/>
        <v>日</v>
      </c>
      <c r="F131" s="58" t="str">
        <f>VLOOKUP(D131, 休日取得計画実績表!$B$15:$E$745,4, FALSE)</f>
        <v>現場閉所</v>
      </c>
    </row>
    <row r="132" spans="1:6">
      <c r="A132" s="3"/>
      <c r="B132" s="20"/>
      <c r="D132" s="29">
        <v>46230</v>
      </c>
      <c r="E132" s="57" t="str">
        <f t="shared" si="1"/>
        <v>月</v>
      </c>
      <c r="F132" s="58">
        <f>VLOOKUP(D132, 休日取得計画実績表!$B$15:$E$745,4, FALSE)</f>
        <v>0</v>
      </c>
    </row>
    <row r="133" spans="1:6">
      <c r="A133" s="3"/>
      <c r="B133" s="20"/>
      <c r="D133" s="29">
        <v>46231</v>
      </c>
      <c r="E133" s="57" t="str">
        <f t="shared" si="1"/>
        <v>火</v>
      </c>
      <c r="F133" s="58">
        <f>VLOOKUP(D133, 休日取得計画実績表!$B$15:$E$745,4, FALSE)</f>
        <v>0</v>
      </c>
    </row>
    <row r="134" spans="1:6">
      <c r="A134" s="3"/>
      <c r="B134" s="20"/>
      <c r="D134" s="29">
        <v>46232</v>
      </c>
      <c r="E134" s="57" t="str">
        <f t="shared" si="1"/>
        <v>水</v>
      </c>
      <c r="F134" s="58">
        <f>VLOOKUP(D134, 休日取得計画実績表!$B$15:$E$745,4, FALSE)</f>
        <v>0</v>
      </c>
    </row>
    <row r="135" spans="1:6">
      <c r="A135" s="3"/>
      <c r="B135" s="20"/>
      <c r="D135" s="29">
        <v>46233</v>
      </c>
      <c r="E135" s="57" t="str">
        <f t="shared" si="1"/>
        <v>木</v>
      </c>
      <c r="F135" s="58">
        <f>VLOOKUP(D135, 休日取得計画実績表!$B$15:$E$745,4, FALSE)</f>
        <v>0</v>
      </c>
    </row>
    <row r="136" spans="1:6">
      <c r="A136" s="3"/>
      <c r="B136" s="20"/>
      <c r="D136" s="29">
        <v>46234</v>
      </c>
      <c r="E136" s="57" t="str">
        <f t="shared" si="1"/>
        <v>金</v>
      </c>
      <c r="F136" s="58">
        <f>VLOOKUP(D136, 休日取得計画実績表!$B$15:$E$745,4, FALSE)</f>
        <v>0</v>
      </c>
    </row>
    <row r="137" spans="1:6">
      <c r="A137" s="3"/>
      <c r="B137" s="20"/>
      <c r="D137" s="29">
        <v>46235</v>
      </c>
      <c r="E137" s="57" t="str">
        <f t="shared" si="1"/>
        <v>土</v>
      </c>
      <c r="F137" s="58" t="str">
        <f>VLOOKUP(D137, 休日取得計画実績表!$B$15:$E$745,4, FALSE)</f>
        <v>現場閉所</v>
      </c>
    </row>
    <row r="138" spans="1:6">
      <c r="A138" s="3"/>
      <c r="B138" s="20"/>
      <c r="D138" s="29">
        <v>46236</v>
      </c>
      <c r="E138" s="57" t="str">
        <f t="shared" si="1"/>
        <v>日</v>
      </c>
      <c r="F138" s="58" t="str">
        <f>VLOOKUP(D138, 休日取得計画実績表!$B$15:$E$745,4, FALSE)</f>
        <v>現場閉所</v>
      </c>
    </row>
    <row r="139" spans="1:6">
      <c r="A139" s="3"/>
      <c r="B139" s="20"/>
      <c r="D139" s="29">
        <v>46237</v>
      </c>
      <c r="E139" s="57" t="str">
        <f t="shared" si="1"/>
        <v>月</v>
      </c>
      <c r="F139" s="58">
        <f>VLOOKUP(D139, 休日取得計画実績表!$B$15:$E$745,4, FALSE)</f>
        <v>0</v>
      </c>
    </row>
    <row r="140" spans="1:6">
      <c r="A140" s="3"/>
      <c r="B140" s="20"/>
      <c r="D140" s="29">
        <v>46238</v>
      </c>
      <c r="E140" s="57" t="str">
        <f t="shared" si="1"/>
        <v>火</v>
      </c>
      <c r="F140" s="58">
        <f>VLOOKUP(D140, 休日取得計画実績表!$B$15:$E$745,4, FALSE)</f>
        <v>0</v>
      </c>
    </row>
    <row r="141" spans="1:6">
      <c r="A141" s="3"/>
      <c r="B141" s="20"/>
      <c r="D141" s="29">
        <v>46239</v>
      </c>
      <c r="E141" s="57" t="str">
        <f t="shared" si="1"/>
        <v>水</v>
      </c>
      <c r="F141" s="58">
        <f>VLOOKUP(D141, 休日取得計画実績表!$B$15:$E$745,4, FALSE)</f>
        <v>0</v>
      </c>
    </row>
    <row r="142" spans="1:6">
      <c r="A142" s="3"/>
      <c r="B142" s="20"/>
      <c r="D142" s="29">
        <v>46240</v>
      </c>
      <c r="E142" s="57" t="str">
        <f t="shared" si="1"/>
        <v>木</v>
      </c>
      <c r="F142" s="58">
        <f>VLOOKUP(D142, 休日取得計画実績表!$B$15:$E$745,4, FALSE)</f>
        <v>0</v>
      </c>
    </row>
    <row r="143" spans="1:6">
      <c r="A143" s="3"/>
      <c r="B143" s="20"/>
      <c r="D143" s="29">
        <v>46241</v>
      </c>
      <c r="E143" s="57" t="str">
        <f t="shared" si="1"/>
        <v>金</v>
      </c>
      <c r="F143" s="58">
        <f>VLOOKUP(D143, 休日取得計画実績表!$B$15:$E$745,4, FALSE)</f>
        <v>0</v>
      </c>
    </row>
    <row r="144" spans="1:6">
      <c r="A144" s="3"/>
      <c r="B144" s="20"/>
      <c r="D144" s="29">
        <v>46242</v>
      </c>
      <c r="E144" s="57" t="str">
        <f t="shared" ref="E144:E207" si="2">IF(D144="","",TEXT(D144,"aaa"))</f>
        <v>土</v>
      </c>
      <c r="F144" s="58">
        <f>VLOOKUP(D144, 休日取得計画実績表!$B$15:$E$745,4, FALSE)</f>
        <v>0</v>
      </c>
    </row>
    <row r="145" spans="1:6">
      <c r="A145" s="3"/>
      <c r="B145" s="20"/>
      <c r="D145" s="29">
        <v>46243</v>
      </c>
      <c r="E145" s="57" t="str">
        <f t="shared" si="2"/>
        <v>日</v>
      </c>
      <c r="F145" s="58" t="str">
        <f>VLOOKUP(D145, 休日取得計画実績表!$B$15:$E$745,4, FALSE)</f>
        <v>現場閉所</v>
      </c>
    </row>
    <row r="146" spans="1:6">
      <c r="A146" s="3"/>
      <c r="B146" s="20"/>
      <c r="D146" s="29">
        <v>46244</v>
      </c>
      <c r="E146" s="57" t="str">
        <f t="shared" si="2"/>
        <v>月</v>
      </c>
      <c r="F146" s="58">
        <f>VLOOKUP(D146, 休日取得計画実績表!$B$15:$E$745,4, FALSE)</f>
        <v>0</v>
      </c>
    </row>
    <row r="147" spans="1:6">
      <c r="A147" s="3"/>
      <c r="B147" s="20"/>
      <c r="D147" s="29">
        <v>46245</v>
      </c>
      <c r="E147" s="57" t="str">
        <f t="shared" si="2"/>
        <v>火</v>
      </c>
      <c r="F147" s="58">
        <f>VLOOKUP(D147, 休日取得計画実績表!$B$15:$E$745,4, FALSE)</f>
        <v>0</v>
      </c>
    </row>
    <row r="148" spans="1:6">
      <c r="A148" s="3"/>
      <c r="B148" s="20"/>
      <c r="D148" s="29">
        <v>46246</v>
      </c>
      <c r="E148" s="57" t="str">
        <f t="shared" si="2"/>
        <v>水</v>
      </c>
      <c r="F148" s="58">
        <f>VLOOKUP(D148, 休日取得計画実績表!$B$15:$E$745,4, FALSE)</f>
        <v>0</v>
      </c>
    </row>
    <row r="149" spans="1:6">
      <c r="A149" s="3"/>
      <c r="B149" s="20"/>
      <c r="D149" s="29">
        <v>46247</v>
      </c>
      <c r="E149" s="57" t="str">
        <f t="shared" si="2"/>
        <v>木</v>
      </c>
      <c r="F149" s="58">
        <f>VLOOKUP(D149, 休日取得計画実績表!$B$15:$E$745,4, FALSE)</f>
        <v>0</v>
      </c>
    </row>
    <row r="150" spans="1:6">
      <c r="A150" s="3"/>
      <c r="B150" s="20"/>
      <c r="D150" s="29">
        <v>46248</v>
      </c>
      <c r="E150" s="57" t="str">
        <f t="shared" si="2"/>
        <v>金</v>
      </c>
      <c r="F150" s="58">
        <f>VLOOKUP(D150, 休日取得計画実績表!$B$15:$E$745,4, FALSE)</f>
        <v>0</v>
      </c>
    </row>
    <row r="151" spans="1:6">
      <c r="A151" s="3"/>
      <c r="B151" s="20"/>
      <c r="D151" s="29">
        <v>46249</v>
      </c>
      <c r="E151" s="57" t="str">
        <f t="shared" si="2"/>
        <v>土</v>
      </c>
      <c r="F151" s="58">
        <f>VLOOKUP(D151, 休日取得計画実績表!$B$15:$E$745,4, FALSE)</f>
        <v>0</v>
      </c>
    </row>
    <row r="152" spans="1:6">
      <c r="A152" s="3"/>
      <c r="B152" s="20"/>
      <c r="D152" s="29">
        <v>46250</v>
      </c>
      <c r="E152" s="57" t="str">
        <f t="shared" si="2"/>
        <v>日</v>
      </c>
      <c r="F152" s="58" t="str">
        <f>VLOOKUP(D152, 休日取得計画実績表!$B$15:$E$745,4, FALSE)</f>
        <v>現場閉所</v>
      </c>
    </row>
    <row r="153" spans="1:6">
      <c r="A153" s="3"/>
      <c r="B153" s="20"/>
      <c r="D153" s="29">
        <v>46251</v>
      </c>
      <c r="E153" s="57" t="str">
        <f t="shared" si="2"/>
        <v>月</v>
      </c>
      <c r="F153" s="58">
        <f>VLOOKUP(D153, 休日取得計画実績表!$B$15:$E$745,4, FALSE)</f>
        <v>0</v>
      </c>
    </row>
    <row r="154" spans="1:6">
      <c r="A154" s="3"/>
      <c r="B154" s="20"/>
      <c r="D154" s="29">
        <v>46252</v>
      </c>
      <c r="E154" s="57" t="str">
        <f t="shared" si="2"/>
        <v>火</v>
      </c>
      <c r="F154" s="58">
        <f>VLOOKUP(D154, 休日取得計画実績表!$B$15:$E$745,4, FALSE)</f>
        <v>0</v>
      </c>
    </row>
    <row r="155" spans="1:6">
      <c r="A155" s="3"/>
      <c r="B155" s="20"/>
      <c r="D155" s="29">
        <v>46253</v>
      </c>
      <c r="E155" s="57" t="str">
        <f t="shared" si="2"/>
        <v>水</v>
      </c>
      <c r="F155" s="58">
        <f>VLOOKUP(D155, 休日取得計画実績表!$B$15:$E$745,4, FALSE)</f>
        <v>0</v>
      </c>
    </row>
    <row r="156" spans="1:6">
      <c r="A156" s="3"/>
      <c r="B156" s="20"/>
      <c r="D156" s="29">
        <v>46254</v>
      </c>
      <c r="E156" s="57" t="str">
        <f t="shared" si="2"/>
        <v>木</v>
      </c>
      <c r="F156" s="58">
        <f>VLOOKUP(D156, 休日取得計画実績表!$B$15:$E$745,4, FALSE)</f>
        <v>0</v>
      </c>
    </row>
    <row r="157" spans="1:6">
      <c r="A157" s="3"/>
      <c r="B157" s="20"/>
      <c r="D157" s="29">
        <v>46255</v>
      </c>
      <c r="E157" s="57" t="str">
        <f t="shared" si="2"/>
        <v>金</v>
      </c>
      <c r="F157" s="58">
        <f>VLOOKUP(D157, 休日取得計画実績表!$B$15:$E$745,4, FALSE)</f>
        <v>0</v>
      </c>
    </row>
    <row r="158" spans="1:6">
      <c r="A158" s="3"/>
      <c r="B158" s="20"/>
      <c r="D158" s="29">
        <v>46256</v>
      </c>
      <c r="E158" s="57" t="str">
        <f t="shared" si="2"/>
        <v>土</v>
      </c>
      <c r="F158" s="58">
        <f>VLOOKUP(D158, 休日取得計画実績表!$B$15:$E$745,4, FALSE)</f>
        <v>0</v>
      </c>
    </row>
    <row r="159" spans="1:6">
      <c r="A159" s="3"/>
      <c r="B159" s="20"/>
      <c r="D159" s="29">
        <v>46257</v>
      </c>
      <c r="E159" s="57" t="str">
        <f t="shared" si="2"/>
        <v>日</v>
      </c>
      <c r="F159" s="58" t="str">
        <f>VLOOKUP(D159, 休日取得計画実績表!$B$15:$E$745,4, FALSE)</f>
        <v>現場閉所</v>
      </c>
    </row>
    <row r="160" spans="1:6">
      <c r="A160" s="3"/>
      <c r="B160" s="20"/>
      <c r="D160" s="29">
        <v>46258</v>
      </c>
      <c r="E160" s="57" t="str">
        <f t="shared" si="2"/>
        <v>月</v>
      </c>
      <c r="F160" s="58">
        <f>VLOOKUP(D160, 休日取得計画実績表!$B$15:$E$745,4, FALSE)</f>
        <v>0</v>
      </c>
    </row>
    <row r="161" spans="1:6">
      <c r="A161" s="3"/>
      <c r="B161" s="20"/>
      <c r="D161" s="29">
        <v>46259</v>
      </c>
      <c r="E161" s="57" t="str">
        <f t="shared" si="2"/>
        <v>火</v>
      </c>
      <c r="F161" s="58">
        <f>VLOOKUP(D161, 休日取得計画実績表!$B$15:$E$745,4, FALSE)</f>
        <v>0</v>
      </c>
    </row>
    <row r="162" spans="1:6">
      <c r="A162" s="3"/>
      <c r="B162" s="20"/>
      <c r="D162" s="29">
        <v>46260</v>
      </c>
      <c r="E162" s="57" t="str">
        <f t="shared" si="2"/>
        <v>水</v>
      </c>
      <c r="F162" s="58">
        <f>VLOOKUP(D162, 休日取得計画実績表!$B$15:$E$745,4, FALSE)</f>
        <v>0</v>
      </c>
    </row>
    <row r="163" spans="1:6">
      <c r="A163" s="3"/>
      <c r="B163" s="20"/>
      <c r="D163" s="29">
        <v>46261</v>
      </c>
      <c r="E163" s="57" t="str">
        <f t="shared" si="2"/>
        <v>木</v>
      </c>
      <c r="F163" s="58">
        <f>VLOOKUP(D163, 休日取得計画実績表!$B$15:$E$745,4, FALSE)</f>
        <v>0</v>
      </c>
    </row>
    <row r="164" spans="1:6">
      <c r="A164" s="3"/>
      <c r="B164" s="20"/>
      <c r="D164" s="29">
        <v>46262</v>
      </c>
      <c r="E164" s="57" t="str">
        <f t="shared" si="2"/>
        <v>金</v>
      </c>
      <c r="F164" s="58">
        <f>VLOOKUP(D164, 休日取得計画実績表!$B$15:$E$745,4, FALSE)</f>
        <v>0</v>
      </c>
    </row>
    <row r="165" spans="1:6">
      <c r="A165" s="3"/>
      <c r="B165" s="20"/>
      <c r="D165" s="29">
        <v>46263</v>
      </c>
      <c r="E165" s="57" t="str">
        <f t="shared" si="2"/>
        <v>土</v>
      </c>
      <c r="F165" s="58" t="str">
        <f>VLOOKUP(D165, 休日取得計画実績表!$B$15:$E$745,4, FALSE)</f>
        <v>現場閉所</v>
      </c>
    </row>
    <row r="166" spans="1:6">
      <c r="A166" s="3"/>
      <c r="B166" s="20"/>
      <c r="D166" s="29">
        <v>46264</v>
      </c>
      <c r="E166" s="57" t="str">
        <f t="shared" si="2"/>
        <v>日</v>
      </c>
      <c r="F166" s="58" t="str">
        <f>VLOOKUP(D166, 休日取得計画実績表!$B$15:$E$745,4, FALSE)</f>
        <v>現場閉所</v>
      </c>
    </row>
    <row r="167" spans="1:6">
      <c r="A167" s="3"/>
      <c r="B167" s="20"/>
      <c r="D167" s="29">
        <v>46265</v>
      </c>
      <c r="E167" s="57" t="str">
        <f t="shared" si="2"/>
        <v>月</v>
      </c>
      <c r="F167" s="58" t="str">
        <f>VLOOKUP(D167, 休日取得計画実績表!$B$15:$E$745,4, FALSE)</f>
        <v>夏季休暇</v>
      </c>
    </row>
    <row r="168" spans="1:6">
      <c r="A168" s="3"/>
      <c r="B168" s="20"/>
      <c r="D168" s="29">
        <v>46266</v>
      </c>
      <c r="E168" s="57" t="str">
        <f t="shared" si="2"/>
        <v>火</v>
      </c>
      <c r="F168" s="58" t="str">
        <f>VLOOKUP(D168, 休日取得計画実績表!$B$15:$E$745,4, FALSE)</f>
        <v>夏季休暇</v>
      </c>
    </row>
    <row r="169" spans="1:6">
      <c r="A169" s="3"/>
      <c r="B169" s="20"/>
      <c r="D169" s="29">
        <v>46267</v>
      </c>
      <c r="E169" s="57" t="str">
        <f t="shared" si="2"/>
        <v>水</v>
      </c>
      <c r="F169" s="58" t="str">
        <f>VLOOKUP(D169, 休日取得計画実績表!$B$15:$E$745,4, FALSE)</f>
        <v>夏季休暇</v>
      </c>
    </row>
    <row r="170" spans="1:6">
      <c r="A170" s="3"/>
      <c r="B170" s="20"/>
      <c r="D170" s="29">
        <v>46268</v>
      </c>
      <c r="E170" s="57" t="str">
        <f t="shared" si="2"/>
        <v>木</v>
      </c>
      <c r="F170" s="58">
        <f>VLOOKUP(D170, 休日取得計画実績表!$B$15:$E$745,4, FALSE)</f>
        <v>0</v>
      </c>
    </row>
    <row r="171" spans="1:6">
      <c r="A171" s="3"/>
      <c r="B171" s="20"/>
      <c r="D171" s="29">
        <v>46269</v>
      </c>
      <c r="E171" s="57" t="str">
        <f t="shared" si="2"/>
        <v>金</v>
      </c>
      <c r="F171" s="58">
        <f>VLOOKUP(D171, 休日取得計画実績表!$B$15:$E$745,4, FALSE)</f>
        <v>0</v>
      </c>
    </row>
    <row r="172" spans="1:6">
      <c r="A172" s="3"/>
      <c r="B172" s="20"/>
      <c r="D172" s="29">
        <v>46270</v>
      </c>
      <c r="E172" s="57" t="str">
        <f t="shared" si="2"/>
        <v>土</v>
      </c>
      <c r="F172" s="58" t="str">
        <f>VLOOKUP(D172, 休日取得計画実績表!$B$15:$E$745,4, FALSE)</f>
        <v>現場閉所</v>
      </c>
    </row>
    <row r="173" spans="1:6">
      <c r="A173" s="3"/>
      <c r="B173" s="20"/>
      <c r="D173" s="29">
        <v>46271</v>
      </c>
      <c r="E173" s="57" t="str">
        <f t="shared" si="2"/>
        <v>日</v>
      </c>
      <c r="F173" s="58" t="str">
        <f>VLOOKUP(D173, 休日取得計画実績表!$B$15:$E$745,4, FALSE)</f>
        <v>現場閉所</v>
      </c>
    </row>
    <row r="174" spans="1:6">
      <c r="A174" s="3"/>
      <c r="B174" s="20"/>
      <c r="D174" s="29">
        <v>46272</v>
      </c>
      <c r="E174" s="57" t="str">
        <f t="shared" si="2"/>
        <v>月</v>
      </c>
      <c r="F174" s="58">
        <f>VLOOKUP(D174, 休日取得計画実績表!$B$15:$E$745,4, FALSE)</f>
        <v>0</v>
      </c>
    </row>
    <row r="175" spans="1:6">
      <c r="A175" s="3"/>
      <c r="B175" s="20"/>
      <c r="D175" s="29">
        <v>46273</v>
      </c>
      <c r="E175" s="57" t="str">
        <f t="shared" si="2"/>
        <v>火</v>
      </c>
      <c r="F175" s="58">
        <f>VLOOKUP(D175, 休日取得計画実績表!$B$15:$E$745,4, FALSE)</f>
        <v>0</v>
      </c>
    </row>
    <row r="176" spans="1:6">
      <c r="A176" s="3"/>
      <c r="B176" s="20"/>
      <c r="D176" s="29">
        <v>46274</v>
      </c>
      <c r="E176" s="57" t="str">
        <f t="shared" si="2"/>
        <v>水</v>
      </c>
      <c r="F176" s="58">
        <f>VLOOKUP(D176, 休日取得計画実績表!$B$15:$E$745,4, FALSE)</f>
        <v>0</v>
      </c>
    </row>
    <row r="177" spans="1:6">
      <c r="A177" s="3"/>
      <c r="B177" s="20"/>
      <c r="D177" s="29">
        <v>46275</v>
      </c>
      <c r="E177" s="57" t="str">
        <f t="shared" si="2"/>
        <v>木</v>
      </c>
      <c r="F177" s="58">
        <f>VLOOKUP(D177, 休日取得計画実績表!$B$15:$E$745,4, FALSE)</f>
        <v>0</v>
      </c>
    </row>
    <row r="178" spans="1:6">
      <c r="A178" s="3"/>
      <c r="B178" s="20"/>
      <c r="D178" s="29">
        <v>46276</v>
      </c>
      <c r="E178" s="57" t="str">
        <f t="shared" si="2"/>
        <v>金</v>
      </c>
      <c r="F178" s="58">
        <f>VLOOKUP(D178, 休日取得計画実績表!$B$15:$E$745,4, FALSE)</f>
        <v>0</v>
      </c>
    </row>
    <row r="179" spans="1:6">
      <c r="A179" s="3"/>
      <c r="B179" s="20"/>
      <c r="D179" s="29">
        <v>46277</v>
      </c>
      <c r="E179" s="57" t="str">
        <f t="shared" si="2"/>
        <v>土</v>
      </c>
      <c r="F179" s="58" t="str">
        <f>VLOOKUP(D179, 休日取得計画実績表!$B$15:$E$745,4, FALSE)</f>
        <v>現場閉所</v>
      </c>
    </row>
    <row r="180" spans="1:6">
      <c r="A180" s="3"/>
      <c r="B180" s="20"/>
      <c r="D180" s="29">
        <v>46278</v>
      </c>
      <c r="E180" s="57" t="str">
        <f t="shared" si="2"/>
        <v>日</v>
      </c>
      <c r="F180" s="58" t="str">
        <f>VLOOKUP(D180, 休日取得計画実績表!$B$15:$E$745,4, FALSE)</f>
        <v>現場閉所</v>
      </c>
    </row>
    <row r="181" spans="1:6">
      <c r="A181" s="3"/>
      <c r="B181" s="20"/>
      <c r="D181" s="29">
        <v>46279</v>
      </c>
      <c r="E181" s="57" t="str">
        <f t="shared" si="2"/>
        <v>月</v>
      </c>
      <c r="F181" s="58">
        <f>VLOOKUP(D181, 休日取得計画実績表!$B$15:$E$745,4, FALSE)</f>
        <v>0</v>
      </c>
    </row>
    <row r="182" spans="1:6">
      <c r="A182" s="3"/>
      <c r="B182" s="20"/>
      <c r="D182" s="29">
        <v>46280</v>
      </c>
      <c r="E182" s="57" t="str">
        <f t="shared" si="2"/>
        <v>火</v>
      </c>
      <c r="F182" s="58">
        <f>VLOOKUP(D182, 休日取得計画実績表!$B$15:$E$745,4, FALSE)</f>
        <v>0</v>
      </c>
    </row>
    <row r="183" spans="1:6">
      <c r="A183" s="3"/>
      <c r="B183" s="20"/>
      <c r="D183" s="29">
        <v>46281</v>
      </c>
      <c r="E183" s="57" t="str">
        <f t="shared" si="2"/>
        <v>水</v>
      </c>
      <c r="F183" s="58">
        <f>VLOOKUP(D183, 休日取得計画実績表!$B$15:$E$745,4, FALSE)</f>
        <v>0</v>
      </c>
    </row>
    <row r="184" spans="1:6">
      <c r="A184" s="3"/>
      <c r="B184" s="20"/>
      <c r="D184" s="29">
        <v>46282</v>
      </c>
      <c r="E184" s="57" t="str">
        <f t="shared" si="2"/>
        <v>木</v>
      </c>
      <c r="F184" s="58">
        <f>VLOOKUP(D184, 休日取得計画実績表!$B$15:$E$745,4, FALSE)</f>
        <v>0</v>
      </c>
    </row>
    <row r="185" spans="1:6">
      <c r="A185" s="3"/>
      <c r="B185" s="20"/>
      <c r="D185" s="29">
        <v>46283</v>
      </c>
      <c r="E185" s="57" t="str">
        <f t="shared" si="2"/>
        <v>金</v>
      </c>
      <c r="F185" s="58">
        <f>VLOOKUP(D185, 休日取得計画実績表!$B$15:$E$745,4, FALSE)</f>
        <v>0</v>
      </c>
    </row>
    <row r="186" spans="1:6">
      <c r="A186" s="3"/>
      <c r="B186" s="20"/>
      <c r="D186" s="29">
        <v>46284</v>
      </c>
      <c r="E186" s="57" t="str">
        <f t="shared" si="2"/>
        <v>土</v>
      </c>
      <c r="F186" s="58" t="str">
        <f>VLOOKUP(D186, 休日取得計画実績表!$B$15:$E$745,4, FALSE)</f>
        <v>現場閉所</v>
      </c>
    </row>
    <row r="187" spans="1:6">
      <c r="A187" s="3"/>
      <c r="B187" s="20"/>
      <c r="D187" s="29">
        <v>46285</v>
      </c>
      <c r="E187" s="57" t="str">
        <f t="shared" si="2"/>
        <v>日</v>
      </c>
      <c r="F187" s="58" t="str">
        <f>VLOOKUP(D187, 休日取得計画実績表!$B$15:$E$745,4, FALSE)</f>
        <v>現場閉所</v>
      </c>
    </row>
    <row r="188" spans="1:6">
      <c r="A188" s="3"/>
      <c r="B188" s="20"/>
      <c r="D188" s="29">
        <v>46286</v>
      </c>
      <c r="E188" s="57" t="str">
        <f t="shared" si="2"/>
        <v>月</v>
      </c>
      <c r="F188" s="58">
        <f>VLOOKUP(D188, 休日取得計画実績表!$B$15:$E$745,4, FALSE)</f>
        <v>0</v>
      </c>
    </row>
    <row r="189" spans="1:6">
      <c r="A189" s="3"/>
      <c r="B189" s="20"/>
      <c r="D189" s="29">
        <v>46287</v>
      </c>
      <c r="E189" s="57" t="str">
        <f t="shared" si="2"/>
        <v>火</v>
      </c>
      <c r="F189" s="58">
        <f>VLOOKUP(D189, 休日取得計画実績表!$B$15:$E$745,4, FALSE)</f>
        <v>0</v>
      </c>
    </row>
    <row r="190" spans="1:6">
      <c r="A190" s="3"/>
      <c r="B190" s="20"/>
      <c r="D190" s="29">
        <v>46288</v>
      </c>
      <c r="E190" s="57" t="str">
        <f t="shared" si="2"/>
        <v>水</v>
      </c>
      <c r="F190" s="58">
        <f>VLOOKUP(D190, 休日取得計画実績表!$B$15:$E$745,4, FALSE)</f>
        <v>0</v>
      </c>
    </row>
    <row r="191" spans="1:6">
      <c r="A191" s="3"/>
      <c r="B191" s="20"/>
      <c r="D191" s="29">
        <v>46289</v>
      </c>
      <c r="E191" s="57" t="str">
        <f t="shared" si="2"/>
        <v>木</v>
      </c>
      <c r="F191" s="58">
        <f>VLOOKUP(D191, 休日取得計画実績表!$B$15:$E$745,4, FALSE)</f>
        <v>0</v>
      </c>
    </row>
    <row r="192" spans="1:6">
      <c r="A192" s="3"/>
      <c r="B192" s="20"/>
      <c r="D192" s="29">
        <v>46290</v>
      </c>
      <c r="E192" s="57" t="str">
        <f t="shared" si="2"/>
        <v>金</v>
      </c>
      <c r="F192" s="58">
        <f>VLOOKUP(D192, 休日取得計画実績表!$B$15:$E$745,4, FALSE)</f>
        <v>0</v>
      </c>
    </row>
    <row r="193" spans="1:6">
      <c r="A193" s="3"/>
      <c r="B193" s="20"/>
      <c r="D193" s="29">
        <v>46291</v>
      </c>
      <c r="E193" s="57" t="str">
        <f t="shared" si="2"/>
        <v>土</v>
      </c>
      <c r="F193" s="58" t="str">
        <f>VLOOKUP(D193, 休日取得計画実績表!$B$15:$E$745,4, FALSE)</f>
        <v>現場閉所</v>
      </c>
    </row>
    <row r="194" spans="1:6">
      <c r="A194" s="3"/>
      <c r="B194" s="20"/>
      <c r="D194" s="29">
        <v>46292</v>
      </c>
      <c r="E194" s="57" t="str">
        <f t="shared" si="2"/>
        <v>日</v>
      </c>
      <c r="F194" s="58" t="str">
        <f>VLOOKUP(D194, 休日取得計画実績表!$B$15:$E$745,4, FALSE)</f>
        <v>現場閉所</v>
      </c>
    </row>
    <row r="195" spans="1:6">
      <c r="A195" s="3"/>
      <c r="B195" s="20"/>
      <c r="D195" s="29">
        <v>46293</v>
      </c>
      <c r="E195" s="57" t="str">
        <f t="shared" si="2"/>
        <v>月</v>
      </c>
      <c r="F195" s="58">
        <f>VLOOKUP(D195, 休日取得計画実績表!$B$15:$E$745,4, FALSE)</f>
        <v>0</v>
      </c>
    </row>
    <row r="196" spans="1:6">
      <c r="A196" s="3"/>
      <c r="B196" s="20"/>
      <c r="D196" s="29">
        <v>46294</v>
      </c>
      <c r="E196" s="57" t="str">
        <f t="shared" si="2"/>
        <v>火</v>
      </c>
      <c r="F196" s="58">
        <f>VLOOKUP(D196, 休日取得計画実績表!$B$15:$E$745,4, FALSE)</f>
        <v>0</v>
      </c>
    </row>
    <row r="197" spans="1:6">
      <c r="A197" s="3"/>
      <c r="B197" s="20"/>
      <c r="D197" s="29">
        <v>46295</v>
      </c>
      <c r="E197" s="57" t="str">
        <f t="shared" si="2"/>
        <v>水</v>
      </c>
      <c r="F197" s="58">
        <f>VLOOKUP(D197, 休日取得計画実績表!$B$15:$E$745,4, FALSE)</f>
        <v>0</v>
      </c>
    </row>
    <row r="198" spans="1:6">
      <c r="A198" s="3"/>
      <c r="B198" s="20"/>
      <c r="D198" s="29">
        <v>46296</v>
      </c>
      <c r="E198" s="57" t="str">
        <f t="shared" si="2"/>
        <v>木</v>
      </c>
      <c r="F198" s="58">
        <f>VLOOKUP(D198, 休日取得計画実績表!$B$15:$E$745,4, FALSE)</f>
        <v>0</v>
      </c>
    </row>
    <row r="199" spans="1:6">
      <c r="A199" s="3"/>
      <c r="B199" s="20"/>
      <c r="D199" s="29">
        <v>46297</v>
      </c>
      <c r="E199" s="57" t="str">
        <f t="shared" si="2"/>
        <v>金</v>
      </c>
      <c r="F199" s="58">
        <f>VLOOKUP(D199, 休日取得計画実績表!$B$15:$E$745,4, FALSE)</f>
        <v>0</v>
      </c>
    </row>
    <row r="200" spans="1:6">
      <c r="A200" s="3"/>
      <c r="B200" s="20"/>
      <c r="D200" s="29">
        <v>46298</v>
      </c>
      <c r="E200" s="57" t="str">
        <f t="shared" si="2"/>
        <v>土</v>
      </c>
      <c r="F200" s="58" t="str">
        <f>VLOOKUP(D200, 休日取得計画実績表!$B$15:$E$745,4, FALSE)</f>
        <v>現場閉所</v>
      </c>
    </row>
    <row r="201" spans="1:6">
      <c r="A201" s="3"/>
      <c r="B201" s="20"/>
      <c r="D201" s="29">
        <v>46299</v>
      </c>
      <c r="E201" s="57" t="str">
        <f t="shared" si="2"/>
        <v>日</v>
      </c>
      <c r="F201" s="58" t="str">
        <f>VLOOKUP(D201, 休日取得計画実績表!$B$15:$E$745,4, FALSE)</f>
        <v>現場閉所</v>
      </c>
    </row>
    <row r="202" spans="1:6">
      <c r="A202" s="3"/>
      <c r="B202" s="20"/>
      <c r="D202" s="29">
        <v>46300</v>
      </c>
      <c r="E202" s="57" t="str">
        <f t="shared" si="2"/>
        <v>月</v>
      </c>
      <c r="F202" s="58">
        <f>VLOOKUP(D202, 休日取得計画実績表!$B$15:$E$745,4, FALSE)</f>
        <v>0</v>
      </c>
    </row>
    <row r="203" spans="1:6">
      <c r="A203" s="3"/>
      <c r="B203" s="20"/>
      <c r="D203" s="29">
        <v>46301</v>
      </c>
      <c r="E203" s="57" t="str">
        <f t="shared" si="2"/>
        <v>火</v>
      </c>
      <c r="F203" s="58">
        <f>VLOOKUP(D203, 休日取得計画実績表!$B$15:$E$745,4, FALSE)</f>
        <v>0</v>
      </c>
    </row>
    <row r="204" spans="1:6">
      <c r="A204" s="3"/>
      <c r="B204" s="20"/>
      <c r="D204" s="29">
        <v>46302</v>
      </c>
      <c r="E204" s="57" t="str">
        <f t="shared" si="2"/>
        <v>水</v>
      </c>
      <c r="F204" s="58">
        <f>VLOOKUP(D204, 休日取得計画実績表!$B$15:$E$745,4, FALSE)</f>
        <v>0</v>
      </c>
    </row>
    <row r="205" spans="1:6">
      <c r="A205" s="3"/>
      <c r="B205" s="20"/>
      <c r="D205" s="29">
        <v>46303</v>
      </c>
      <c r="E205" s="57" t="str">
        <f t="shared" si="2"/>
        <v>木</v>
      </c>
      <c r="F205" s="58">
        <f>VLOOKUP(D205, 休日取得計画実績表!$B$15:$E$745,4, FALSE)</f>
        <v>0</v>
      </c>
    </row>
    <row r="206" spans="1:6">
      <c r="A206" s="3"/>
      <c r="B206" s="20"/>
      <c r="D206" s="29">
        <v>46304</v>
      </c>
      <c r="E206" s="57" t="str">
        <f t="shared" si="2"/>
        <v>金</v>
      </c>
      <c r="F206" s="58">
        <f>VLOOKUP(D206, 休日取得計画実績表!$B$15:$E$745,4, FALSE)</f>
        <v>0</v>
      </c>
    </row>
    <row r="207" spans="1:6">
      <c r="A207" s="3"/>
      <c r="B207" s="20"/>
      <c r="D207" s="29">
        <v>46305</v>
      </c>
      <c r="E207" s="57" t="str">
        <f t="shared" si="2"/>
        <v>土</v>
      </c>
      <c r="F207" s="58" t="str">
        <f>VLOOKUP(D207, 休日取得計画実績表!$B$15:$E$745,4, FALSE)</f>
        <v>現場閉所</v>
      </c>
    </row>
    <row r="208" spans="1:6">
      <c r="A208" s="3"/>
      <c r="B208" s="20"/>
      <c r="D208" s="29">
        <v>46306</v>
      </c>
      <c r="E208" s="57" t="str">
        <f t="shared" ref="E208:E271" si="3">IF(D208="","",TEXT(D208,"aaa"))</f>
        <v>日</v>
      </c>
      <c r="F208" s="58" t="str">
        <f>VLOOKUP(D208, 休日取得計画実績表!$B$15:$E$745,4, FALSE)</f>
        <v>現場閉所</v>
      </c>
    </row>
    <row r="209" spans="1:6">
      <c r="A209" s="3"/>
      <c r="B209" s="20"/>
      <c r="D209" s="29">
        <v>46307</v>
      </c>
      <c r="E209" s="57" t="str">
        <f t="shared" si="3"/>
        <v>月</v>
      </c>
      <c r="F209" s="58">
        <f>VLOOKUP(D209, 休日取得計画実績表!$B$15:$E$745,4, FALSE)</f>
        <v>0</v>
      </c>
    </row>
    <row r="210" spans="1:6">
      <c r="A210" s="3"/>
      <c r="B210" s="20"/>
      <c r="D210" s="29">
        <v>46308</v>
      </c>
      <c r="E210" s="57" t="str">
        <f t="shared" si="3"/>
        <v>火</v>
      </c>
      <c r="F210" s="58">
        <f>VLOOKUP(D210, 休日取得計画実績表!$B$15:$E$745,4, FALSE)</f>
        <v>0</v>
      </c>
    </row>
    <row r="211" spans="1:6">
      <c r="A211" s="3"/>
      <c r="B211" s="20"/>
      <c r="D211" s="29">
        <v>46309</v>
      </c>
      <c r="E211" s="57" t="str">
        <f t="shared" si="3"/>
        <v>水</v>
      </c>
      <c r="F211" s="58">
        <f>VLOOKUP(D211, 休日取得計画実績表!$B$15:$E$745,4, FALSE)</f>
        <v>0</v>
      </c>
    </row>
    <row r="212" spans="1:6">
      <c r="A212" s="3"/>
      <c r="B212" s="20"/>
      <c r="D212" s="29">
        <v>46310</v>
      </c>
      <c r="E212" s="57" t="str">
        <f t="shared" si="3"/>
        <v>木</v>
      </c>
      <c r="F212" s="58">
        <f>VLOOKUP(D212, 休日取得計画実績表!$B$15:$E$745,4, FALSE)</f>
        <v>0</v>
      </c>
    </row>
    <row r="213" spans="1:6">
      <c r="A213" s="3"/>
      <c r="B213" s="20"/>
      <c r="D213" s="29">
        <v>46311</v>
      </c>
      <c r="E213" s="57" t="str">
        <f t="shared" si="3"/>
        <v>金</v>
      </c>
      <c r="F213" s="58">
        <f>VLOOKUP(D213, 休日取得計画実績表!$B$15:$E$745,4, FALSE)</f>
        <v>0</v>
      </c>
    </row>
    <row r="214" spans="1:6">
      <c r="A214" s="3"/>
      <c r="B214" s="20"/>
      <c r="D214" s="29">
        <v>46312</v>
      </c>
      <c r="E214" s="57" t="str">
        <f t="shared" si="3"/>
        <v>土</v>
      </c>
      <c r="F214" s="58" t="str">
        <f>VLOOKUP(D214, 休日取得計画実績表!$B$15:$E$745,4, FALSE)</f>
        <v>現場閉所</v>
      </c>
    </row>
    <row r="215" spans="1:6">
      <c r="A215" s="3"/>
      <c r="B215" s="20"/>
      <c r="D215" s="29">
        <v>46313</v>
      </c>
      <c r="E215" s="57" t="str">
        <f t="shared" si="3"/>
        <v>日</v>
      </c>
      <c r="F215" s="58" t="str">
        <f>VLOOKUP(D215, 休日取得計画実績表!$B$15:$E$745,4, FALSE)</f>
        <v>現場閉所</v>
      </c>
    </row>
    <row r="216" spans="1:6">
      <c r="A216" s="3"/>
      <c r="B216" s="20"/>
      <c r="D216" s="29">
        <v>46314</v>
      </c>
      <c r="E216" s="57" t="str">
        <f t="shared" si="3"/>
        <v>月</v>
      </c>
      <c r="F216" s="58">
        <f>VLOOKUP(D216, 休日取得計画実績表!$B$15:$E$745,4, FALSE)</f>
        <v>0</v>
      </c>
    </row>
    <row r="217" spans="1:6">
      <c r="A217" s="3"/>
      <c r="B217" s="20"/>
      <c r="D217" s="29">
        <v>46315</v>
      </c>
      <c r="E217" s="57" t="str">
        <f t="shared" si="3"/>
        <v>火</v>
      </c>
      <c r="F217" s="58">
        <f>VLOOKUP(D217, 休日取得計画実績表!$B$15:$E$745,4, FALSE)</f>
        <v>0</v>
      </c>
    </row>
    <row r="218" spans="1:6">
      <c r="A218" s="3"/>
      <c r="B218" s="20"/>
      <c r="D218" s="29">
        <v>46316</v>
      </c>
      <c r="E218" s="57" t="str">
        <f t="shared" si="3"/>
        <v>水</v>
      </c>
      <c r="F218" s="58">
        <f>VLOOKUP(D218, 休日取得計画実績表!$B$15:$E$745,4, FALSE)</f>
        <v>0</v>
      </c>
    </row>
    <row r="219" spans="1:6">
      <c r="A219" s="3"/>
      <c r="B219" s="20"/>
      <c r="D219" s="29">
        <v>46317</v>
      </c>
      <c r="E219" s="57" t="str">
        <f t="shared" si="3"/>
        <v>木</v>
      </c>
      <c r="F219" s="58">
        <f>VLOOKUP(D219, 休日取得計画実績表!$B$15:$E$745,4, FALSE)</f>
        <v>0</v>
      </c>
    </row>
    <row r="220" spans="1:6">
      <c r="A220" s="3"/>
      <c r="B220" s="20"/>
      <c r="D220" s="29">
        <v>46318</v>
      </c>
      <c r="E220" s="57" t="str">
        <f t="shared" si="3"/>
        <v>金</v>
      </c>
      <c r="F220" s="58">
        <f>VLOOKUP(D220, 休日取得計画実績表!$B$15:$E$745,4, FALSE)</f>
        <v>0</v>
      </c>
    </row>
    <row r="221" spans="1:6">
      <c r="A221" s="3"/>
      <c r="B221" s="20"/>
      <c r="D221" s="29">
        <v>46319</v>
      </c>
      <c r="E221" s="57" t="str">
        <f t="shared" si="3"/>
        <v>土</v>
      </c>
      <c r="F221" s="58" t="str">
        <f>VLOOKUP(D221, 休日取得計画実績表!$B$15:$E$745,4, FALSE)</f>
        <v>現場閉所</v>
      </c>
    </row>
    <row r="222" spans="1:6">
      <c r="A222" s="3"/>
      <c r="B222" s="20"/>
      <c r="D222" s="29">
        <v>46320</v>
      </c>
      <c r="E222" s="57" t="str">
        <f t="shared" si="3"/>
        <v>日</v>
      </c>
      <c r="F222" s="58" t="str">
        <f>VLOOKUP(D222, 休日取得計画実績表!$B$15:$E$745,4, FALSE)</f>
        <v>現場閉所</v>
      </c>
    </row>
    <row r="223" spans="1:6">
      <c r="A223" s="3"/>
      <c r="B223" s="20"/>
      <c r="D223" s="29">
        <v>46321</v>
      </c>
      <c r="E223" s="57" t="str">
        <f t="shared" si="3"/>
        <v>月</v>
      </c>
      <c r="F223" s="58">
        <f>VLOOKUP(D223, 休日取得計画実績表!$B$15:$E$745,4, FALSE)</f>
        <v>0</v>
      </c>
    </row>
    <row r="224" spans="1:6">
      <c r="A224" s="3"/>
      <c r="B224" s="20"/>
      <c r="D224" s="29">
        <v>46322</v>
      </c>
      <c r="E224" s="57" t="str">
        <f t="shared" si="3"/>
        <v>火</v>
      </c>
      <c r="F224" s="58">
        <f>VLOOKUP(D224, 休日取得計画実績表!$B$15:$E$745,4, FALSE)</f>
        <v>0</v>
      </c>
    </row>
    <row r="225" spans="1:6">
      <c r="A225" s="3"/>
      <c r="B225" s="20"/>
      <c r="D225" s="29">
        <v>46323</v>
      </c>
      <c r="E225" s="57" t="str">
        <f t="shared" si="3"/>
        <v>水</v>
      </c>
      <c r="F225" s="58">
        <f>VLOOKUP(D225, 休日取得計画実績表!$B$15:$E$745,4, FALSE)</f>
        <v>0</v>
      </c>
    </row>
    <row r="226" spans="1:6">
      <c r="A226" s="3"/>
      <c r="B226" s="20"/>
      <c r="D226" s="29">
        <v>46324</v>
      </c>
      <c r="E226" s="57" t="str">
        <f t="shared" si="3"/>
        <v>木</v>
      </c>
      <c r="F226" s="58">
        <f>VLOOKUP(D226, 休日取得計画実績表!$B$15:$E$745,4, FALSE)</f>
        <v>0</v>
      </c>
    </row>
    <row r="227" spans="1:6">
      <c r="A227" s="3"/>
      <c r="B227" s="20"/>
      <c r="D227" s="29">
        <v>46325</v>
      </c>
      <c r="E227" s="57" t="str">
        <f t="shared" si="3"/>
        <v>金</v>
      </c>
      <c r="F227" s="58">
        <f>VLOOKUP(D227, 休日取得計画実績表!$B$15:$E$745,4, FALSE)</f>
        <v>0</v>
      </c>
    </row>
    <row r="228" spans="1:6">
      <c r="A228" s="3"/>
      <c r="B228" s="20"/>
      <c r="D228" s="29">
        <v>46326</v>
      </c>
      <c r="E228" s="57" t="str">
        <f t="shared" si="3"/>
        <v>土</v>
      </c>
      <c r="F228" s="58" t="str">
        <f>VLOOKUP(D228, 休日取得計画実績表!$B$15:$E$745,4, FALSE)</f>
        <v>現場閉所</v>
      </c>
    </row>
    <row r="229" spans="1:6">
      <c r="A229" s="3"/>
      <c r="B229" s="20"/>
      <c r="D229" s="29">
        <v>46327</v>
      </c>
      <c r="E229" s="57" t="str">
        <f t="shared" si="3"/>
        <v>日</v>
      </c>
      <c r="F229" s="58" t="str">
        <f>VLOOKUP(D229, 休日取得計画実績表!$B$15:$E$745,4, FALSE)</f>
        <v>現場閉所</v>
      </c>
    </row>
    <row r="230" spans="1:6">
      <c r="A230" s="3"/>
      <c r="B230" s="20"/>
      <c r="D230" s="29">
        <v>46328</v>
      </c>
      <c r="E230" s="57" t="str">
        <f t="shared" si="3"/>
        <v>月</v>
      </c>
      <c r="F230" s="58">
        <f>VLOOKUP(D230, 休日取得計画実績表!$B$15:$E$745,4, FALSE)</f>
        <v>0</v>
      </c>
    </row>
    <row r="231" spans="1:6">
      <c r="A231" s="3"/>
      <c r="B231" s="20"/>
      <c r="D231" s="29">
        <v>46329</v>
      </c>
      <c r="E231" s="57" t="str">
        <f t="shared" si="3"/>
        <v>火</v>
      </c>
      <c r="F231" s="58">
        <f>VLOOKUP(D231, 休日取得計画実績表!$B$15:$E$745,4, FALSE)</f>
        <v>0</v>
      </c>
    </row>
    <row r="232" spans="1:6">
      <c r="A232" s="3"/>
      <c r="B232" s="20"/>
      <c r="D232" s="29">
        <v>46330</v>
      </c>
      <c r="E232" s="57" t="str">
        <f t="shared" si="3"/>
        <v>水</v>
      </c>
      <c r="F232" s="58">
        <f>VLOOKUP(D232, 休日取得計画実績表!$B$15:$E$745,4, FALSE)</f>
        <v>0</v>
      </c>
    </row>
    <row r="233" spans="1:6">
      <c r="A233" s="3"/>
      <c r="B233" s="20"/>
      <c r="D233" s="29">
        <v>46331</v>
      </c>
      <c r="E233" s="57" t="str">
        <f t="shared" si="3"/>
        <v>木</v>
      </c>
      <c r="F233" s="58">
        <f>VLOOKUP(D233, 休日取得計画実績表!$B$15:$E$745,4, FALSE)</f>
        <v>0</v>
      </c>
    </row>
    <row r="234" spans="1:6">
      <c r="A234" s="3"/>
      <c r="B234" s="20"/>
      <c r="D234" s="29">
        <v>46332</v>
      </c>
      <c r="E234" s="57" t="str">
        <f t="shared" si="3"/>
        <v>金</v>
      </c>
      <c r="F234" s="58">
        <f>VLOOKUP(D234, 休日取得計画実績表!$B$15:$E$745,4, FALSE)</f>
        <v>0</v>
      </c>
    </row>
    <row r="235" spans="1:6">
      <c r="A235" s="3"/>
      <c r="B235" s="20"/>
      <c r="D235" s="29">
        <v>46333</v>
      </c>
      <c r="E235" s="57" t="str">
        <f t="shared" si="3"/>
        <v>土</v>
      </c>
      <c r="F235" s="58" t="str">
        <f>VLOOKUP(D235, 休日取得計画実績表!$B$15:$E$745,4, FALSE)</f>
        <v>現場閉所</v>
      </c>
    </row>
    <row r="236" spans="1:6">
      <c r="A236" s="3"/>
      <c r="B236" s="20"/>
      <c r="D236" s="29">
        <v>46334</v>
      </c>
      <c r="E236" s="57" t="str">
        <f t="shared" si="3"/>
        <v>日</v>
      </c>
      <c r="F236" s="58" t="str">
        <f>VLOOKUP(D236, 休日取得計画実績表!$B$15:$E$745,4, FALSE)</f>
        <v>現場閉所</v>
      </c>
    </row>
    <row r="237" spans="1:6">
      <c r="A237" s="3"/>
      <c r="B237" s="20"/>
      <c r="D237" s="29">
        <v>46335</v>
      </c>
      <c r="E237" s="57" t="str">
        <f t="shared" si="3"/>
        <v>月</v>
      </c>
      <c r="F237" s="58">
        <f>VLOOKUP(D237, 休日取得計画実績表!$B$15:$E$745,4, FALSE)</f>
        <v>0</v>
      </c>
    </row>
    <row r="238" spans="1:6">
      <c r="A238" s="3"/>
      <c r="B238" s="20"/>
      <c r="D238" s="29">
        <v>46336</v>
      </c>
      <c r="E238" s="57" t="str">
        <f t="shared" si="3"/>
        <v>火</v>
      </c>
      <c r="F238" s="58">
        <f>VLOOKUP(D238, 休日取得計画実績表!$B$15:$E$745,4, FALSE)</f>
        <v>0</v>
      </c>
    </row>
    <row r="239" spans="1:6">
      <c r="A239" s="3"/>
      <c r="B239" s="20"/>
      <c r="D239" s="29">
        <v>46337</v>
      </c>
      <c r="E239" s="57" t="str">
        <f t="shared" si="3"/>
        <v>水</v>
      </c>
      <c r="F239" s="58">
        <f>VLOOKUP(D239, 休日取得計画実績表!$B$15:$E$745,4, FALSE)</f>
        <v>0</v>
      </c>
    </row>
    <row r="240" spans="1:6">
      <c r="A240" s="3"/>
      <c r="B240" s="20"/>
      <c r="D240" s="29">
        <v>46338</v>
      </c>
      <c r="E240" s="57" t="str">
        <f t="shared" si="3"/>
        <v>木</v>
      </c>
      <c r="F240" s="58">
        <f>VLOOKUP(D240, 休日取得計画実績表!$B$15:$E$745,4, FALSE)</f>
        <v>0</v>
      </c>
    </row>
    <row r="241" spans="1:6">
      <c r="A241" s="3"/>
      <c r="B241" s="20"/>
      <c r="D241" s="29">
        <v>46339</v>
      </c>
      <c r="E241" s="57" t="str">
        <f t="shared" si="3"/>
        <v>金</v>
      </c>
      <c r="F241" s="58">
        <f>VLOOKUP(D241, 休日取得計画実績表!$B$15:$E$745,4, FALSE)</f>
        <v>0</v>
      </c>
    </row>
    <row r="242" spans="1:6">
      <c r="A242" s="3"/>
      <c r="B242" s="20"/>
      <c r="D242" s="29">
        <v>46340</v>
      </c>
      <c r="E242" s="57" t="str">
        <f t="shared" si="3"/>
        <v>土</v>
      </c>
      <c r="F242" s="58" t="str">
        <f>VLOOKUP(D242, 休日取得計画実績表!$B$15:$E$745,4, FALSE)</f>
        <v>現場閉所</v>
      </c>
    </row>
    <row r="243" spans="1:6">
      <c r="A243" s="3"/>
      <c r="B243" s="20"/>
      <c r="D243" s="29">
        <v>46341</v>
      </c>
      <c r="E243" s="57" t="str">
        <f t="shared" si="3"/>
        <v>日</v>
      </c>
      <c r="F243" s="58" t="str">
        <f>VLOOKUP(D243, 休日取得計画実績表!$B$15:$E$745,4, FALSE)</f>
        <v>現場閉所</v>
      </c>
    </row>
    <row r="244" spans="1:6">
      <c r="A244" s="3"/>
      <c r="B244" s="20"/>
      <c r="D244" s="29">
        <v>46342</v>
      </c>
      <c r="E244" s="57" t="str">
        <f t="shared" si="3"/>
        <v>月</v>
      </c>
      <c r="F244" s="58">
        <f>VLOOKUP(D244, 休日取得計画実績表!$B$15:$E$745,4, FALSE)</f>
        <v>0</v>
      </c>
    </row>
    <row r="245" spans="1:6">
      <c r="A245" s="3"/>
      <c r="B245" s="20"/>
      <c r="D245" s="29">
        <v>46343</v>
      </c>
      <c r="E245" s="57" t="str">
        <f t="shared" si="3"/>
        <v>火</v>
      </c>
      <c r="F245" s="58">
        <f>VLOOKUP(D245, 休日取得計画実績表!$B$15:$E$745,4, FALSE)</f>
        <v>0</v>
      </c>
    </row>
    <row r="246" spans="1:6">
      <c r="A246" s="3"/>
      <c r="B246" s="20"/>
      <c r="D246" s="29">
        <v>46344</v>
      </c>
      <c r="E246" s="57" t="str">
        <f t="shared" si="3"/>
        <v>水</v>
      </c>
      <c r="F246" s="58">
        <f>VLOOKUP(D246, 休日取得計画実績表!$B$15:$E$745,4, FALSE)</f>
        <v>0</v>
      </c>
    </row>
    <row r="247" spans="1:6">
      <c r="A247" s="3"/>
      <c r="B247" s="20"/>
      <c r="D247" s="29">
        <v>46345</v>
      </c>
      <c r="E247" s="57" t="str">
        <f t="shared" si="3"/>
        <v>木</v>
      </c>
      <c r="F247" s="58">
        <f>VLOOKUP(D247, 休日取得計画実績表!$B$15:$E$745,4, FALSE)</f>
        <v>0</v>
      </c>
    </row>
    <row r="248" spans="1:6">
      <c r="A248" s="3"/>
      <c r="B248" s="20"/>
      <c r="D248" s="29">
        <v>46346</v>
      </c>
      <c r="E248" s="57" t="str">
        <f t="shared" si="3"/>
        <v>金</v>
      </c>
      <c r="F248" s="58">
        <f>VLOOKUP(D248, 休日取得計画実績表!$B$15:$E$745,4, FALSE)</f>
        <v>0</v>
      </c>
    </row>
    <row r="249" spans="1:6">
      <c r="A249" s="3"/>
      <c r="B249" s="20"/>
      <c r="D249" s="29">
        <v>46347</v>
      </c>
      <c r="E249" s="57" t="str">
        <f t="shared" si="3"/>
        <v>土</v>
      </c>
      <c r="F249" s="58" t="str">
        <f>VLOOKUP(D249, 休日取得計画実績表!$B$15:$E$745,4, FALSE)</f>
        <v>現場閉所</v>
      </c>
    </row>
    <row r="250" spans="1:6">
      <c r="A250" s="3"/>
      <c r="B250" s="20"/>
      <c r="D250" s="29">
        <v>46348</v>
      </c>
      <c r="E250" s="57" t="str">
        <f t="shared" si="3"/>
        <v>日</v>
      </c>
      <c r="F250" s="58" t="str">
        <f>VLOOKUP(D250, 休日取得計画実績表!$B$15:$E$745,4, FALSE)</f>
        <v>現場閉所</v>
      </c>
    </row>
    <row r="251" spans="1:6">
      <c r="A251" s="3"/>
      <c r="B251" s="20"/>
      <c r="D251" s="29">
        <v>46349</v>
      </c>
      <c r="E251" s="57" t="str">
        <f t="shared" si="3"/>
        <v>月</v>
      </c>
      <c r="F251" s="58">
        <f>VLOOKUP(D251, 休日取得計画実績表!$B$15:$E$745,4, FALSE)</f>
        <v>0</v>
      </c>
    </row>
    <row r="252" spans="1:6">
      <c r="A252" s="3"/>
      <c r="B252" s="20"/>
      <c r="D252" s="29">
        <v>46350</v>
      </c>
      <c r="E252" s="57" t="str">
        <f t="shared" si="3"/>
        <v>火</v>
      </c>
      <c r="F252" s="58">
        <f>VLOOKUP(D252, 休日取得計画実績表!$B$15:$E$745,4, FALSE)</f>
        <v>0</v>
      </c>
    </row>
    <row r="253" spans="1:6">
      <c r="A253" s="3"/>
      <c r="B253" s="20"/>
      <c r="D253" s="29">
        <v>46351</v>
      </c>
      <c r="E253" s="57" t="str">
        <f t="shared" si="3"/>
        <v>水</v>
      </c>
      <c r="F253" s="58">
        <f>VLOOKUP(D253, 休日取得計画実績表!$B$15:$E$745,4, FALSE)</f>
        <v>0</v>
      </c>
    </row>
    <row r="254" spans="1:6">
      <c r="A254" s="3"/>
      <c r="B254" s="20"/>
      <c r="D254" s="29">
        <v>46352</v>
      </c>
      <c r="E254" s="57" t="str">
        <f t="shared" si="3"/>
        <v>木</v>
      </c>
      <c r="F254" s="58">
        <f>VLOOKUP(D254, 休日取得計画実績表!$B$15:$E$745,4, FALSE)</f>
        <v>0</v>
      </c>
    </row>
    <row r="255" spans="1:6">
      <c r="A255" s="3"/>
      <c r="B255" s="20"/>
      <c r="D255" s="29">
        <v>46353</v>
      </c>
      <c r="E255" s="57" t="str">
        <f t="shared" si="3"/>
        <v>金</v>
      </c>
      <c r="F255" s="58">
        <f>VLOOKUP(D255, 休日取得計画実績表!$B$15:$E$745,4, FALSE)</f>
        <v>0</v>
      </c>
    </row>
    <row r="256" spans="1:6">
      <c r="A256" s="3"/>
      <c r="B256" s="20"/>
      <c r="D256" s="29">
        <v>46354</v>
      </c>
      <c r="E256" s="57" t="str">
        <f t="shared" si="3"/>
        <v>土</v>
      </c>
      <c r="F256" s="58" t="str">
        <f>VLOOKUP(D256, 休日取得計画実績表!$B$15:$E$745,4, FALSE)</f>
        <v>現場閉所</v>
      </c>
    </row>
    <row r="257" spans="1:6">
      <c r="A257" s="3"/>
      <c r="B257" s="20"/>
      <c r="D257" s="29">
        <v>46355</v>
      </c>
      <c r="E257" s="57" t="str">
        <f t="shared" si="3"/>
        <v>日</v>
      </c>
      <c r="F257" s="58" t="str">
        <f>VLOOKUP(D257, 休日取得計画実績表!$B$15:$E$745,4, FALSE)</f>
        <v>現場閉所</v>
      </c>
    </row>
    <row r="258" spans="1:6">
      <c r="A258" s="3"/>
      <c r="B258" s="20"/>
      <c r="D258" s="29">
        <v>46356</v>
      </c>
      <c r="E258" s="57" t="str">
        <f t="shared" si="3"/>
        <v>月</v>
      </c>
      <c r="F258" s="58">
        <f>VLOOKUP(D258, 休日取得計画実績表!$B$15:$E$745,4, FALSE)</f>
        <v>0</v>
      </c>
    </row>
    <row r="259" spans="1:6">
      <c r="A259" s="3"/>
      <c r="B259" s="20"/>
      <c r="D259" s="29">
        <v>46357</v>
      </c>
      <c r="E259" s="57" t="str">
        <f t="shared" si="3"/>
        <v>火</v>
      </c>
      <c r="F259" s="58">
        <f>VLOOKUP(D259, 休日取得計画実績表!$B$15:$E$745,4, FALSE)</f>
        <v>0</v>
      </c>
    </row>
    <row r="260" spans="1:6">
      <c r="A260" s="3"/>
      <c r="B260" s="20"/>
      <c r="D260" s="29">
        <v>46358</v>
      </c>
      <c r="E260" s="57" t="str">
        <f t="shared" si="3"/>
        <v>水</v>
      </c>
      <c r="F260" s="58">
        <f>VLOOKUP(D260, 休日取得計画実績表!$B$15:$E$745,4, FALSE)</f>
        <v>0</v>
      </c>
    </row>
    <row r="261" spans="1:6">
      <c r="A261" s="3"/>
      <c r="B261" s="20"/>
      <c r="D261" s="29">
        <v>46359</v>
      </c>
      <c r="E261" s="57" t="str">
        <f t="shared" si="3"/>
        <v>木</v>
      </c>
      <c r="F261" s="58">
        <f>VLOOKUP(D261, 休日取得計画実績表!$B$15:$E$745,4, FALSE)</f>
        <v>0</v>
      </c>
    </row>
    <row r="262" spans="1:6">
      <c r="A262" s="3"/>
      <c r="B262" s="20"/>
      <c r="D262" s="29">
        <v>46360</v>
      </c>
      <c r="E262" s="57" t="str">
        <f t="shared" si="3"/>
        <v>金</v>
      </c>
      <c r="F262" s="58">
        <f>VLOOKUP(D262, 休日取得計画実績表!$B$15:$E$745,4, FALSE)</f>
        <v>0</v>
      </c>
    </row>
    <row r="263" spans="1:6">
      <c r="A263" s="3"/>
      <c r="B263" s="20"/>
      <c r="D263" s="29">
        <v>46361</v>
      </c>
      <c r="E263" s="57" t="str">
        <f t="shared" si="3"/>
        <v>土</v>
      </c>
      <c r="F263" s="58" t="str">
        <f>VLOOKUP(D263, 休日取得計画実績表!$B$15:$E$745,4, FALSE)</f>
        <v>現場閉所</v>
      </c>
    </row>
    <row r="264" spans="1:6">
      <c r="A264" s="3"/>
      <c r="B264" s="20"/>
      <c r="D264" s="29">
        <v>46362</v>
      </c>
      <c r="E264" s="57" t="str">
        <f t="shared" si="3"/>
        <v>日</v>
      </c>
      <c r="F264" s="58" t="str">
        <f>VLOOKUP(D264, 休日取得計画実績表!$B$15:$E$745,4, FALSE)</f>
        <v>現場閉所</v>
      </c>
    </row>
    <row r="265" spans="1:6">
      <c r="A265" s="3"/>
      <c r="B265" s="20"/>
      <c r="D265" s="29">
        <v>46363</v>
      </c>
      <c r="E265" s="57" t="str">
        <f t="shared" si="3"/>
        <v>月</v>
      </c>
      <c r="F265" s="58">
        <f>VLOOKUP(D265, 休日取得計画実績表!$B$15:$E$745,4, FALSE)</f>
        <v>0</v>
      </c>
    </row>
    <row r="266" spans="1:6">
      <c r="A266" s="3"/>
      <c r="B266" s="20"/>
      <c r="D266" s="29">
        <v>46364</v>
      </c>
      <c r="E266" s="57" t="str">
        <f t="shared" si="3"/>
        <v>火</v>
      </c>
      <c r="F266" s="58">
        <f>VLOOKUP(D266, 休日取得計画実績表!$B$15:$E$745,4, FALSE)</f>
        <v>0</v>
      </c>
    </row>
    <row r="267" spans="1:6">
      <c r="A267" s="3"/>
      <c r="B267" s="20"/>
      <c r="D267" s="29">
        <v>46365</v>
      </c>
      <c r="E267" s="57" t="str">
        <f t="shared" si="3"/>
        <v>水</v>
      </c>
      <c r="F267" s="58">
        <f>VLOOKUP(D267, 休日取得計画実績表!$B$15:$E$745,4, FALSE)</f>
        <v>0</v>
      </c>
    </row>
    <row r="268" spans="1:6">
      <c r="A268" s="3"/>
      <c r="B268" s="20"/>
      <c r="D268" s="29">
        <v>46366</v>
      </c>
      <c r="E268" s="57" t="str">
        <f t="shared" si="3"/>
        <v>木</v>
      </c>
      <c r="F268" s="58">
        <f>VLOOKUP(D268, 休日取得計画実績表!$B$15:$E$745,4, FALSE)</f>
        <v>0</v>
      </c>
    </row>
    <row r="269" spans="1:6">
      <c r="A269" s="3"/>
      <c r="B269" s="20"/>
      <c r="D269" s="29">
        <v>46367</v>
      </c>
      <c r="E269" s="57" t="str">
        <f t="shared" si="3"/>
        <v>金</v>
      </c>
      <c r="F269" s="58">
        <f>VLOOKUP(D269, 休日取得計画実績表!$B$15:$E$745,4, FALSE)</f>
        <v>0</v>
      </c>
    </row>
    <row r="270" spans="1:6">
      <c r="A270" s="3"/>
      <c r="B270" s="20"/>
      <c r="D270" s="29">
        <v>46368</v>
      </c>
      <c r="E270" s="57" t="str">
        <f t="shared" si="3"/>
        <v>土</v>
      </c>
      <c r="F270" s="58" t="str">
        <f>VLOOKUP(D270, 休日取得計画実績表!$B$15:$E$745,4, FALSE)</f>
        <v>現場閉所</v>
      </c>
    </row>
    <row r="271" spans="1:6">
      <c r="A271" s="3"/>
      <c r="B271" s="20"/>
      <c r="D271" s="29">
        <v>46369</v>
      </c>
      <c r="E271" s="57" t="str">
        <f t="shared" si="3"/>
        <v>日</v>
      </c>
      <c r="F271" s="58" t="str">
        <f>VLOOKUP(D271, 休日取得計画実績表!$B$15:$E$745,4, FALSE)</f>
        <v>現場閉所</v>
      </c>
    </row>
    <row r="272" spans="1:6">
      <c r="A272" s="3"/>
      <c r="B272" s="20"/>
      <c r="D272" s="29">
        <v>46370</v>
      </c>
      <c r="E272" s="57" t="str">
        <f t="shared" ref="E272:E335" si="4">IF(D272="","",TEXT(D272,"aaa"))</f>
        <v>月</v>
      </c>
      <c r="F272" s="58">
        <f>VLOOKUP(D272, 休日取得計画実績表!$B$15:$E$745,4, FALSE)</f>
        <v>0</v>
      </c>
    </row>
    <row r="273" spans="1:6">
      <c r="A273" s="3"/>
      <c r="B273" s="20"/>
      <c r="D273" s="29">
        <v>46371</v>
      </c>
      <c r="E273" s="57" t="str">
        <f t="shared" si="4"/>
        <v>火</v>
      </c>
      <c r="F273" s="58">
        <f>VLOOKUP(D273, 休日取得計画実績表!$B$15:$E$745,4, FALSE)</f>
        <v>0</v>
      </c>
    </row>
    <row r="274" spans="1:6">
      <c r="A274" s="3"/>
      <c r="B274" s="20"/>
      <c r="D274" s="29">
        <v>46372</v>
      </c>
      <c r="E274" s="57" t="str">
        <f t="shared" si="4"/>
        <v>水</v>
      </c>
      <c r="F274" s="58">
        <f>VLOOKUP(D274, 休日取得計画実績表!$B$15:$E$745,4, FALSE)</f>
        <v>0</v>
      </c>
    </row>
    <row r="275" spans="1:6">
      <c r="A275" s="3"/>
      <c r="B275" s="20"/>
      <c r="D275" s="29">
        <v>46373</v>
      </c>
      <c r="E275" s="57" t="str">
        <f t="shared" si="4"/>
        <v>木</v>
      </c>
      <c r="F275" s="58">
        <f>VLOOKUP(D275, 休日取得計画実績表!$B$15:$E$745,4, FALSE)</f>
        <v>0</v>
      </c>
    </row>
    <row r="276" spans="1:6">
      <c r="A276" s="3"/>
      <c r="B276" s="20"/>
      <c r="D276" s="29">
        <v>46374</v>
      </c>
      <c r="E276" s="57" t="str">
        <f t="shared" si="4"/>
        <v>金</v>
      </c>
      <c r="F276" s="58">
        <f>VLOOKUP(D276, 休日取得計画実績表!$B$15:$E$745,4, FALSE)</f>
        <v>0</v>
      </c>
    </row>
    <row r="277" spans="1:6">
      <c r="A277" s="3"/>
      <c r="B277" s="20"/>
      <c r="D277" s="29">
        <v>46375</v>
      </c>
      <c r="E277" s="57" t="str">
        <f t="shared" si="4"/>
        <v>土</v>
      </c>
      <c r="F277" s="58" t="str">
        <f>VLOOKUP(D277, 休日取得計画実績表!$B$15:$E$745,4, FALSE)</f>
        <v>現場閉所</v>
      </c>
    </row>
    <row r="278" spans="1:6">
      <c r="A278" s="3"/>
      <c r="B278" s="20"/>
      <c r="D278" s="29">
        <v>46376</v>
      </c>
      <c r="E278" s="57" t="str">
        <f t="shared" si="4"/>
        <v>日</v>
      </c>
      <c r="F278" s="58" t="str">
        <f>VLOOKUP(D278, 休日取得計画実績表!$B$15:$E$745,4, FALSE)</f>
        <v>現場閉所</v>
      </c>
    </row>
    <row r="279" spans="1:6">
      <c r="A279" s="3"/>
      <c r="B279" s="20"/>
      <c r="D279" s="29">
        <v>46377</v>
      </c>
      <c r="E279" s="57" t="str">
        <f t="shared" si="4"/>
        <v>月</v>
      </c>
      <c r="F279" s="58">
        <f>VLOOKUP(D279, 休日取得計画実績表!$B$15:$E$745,4, FALSE)</f>
        <v>0</v>
      </c>
    </row>
    <row r="280" spans="1:6">
      <c r="A280" s="3"/>
      <c r="B280" s="20"/>
      <c r="D280" s="29">
        <v>46378</v>
      </c>
      <c r="E280" s="57" t="str">
        <f t="shared" si="4"/>
        <v>火</v>
      </c>
      <c r="F280" s="58">
        <f>VLOOKUP(D280, 休日取得計画実績表!$B$15:$E$745,4, FALSE)</f>
        <v>0</v>
      </c>
    </row>
    <row r="281" spans="1:6">
      <c r="A281" s="3"/>
      <c r="B281" s="20"/>
      <c r="D281" s="29">
        <v>46379</v>
      </c>
      <c r="E281" s="57" t="str">
        <f t="shared" si="4"/>
        <v>水</v>
      </c>
      <c r="F281" s="58">
        <f>VLOOKUP(D281, 休日取得計画実績表!$B$15:$E$745,4, FALSE)</f>
        <v>0</v>
      </c>
    </row>
    <row r="282" spans="1:6">
      <c r="A282" s="3"/>
      <c r="B282" s="20"/>
      <c r="D282" s="29">
        <v>46380</v>
      </c>
      <c r="E282" s="57" t="str">
        <f t="shared" si="4"/>
        <v>木</v>
      </c>
      <c r="F282" s="58">
        <f>VLOOKUP(D282, 休日取得計画実績表!$B$15:$E$745,4, FALSE)</f>
        <v>0</v>
      </c>
    </row>
    <row r="283" spans="1:6">
      <c r="A283" s="3"/>
      <c r="B283" s="20"/>
      <c r="D283" s="29">
        <v>46381</v>
      </c>
      <c r="E283" s="57" t="str">
        <f t="shared" si="4"/>
        <v>金</v>
      </c>
      <c r="F283" s="58">
        <f>VLOOKUP(D283, 休日取得計画実績表!$B$15:$E$745,4, FALSE)</f>
        <v>0</v>
      </c>
    </row>
    <row r="284" spans="1:6">
      <c r="A284" s="3"/>
      <c r="B284" s="20"/>
      <c r="D284" s="29">
        <v>46382</v>
      </c>
      <c r="E284" s="57" t="str">
        <f t="shared" si="4"/>
        <v>土</v>
      </c>
      <c r="F284" s="58" t="str">
        <f>VLOOKUP(D284, 休日取得計画実績表!$B$15:$E$745,4, FALSE)</f>
        <v>現場閉所</v>
      </c>
    </row>
    <row r="285" spans="1:6">
      <c r="A285" s="3"/>
      <c r="B285" s="20"/>
      <c r="D285" s="29">
        <v>46383</v>
      </c>
      <c r="E285" s="57" t="str">
        <f t="shared" si="4"/>
        <v>日</v>
      </c>
      <c r="F285" s="58" t="str">
        <f>VLOOKUP(D285, 休日取得計画実績表!$B$15:$E$745,4, FALSE)</f>
        <v>現場閉所</v>
      </c>
    </row>
    <row r="286" spans="1:6">
      <c r="A286" s="3"/>
      <c r="B286" s="20"/>
      <c r="D286" s="29">
        <v>46384</v>
      </c>
      <c r="E286" s="57" t="str">
        <f t="shared" si="4"/>
        <v>月</v>
      </c>
      <c r="F286" s="58" t="str">
        <f>VLOOKUP(D286, 休日取得計画実績表!$B$15:$E$745,4, FALSE)</f>
        <v>年末年始</v>
      </c>
    </row>
    <row r="287" spans="1:6">
      <c r="A287" s="3"/>
      <c r="B287" s="20"/>
      <c r="D287" s="29">
        <v>46385</v>
      </c>
      <c r="E287" s="57" t="str">
        <f t="shared" si="4"/>
        <v>火</v>
      </c>
      <c r="F287" s="58" t="str">
        <f>VLOOKUP(D287, 休日取得計画実績表!$B$15:$E$745,4, FALSE)</f>
        <v>年末年始</v>
      </c>
    </row>
    <row r="288" spans="1:6">
      <c r="A288" s="3"/>
      <c r="B288" s="20"/>
      <c r="D288" s="29">
        <v>46386</v>
      </c>
      <c r="E288" s="57" t="str">
        <f t="shared" si="4"/>
        <v>水</v>
      </c>
      <c r="F288" s="58" t="str">
        <f>VLOOKUP(D288, 休日取得計画実績表!$B$15:$E$745,4, FALSE)</f>
        <v>年末年始</v>
      </c>
    </row>
    <row r="289" spans="1:6">
      <c r="A289" s="3"/>
      <c r="B289" s="20"/>
      <c r="D289" s="29">
        <v>46387</v>
      </c>
      <c r="E289" s="57" t="str">
        <f t="shared" si="4"/>
        <v>木</v>
      </c>
      <c r="F289" s="58" t="str">
        <f>VLOOKUP(D289, 休日取得計画実績表!$B$15:$E$745,4, FALSE)</f>
        <v>年末年始</v>
      </c>
    </row>
    <row r="290" spans="1:6">
      <c r="A290" s="3"/>
      <c r="B290" s="20"/>
      <c r="D290" s="29">
        <v>46388</v>
      </c>
      <c r="E290" s="57" t="str">
        <f t="shared" si="4"/>
        <v>金</v>
      </c>
      <c r="F290" s="58" t="str">
        <f>VLOOKUP(D290, 休日取得計画実績表!$B$15:$E$745,4, FALSE)</f>
        <v>年末年始</v>
      </c>
    </row>
    <row r="291" spans="1:6">
      <c r="A291" s="3"/>
      <c r="B291" s="20"/>
      <c r="D291" s="29">
        <v>46389</v>
      </c>
      <c r="E291" s="57" t="str">
        <f t="shared" si="4"/>
        <v>土</v>
      </c>
      <c r="F291" s="58" t="str">
        <f>VLOOKUP(D291, 休日取得計画実績表!$B$15:$E$745,4, FALSE)</f>
        <v>現場閉所</v>
      </c>
    </row>
    <row r="292" spans="1:6">
      <c r="A292" s="3"/>
      <c r="B292" s="20"/>
      <c r="D292" s="29">
        <v>46390</v>
      </c>
      <c r="E292" s="57" t="str">
        <f t="shared" si="4"/>
        <v>日</v>
      </c>
      <c r="F292" s="58" t="str">
        <f>VLOOKUP(D292, 休日取得計画実績表!$B$15:$E$745,4, FALSE)</f>
        <v>現場閉所</v>
      </c>
    </row>
    <row r="293" spans="1:6">
      <c r="A293" s="3"/>
      <c r="B293" s="20"/>
      <c r="D293" s="29">
        <v>46391</v>
      </c>
      <c r="E293" s="57" t="str">
        <f t="shared" si="4"/>
        <v>月</v>
      </c>
      <c r="F293" s="58" t="str">
        <f>VLOOKUP(D293, 休日取得計画実績表!$B$15:$E$745,4, FALSE)</f>
        <v>年末年始</v>
      </c>
    </row>
    <row r="294" spans="1:6">
      <c r="A294" s="3"/>
      <c r="B294" s="20"/>
      <c r="D294" s="29">
        <v>46392</v>
      </c>
      <c r="E294" s="57" t="str">
        <f t="shared" si="4"/>
        <v>火</v>
      </c>
      <c r="F294" s="58">
        <f>VLOOKUP(D294, 休日取得計画実績表!$B$15:$E$745,4, FALSE)</f>
        <v>0</v>
      </c>
    </row>
    <row r="295" spans="1:6">
      <c r="A295" s="3"/>
      <c r="B295" s="20"/>
      <c r="D295" s="29">
        <v>46393</v>
      </c>
      <c r="E295" s="57" t="str">
        <f t="shared" si="4"/>
        <v>水</v>
      </c>
      <c r="F295" s="58">
        <f>VLOOKUP(D295, 休日取得計画実績表!$B$15:$E$745,4, FALSE)</f>
        <v>0</v>
      </c>
    </row>
    <row r="296" spans="1:6">
      <c r="A296" s="3"/>
      <c r="B296" s="20"/>
      <c r="D296" s="29">
        <v>46394</v>
      </c>
      <c r="E296" s="57" t="str">
        <f t="shared" si="4"/>
        <v>木</v>
      </c>
      <c r="F296" s="58">
        <f>VLOOKUP(D296, 休日取得計画実績表!$B$15:$E$745,4, FALSE)</f>
        <v>0</v>
      </c>
    </row>
    <row r="297" spans="1:6">
      <c r="A297" s="3"/>
      <c r="B297" s="20"/>
      <c r="D297" s="29">
        <v>46395</v>
      </c>
      <c r="E297" s="57" t="str">
        <f t="shared" si="4"/>
        <v>金</v>
      </c>
      <c r="F297" s="58">
        <f>VLOOKUP(D297, 休日取得計画実績表!$B$15:$E$745,4, FALSE)</f>
        <v>0</v>
      </c>
    </row>
    <row r="298" spans="1:6">
      <c r="A298" s="3"/>
      <c r="B298" s="20"/>
      <c r="D298" s="29">
        <v>46396</v>
      </c>
      <c r="E298" s="57" t="str">
        <f t="shared" si="4"/>
        <v>土</v>
      </c>
      <c r="F298" s="58" t="str">
        <f>VLOOKUP(D298, 休日取得計画実績表!$B$15:$E$745,4, FALSE)</f>
        <v>現場閉所</v>
      </c>
    </row>
    <row r="299" spans="1:6">
      <c r="A299" s="3"/>
      <c r="B299" s="20"/>
      <c r="D299" s="29">
        <v>46397</v>
      </c>
      <c r="E299" s="57" t="str">
        <f t="shared" si="4"/>
        <v>日</v>
      </c>
      <c r="F299" s="58" t="str">
        <f>VLOOKUP(D299, 休日取得計画実績表!$B$15:$E$745,4, FALSE)</f>
        <v>現場閉所</v>
      </c>
    </row>
    <row r="300" spans="1:6">
      <c r="A300" s="3"/>
      <c r="B300" s="20"/>
      <c r="D300" s="29">
        <v>46398</v>
      </c>
      <c r="E300" s="57" t="str">
        <f t="shared" si="4"/>
        <v>月</v>
      </c>
      <c r="F300" s="58">
        <f>VLOOKUP(D300, 休日取得計画実績表!$B$15:$E$745,4, FALSE)</f>
        <v>0</v>
      </c>
    </row>
    <row r="301" spans="1:6">
      <c r="A301" s="3"/>
      <c r="B301" s="20"/>
      <c r="D301" s="29">
        <v>46399</v>
      </c>
      <c r="E301" s="57" t="str">
        <f t="shared" si="4"/>
        <v>火</v>
      </c>
      <c r="F301" s="58">
        <f>VLOOKUP(D301, 休日取得計画実績表!$B$15:$E$745,4, FALSE)</f>
        <v>0</v>
      </c>
    </row>
    <row r="302" spans="1:6">
      <c r="A302" s="3"/>
      <c r="B302" s="20"/>
      <c r="D302" s="29">
        <v>46400</v>
      </c>
      <c r="E302" s="57" t="str">
        <f t="shared" si="4"/>
        <v>水</v>
      </c>
      <c r="F302" s="58">
        <f>VLOOKUP(D302, 休日取得計画実績表!$B$15:$E$745,4, FALSE)</f>
        <v>0</v>
      </c>
    </row>
    <row r="303" spans="1:6">
      <c r="A303" s="3"/>
      <c r="B303" s="20"/>
      <c r="D303" s="29">
        <v>46401</v>
      </c>
      <c r="E303" s="57" t="str">
        <f t="shared" si="4"/>
        <v>木</v>
      </c>
      <c r="F303" s="58">
        <f>VLOOKUP(D303, 休日取得計画実績表!$B$15:$E$745,4, FALSE)</f>
        <v>0</v>
      </c>
    </row>
    <row r="304" spans="1:6">
      <c r="A304" s="3"/>
      <c r="B304" s="20"/>
      <c r="D304" s="29">
        <v>46402</v>
      </c>
      <c r="E304" s="57" t="str">
        <f t="shared" si="4"/>
        <v>金</v>
      </c>
      <c r="F304" s="58">
        <f>VLOOKUP(D304, 休日取得計画実績表!$B$15:$E$745,4, FALSE)</f>
        <v>0</v>
      </c>
    </row>
    <row r="305" spans="1:6">
      <c r="A305" s="3"/>
      <c r="B305" s="20"/>
      <c r="D305" s="29">
        <v>46403</v>
      </c>
      <c r="E305" s="57" t="str">
        <f t="shared" si="4"/>
        <v>土</v>
      </c>
      <c r="F305" s="58" t="str">
        <f>VLOOKUP(D305, 休日取得計画実績表!$B$15:$E$745,4, FALSE)</f>
        <v>現場閉所</v>
      </c>
    </row>
    <row r="306" spans="1:6">
      <c r="A306" s="3"/>
      <c r="B306" s="20"/>
      <c r="D306" s="29">
        <v>46404</v>
      </c>
      <c r="E306" s="57" t="str">
        <f t="shared" si="4"/>
        <v>日</v>
      </c>
      <c r="F306" s="58" t="str">
        <f>VLOOKUP(D306, 休日取得計画実績表!$B$15:$E$745,4, FALSE)</f>
        <v>現場閉所</v>
      </c>
    </row>
    <row r="307" spans="1:6">
      <c r="A307" s="3"/>
      <c r="B307" s="20"/>
      <c r="D307" s="29">
        <v>46405</v>
      </c>
      <c r="E307" s="57" t="str">
        <f t="shared" si="4"/>
        <v>月</v>
      </c>
      <c r="F307" s="58">
        <f>VLOOKUP(D307, 休日取得計画実績表!$B$15:$E$745,4, FALSE)</f>
        <v>0</v>
      </c>
    </row>
    <row r="308" spans="1:6">
      <c r="A308" s="3"/>
      <c r="B308" s="20"/>
      <c r="D308" s="29">
        <v>46406</v>
      </c>
      <c r="E308" s="57" t="str">
        <f t="shared" si="4"/>
        <v>火</v>
      </c>
      <c r="F308" s="58">
        <f>VLOOKUP(D308, 休日取得計画実績表!$B$15:$E$745,4, FALSE)</f>
        <v>0</v>
      </c>
    </row>
    <row r="309" spans="1:6">
      <c r="A309" s="3"/>
      <c r="B309" s="20"/>
      <c r="D309" s="29">
        <v>46407</v>
      </c>
      <c r="E309" s="57" t="str">
        <f t="shared" si="4"/>
        <v>水</v>
      </c>
      <c r="F309" s="58">
        <f>VLOOKUP(D309, 休日取得計画実績表!$B$15:$E$745,4, FALSE)</f>
        <v>0</v>
      </c>
    </row>
    <row r="310" spans="1:6">
      <c r="A310" s="3"/>
      <c r="B310" s="20"/>
      <c r="D310" s="29">
        <v>46408</v>
      </c>
      <c r="E310" s="57" t="str">
        <f t="shared" si="4"/>
        <v>木</v>
      </c>
      <c r="F310" s="58">
        <f>VLOOKUP(D310, 休日取得計画実績表!$B$15:$E$745,4, FALSE)</f>
        <v>0</v>
      </c>
    </row>
    <row r="311" spans="1:6">
      <c r="A311" s="3"/>
      <c r="B311" s="20"/>
      <c r="D311" s="29">
        <v>46409</v>
      </c>
      <c r="E311" s="57" t="str">
        <f t="shared" si="4"/>
        <v>金</v>
      </c>
      <c r="F311" s="58">
        <f>VLOOKUP(D311, 休日取得計画実績表!$B$15:$E$745,4, FALSE)</f>
        <v>0</v>
      </c>
    </row>
    <row r="312" spans="1:6">
      <c r="A312" s="3"/>
      <c r="B312" s="20"/>
      <c r="D312" s="29">
        <v>46410</v>
      </c>
      <c r="E312" s="57" t="str">
        <f t="shared" si="4"/>
        <v>土</v>
      </c>
      <c r="F312" s="58" t="str">
        <f>VLOOKUP(D312, 休日取得計画実績表!$B$15:$E$745,4, FALSE)</f>
        <v>現場閉所</v>
      </c>
    </row>
    <row r="313" spans="1:6">
      <c r="A313" s="3"/>
      <c r="B313" s="20"/>
      <c r="D313" s="29">
        <v>46411</v>
      </c>
      <c r="E313" s="57" t="str">
        <f t="shared" si="4"/>
        <v>日</v>
      </c>
      <c r="F313" s="58" t="str">
        <f>VLOOKUP(D313, 休日取得計画実績表!$B$15:$E$745,4, FALSE)</f>
        <v>現場閉所</v>
      </c>
    </row>
    <row r="314" spans="1:6">
      <c r="A314" s="3"/>
      <c r="B314" s="20"/>
      <c r="D314" s="29">
        <v>46412</v>
      </c>
      <c r="E314" s="57" t="str">
        <f t="shared" si="4"/>
        <v>月</v>
      </c>
      <c r="F314" s="58">
        <f>VLOOKUP(D314, 休日取得計画実績表!$B$15:$E$745,4, FALSE)</f>
        <v>0</v>
      </c>
    </row>
    <row r="315" spans="1:6">
      <c r="A315" s="3"/>
      <c r="B315" s="20"/>
      <c r="D315" s="29">
        <v>46413</v>
      </c>
      <c r="E315" s="57" t="str">
        <f t="shared" si="4"/>
        <v>火</v>
      </c>
      <c r="F315" s="58">
        <f>VLOOKUP(D315, 休日取得計画実績表!$B$15:$E$745,4, FALSE)</f>
        <v>0</v>
      </c>
    </row>
    <row r="316" spans="1:6">
      <c r="A316" s="3"/>
      <c r="B316" s="20"/>
      <c r="D316" s="29">
        <v>46414</v>
      </c>
      <c r="E316" s="57" t="str">
        <f t="shared" si="4"/>
        <v>水</v>
      </c>
      <c r="F316" s="58">
        <f>VLOOKUP(D316, 休日取得計画実績表!$B$15:$E$745,4, FALSE)</f>
        <v>0</v>
      </c>
    </row>
    <row r="317" spans="1:6">
      <c r="A317" s="3"/>
      <c r="B317" s="20"/>
      <c r="D317" s="29">
        <v>46415</v>
      </c>
      <c r="E317" s="57" t="str">
        <f t="shared" si="4"/>
        <v>木</v>
      </c>
      <c r="F317" s="58">
        <f>VLOOKUP(D317, 休日取得計画実績表!$B$15:$E$745,4, FALSE)</f>
        <v>0</v>
      </c>
    </row>
    <row r="318" spans="1:6">
      <c r="A318" s="3"/>
      <c r="B318" s="20"/>
      <c r="D318" s="29">
        <v>46416</v>
      </c>
      <c r="E318" s="57" t="str">
        <f t="shared" si="4"/>
        <v>金</v>
      </c>
      <c r="F318" s="58">
        <f>VLOOKUP(D318, 休日取得計画実績表!$B$15:$E$745,4, FALSE)</f>
        <v>0</v>
      </c>
    </row>
    <row r="319" spans="1:6">
      <c r="A319" s="3"/>
      <c r="B319" s="20"/>
      <c r="D319" s="29">
        <v>46417</v>
      </c>
      <c r="E319" s="57" t="str">
        <f t="shared" si="4"/>
        <v>土</v>
      </c>
      <c r="F319" s="58" t="str">
        <f>VLOOKUP(D319, 休日取得計画実績表!$B$15:$E$745,4, FALSE)</f>
        <v>現場閉所</v>
      </c>
    </row>
    <row r="320" spans="1:6">
      <c r="A320" s="3"/>
      <c r="B320" s="20"/>
      <c r="D320" s="29">
        <v>46418</v>
      </c>
      <c r="E320" s="57" t="str">
        <f t="shared" si="4"/>
        <v>日</v>
      </c>
      <c r="F320" s="58" t="str">
        <f>VLOOKUP(D320, 休日取得計画実績表!$B$15:$E$745,4, FALSE)</f>
        <v>現場閉所</v>
      </c>
    </row>
    <row r="321" spans="1:6">
      <c r="A321" s="3"/>
      <c r="B321" s="20"/>
      <c r="D321" s="29">
        <v>46419</v>
      </c>
      <c r="E321" s="57" t="str">
        <f t="shared" si="4"/>
        <v>月</v>
      </c>
      <c r="F321" s="58">
        <f>VLOOKUP(D321, 休日取得計画実績表!$B$15:$E$745,4, FALSE)</f>
        <v>0</v>
      </c>
    </row>
    <row r="322" spans="1:6">
      <c r="A322" s="3"/>
      <c r="B322" s="20"/>
      <c r="D322" s="29">
        <v>46420</v>
      </c>
      <c r="E322" s="57" t="str">
        <f t="shared" si="4"/>
        <v>火</v>
      </c>
      <c r="F322" s="58">
        <f>VLOOKUP(D322, 休日取得計画実績表!$B$15:$E$745,4, FALSE)</f>
        <v>0</v>
      </c>
    </row>
    <row r="323" spans="1:6">
      <c r="A323" s="3"/>
      <c r="B323" s="20"/>
      <c r="D323" s="29">
        <v>46421</v>
      </c>
      <c r="E323" s="57" t="str">
        <f t="shared" si="4"/>
        <v>水</v>
      </c>
      <c r="F323" s="58">
        <f>VLOOKUP(D323, 休日取得計画実績表!$B$15:$E$745,4, FALSE)</f>
        <v>0</v>
      </c>
    </row>
    <row r="324" spans="1:6">
      <c r="A324" s="3"/>
      <c r="B324" s="20"/>
      <c r="D324" s="29">
        <v>46422</v>
      </c>
      <c r="E324" s="57" t="str">
        <f t="shared" si="4"/>
        <v>木</v>
      </c>
      <c r="F324" s="58">
        <f>VLOOKUP(D324, 休日取得計画実績表!$B$15:$E$745,4, FALSE)</f>
        <v>0</v>
      </c>
    </row>
    <row r="325" spans="1:6">
      <c r="A325" s="3"/>
      <c r="B325" s="20"/>
      <c r="D325" s="29">
        <v>46423</v>
      </c>
      <c r="E325" s="57" t="str">
        <f t="shared" si="4"/>
        <v>金</v>
      </c>
      <c r="F325" s="58">
        <f>VLOOKUP(D325, 休日取得計画実績表!$B$15:$E$745,4, FALSE)</f>
        <v>0</v>
      </c>
    </row>
    <row r="326" spans="1:6">
      <c r="A326" s="3"/>
      <c r="B326" s="20"/>
      <c r="D326" s="29">
        <v>46424</v>
      </c>
      <c r="E326" s="57" t="str">
        <f t="shared" si="4"/>
        <v>土</v>
      </c>
      <c r="F326" s="58" t="str">
        <f>VLOOKUP(D326, 休日取得計画実績表!$B$15:$E$745,4, FALSE)</f>
        <v>現場閉所</v>
      </c>
    </row>
    <row r="327" spans="1:6">
      <c r="A327" s="3"/>
      <c r="B327" s="20"/>
      <c r="D327" s="29">
        <v>46425</v>
      </c>
      <c r="E327" s="57" t="str">
        <f t="shared" si="4"/>
        <v>日</v>
      </c>
      <c r="F327" s="58" t="str">
        <f>VLOOKUP(D327, 休日取得計画実績表!$B$15:$E$745,4, FALSE)</f>
        <v>現場閉所</v>
      </c>
    </row>
    <row r="328" spans="1:6">
      <c r="A328" s="3"/>
      <c r="B328" s="20"/>
      <c r="D328" s="29">
        <v>46426</v>
      </c>
      <c r="E328" s="57" t="str">
        <f t="shared" si="4"/>
        <v>月</v>
      </c>
      <c r="F328" s="58">
        <f>VLOOKUP(D328, 休日取得計画実績表!$B$15:$E$745,4, FALSE)</f>
        <v>0</v>
      </c>
    </row>
    <row r="329" spans="1:6">
      <c r="A329" s="3"/>
      <c r="B329" s="20"/>
      <c r="D329" s="29">
        <v>46427</v>
      </c>
      <c r="E329" s="57" t="str">
        <f t="shared" si="4"/>
        <v>火</v>
      </c>
      <c r="F329" s="58">
        <f>VLOOKUP(D329, 休日取得計画実績表!$B$15:$E$745,4, FALSE)</f>
        <v>0</v>
      </c>
    </row>
    <row r="330" spans="1:6">
      <c r="A330" s="3"/>
      <c r="B330" s="20"/>
      <c r="D330" s="29">
        <v>46428</v>
      </c>
      <c r="E330" s="57" t="str">
        <f t="shared" si="4"/>
        <v>水</v>
      </c>
      <c r="F330" s="58">
        <f>VLOOKUP(D330, 休日取得計画実績表!$B$15:$E$745,4, FALSE)</f>
        <v>0</v>
      </c>
    </row>
    <row r="331" spans="1:6">
      <c r="A331" s="3"/>
      <c r="B331" s="20"/>
      <c r="D331" s="29">
        <v>46429</v>
      </c>
      <c r="E331" s="57" t="str">
        <f t="shared" si="4"/>
        <v>木</v>
      </c>
      <c r="F331" s="58">
        <f>VLOOKUP(D331, 休日取得計画実績表!$B$15:$E$745,4, FALSE)</f>
        <v>0</v>
      </c>
    </row>
    <row r="332" spans="1:6">
      <c r="A332" s="3"/>
      <c r="B332" s="20"/>
      <c r="D332" s="29">
        <v>46430</v>
      </c>
      <c r="E332" s="57" t="str">
        <f t="shared" si="4"/>
        <v>金</v>
      </c>
      <c r="F332" s="58">
        <f>VLOOKUP(D332, 休日取得計画実績表!$B$15:$E$745,4, FALSE)</f>
        <v>0</v>
      </c>
    </row>
    <row r="333" spans="1:6">
      <c r="A333" s="3"/>
      <c r="B333" s="20"/>
      <c r="D333" s="29">
        <v>46431</v>
      </c>
      <c r="E333" s="57" t="str">
        <f t="shared" si="4"/>
        <v>土</v>
      </c>
      <c r="F333" s="58" t="str">
        <f>VLOOKUP(D333, 休日取得計画実績表!$B$15:$E$745,4, FALSE)</f>
        <v>現場閉所</v>
      </c>
    </row>
    <row r="334" spans="1:6">
      <c r="A334" s="3"/>
      <c r="B334" s="20"/>
      <c r="D334" s="29">
        <v>46432</v>
      </c>
      <c r="E334" s="57" t="str">
        <f t="shared" si="4"/>
        <v>日</v>
      </c>
      <c r="F334" s="58" t="str">
        <f>VLOOKUP(D334, 休日取得計画実績表!$B$15:$E$745,4, FALSE)</f>
        <v>現場閉所</v>
      </c>
    </row>
    <row r="335" spans="1:6">
      <c r="A335" s="3"/>
      <c r="B335" s="20"/>
      <c r="D335" s="29">
        <v>46433</v>
      </c>
      <c r="E335" s="57" t="str">
        <f t="shared" si="4"/>
        <v>月</v>
      </c>
      <c r="F335" s="58">
        <f>VLOOKUP(D335, 休日取得計画実績表!$B$15:$E$745,4, FALSE)</f>
        <v>0</v>
      </c>
    </row>
    <row r="336" spans="1:6">
      <c r="A336" s="3"/>
      <c r="B336" s="20"/>
      <c r="D336" s="29">
        <v>46434</v>
      </c>
      <c r="E336" s="57" t="str">
        <f t="shared" ref="E336:E399" si="5">IF(D336="","",TEXT(D336,"aaa"))</f>
        <v>火</v>
      </c>
      <c r="F336" s="58">
        <f>VLOOKUP(D336, 休日取得計画実績表!$B$15:$E$745,4, FALSE)</f>
        <v>0</v>
      </c>
    </row>
    <row r="337" spans="1:6">
      <c r="A337" s="3"/>
      <c r="B337" s="20"/>
      <c r="D337" s="29">
        <v>46435</v>
      </c>
      <c r="E337" s="57" t="str">
        <f t="shared" si="5"/>
        <v>水</v>
      </c>
      <c r="F337" s="58">
        <f>VLOOKUP(D337, 休日取得計画実績表!$B$15:$E$745,4, FALSE)</f>
        <v>0</v>
      </c>
    </row>
    <row r="338" spans="1:6">
      <c r="A338" s="3"/>
      <c r="B338" s="20"/>
      <c r="D338" s="29">
        <v>46436</v>
      </c>
      <c r="E338" s="57" t="str">
        <f t="shared" si="5"/>
        <v>木</v>
      </c>
      <c r="F338" s="58">
        <f>VLOOKUP(D338, 休日取得計画実績表!$B$15:$E$745,4, FALSE)</f>
        <v>0</v>
      </c>
    </row>
    <row r="339" spans="1:6">
      <c r="A339" s="3"/>
      <c r="B339" s="20"/>
      <c r="D339" s="29">
        <v>46437</v>
      </c>
      <c r="E339" s="57" t="str">
        <f t="shared" si="5"/>
        <v>金</v>
      </c>
      <c r="F339" s="58">
        <f>VLOOKUP(D339, 休日取得計画実績表!$B$15:$E$745,4, FALSE)</f>
        <v>0</v>
      </c>
    </row>
    <row r="340" spans="1:6">
      <c r="A340" s="3"/>
      <c r="B340" s="20"/>
      <c r="D340" s="29">
        <v>46438</v>
      </c>
      <c r="E340" s="57" t="str">
        <f t="shared" si="5"/>
        <v>土</v>
      </c>
      <c r="F340" s="58" t="str">
        <f>VLOOKUP(D340, 休日取得計画実績表!$B$15:$E$745,4, FALSE)</f>
        <v>現場閉所</v>
      </c>
    </row>
    <row r="341" spans="1:6">
      <c r="A341" s="3"/>
      <c r="B341" s="20"/>
      <c r="D341" s="29">
        <v>46439</v>
      </c>
      <c r="E341" s="57" t="str">
        <f t="shared" si="5"/>
        <v>日</v>
      </c>
      <c r="F341" s="58" t="str">
        <f>VLOOKUP(D341, 休日取得計画実績表!$B$15:$E$745,4, FALSE)</f>
        <v>現場閉所</v>
      </c>
    </row>
    <row r="342" spans="1:6">
      <c r="A342" s="3"/>
      <c r="B342" s="20"/>
      <c r="D342" s="29">
        <v>46440</v>
      </c>
      <c r="E342" s="57" t="str">
        <f t="shared" si="5"/>
        <v>月</v>
      </c>
      <c r="F342" s="58">
        <f>VLOOKUP(D342, 休日取得計画実績表!$B$15:$E$745,4, FALSE)</f>
        <v>0</v>
      </c>
    </row>
    <row r="343" spans="1:6">
      <c r="A343" s="3"/>
      <c r="B343" s="20"/>
      <c r="D343" s="29">
        <v>46441</v>
      </c>
      <c r="E343" s="57" t="str">
        <f t="shared" si="5"/>
        <v>火</v>
      </c>
      <c r="F343" s="58">
        <f>VLOOKUP(D343, 休日取得計画実績表!$B$15:$E$745,4, FALSE)</f>
        <v>0</v>
      </c>
    </row>
    <row r="344" spans="1:6">
      <c r="A344" s="3"/>
      <c r="B344" s="20"/>
      <c r="D344" s="29">
        <v>46442</v>
      </c>
      <c r="E344" s="57" t="str">
        <f t="shared" si="5"/>
        <v>水</v>
      </c>
      <c r="F344" s="58">
        <f>VLOOKUP(D344, 休日取得計画実績表!$B$15:$E$745,4, FALSE)</f>
        <v>0</v>
      </c>
    </row>
    <row r="345" spans="1:6">
      <c r="A345" s="3"/>
      <c r="B345" s="20"/>
      <c r="D345" s="29">
        <v>46443</v>
      </c>
      <c r="E345" s="57" t="str">
        <f t="shared" si="5"/>
        <v>木</v>
      </c>
      <c r="F345" s="58">
        <f>VLOOKUP(D345, 休日取得計画実績表!$B$15:$E$745,4, FALSE)</f>
        <v>0</v>
      </c>
    </row>
    <row r="346" spans="1:6">
      <c r="A346" s="3"/>
      <c r="B346" s="20"/>
      <c r="D346" s="29">
        <v>46444</v>
      </c>
      <c r="E346" s="57" t="str">
        <f t="shared" si="5"/>
        <v>金</v>
      </c>
      <c r="F346" s="58">
        <f>VLOOKUP(D346, 休日取得計画実績表!$B$15:$E$745,4, FALSE)</f>
        <v>0</v>
      </c>
    </row>
    <row r="347" spans="1:6">
      <c r="A347" s="3"/>
      <c r="B347" s="20"/>
      <c r="D347" s="29">
        <v>46445</v>
      </c>
      <c r="E347" s="57" t="str">
        <f t="shared" si="5"/>
        <v>土</v>
      </c>
      <c r="F347" s="58" t="str">
        <f>VLOOKUP(D347, 休日取得計画実績表!$B$15:$E$745,4, FALSE)</f>
        <v>現場閉所</v>
      </c>
    </row>
    <row r="348" spans="1:6">
      <c r="A348" s="3"/>
      <c r="B348" s="20"/>
      <c r="D348" s="29">
        <v>46446</v>
      </c>
      <c r="E348" s="57" t="str">
        <f t="shared" si="5"/>
        <v>日</v>
      </c>
      <c r="F348" s="58" t="str">
        <f>VLOOKUP(D348, 休日取得計画実績表!$B$15:$E$745,4, FALSE)</f>
        <v>現場閉所</v>
      </c>
    </row>
    <row r="349" spans="1:6">
      <c r="A349" s="3"/>
      <c r="B349" s="20"/>
      <c r="D349" s="29">
        <v>46447</v>
      </c>
      <c r="E349" s="57" t="str">
        <f t="shared" si="5"/>
        <v>月</v>
      </c>
      <c r="F349" s="58">
        <f>VLOOKUP(D349, 休日取得計画実績表!$B$15:$E$745,4, FALSE)</f>
        <v>0</v>
      </c>
    </row>
    <row r="350" spans="1:6">
      <c r="A350" s="3"/>
      <c r="B350" s="20"/>
      <c r="D350" s="29">
        <v>46448</v>
      </c>
      <c r="E350" s="57" t="str">
        <f t="shared" si="5"/>
        <v>火</v>
      </c>
      <c r="F350" s="58">
        <f>VLOOKUP(D350, 休日取得計画実績表!$B$15:$E$745,4, FALSE)</f>
        <v>0</v>
      </c>
    </row>
    <row r="351" spans="1:6">
      <c r="A351" s="3"/>
      <c r="B351" s="20"/>
      <c r="D351" s="29">
        <v>46449</v>
      </c>
      <c r="E351" s="57" t="str">
        <f t="shared" si="5"/>
        <v>水</v>
      </c>
      <c r="F351" s="58">
        <f>VLOOKUP(D351, 休日取得計画実績表!$B$15:$E$745,4, FALSE)</f>
        <v>0</v>
      </c>
    </row>
    <row r="352" spans="1:6">
      <c r="A352" s="3"/>
      <c r="B352" s="20"/>
      <c r="D352" s="29">
        <v>46450</v>
      </c>
      <c r="E352" s="57" t="str">
        <f t="shared" si="5"/>
        <v>木</v>
      </c>
      <c r="F352" s="58">
        <f>VLOOKUP(D352, 休日取得計画実績表!$B$15:$E$745,4, FALSE)</f>
        <v>0</v>
      </c>
    </row>
    <row r="353" spans="1:6">
      <c r="A353" s="3"/>
      <c r="B353" s="20"/>
      <c r="D353" s="29">
        <v>46451</v>
      </c>
      <c r="E353" s="57" t="str">
        <f t="shared" si="5"/>
        <v>金</v>
      </c>
      <c r="F353" s="58">
        <f>VLOOKUP(D353, 休日取得計画実績表!$B$15:$E$745,4, FALSE)</f>
        <v>0</v>
      </c>
    </row>
    <row r="354" spans="1:6">
      <c r="A354" s="3"/>
      <c r="B354" s="20"/>
      <c r="D354" s="29">
        <v>46452</v>
      </c>
      <c r="E354" s="57" t="str">
        <f t="shared" si="5"/>
        <v>土</v>
      </c>
      <c r="F354" s="58" t="str">
        <f>VLOOKUP(D354, 休日取得計画実績表!$B$15:$E$745,4, FALSE)</f>
        <v>現場閉所</v>
      </c>
    </row>
    <row r="355" spans="1:6">
      <c r="A355" s="3"/>
      <c r="B355" s="20"/>
      <c r="D355" s="29">
        <v>46453</v>
      </c>
      <c r="E355" s="57" t="str">
        <f t="shared" si="5"/>
        <v>日</v>
      </c>
      <c r="F355" s="58" t="str">
        <f>VLOOKUP(D355, 休日取得計画実績表!$B$15:$E$745,4, FALSE)</f>
        <v>現場閉所</v>
      </c>
    </row>
    <row r="356" spans="1:6">
      <c r="A356" s="3"/>
      <c r="B356" s="20"/>
      <c r="D356" s="29">
        <v>46454</v>
      </c>
      <c r="E356" s="57" t="str">
        <f t="shared" si="5"/>
        <v>月</v>
      </c>
      <c r="F356" s="58">
        <f>VLOOKUP(D356, 休日取得計画実績表!$B$15:$E$745,4, FALSE)</f>
        <v>0</v>
      </c>
    </row>
    <row r="357" spans="1:6">
      <c r="A357" s="3"/>
      <c r="B357" s="20"/>
      <c r="D357" s="29">
        <v>46455</v>
      </c>
      <c r="E357" s="57" t="str">
        <f t="shared" si="5"/>
        <v>火</v>
      </c>
      <c r="F357" s="58">
        <f>VLOOKUP(D357, 休日取得計画実績表!$B$15:$E$745,4, FALSE)</f>
        <v>0</v>
      </c>
    </row>
    <row r="358" spans="1:6">
      <c r="A358" s="3"/>
      <c r="B358" s="20"/>
      <c r="D358" s="29">
        <v>46456</v>
      </c>
      <c r="E358" s="57" t="str">
        <f t="shared" si="5"/>
        <v>水</v>
      </c>
      <c r="F358" s="58">
        <f>VLOOKUP(D358, 休日取得計画実績表!$B$15:$E$745,4, FALSE)</f>
        <v>0</v>
      </c>
    </row>
    <row r="359" spans="1:6">
      <c r="A359" s="3"/>
      <c r="B359" s="20"/>
      <c r="D359" s="29">
        <v>46457</v>
      </c>
      <c r="E359" s="57" t="str">
        <f t="shared" si="5"/>
        <v>木</v>
      </c>
      <c r="F359" s="58">
        <f>VLOOKUP(D359, 休日取得計画実績表!$B$15:$E$745,4, FALSE)</f>
        <v>0</v>
      </c>
    </row>
    <row r="360" spans="1:6">
      <c r="A360" s="3"/>
      <c r="B360" s="20"/>
      <c r="D360" s="29">
        <v>46458</v>
      </c>
      <c r="E360" s="57" t="str">
        <f t="shared" si="5"/>
        <v>金</v>
      </c>
      <c r="F360" s="58">
        <f>VLOOKUP(D360, 休日取得計画実績表!$B$15:$E$745,4, FALSE)</f>
        <v>0</v>
      </c>
    </row>
    <row r="361" spans="1:6">
      <c r="A361" s="3"/>
      <c r="B361" s="20"/>
      <c r="D361" s="29">
        <v>46459</v>
      </c>
      <c r="E361" s="57" t="str">
        <f t="shared" si="5"/>
        <v>土</v>
      </c>
      <c r="F361" s="58" t="str">
        <f>VLOOKUP(D361, 休日取得計画実績表!$B$15:$E$745,4, FALSE)</f>
        <v>現場閉所</v>
      </c>
    </row>
    <row r="362" spans="1:6">
      <c r="A362" s="3"/>
      <c r="B362" s="20"/>
      <c r="D362" s="29">
        <v>46460</v>
      </c>
      <c r="E362" s="57" t="str">
        <f t="shared" si="5"/>
        <v>日</v>
      </c>
      <c r="F362" s="58" t="str">
        <f>VLOOKUP(D362, 休日取得計画実績表!$B$15:$E$745,4, FALSE)</f>
        <v>現場閉所</v>
      </c>
    </row>
    <row r="363" spans="1:6">
      <c r="A363" s="3"/>
      <c r="B363" s="20"/>
      <c r="D363" s="29">
        <v>46461</v>
      </c>
      <c r="E363" s="57" t="str">
        <f t="shared" si="5"/>
        <v>月</v>
      </c>
      <c r="F363" s="58">
        <f>VLOOKUP(D363, 休日取得計画実績表!$B$15:$E$745,4, FALSE)</f>
        <v>0</v>
      </c>
    </row>
    <row r="364" spans="1:6">
      <c r="A364" s="3"/>
      <c r="B364" s="20"/>
      <c r="D364" s="29">
        <v>46462</v>
      </c>
      <c r="E364" s="57" t="str">
        <f t="shared" si="5"/>
        <v>火</v>
      </c>
      <c r="F364" s="58">
        <f>VLOOKUP(D364, 休日取得計画実績表!$B$15:$E$745,4, FALSE)</f>
        <v>0</v>
      </c>
    </row>
    <row r="365" spans="1:6">
      <c r="A365" s="3"/>
      <c r="B365" s="20"/>
      <c r="D365" s="29">
        <v>46463</v>
      </c>
      <c r="E365" s="57" t="str">
        <f t="shared" si="5"/>
        <v>水</v>
      </c>
      <c r="F365" s="58">
        <f>VLOOKUP(D365, 休日取得計画実績表!$B$15:$E$745,4, FALSE)</f>
        <v>0</v>
      </c>
    </row>
    <row r="366" spans="1:6">
      <c r="A366" s="3"/>
      <c r="B366" s="20"/>
      <c r="D366" s="29">
        <v>46464</v>
      </c>
      <c r="E366" s="57" t="str">
        <f t="shared" si="5"/>
        <v>木</v>
      </c>
      <c r="F366" s="58">
        <f>VLOOKUP(D366, 休日取得計画実績表!$B$15:$E$745,4, FALSE)</f>
        <v>0</v>
      </c>
    </row>
    <row r="367" spans="1:6">
      <c r="A367" s="3"/>
      <c r="B367" s="20"/>
      <c r="D367" s="29">
        <v>46465</v>
      </c>
      <c r="E367" s="57" t="str">
        <f t="shared" si="5"/>
        <v>金</v>
      </c>
      <c r="F367" s="58">
        <f>VLOOKUP(D367, 休日取得計画実績表!$B$15:$E$745,4, FALSE)</f>
        <v>0</v>
      </c>
    </row>
    <row r="368" spans="1:6">
      <c r="A368" s="3"/>
      <c r="B368" s="20"/>
      <c r="D368" s="29">
        <v>46466</v>
      </c>
      <c r="E368" s="57" t="str">
        <f t="shared" si="5"/>
        <v>土</v>
      </c>
      <c r="F368" s="58" t="str">
        <f>VLOOKUP(D368, 休日取得計画実績表!$B$15:$E$745,4, FALSE)</f>
        <v>現場閉所</v>
      </c>
    </row>
    <row r="369" spans="1:6">
      <c r="A369" s="3"/>
      <c r="B369" s="20"/>
      <c r="D369" s="29">
        <v>46467</v>
      </c>
      <c r="E369" s="57" t="str">
        <f t="shared" si="5"/>
        <v>日</v>
      </c>
      <c r="F369" s="58" t="str">
        <f>VLOOKUP(D369, 休日取得計画実績表!$B$15:$E$745,4, FALSE)</f>
        <v>現場閉所</v>
      </c>
    </row>
    <row r="370" spans="1:6">
      <c r="A370" s="3"/>
      <c r="B370" s="20"/>
      <c r="D370" s="29">
        <v>46468</v>
      </c>
      <c r="E370" s="57" t="str">
        <f t="shared" si="5"/>
        <v>月</v>
      </c>
      <c r="F370" s="58">
        <f>VLOOKUP(D370, 休日取得計画実績表!$B$15:$E$745,4, FALSE)</f>
        <v>0</v>
      </c>
    </row>
    <row r="371" spans="1:6">
      <c r="A371" s="3"/>
      <c r="B371" s="20"/>
      <c r="D371" s="29">
        <v>46469</v>
      </c>
      <c r="E371" s="57" t="str">
        <f t="shared" si="5"/>
        <v>火</v>
      </c>
      <c r="F371" s="58">
        <f>VLOOKUP(D371, 休日取得計画実績表!$B$15:$E$745,4, FALSE)</f>
        <v>0</v>
      </c>
    </row>
    <row r="372" spans="1:6">
      <c r="A372" s="3"/>
      <c r="B372" s="20"/>
      <c r="D372" s="29">
        <v>46470</v>
      </c>
      <c r="E372" s="57" t="str">
        <f t="shared" si="5"/>
        <v>水</v>
      </c>
      <c r="F372" s="58">
        <f>VLOOKUP(D372, 休日取得計画実績表!$B$15:$E$745,4, FALSE)</f>
        <v>0</v>
      </c>
    </row>
    <row r="373" spans="1:6">
      <c r="A373" s="3"/>
      <c r="B373" s="20"/>
      <c r="D373" s="29">
        <v>46471</v>
      </c>
      <c r="E373" s="57" t="str">
        <f t="shared" si="5"/>
        <v>木</v>
      </c>
      <c r="F373" s="58">
        <f>VLOOKUP(D373, 休日取得計画実績表!$B$15:$E$745,4, FALSE)</f>
        <v>0</v>
      </c>
    </row>
    <row r="374" spans="1:6">
      <c r="A374" s="3"/>
      <c r="B374" s="20"/>
      <c r="D374" s="29">
        <v>46472</v>
      </c>
      <c r="E374" s="57" t="str">
        <f t="shared" si="5"/>
        <v>金</v>
      </c>
      <c r="F374" s="58">
        <f>VLOOKUP(D374, 休日取得計画実績表!$B$15:$E$745,4, FALSE)</f>
        <v>0</v>
      </c>
    </row>
    <row r="375" spans="1:6">
      <c r="A375" s="3"/>
      <c r="B375" s="20"/>
      <c r="D375" s="29">
        <v>46473</v>
      </c>
      <c r="E375" s="57" t="str">
        <f t="shared" si="5"/>
        <v>土</v>
      </c>
      <c r="F375" s="58" t="str">
        <f>VLOOKUP(D375, 休日取得計画実績表!$B$15:$E$745,4, FALSE)</f>
        <v>現場閉所</v>
      </c>
    </row>
    <row r="376" spans="1:6">
      <c r="A376" s="3"/>
      <c r="B376" s="20"/>
      <c r="D376" s="29">
        <v>46474</v>
      </c>
      <c r="E376" s="57" t="str">
        <f t="shared" si="5"/>
        <v>日</v>
      </c>
      <c r="F376" s="58" t="str">
        <f>VLOOKUP(D376, 休日取得計画実績表!$B$15:$E$745,4, FALSE)</f>
        <v>現場閉所</v>
      </c>
    </row>
    <row r="377" spans="1:6">
      <c r="A377" s="3"/>
      <c r="B377" s="20"/>
      <c r="D377" s="29">
        <v>46475</v>
      </c>
      <c r="E377" s="57" t="str">
        <f t="shared" si="5"/>
        <v>月</v>
      </c>
      <c r="F377" s="58">
        <f>VLOOKUP(D377, 休日取得計画実績表!$B$15:$E$745,4, FALSE)</f>
        <v>0</v>
      </c>
    </row>
    <row r="378" spans="1:6">
      <c r="A378" s="3"/>
      <c r="B378" s="20"/>
      <c r="D378" s="29">
        <v>46476</v>
      </c>
      <c r="E378" s="57" t="str">
        <f t="shared" si="5"/>
        <v>火</v>
      </c>
      <c r="F378" s="58">
        <f>VLOOKUP(D378, 休日取得計画実績表!$B$15:$E$745,4, FALSE)</f>
        <v>0</v>
      </c>
    </row>
    <row r="379" spans="1:6">
      <c r="A379" s="3"/>
      <c r="B379" s="20"/>
      <c r="D379" s="29">
        <v>46477</v>
      </c>
      <c r="E379" s="57" t="str">
        <f t="shared" si="5"/>
        <v>水</v>
      </c>
      <c r="F379" s="58">
        <f>VLOOKUP(D379, 休日取得計画実績表!$B$15:$E$745,4, FALSE)</f>
        <v>0</v>
      </c>
    </row>
    <row r="380" spans="1:6">
      <c r="A380" s="3"/>
      <c r="B380" s="20"/>
      <c r="D380" s="29">
        <v>46478</v>
      </c>
      <c r="E380" s="57" t="str">
        <f t="shared" si="5"/>
        <v>木</v>
      </c>
      <c r="F380" s="58">
        <f>VLOOKUP(D380, 休日取得計画実績表!$B$15:$E$745,4, FALSE)</f>
        <v>0</v>
      </c>
    </row>
    <row r="381" spans="1:6">
      <c r="A381" s="3"/>
      <c r="B381" s="20"/>
      <c r="D381" s="29">
        <v>46479</v>
      </c>
      <c r="E381" s="57" t="str">
        <f t="shared" si="5"/>
        <v>金</v>
      </c>
      <c r="F381" s="58">
        <f>VLOOKUP(D381, 休日取得計画実績表!$B$15:$E$745,4, FALSE)</f>
        <v>0</v>
      </c>
    </row>
    <row r="382" spans="1:6">
      <c r="A382" s="3"/>
      <c r="B382" s="20"/>
      <c r="D382" s="29">
        <v>46480</v>
      </c>
      <c r="E382" s="57" t="str">
        <f t="shared" si="5"/>
        <v>土</v>
      </c>
      <c r="F382" s="58" t="str">
        <f>VLOOKUP(D382, 休日取得計画実績表!$B$15:$E$745,4, FALSE)</f>
        <v>現場閉所</v>
      </c>
    </row>
    <row r="383" spans="1:6">
      <c r="A383" s="3"/>
      <c r="B383" s="20"/>
      <c r="D383" s="29">
        <v>46481</v>
      </c>
      <c r="E383" s="57" t="str">
        <f t="shared" si="5"/>
        <v>日</v>
      </c>
      <c r="F383" s="58" t="str">
        <f>VLOOKUP(D383, 休日取得計画実績表!$B$15:$E$745,4, FALSE)</f>
        <v>現場閉所</v>
      </c>
    </row>
    <row r="384" spans="1:6">
      <c r="A384" s="3"/>
      <c r="B384" s="20"/>
      <c r="D384" s="29">
        <v>46482</v>
      </c>
      <c r="E384" s="57" t="str">
        <f t="shared" si="5"/>
        <v>月</v>
      </c>
      <c r="F384" s="58">
        <f>VLOOKUP(D384, 休日取得計画実績表!$B$15:$E$745,4, FALSE)</f>
        <v>0</v>
      </c>
    </row>
    <row r="385" spans="1:6">
      <c r="A385" s="3"/>
      <c r="B385" s="20"/>
      <c r="D385" s="29">
        <v>46483</v>
      </c>
      <c r="E385" s="57" t="str">
        <f t="shared" si="5"/>
        <v>火</v>
      </c>
      <c r="F385" s="58">
        <f>VLOOKUP(D385, 休日取得計画実績表!$B$15:$E$745,4, FALSE)</f>
        <v>0</v>
      </c>
    </row>
    <row r="386" spans="1:6">
      <c r="A386" s="3"/>
      <c r="B386" s="20"/>
      <c r="D386" s="29">
        <v>46484</v>
      </c>
      <c r="E386" s="57" t="str">
        <f t="shared" si="5"/>
        <v>水</v>
      </c>
      <c r="F386" s="58">
        <f>VLOOKUP(D386, 休日取得計画実績表!$B$15:$E$745,4, FALSE)</f>
        <v>0</v>
      </c>
    </row>
    <row r="387" spans="1:6">
      <c r="A387" s="3"/>
      <c r="B387" s="20"/>
      <c r="D387" s="29">
        <v>46485</v>
      </c>
      <c r="E387" s="57" t="str">
        <f t="shared" si="5"/>
        <v>木</v>
      </c>
      <c r="F387" s="58">
        <f>VLOOKUP(D387, 休日取得計画実績表!$B$15:$E$745,4, FALSE)</f>
        <v>0</v>
      </c>
    </row>
    <row r="388" spans="1:6">
      <c r="A388" s="3"/>
      <c r="B388" s="20"/>
      <c r="D388" s="29">
        <v>46486</v>
      </c>
      <c r="E388" s="57" t="str">
        <f t="shared" si="5"/>
        <v>金</v>
      </c>
      <c r="F388" s="58">
        <f>VLOOKUP(D388, 休日取得計画実績表!$B$15:$E$745,4, FALSE)</f>
        <v>0</v>
      </c>
    </row>
    <row r="389" spans="1:6">
      <c r="A389" s="3"/>
      <c r="B389" s="20"/>
      <c r="D389" s="29">
        <v>46487</v>
      </c>
      <c r="E389" s="57" t="str">
        <f t="shared" si="5"/>
        <v>土</v>
      </c>
      <c r="F389" s="58" t="str">
        <f>VLOOKUP(D389, 休日取得計画実績表!$B$15:$E$745,4, FALSE)</f>
        <v>現場閉所</v>
      </c>
    </row>
    <row r="390" spans="1:6">
      <c r="A390" s="3"/>
      <c r="B390" s="20"/>
      <c r="D390" s="29">
        <v>46488</v>
      </c>
      <c r="E390" s="57" t="str">
        <f t="shared" si="5"/>
        <v>日</v>
      </c>
      <c r="F390" s="58" t="str">
        <f>VLOOKUP(D390, 休日取得計画実績表!$B$15:$E$745,4, FALSE)</f>
        <v>現場閉所</v>
      </c>
    </row>
    <row r="391" spans="1:6">
      <c r="A391" s="3"/>
      <c r="B391" s="20"/>
      <c r="D391" s="29">
        <v>46489</v>
      </c>
      <c r="E391" s="57" t="str">
        <f t="shared" si="5"/>
        <v>月</v>
      </c>
      <c r="F391" s="58">
        <f>VLOOKUP(D391, 休日取得計画実績表!$B$15:$E$745,4, FALSE)</f>
        <v>0</v>
      </c>
    </row>
    <row r="392" spans="1:6">
      <c r="A392" s="3"/>
      <c r="B392" s="20"/>
      <c r="D392" s="29">
        <v>46490</v>
      </c>
      <c r="E392" s="57" t="str">
        <f t="shared" si="5"/>
        <v>火</v>
      </c>
      <c r="F392" s="58">
        <f>VLOOKUP(D392, 休日取得計画実績表!$B$15:$E$745,4, FALSE)</f>
        <v>0</v>
      </c>
    </row>
    <row r="393" spans="1:6">
      <c r="A393" s="3"/>
      <c r="B393" s="20"/>
      <c r="D393" s="29">
        <v>46491</v>
      </c>
      <c r="E393" s="57" t="str">
        <f t="shared" si="5"/>
        <v>水</v>
      </c>
      <c r="F393" s="58">
        <f>VLOOKUP(D393, 休日取得計画実績表!$B$15:$E$745,4, FALSE)</f>
        <v>0</v>
      </c>
    </row>
    <row r="394" spans="1:6">
      <c r="A394" s="3"/>
      <c r="B394" s="20"/>
      <c r="D394" s="29">
        <v>46492</v>
      </c>
      <c r="E394" s="57" t="str">
        <f t="shared" si="5"/>
        <v>木</v>
      </c>
      <c r="F394" s="58">
        <f>VLOOKUP(D394, 休日取得計画実績表!$B$15:$E$745,4, FALSE)</f>
        <v>0</v>
      </c>
    </row>
    <row r="395" spans="1:6">
      <c r="A395" s="3"/>
      <c r="B395" s="20"/>
      <c r="D395" s="29">
        <v>46493</v>
      </c>
      <c r="E395" s="57" t="str">
        <f t="shared" si="5"/>
        <v>金</v>
      </c>
      <c r="F395" s="58">
        <f>VLOOKUP(D395, 休日取得計画実績表!$B$15:$E$745,4, FALSE)</f>
        <v>0</v>
      </c>
    </row>
    <row r="396" spans="1:6">
      <c r="A396" s="3"/>
      <c r="B396" s="20"/>
      <c r="D396" s="29">
        <v>46494</v>
      </c>
      <c r="E396" s="57" t="str">
        <f t="shared" si="5"/>
        <v>土</v>
      </c>
      <c r="F396" s="58" t="str">
        <f>VLOOKUP(D396, 休日取得計画実績表!$B$15:$E$745,4, FALSE)</f>
        <v>現場閉所</v>
      </c>
    </row>
    <row r="397" spans="1:6">
      <c r="A397" s="3"/>
      <c r="B397" s="20"/>
      <c r="D397" s="29">
        <v>46495</v>
      </c>
      <c r="E397" s="57" t="str">
        <f t="shared" si="5"/>
        <v>日</v>
      </c>
      <c r="F397" s="58" t="str">
        <f>VLOOKUP(D397, 休日取得計画実績表!$B$15:$E$745,4, FALSE)</f>
        <v>現場閉所</v>
      </c>
    </row>
    <row r="398" spans="1:6">
      <c r="A398" s="3"/>
      <c r="B398" s="20"/>
      <c r="D398" s="29">
        <v>46496</v>
      </c>
      <c r="E398" s="57" t="str">
        <f t="shared" si="5"/>
        <v>月</v>
      </c>
      <c r="F398" s="58">
        <f>VLOOKUP(D398, 休日取得計画実績表!$B$15:$E$745,4, FALSE)</f>
        <v>0</v>
      </c>
    </row>
    <row r="399" spans="1:6">
      <c r="A399" s="3"/>
      <c r="B399" s="20"/>
      <c r="D399" s="29">
        <v>46497</v>
      </c>
      <c r="E399" s="57" t="str">
        <f t="shared" si="5"/>
        <v>火</v>
      </c>
      <c r="F399" s="58">
        <f>VLOOKUP(D399, 休日取得計画実績表!$B$15:$E$745,4, FALSE)</f>
        <v>0</v>
      </c>
    </row>
    <row r="400" spans="1:6">
      <c r="A400" s="3"/>
      <c r="B400" s="20"/>
      <c r="D400" s="29">
        <v>46498</v>
      </c>
      <c r="E400" s="57" t="str">
        <f t="shared" ref="E400:E463" si="6">IF(D400="","",TEXT(D400,"aaa"))</f>
        <v>水</v>
      </c>
      <c r="F400" s="58">
        <f>VLOOKUP(D400, 休日取得計画実績表!$B$15:$E$745,4, FALSE)</f>
        <v>0</v>
      </c>
    </row>
    <row r="401" spans="1:6">
      <c r="A401" s="3"/>
      <c r="B401" s="20"/>
      <c r="D401" s="29">
        <v>46499</v>
      </c>
      <c r="E401" s="57" t="str">
        <f t="shared" si="6"/>
        <v>木</v>
      </c>
      <c r="F401" s="58">
        <f>VLOOKUP(D401, 休日取得計画実績表!$B$15:$E$745,4, FALSE)</f>
        <v>0</v>
      </c>
    </row>
    <row r="402" spans="1:6">
      <c r="A402" s="3"/>
      <c r="B402" s="20"/>
      <c r="D402" s="29">
        <v>46500</v>
      </c>
      <c r="E402" s="57" t="str">
        <f t="shared" si="6"/>
        <v>金</v>
      </c>
      <c r="F402" s="58">
        <f>VLOOKUP(D402, 休日取得計画実績表!$B$15:$E$745,4, FALSE)</f>
        <v>0</v>
      </c>
    </row>
    <row r="403" spans="1:6">
      <c r="A403" s="3"/>
      <c r="B403" s="20"/>
      <c r="D403" s="29">
        <v>46501</v>
      </c>
      <c r="E403" s="57" t="str">
        <f t="shared" si="6"/>
        <v>土</v>
      </c>
      <c r="F403" s="58" t="str">
        <f>VLOOKUP(D403, 休日取得計画実績表!$B$15:$E$745,4, FALSE)</f>
        <v>現場閉所</v>
      </c>
    </row>
    <row r="404" spans="1:6">
      <c r="A404" s="3"/>
      <c r="B404" s="20"/>
      <c r="D404" s="29">
        <v>46502</v>
      </c>
      <c r="E404" s="57" t="str">
        <f t="shared" si="6"/>
        <v>日</v>
      </c>
      <c r="F404" s="58" t="str">
        <f>VLOOKUP(D404, 休日取得計画実績表!$B$15:$E$745,4, FALSE)</f>
        <v>現場閉所</v>
      </c>
    </row>
    <row r="405" spans="1:6">
      <c r="A405" s="3"/>
      <c r="B405" s="20"/>
      <c r="D405" s="29">
        <v>46503</v>
      </c>
      <c r="E405" s="57" t="str">
        <f t="shared" si="6"/>
        <v>月</v>
      </c>
      <c r="F405" s="58">
        <f>VLOOKUP(D405, 休日取得計画実績表!$B$15:$E$745,4, FALSE)</f>
        <v>0</v>
      </c>
    </row>
    <row r="406" spans="1:6">
      <c r="A406" s="3"/>
      <c r="B406" s="20"/>
      <c r="D406" s="29">
        <v>46504</v>
      </c>
      <c r="E406" s="57" t="str">
        <f t="shared" si="6"/>
        <v>火</v>
      </c>
      <c r="F406" s="58">
        <f>VLOOKUP(D406, 休日取得計画実績表!$B$15:$E$745,4, FALSE)</f>
        <v>0</v>
      </c>
    </row>
    <row r="407" spans="1:6">
      <c r="A407" s="3"/>
      <c r="B407" s="20"/>
      <c r="D407" s="29">
        <v>46505</v>
      </c>
      <c r="E407" s="57" t="str">
        <f t="shared" si="6"/>
        <v>水</v>
      </c>
      <c r="F407" s="58">
        <f>VLOOKUP(D407, 休日取得計画実績表!$B$15:$E$745,4, FALSE)</f>
        <v>0</v>
      </c>
    </row>
    <row r="408" spans="1:6">
      <c r="A408" s="3"/>
      <c r="B408" s="20"/>
      <c r="D408" s="29">
        <v>46506</v>
      </c>
      <c r="E408" s="57" t="str">
        <f t="shared" si="6"/>
        <v>木</v>
      </c>
      <c r="F408" s="58">
        <f>VLOOKUP(D408, 休日取得計画実績表!$B$15:$E$745,4, FALSE)</f>
        <v>0</v>
      </c>
    </row>
    <row r="409" spans="1:6">
      <c r="A409" s="3"/>
      <c r="B409" s="20"/>
      <c r="D409" s="29">
        <v>46507</v>
      </c>
      <c r="E409" s="57" t="str">
        <f t="shared" si="6"/>
        <v>金</v>
      </c>
      <c r="F409" s="58">
        <f>VLOOKUP(D409, 休日取得計画実績表!$B$15:$E$745,4, FALSE)</f>
        <v>0</v>
      </c>
    </row>
    <row r="410" spans="1:6">
      <c r="A410" s="3"/>
      <c r="B410" s="20"/>
      <c r="D410" s="29">
        <v>46508</v>
      </c>
      <c r="E410" s="57" t="str">
        <f t="shared" si="6"/>
        <v>土</v>
      </c>
      <c r="F410" s="58" t="str">
        <f>VLOOKUP(D410, 休日取得計画実績表!$B$15:$E$745,4, FALSE)</f>
        <v>現場閉所</v>
      </c>
    </row>
    <row r="411" spans="1:6">
      <c r="A411" s="3"/>
      <c r="B411" s="20"/>
      <c r="D411" s="29">
        <v>46509</v>
      </c>
      <c r="E411" s="57" t="str">
        <f t="shared" si="6"/>
        <v>日</v>
      </c>
      <c r="F411" s="58" t="str">
        <f>VLOOKUP(D411, 休日取得計画実績表!$B$15:$E$745,4, FALSE)</f>
        <v>現場閉所</v>
      </c>
    </row>
    <row r="412" spans="1:6">
      <c r="A412" s="3"/>
      <c r="B412" s="20"/>
      <c r="D412" s="29">
        <v>46510</v>
      </c>
      <c r="E412" s="57" t="str">
        <f t="shared" si="6"/>
        <v>月</v>
      </c>
      <c r="F412" s="58">
        <f>VLOOKUP(D412, 休日取得計画実績表!$B$15:$E$745,4, FALSE)</f>
        <v>0</v>
      </c>
    </row>
    <row r="413" spans="1:6">
      <c r="A413" s="3"/>
      <c r="B413" s="20"/>
      <c r="D413" s="29">
        <v>46511</v>
      </c>
      <c r="E413" s="57" t="str">
        <f t="shared" si="6"/>
        <v>火</v>
      </c>
      <c r="F413" s="58">
        <f>VLOOKUP(D413, 休日取得計画実績表!$B$15:$E$745,4, FALSE)</f>
        <v>0</v>
      </c>
    </row>
    <row r="414" spans="1:6">
      <c r="A414" s="3"/>
      <c r="B414" s="20"/>
      <c r="D414" s="29">
        <v>46512</v>
      </c>
      <c r="E414" s="57" t="str">
        <f t="shared" si="6"/>
        <v>水</v>
      </c>
      <c r="F414" s="58">
        <f>VLOOKUP(D414, 休日取得計画実績表!$B$15:$E$745,4, FALSE)</f>
        <v>0</v>
      </c>
    </row>
    <row r="415" spans="1:6">
      <c r="A415" s="3"/>
      <c r="B415" s="20"/>
      <c r="D415" s="29">
        <v>46513</v>
      </c>
      <c r="E415" s="57" t="str">
        <f t="shared" si="6"/>
        <v>木</v>
      </c>
      <c r="F415" s="58">
        <f>VLOOKUP(D415, 休日取得計画実績表!$B$15:$E$745,4, FALSE)</f>
        <v>0</v>
      </c>
    </row>
    <row r="416" spans="1:6">
      <c r="A416" s="3"/>
      <c r="B416" s="20"/>
      <c r="D416" s="29">
        <v>46514</v>
      </c>
      <c r="E416" s="57" t="str">
        <f t="shared" si="6"/>
        <v>金</v>
      </c>
      <c r="F416" s="58">
        <f>VLOOKUP(D416, 休日取得計画実績表!$B$15:$E$745,4, FALSE)</f>
        <v>0</v>
      </c>
    </row>
    <row r="417" spans="1:6">
      <c r="A417" s="3"/>
      <c r="B417" s="20"/>
      <c r="D417" s="29">
        <v>46515</v>
      </c>
      <c r="E417" s="57" t="str">
        <f t="shared" si="6"/>
        <v>土</v>
      </c>
      <c r="F417" s="58" t="str">
        <f>VLOOKUP(D417, 休日取得計画実績表!$B$15:$E$745,4, FALSE)</f>
        <v>現場閉所</v>
      </c>
    </row>
    <row r="418" spans="1:6">
      <c r="A418" s="3"/>
      <c r="B418" s="20"/>
      <c r="D418" s="29">
        <v>46516</v>
      </c>
      <c r="E418" s="57" t="str">
        <f t="shared" si="6"/>
        <v>日</v>
      </c>
      <c r="F418" s="58" t="str">
        <f>VLOOKUP(D418, 休日取得計画実績表!$B$15:$E$745,4, FALSE)</f>
        <v>現場閉所</v>
      </c>
    </row>
    <row r="419" spans="1:6">
      <c r="A419" s="3"/>
      <c r="B419" s="20"/>
      <c r="D419" s="29">
        <v>46517</v>
      </c>
      <c r="E419" s="57" t="str">
        <f t="shared" si="6"/>
        <v>月</v>
      </c>
      <c r="F419" s="58">
        <f>VLOOKUP(D419, 休日取得計画実績表!$B$15:$E$745,4, FALSE)</f>
        <v>0</v>
      </c>
    </row>
    <row r="420" spans="1:6">
      <c r="A420" s="3"/>
      <c r="B420" s="20"/>
      <c r="D420" s="29">
        <v>46518</v>
      </c>
      <c r="E420" s="57" t="str">
        <f t="shared" si="6"/>
        <v>火</v>
      </c>
      <c r="F420" s="58">
        <f>VLOOKUP(D420, 休日取得計画実績表!$B$15:$E$745,4, FALSE)</f>
        <v>0</v>
      </c>
    </row>
    <row r="421" spans="1:6">
      <c r="A421" s="3"/>
      <c r="B421" s="20"/>
      <c r="D421" s="29">
        <v>46519</v>
      </c>
      <c r="E421" s="57" t="str">
        <f t="shared" si="6"/>
        <v>水</v>
      </c>
      <c r="F421" s="58">
        <f>VLOOKUP(D421, 休日取得計画実績表!$B$15:$E$745,4, FALSE)</f>
        <v>0</v>
      </c>
    </row>
    <row r="422" spans="1:6">
      <c r="A422" s="3"/>
      <c r="B422" s="20"/>
      <c r="D422" s="29">
        <v>46520</v>
      </c>
      <c r="E422" s="57" t="str">
        <f t="shared" si="6"/>
        <v>木</v>
      </c>
      <c r="F422" s="58">
        <f>VLOOKUP(D422, 休日取得計画実績表!$B$15:$E$745,4, FALSE)</f>
        <v>0</v>
      </c>
    </row>
    <row r="423" spans="1:6">
      <c r="A423" s="3"/>
      <c r="B423" s="20"/>
      <c r="D423" s="29">
        <v>46521</v>
      </c>
      <c r="E423" s="57" t="str">
        <f t="shared" si="6"/>
        <v>金</v>
      </c>
      <c r="F423" s="58">
        <f>VLOOKUP(D423, 休日取得計画実績表!$B$15:$E$745,4, FALSE)</f>
        <v>0</v>
      </c>
    </row>
    <row r="424" spans="1:6">
      <c r="A424" s="3"/>
      <c r="B424" s="20"/>
      <c r="D424" s="29">
        <v>46522</v>
      </c>
      <c r="E424" s="57" t="str">
        <f t="shared" si="6"/>
        <v>土</v>
      </c>
      <c r="F424" s="58" t="str">
        <f>VLOOKUP(D424, 休日取得計画実績表!$B$15:$E$745,4, FALSE)</f>
        <v>現場閉所</v>
      </c>
    </row>
    <row r="425" spans="1:6">
      <c r="A425" s="3"/>
      <c r="B425" s="20"/>
      <c r="D425" s="29">
        <v>46523</v>
      </c>
      <c r="E425" s="57" t="str">
        <f t="shared" si="6"/>
        <v>日</v>
      </c>
      <c r="F425" s="58" t="str">
        <f>VLOOKUP(D425, 休日取得計画実績表!$B$15:$E$745,4, FALSE)</f>
        <v>現場閉所</v>
      </c>
    </row>
    <row r="426" spans="1:6">
      <c r="A426" s="3"/>
      <c r="B426" s="20"/>
      <c r="D426" s="29">
        <v>46524</v>
      </c>
      <c r="E426" s="57" t="str">
        <f t="shared" si="6"/>
        <v>月</v>
      </c>
      <c r="F426" s="58">
        <f>VLOOKUP(D426, 休日取得計画実績表!$B$15:$E$745,4, FALSE)</f>
        <v>0</v>
      </c>
    </row>
    <row r="427" spans="1:6">
      <c r="A427" s="3"/>
      <c r="B427" s="20"/>
      <c r="D427" s="29">
        <v>46525</v>
      </c>
      <c r="E427" s="57" t="str">
        <f t="shared" si="6"/>
        <v>火</v>
      </c>
      <c r="F427" s="58">
        <f>VLOOKUP(D427, 休日取得計画実績表!$B$15:$E$745,4, FALSE)</f>
        <v>0</v>
      </c>
    </row>
    <row r="428" spans="1:6">
      <c r="A428" s="3"/>
      <c r="B428" s="20"/>
      <c r="D428" s="29">
        <v>46526</v>
      </c>
      <c r="E428" s="57" t="str">
        <f t="shared" si="6"/>
        <v>水</v>
      </c>
      <c r="F428" s="58">
        <f>VLOOKUP(D428, 休日取得計画実績表!$B$15:$E$745,4, FALSE)</f>
        <v>0</v>
      </c>
    </row>
    <row r="429" spans="1:6">
      <c r="A429" s="3"/>
      <c r="B429" s="20"/>
      <c r="D429" s="29">
        <v>46527</v>
      </c>
      <c r="E429" s="57" t="str">
        <f t="shared" si="6"/>
        <v>木</v>
      </c>
      <c r="F429" s="58">
        <f>VLOOKUP(D429, 休日取得計画実績表!$B$15:$E$745,4, FALSE)</f>
        <v>0</v>
      </c>
    </row>
    <row r="430" spans="1:6">
      <c r="A430" s="3"/>
      <c r="B430" s="20"/>
      <c r="D430" s="29">
        <v>46528</v>
      </c>
      <c r="E430" s="57" t="str">
        <f t="shared" si="6"/>
        <v>金</v>
      </c>
      <c r="F430" s="58">
        <f>VLOOKUP(D430, 休日取得計画実績表!$B$15:$E$745,4, FALSE)</f>
        <v>0</v>
      </c>
    </row>
    <row r="431" spans="1:6">
      <c r="A431" s="3"/>
      <c r="B431" s="20"/>
      <c r="D431" s="29">
        <v>46529</v>
      </c>
      <c r="E431" s="57" t="str">
        <f t="shared" si="6"/>
        <v>土</v>
      </c>
      <c r="F431" s="58" t="str">
        <f>VLOOKUP(D431, 休日取得計画実績表!$B$15:$E$745,4, FALSE)</f>
        <v>現場閉所</v>
      </c>
    </row>
    <row r="432" spans="1:6">
      <c r="A432" s="3"/>
      <c r="B432" s="20"/>
      <c r="D432" s="29">
        <v>46530</v>
      </c>
      <c r="E432" s="57" t="str">
        <f t="shared" si="6"/>
        <v>日</v>
      </c>
      <c r="F432" s="58" t="str">
        <f>VLOOKUP(D432, 休日取得計画実績表!$B$15:$E$745,4, FALSE)</f>
        <v>現場閉所</v>
      </c>
    </row>
    <row r="433" spans="1:6">
      <c r="A433" s="3"/>
      <c r="B433" s="20"/>
      <c r="D433" s="29">
        <v>46531</v>
      </c>
      <c r="E433" s="57" t="str">
        <f t="shared" si="6"/>
        <v>月</v>
      </c>
      <c r="F433" s="58">
        <f>VLOOKUP(D433, 休日取得計画実績表!$B$15:$E$745,4, FALSE)</f>
        <v>0</v>
      </c>
    </row>
    <row r="434" spans="1:6">
      <c r="A434" s="3"/>
      <c r="B434" s="20"/>
      <c r="D434" s="29">
        <v>46532</v>
      </c>
      <c r="E434" s="57" t="str">
        <f t="shared" si="6"/>
        <v>火</v>
      </c>
      <c r="F434" s="58">
        <f>VLOOKUP(D434, 休日取得計画実績表!$B$15:$E$745,4, FALSE)</f>
        <v>0</v>
      </c>
    </row>
    <row r="435" spans="1:6">
      <c r="A435" s="3"/>
      <c r="B435" s="20"/>
      <c r="D435" s="29">
        <v>46533</v>
      </c>
      <c r="E435" s="57" t="str">
        <f t="shared" si="6"/>
        <v>水</v>
      </c>
      <c r="F435" s="58">
        <f>VLOOKUP(D435, 休日取得計画実績表!$B$15:$E$745,4, FALSE)</f>
        <v>0</v>
      </c>
    </row>
    <row r="436" spans="1:6">
      <c r="A436" s="3"/>
      <c r="B436" s="20"/>
      <c r="D436" s="29">
        <v>46534</v>
      </c>
      <c r="E436" s="57" t="str">
        <f t="shared" si="6"/>
        <v>木</v>
      </c>
      <c r="F436" s="58">
        <f>VLOOKUP(D436, 休日取得計画実績表!$B$15:$E$745,4, FALSE)</f>
        <v>0</v>
      </c>
    </row>
    <row r="437" spans="1:6">
      <c r="A437" s="3"/>
      <c r="B437" s="20"/>
      <c r="D437" s="29">
        <v>46535</v>
      </c>
      <c r="E437" s="57" t="str">
        <f t="shared" si="6"/>
        <v>金</v>
      </c>
      <c r="F437" s="58">
        <f>VLOOKUP(D437, 休日取得計画実績表!$B$15:$E$745,4, FALSE)</f>
        <v>0</v>
      </c>
    </row>
    <row r="438" spans="1:6">
      <c r="A438" s="3"/>
      <c r="B438" s="20"/>
      <c r="D438" s="29">
        <v>46536</v>
      </c>
      <c r="E438" s="57" t="str">
        <f t="shared" si="6"/>
        <v>土</v>
      </c>
      <c r="F438" s="58" t="str">
        <f>VLOOKUP(D438, 休日取得計画実績表!$B$15:$E$745,4, FALSE)</f>
        <v>現場閉所</v>
      </c>
    </row>
    <row r="439" spans="1:6">
      <c r="A439" s="3"/>
      <c r="B439" s="20"/>
      <c r="D439" s="29">
        <v>46537</v>
      </c>
      <c r="E439" s="57" t="str">
        <f t="shared" si="6"/>
        <v>日</v>
      </c>
      <c r="F439" s="58" t="str">
        <f>VLOOKUP(D439, 休日取得計画実績表!$B$15:$E$745,4, FALSE)</f>
        <v>現場閉所</v>
      </c>
    </row>
    <row r="440" spans="1:6">
      <c r="A440" s="3"/>
      <c r="B440" s="20"/>
      <c r="D440" s="29">
        <v>46538</v>
      </c>
      <c r="E440" s="57" t="str">
        <f t="shared" si="6"/>
        <v>月</v>
      </c>
      <c r="F440" s="58">
        <f>VLOOKUP(D440, 休日取得計画実績表!$B$15:$E$745,4, FALSE)</f>
        <v>0</v>
      </c>
    </row>
    <row r="441" spans="1:6">
      <c r="A441" s="3"/>
      <c r="B441" s="20"/>
      <c r="D441" s="29">
        <v>46539</v>
      </c>
      <c r="E441" s="57" t="str">
        <f t="shared" si="6"/>
        <v>火</v>
      </c>
      <c r="F441" s="58">
        <f>VLOOKUP(D441, 休日取得計画実績表!$B$15:$E$745,4, FALSE)</f>
        <v>0</v>
      </c>
    </row>
    <row r="442" spans="1:6">
      <c r="A442" s="3"/>
      <c r="B442" s="20"/>
      <c r="D442" s="29">
        <v>46540</v>
      </c>
      <c r="E442" s="57" t="str">
        <f t="shared" si="6"/>
        <v>水</v>
      </c>
      <c r="F442" s="58">
        <f>VLOOKUP(D442, 休日取得計画実績表!$B$15:$E$745,4, FALSE)</f>
        <v>0</v>
      </c>
    </row>
    <row r="443" spans="1:6">
      <c r="A443" s="3"/>
      <c r="B443" s="20"/>
      <c r="D443" s="29">
        <v>46541</v>
      </c>
      <c r="E443" s="57" t="str">
        <f t="shared" si="6"/>
        <v>木</v>
      </c>
      <c r="F443" s="58">
        <f>VLOOKUP(D443, 休日取得計画実績表!$B$15:$E$745,4, FALSE)</f>
        <v>0</v>
      </c>
    </row>
    <row r="444" spans="1:6">
      <c r="A444" s="3"/>
      <c r="B444" s="20"/>
      <c r="D444" s="29">
        <v>46542</v>
      </c>
      <c r="E444" s="57" t="str">
        <f t="shared" si="6"/>
        <v>金</v>
      </c>
      <c r="F444" s="58">
        <f>VLOOKUP(D444, 休日取得計画実績表!$B$15:$E$745,4, FALSE)</f>
        <v>0</v>
      </c>
    </row>
    <row r="445" spans="1:6">
      <c r="A445" s="3"/>
      <c r="B445" s="20"/>
      <c r="D445" s="29">
        <v>46543</v>
      </c>
      <c r="E445" s="57" t="str">
        <f t="shared" si="6"/>
        <v>土</v>
      </c>
      <c r="F445" s="58" t="str">
        <f>VLOOKUP(D445, 休日取得計画実績表!$B$15:$E$745,4, FALSE)</f>
        <v>現場閉所</v>
      </c>
    </row>
    <row r="446" spans="1:6">
      <c r="A446" s="3"/>
      <c r="B446" s="20"/>
      <c r="D446" s="29">
        <v>46544</v>
      </c>
      <c r="E446" s="57" t="str">
        <f t="shared" si="6"/>
        <v>日</v>
      </c>
      <c r="F446" s="58" t="str">
        <f>VLOOKUP(D446, 休日取得計画実績表!$B$15:$E$745,4, FALSE)</f>
        <v>現場閉所</v>
      </c>
    </row>
    <row r="447" spans="1:6">
      <c r="A447" s="3"/>
      <c r="B447" s="20"/>
      <c r="D447" s="29">
        <v>46545</v>
      </c>
      <c r="E447" s="57" t="str">
        <f t="shared" si="6"/>
        <v>月</v>
      </c>
      <c r="F447" s="58">
        <f>VLOOKUP(D447, 休日取得計画実績表!$B$15:$E$745,4, FALSE)</f>
        <v>0</v>
      </c>
    </row>
    <row r="448" spans="1:6">
      <c r="A448" s="3"/>
      <c r="B448" s="20"/>
      <c r="D448" s="29">
        <v>46546</v>
      </c>
      <c r="E448" s="57" t="str">
        <f t="shared" si="6"/>
        <v>火</v>
      </c>
      <c r="F448" s="58">
        <f>VLOOKUP(D448, 休日取得計画実績表!$B$15:$E$745,4, FALSE)</f>
        <v>0</v>
      </c>
    </row>
    <row r="449" spans="1:6">
      <c r="A449" s="3"/>
      <c r="B449" s="20"/>
      <c r="D449" s="29">
        <v>46547</v>
      </c>
      <c r="E449" s="57" t="str">
        <f t="shared" si="6"/>
        <v>水</v>
      </c>
      <c r="F449" s="58">
        <f>VLOOKUP(D449, 休日取得計画実績表!$B$15:$E$745,4, FALSE)</f>
        <v>0</v>
      </c>
    </row>
    <row r="450" spans="1:6">
      <c r="A450" s="3"/>
      <c r="B450" s="20"/>
      <c r="D450" s="29">
        <v>46548</v>
      </c>
      <c r="E450" s="57" t="str">
        <f t="shared" si="6"/>
        <v>木</v>
      </c>
      <c r="F450" s="58">
        <f>VLOOKUP(D450, 休日取得計画実績表!$B$15:$E$745,4, FALSE)</f>
        <v>0</v>
      </c>
    </row>
    <row r="451" spans="1:6">
      <c r="A451" s="3"/>
      <c r="B451" s="20"/>
      <c r="D451" s="29">
        <v>46549</v>
      </c>
      <c r="E451" s="57" t="str">
        <f t="shared" si="6"/>
        <v>金</v>
      </c>
      <c r="F451" s="58">
        <f>VLOOKUP(D451, 休日取得計画実績表!$B$15:$E$745,4, FALSE)</f>
        <v>0</v>
      </c>
    </row>
    <row r="452" spans="1:6">
      <c r="A452" s="3"/>
      <c r="B452" s="20"/>
      <c r="D452" s="29">
        <v>46550</v>
      </c>
      <c r="E452" s="57" t="str">
        <f t="shared" si="6"/>
        <v>土</v>
      </c>
      <c r="F452" s="58" t="str">
        <f>VLOOKUP(D452, 休日取得計画実績表!$B$15:$E$745,4, FALSE)</f>
        <v>現場閉所</v>
      </c>
    </row>
    <row r="453" spans="1:6">
      <c r="A453" s="3"/>
      <c r="B453" s="20"/>
      <c r="D453" s="29">
        <v>46551</v>
      </c>
      <c r="E453" s="57" t="str">
        <f t="shared" si="6"/>
        <v>日</v>
      </c>
      <c r="F453" s="58" t="str">
        <f>VLOOKUP(D453, 休日取得計画実績表!$B$15:$E$745,4, FALSE)</f>
        <v>現場閉所</v>
      </c>
    </row>
    <row r="454" spans="1:6">
      <c r="A454" s="3"/>
      <c r="B454" s="20"/>
      <c r="D454" s="29">
        <v>46552</v>
      </c>
      <c r="E454" s="57" t="str">
        <f t="shared" si="6"/>
        <v>月</v>
      </c>
      <c r="F454" s="58">
        <f>VLOOKUP(D454, 休日取得計画実績表!$B$15:$E$745,4, FALSE)</f>
        <v>0</v>
      </c>
    </row>
    <row r="455" spans="1:6">
      <c r="A455" s="3"/>
      <c r="B455" s="20"/>
      <c r="D455" s="29">
        <v>46553</v>
      </c>
      <c r="E455" s="57" t="str">
        <f t="shared" si="6"/>
        <v>火</v>
      </c>
      <c r="F455" s="58">
        <f>VLOOKUP(D455, 休日取得計画実績表!$B$15:$E$745,4, FALSE)</f>
        <v>0</v>
      </c>
    </row>
    <row r="456" spans="1:6">
      <c r="A456" s="3"/>
      <c r="B456" s="20"/>
      <c r="D456" s="29">
        <v>46554</v>
      </c>
      <c r="E456" s="57" t="str">
        <f t="shared" si="6"/>
        <v>水</v>
      </c>
      <c r="F456" s="58">
        <f>VLOOKUP(D456, 休日取得計画実績表!$B$15:$E$745,4, FALSE)</f>
        <v>0</v>
      </c>
    </row>
    <row r="457" spans="1:6">
      <c r="A457" s="3"/>
      <c r="B457" s="20"/>
      <c r="D457" s="29">
        <v>46555</v>
      </c>
      <c r="E457" s="57" t="str">
        <f t="shared" si="6"/>
        <v>木</v>
      </c>
      <c r="F457" s="58">
        <f>VLOOKUP(D457, 休日取得計画実績表!$B$15:$E$745,4, FALSE)</f>
        <v>0</v>
      </c>
    </row>
    <row r="458" spans="1:6">
      <c r="A458" s="3"/>
      <c r="B458" s="20"/>
      <c r="D458" s="29">
        <v>46556</v>
      </c>
      <c r="E458" s="57" t="str">
        <f t="shared" si="6"/>
        <v>金</v>
      </c>
      <c r="F458" s="58">
        <f>VLOOKUP(D458, 休日取得計画実績表!$B$15:$E$745,4, FALSE)</f>
        <v>0</v>
      </c>
    </row>
    <row r="459" spans="1:6">
      <c r="A459" s="3"/>
      <c r="B459" s="20"/>
      <c r="D459" s="29">
        <v>46557</v>
      </c>
      <c r="E459" s="57" t="str">
        <f t="shared" si="6"/>
        <v>土</v>
      </c>
      <c r="F459" s="58" t="str">
        <f>VLOOKUP(D459, 休日取得計画実績表!$B$15:$E$745,4, FALSE)</f>
        <v>現場閉所</v>
      </c>
    </row>
    <row r="460" spans="1:6">
      <c r="A460" s="3"/>
      <c r="B460" s="20"/>
      <c r="D460" s="29">
        <v>46558</v>
      </c>
      <c r="E460" s="57" t="str">
        <f t="shared" si="6"/>
        <v>日</v>
      </c>
      <c r="F460" s="58" t="str">
        <f>VLOOKUP(D460, 休日取得計画実績表!$B$15:$E$745,4, FALSE)</f>
        <v>現場閉所</v>
      </c>
    </row>
    <row r="461" spans="1:6">
      <c r="A461" s="3"/>
      <c r="B461" s="20"/>
      <c r="D461" s="29">
        <v>46559</v>
      </c>
      <c r="E461" s="57" t="str">
        <f t="shared" si="6"/>
        <v>月</v>
      </c>
      <c r="F461" s="58">
        <f>VLOOKUP(D461, 休日取得計画実績表!$B$15:$E$745,4, FALSE)</f>
        <v>0</v>
      </c>
    </row>
    <row r="462" spans="1:6">
      <c r="A462" s="3"/>
      <c r="B462" s="20"/>
      <c r="D462" s="29">
        <v>46560</v>
      </c>
      <c r="E462" s="57" t="str">
        <f t="shared" si="6"/>
        <v>火</v>
      </c>
      <c r="F462" s="58">
        <f>VLOOKUP(D462, 休日取得計画実績表!$B$15:$E$745,4, FALSE)</f>
        <v>0</v>
      </c>
    </row>
    <row r="463" spans="1:6">
      <c r="A463" s="3"/>
      <c r="B463" s="20"/>
      <c r="D463" s="29">
        <v>46561</v>
      </c>
      <c r="E463" s="57" t="str">
        <f t="shared" si="6"/>
        <v>水</v>
      </c>
      <c r="F463" s="58">
        <f>VLOOKUP(D463, 休日取得計画実績表!$B$15:$E$745,4, FALSE)</f>
        <v>0</v>
      </c>
    </row>
    <row r="464" spans="1:6">
      <c r="A464" s="3"/>
      <c r="B464" s="20"/>
      <c r="D464" s="29">
        <v>46562</v>
      </c>
      <c r="E464" s="57" t="str">
        <f t="shared" ref="E464:E527" si="7">IF(D464="","",TEXT(D464,"aaa"))</f>
        <v>木</v>
      </c>
      <c r="F464" s="58">
        <f>VLOOKUP(D464, 休日取得計画実績表!$B$15:$E$745,4, FALSE)</f>
        <v>0</v>
      </c>
    </row>
    <row r="465" spans="1:6">
      <c r="A465" s="3"/>
      <c r="B465" s="20"/>
      <c r="D465" s="29">
        <v>46563</v>
      </c>
      <c r="E465" s="57" t="str">
        <f t="shared" si="7"/>
        <v>金</v>
      </c>
      <c r="F465" s="58">
        <f>VLOOKUP(D465, 休日取得計画実績表!$B$15:$E$745,4, FALSE)</f>
        <v>0</v>
      </c>
    </row>
    <row r="466" spans="1:6">
      <c r="A466" s="3"/>
      <c r="B466" s="20"/>
      <c r="D466" s="29">
        <v>46564</v>
      </c>
      <c r="E466" s="57" t="str">
        <f t="shared" si="7"/>
        <v>土</v>
      </c>
      <c r="F466" s="58" t="str">
        <f>VLOOKUP(D466, 休日取得計画実績表!$B$15:$E$745,4, FALSE)</f>
        <v>現場閉所</v>
      </c>
    </row>
    <row r="467" spans="1:6">
      <c r="A467" s="3"/>
      <c r="B467" s="20"/>
      <c r="D467" s="29">
        <v>46565</v>
      </c>
      <c r="E467" s="57" t="str">
        <f t="shared" si="7"/>
        <v>日</v>
      </c>
      <c r="F467" s="58" t="str">
        <f>VLOOKUP(D467, 休日取得計画実績表!$B$15:$E$745,4, FALSE)</f>
        <v>現場閉所</v>
      </c>
    </row>
    <row r="468" spans="1:6">
      <c r="A468" s="3"/>
      <c r="B468" s="20"/>
      <c r="D468" s="29">
        <v>46566</v>
      </c>
      <c r="E468" s="57" t="str">
        <f t="shared" si="7"/>
        <v>月</v>
      </c>
      <c r="F468" s="58">
        <f>VLOOKUP(D468, 休日取得計画実績表!$B$15:$E$745,4, FALSE)</f>
        <v>0</v>
      </c>
    </row>
    <row r="469" spans="1:6">
      <c r="A469" s="3"/>
      <c r="B469" s="20"/>
      <c r="D469" s="29">
        <v>46567</v>
      </c>
      <c r="E469" s="57" t="str">
        <f t="shared" si="7"/>
        <v>火</v>
      </c>
      <c r="F469" s="58">
        <f>VLOOKUP(D469, 休日取得計画実績表!$B$15:$E$745,4, FALSE)</f>
        <v>0</v>
      </c>
    </row>
    <row r="470" spans="1:6">
      <c r="A470" s="3"/>
      <c r="B470" s="20"/>
      <c r="D470" s="29">
        <v>46568</v>
      </c>
      <c r="E470" s="57" t="str">
        <f t="shared" si="7"/>
        <v>水</v>
      </c>
      <c r="F470" s="58">
        <f>VLOOKUP(D470, 休日取得計画実績表!$B$15:$E$745,4, FALSE)</f>
        <v>0</v>
      </c>
    </row>
    <row r="471" spans="1:6">
      <c r="A471" s="3"/>
      <c r="B471" s="20"/>
      <c r="D471" s="29">
        <v>46569</v>
      </c>
      <c r="E471" s="57" t="str">
        <f t="shared" si="7"/>
        <v>木</v>
      </c>
      <c r="F471" s="58">
        <f>VLOOKUP(D471, 休日取得計画実績表!$B$15:$E$745,4, FALSE)</f>
        <v>0</v>
      </c>
    </row>
    <row r="472" spans="1:6">
      <c r="A472" s="3"/>
      <c r="B472" s="20"/>
      <c r="D472" s="29">
        <v>46570</v>
      </c>
      <c r="E472" s="57" t="str">
        <f t="shared" si="7"/>
        <v>金</v>
      </c>
      <c r="F472" s="58">
        <f>VLOOKUP(D472, 休日取得計画実績表!$B$15:$E$745,4, FALSE)</f>
        <v>0</v>
      </c>
    </row>
    <row r="473" spans="1:6">
      <c r="A473" s="3"/>
      <c r="B473" s="20"/>
      <c r="D473" s="29">
        <v>46571</v>
      </c>
      <c r="E473" s="57" t="str">
        <f t="shared" si="7"/>
        <v>土</v>
      </c>
      <c r="F473" s="58" t="str">
        <f>VLOOKUP(D473, 休日取得計画実績表!$B$15:$E$745,4, FALSE)</f>
        <v>現場閉所</v>
      </c>
    </row>
    <row r="474" spans="1:6">
      <c r="A474" s="3"/>
      <c r="B474" s="20"/>
      <c r="D474" s="29">
        <v>46572</v>
      </c>
      <c r="E474" s="57" t="str">
        <f t="shared" si="7"/>
        <v>日</v>
      </c>
      <c r="F474" s="58" t="str">
        <f>VLOOKUP(D474, 休日取得計画実績表!$B$15:$E$745,4, FALSE)</f>
        <v>現場閉所</v>
      </c>
    </row>
    <row r="475" spans="1:6">
      <c r="A475" s="3"/>
      <c r="B475" s="20"/>
      <c r="D475" s="29">
        <v>46573</v>
      </c>
      <c r="E475" s="57" t="str">
        <f t="shared" si="7"/>
        <v>月</v>
      </c>
      <c r="F475" s="58">
        <f>VLOOKUP(D475, 休日取得計画実績表!$B$15:$E$745,4, FALSE)</f>
        <v>0</v>
      </c>
    </row>
    <row r="476" spans="1:6">
      <c r="A476" s="3"/>
      <c r="B476" s="20"/>
      <c r="D476" s="29">
        <v>46574</v>
      </c>
      <c r="E476" s="57" t="str">
        <f t="shared" si="7"/>
        <v>火</v>
      </c>
      <c r="F476" s="58">
        <f>VLOOKUP(D476, 休日取得計画実績表!$B$15:$E$745,4, FALSE)</f>
        <v>0</v>
      </c>
    </row>
    <row r="477" spans="1:6">
      <c r="A477" s="3"/>
      <c r="B477" s="20"/>
      <c r="D477" s="29">
        <v>46575</v>
      </c>
      <c r="E477" s="57" t="str">
        <f t="shared" si="7"/>
        <v>水</v>
      </c>
      <c r="F477" s="58">
        <f>VLOOKUP(D477, 休日取得計画実績表!$B$15:$E$745,4, FALSE)</f>
        <v>0</v>
      </c>
    </row>
    <row r="478" spans="1:6">
      <c r="A478" s="3"/>
      <c r="B478" s="20"/>
      <c r="D478" s="29">
        <v>46576</v>
      </c>
      <c r="E478" s="57" t="str">
        <f t="shared" si="7"/>
        <v>木</v>
      </c>
      <c r="F478" s="58">
        <f>VLOOKUP(D478, 休日取得計画実績表!$B$15:$E$745,4, FALSE)</f>
        <v>0</v>
      </c>
    </row>
    <row r="479" spans="1:6">
      <c r="A479" s="3"/>
      <c r="B479" s="20"/>
      <c r="D479" s="29">
        <v>46577</v>
      </c>
      <c r="E479" s="57" t="str">
        <f t="shared" si="7"/>
        <v>金</v>
      </c>
      <c r="F479" s="58">
        <f>VLOOKUP(D479, 休日取得計画実績表!$B$15:$E$745,4, FALSE)</f>
        <v>0</v>
      </c>
    </row>
    <row r="480" spans="1:6">
      <c r="A480" s="3"/>
      <c r="B480" s="20"/>
      <c r="D480" s="29">
        <v>46578</v>
      </c>
      <c r="E480" s="57" t="str">
        <f t="shared" si="7"/>
        <v>土</v>
      </c>
      <c r="F480" s="58" t="str">
        <f>VLOOKUP(D480, 休日取得計画実績表!$B$15:$E$745,4, FALSE)</f>
        <v>現場閉所</v>
      </c>
    </row>
    <row r="481" spans="1:6">
      <c r="A481" s="3"/>
      <c r="B481" s="20"/>
      <c r="D481" s="29">
        <v>46579</v>
      </c>
      <c r="E481" s="57" t="str">
        <f t="shared" si="7"/>
        <v>日</v>
      </c>
      <c r="F481" s="58" t="str">
        <f>VLOOKUP(D481, 休日取得計画実績表!$B$15:$E$745,4, FALSE)</f>
        <v>現場閉所</v>
      </c>
    </row>
    <row r="482" spans="1:6">
      <c r="A482" s="3"/>
      <c r="B482" s="20"/>
      <c r="D482" s="29">
        <v>46580</v>
      </c>
      <c r="E482" s="57" t="str">
        <f t="shared" si="7"/>
        <v>月</v>
      </c>
      <c r="F482" s="58" t="str">
        <f>VLOOKUP(D482, 休日取得計画実績表!$B$15:$E$745,4, FALSE)</f>
        <v>一時中止</v>
      </c>
    </row>
    <row r="483" spans="1:6">
      <c r="A483" s="3"/>
      <c r="B483" s="20"/>
      <c r="D483" s="29">
        <v>46581</v>
      </c>
      <c r="E483" s="57" t="str">
        <f t="shared" si="7"/>
        <v>火</v>
      </c>
      <c r="F483" s="58" t="str">
        <f>VLOOKUP(D483, 休日取得計画実績表!$B$15:$E$745,4, FALSE)</f>
        <v>一時中止</v>
      </c>
    </row>
    <row r="484" spans="1:6">
      <c r="A484" s="3"/>
      <c r="B484" s="20"/>
      <c r="D484" s="29">
        <v>46582</v>
      </c>
      <c r="E484" s="57" t="str">
        <f t="shared" si="7"/>
        <v>水</v>
      </c>
      <c r="F484" s="58" t="str">
        <f>VLOOKUP(D484, 休日取得計画実績表!$B$15:$E$745,4, FALSE)</f>
        <v>一時中止</v>
      </c>
    </row>
    <row r="485" spans="1:6">
      <c r="A485" s="3"/>
      <c r="B485" s="20"/>
      <c r="D485" s="29">
        <v>46583</v>
      </c>
      <c r="E485" s="57" t="str">
        <f t="shared" si="7"/>
        <v>木</v>
      </c>
      <c r="F485" s="58" t="str">
        <f>VLOOKUP(D485, 休日取得計画実績表!$B$15:$E$745,4, FALSE)</f>
        <v>一時中止</v>
      </c>
    </row>
    <row r="486" spans="1:6">
      <c r="A486" s="3"/>
      <c r="B486" s="20"/>
      <c r="D486" s="29">
        <v>46584</v>
      </c>
      <c r="E486" s="57" t="str">
        <f t="shared" si="7"/>
        <v>金</v>
      </c>
      <c r="F486" s="58" t="str">
        <f>VLOOKUP(D486, 休日取得計画実績表!$B$15:$E$745,4, FALSE)</f>
        <v>一時中止</v>
      </c>
    </row>
    <row r="487" spans="1:6">
      <c r="A487" s="3"/>
      <c r="B487" s="20"/>
      <c r="D487" s="29">
        <v>46585</v>
      </c>
      <c r="E487" s="57" t="str">
        <f t="shared" si="7"/>
        <v>土</v>
      </c>
      <c r="F487" s="58" t="str">
        <f>VLOOKUP(D487, 休日取得計画実績表!$B$15:$E$745,4, FALSE)</f>
        <v>現場閉所</v>
      </c>
    </row>
    <row r="488" spans="1:6">
      <c r="A488" s="3"/>
      <c r="B488" s="20"/>
      <c r="D488" s="29">
        <v>46586</v>
      </c>
      <c r="E488" s="57" t="str">
        <f t="shared" si="7"/>
        <v>日</v>
      </c>
      <c r="F488" s="58" t="str">
        <f>VLOOKUP(D488, 休日取得計画実績表!$B$15:$E$745,4, FALSE)</f>
        <v>現場閉所</v>
      </c>
    </row>
    <row r="489" spans="1:6">
      <c r="A489" s="3"/>
      <c r="B489" s="20"/>
      <c r="D489" s="29">
        <v>46587</v>
      </c>
      <c r="E489" s="57" t="str">
        <f t="shared" si="7"/>
        <v>月</v>
      </c>
      <c r="F489" s="58">
        <f>VLOOKUP(D489, 休日取得計画実績表!$B$15:$E$745,4, FALSE)</f>
        <v>0</v>
      </c>
    </row>
    <row r="490" spans="1:6">
      <c r="A490" s="3"/>
      <c r="B490" s="20"/>
      <c r="D490" s="29">
        <v>46588</v>
      </c>
      <c r="E490" s="57" t="str">
        <f t="shared" si="7"/>
        <v>火</v>
      </c>
      <c r="F490" s="58">
        <f>VLOOKUP(D490, 休日取得計画実績表!$B$15:$E$745,4, FALSE)</f>
        <v>0</v>
      </c>
    </row>
    <row r="491" spans="1:6">
      <c r="A491" s="3"/>
      <c r="B491" s="20"/>
      <c r="D491" s="29">
        <v>46589</v>
      </c>
      <c r="E491" s="57" t="str">
        <f t="shared" si="7"/>
        <v>水</v>
      </c>
      <c r="F491" s="58">
        <f>VLOOKUP(D491, 休日取得計画実績表!$B$15:$E$745,4, FALSE)</f>
        <v>0</v>
      </c>
    </row>
    <row r="492" spans="1:6">
      <c r="A492" s="3"/>
      <c r="B492" s="20"/>
      <c r="D492" s="29">
        <v>46590</v>
      </c>
      <c r="E492" s="57" t="str">
        <f t="shared" si="7"/>
        <v>木</v>
      </c>
      <c r="F492" s="58">
        <f>VLOOKUP(D492, 休日取得計画実績表!$B$15:$E$745,4, FALSE)</f>
        <v>0</v>
      </c>
    </row>
    <row r="493" spans="1:6">
      <c r="A493" s="3"/>
      <c r="B493" s="20"/>
      <c r="D493" s="29">
        <v>46591</v>
      </c>
      <c r="E493" s="57" t="str">
        <f t="shared" si="7"/>
        <v>金</v>
      </c>
      <c r="F493" s="58">
        <f>VLOOKUP(D493, 休日取得計画実績表!$B$15:$E$745,4, FALSE)</f>
        <v>0</v>
      </c>
    </row>
    <row r="494" spans="1:6">
      <c r="A494" s="3"/>
      <c r="B494" s="20"/>
      <c r="D494" s="29">
        <v>46592</v>
      </c>
      <c r="E494" s="57" t="str">
        <f t="shared" si="7"/>
        <v>土</v>
      </c>
      <c r="F494" s="58" t="str">
        <f>VLOOKUP(D494, 休日取得計画実績表!$B$15:$E$745,4, FALSE)</f>
        <v>現場閉所</v>
      </c>
    </row>
    <row r="495" spans="1:6">
      <c r="A495" s="3"/>
      <c r="B495" s="20"/>
      <c r="D495" s="29">
        <v>46593</v>
      </c>
      <c r="E495" s="57" t="str">
        <f t="shared" si="7"/>
        <v>日</v>
      </c>
      <c r="F495" s="58" t="str">
        <f>VLOOKUP(D495, 休日取得計画実績表!$B$15:$E$745,4, FALSE)</f>
        <v>現場閉所</v>
      </c>
    </row>
    <row r="496" spans="1:6">
      <c r="A496" s="3"/>
      <c r="B496" s="20"/>
      <c r="D496" s="29">
        <v>46594</v>
      </c>
      <c r="E496" s="57" t="str">
        <f t="shared" si="7"/>
        <v>月</v>
      </c>
      <c r="F496" s="58">
        <f>VLOOKUP(D496, 休日取得計画実績表!$B$15:$E$745,4, FALSE)</f>
        <v>0</v>
      </c>
    </row>
    <row r="497" spans="1:6">
      <c r="A497" s="3"/>
      <c r="B497" s="20"/>
      <c r="D497" s="29">
        <v>46595</v>
      </c>
      <c r="E497" s="57" t="str">
        <f t="shared" si="7"/>
        <v>火</v>
      </c>
      <c r="F497" s="58">
        <f>VLOOKUP(D497, 休日取得計画実績表!$B$15:$E$745,4, FALSE)</f>
        <v>0</v>
      </c>
    </row>
    <row r="498" spans="1:6">
      <c r="A498" s="3"/>
      <c r="B498" s="20"/>
      <c r="D498" s="29">
        <v>46596</v>
      </c>
      <c r="E498" s="57" t="str">
        <f t="shared" si="7"/>
        <v>水</v>
      </c>
      <c r="F498" s="58">
        <f>VLOOKUP(D498, 休日取得計画実績表!$B$15:$E$745,4, FALSE)</f>
        <v>0</v>
      </c>
    </row>
    <row r="499" spans="1:6">
      <c r="A499" s="3"/>
      <c r="B499" s="20"/>
      <c r="D499" s="29">
        <v>46597</v>
      </c>
      <c r="E499" s="57" t="str">
        <f t="shared" si="7"/>
        <v>木</v>
      </c>
      <c r="F499" s="58">
        <f>VLOOKUP(D499, 休日取得計画実績表!$B$15:$E$745,4, FALSE)</f>
        <v>0</v>
      </c>
    </row>
    <row r="500" spans="1:6">
      <c r="A500" s="3"/>
      <c r="B500" s="20"/>
      <c r="D500" s="29">
        <v>46598</v>
      </c>
      <c r="E500" s="57" t="str">
        <f t="shared" si="7"/>
        <v>金</v>
      </c>
      <c r="F500" s="58">
        <f>VLOOKUP(D500, 休日取得計画実績表!$B$15:$E$745,4, FALSE)</f>
        <v>0</v>
      </c>
    </row>
    <row r="501" spans="1:6">
      <c r="A501" s="3"/>
      <c r="B501" s="20"/>
      <c r="D501" s="29">
        <v>46599</v>
      </c>
      <c r="E501" s="57" t="str">
        <f t="shared" si="7"/>
        <v>土</v>
      </c>
      <c r="F501" s="58" t="str">
        <f>VLOOKUP(D501, 休日取得計画実績表!$B$15:$E$745,4, FALSE)</f>
        <v>現場閉所</v>
      </c>
    </row>
    <row r="502" spans="1:6">
      <c r="A502" s="3"/>
      <c r="B502" s="20"/>
      <c r="D502" s="29">
        <v>46600</v>
      </c>
      <c r="E502" s="57" t="str">
        <f t="shared" si="7"/>
        <v>日</v>
      </c>
      <c r="F502" s="58" t="str">
        <f>VLOOKUP(D502, 休日取得計画実績表!$B$15:$E$745,4, FALSE)</f>
        <v>現場閉所</v>
      </c>
    </row>
    <row r="503" spans="1:6">
      <c r="A503" s="3"/>
      <c r="B503" s="20"/>
      <c r="D503" s="29">
        <v>46601</v>
      </c>
      <c r="E503" s="57" t="str">
        <f t="shared" si="7"/>
        <v>月</v>
      </c>
      <c r="F503" s="58">
        <f>VLOOKUP(D503, 休日取得計画実績表!$B$15:$E$745,4, FALSE)</f>
        <v>0</v>
      </c>
    </row>
    <row r="504" spans="1:6">
      <c r="A504" s="3"/>
      <c r="B504" s="20"/>
      <c r="D504" s="29">
        <v>46602</v>
      </c>
      <c r="E504" s="57" t="str">
        <f t="shared" si="7"/>
        <v>火</v>
      </c>
      <c r="F504" s="58">
        <f>VLOOKUP(D504, 休日取得計画実績表!$B$15:$E$745,4, FALSE)</f>
        <v>0</v>
      </c>
    </row>
    <row r="505" spans="1:6">
      <c r="A505" s="3"/>
      <c r="B505" s="20"/>
      <c r="D505" s="29">
        <v>46603</v>
      </c>
      <c r="E505" s="57" t="str">
        <f t="shared" si="7"/>
        <v>水</v>
      </c>
      <c r="F505" s="58">
        <f>VLOOKUP(D505, 休日取得計画実績表!$B$15:$E$745,4, FALSE)</f>
        <v>0</v>
      </c>
    </row>
    <row r="506" spans="1:6">
      <c r="A506" s="3"/>
      <c r="B506" s="20"/>
      <c r="D506" s="29">
        <v>46604</v>
      </c>
      <c r="E506" s="57" t="str">
        <f t="shared" si="7"/>
        <v>木</v>
      </c>
      <c r="F506" s="58">
        <f>VLOOKUP(D506, 休日取得計画実績表!$B$15:$E$745,4, FALSE)</f>
        <v>0</v>
      </c>
    </row>
    <row r="507" spans="1:6">
      <c r="A507" s="3"/>
      <c r="B507" s="20"/>
      <c r="D507" s="29">
        <v>46605</v>
      </c>
      <c r="E507" s="57" t="str">
        <f t="shared" si="7"/>
        <v>金</v>
      </c>
      <c r="F507" s="58">
        <f>VLOOKUP(D507, 休日取得計画実績表!$B$15:$E$745,4, FALSE)</f>
        <v>0</v>
      </c>
    </row>
    <row r="508" spans="1:6">
      <c r="A508" s="3"/>
      <c r="B508" s="20"/>
      <c r="D508" s="29">
        <v>46606</v>
      </c>
      <c r="E508" s="57" t="str">
        <f t="shared" si="7"/>
        <v>土</v>
      </c>
      <c r="F508" s="58" t="str">
        <f>VLOOKUP(D508, 休日取得計画実績表!$B$15:$E$745,4, FALSE)</f>
        <v>現場閉所</v>
      </c>
    </row>
    <row r="509" spans="1:6">
      <c r="A509" s="3"/>
      <c r="B509" s="20"/>
      <c r="D509" s="29">
        <v>46607</v>
      </c>
      <c r="E509" s="57" t="str">
        <f t="shared" si="7"/>
        <v>日</v>
      </c>
      <c r="F509" s="58" t="str">
        <f>VLOOKUP(D509, 休日取得計画実績表!$B$15:$E$745,4, FALSE)</f>
        <v>現場閉所</v>
      </c>
    </row>
    <row r="510" spans="1:6">
      <c r="A510" s="3"/>
      <c r="B510" s="20"/>
      <c r="D510" s="29">
        <v>46608</v>
      </c>
      <c r="E510" s="57" t="str">
        <f t="shared" si="7"/>
        <v>月</v>
      </c>
      <c r="F510" s="58">
        <f>VLOOKUP(D510, 休日取得計画実績表!$B$15:$E$745,4, FALSE)</f>
        <v>0</v>
      </c>
    </row>
    <row r="511" spans="1:6">
      <c r="A511" s="3"/>
      <c r="B511" s="20"/>
      <c r="D511" s="29">
        <v>46609</v>
      </c>
      <c r="E511" s="57" t="str">
        <f t="shared" si="7"/>
        <v>火</v>
      </c>
      <c r="F511" s="58">
        <f>VLOOKUP(D511, 休日取得計画実績表!$B$15:$E$745,4, FALSE)</f>
        <v>0</v>
      </c>
    </row>
    <row r="512" spans="1:6">
      <c r="A512" s="3"/>
      <c r="B512" s="20"/>
      <c r="D512" s="29">
        <v>46610</v>
      </c>
      <c r="E512" s="57" t="str">
        <f t="shared" si="7"/>
        <v>水</v>
      </c>
      <c r="F512" s="58">
        <f>VLOOKUP(D512, 休日取得計画実績表!$B$15:$E$745,4, FALSE)</f>
        <v>0</v>
      </c>
    </row>
    <row r="513" spans="1:6">
      <c r="A513" s="3"/>
      <c r="B513" s="20"/>
      <c r="D513" s="29">
        <v>46611</v>
      </c>
      <c r="E513" s="57" t="str">
        <f t="shared" si="7"/>
        <v>木</v>
      </c>
      <c r="F513" s="58">
        <f>VLOOKUP(D513, 休日取得計画実績表!$B$15:$E$745,4, FALSE)</f>
        <v>0</v>
      </c>
    </row>
    <row r="514" spans="1:6">
      <c r="A514" s="3"/>
      <c r="B514" s="20"/>
      <c r="D514" s="29">
        <v>46612</v>
      </c>
      <c r="E514" s="57" t="str">
        <f t="shared" si="7"/>
        <v>金</v>
      </c>
      <c r="F514" s="58">
        <f>VLOOKUP(D514, 休日取得計画実績表!$B$15:$E$745,4, FALSE)</f>
        <v>0</v>
      </c>
    </row>
    <row r="515" spans="1:6">
      <c r="A515" s="3"/>
      <c r="B515" s="20"/>
      <c r="D515" s="29">
        <v>46613</v>
      </c>
      <c r="E515" s="57" t="str">
        <f t="shared" si="7"/>
        <v>土</v>
      </c>
      <c r="F515" s="58">
        <f>VLOOKUP(D515, 休日取得計画実績表!$B$15:$E$745,4, FALSE)</f>
        <v>0</v>
      </c>
    </row>
    <row r="516" spans="1:6">
      <c r="A516" s="3"/>
      <c r="B516" s="20"/>
      <c r="D516" s="29">
        <v>46614</v>
      </c>
      <c r="E516" s="57" t="str">
        <f t="shared" si="7"/>
        <v>日</v>
      </c>
      <c r="F516" s="58" t="str">
        <f>VLOOKUP(D516, 休日取得計画実績表!$B$15:$E$745,4, FALSE)</f>
        <v>現場閉所</v>
      </c>
    </row>
    <row r="517" spans="1:6">
      <c r="A517" s="3"/>
      <c r="B517" s="20"/>
      <c r="D517" s="29">
        <v>46615</v>
      </c>
      <c r="E517" s="57" t="str">
        <f t="shared" si="7"/>
        <v>月</v>
      </c>
      <c r="F517" s="58">
        <f>VLOOKUP(D517, 休日取得計画実績表!$B$15:$E$745,4, FALSE)</f>
        <v>0</v>
      </c>
    </row>
    <row r="518" spans="1:6">
      <c r="A518" s="3"/>
      <c r="B518" s="20"/>
      <c r="D518" s="29">
        <v>46616</v>
      </c>
      <c r="E518" s="57" t="str">
        <f t="shared" si="7"/>
        <v>火</v>
      </c>
      <c r="F518" s="58">
        <f>VLOOKUP(D518, 休日取得計画実績表!$B$15:$E$745,4, FALSE)</f>
        <v>0</v>
      </c>
    </row>
    <row r="519" spans="1:6">
      <c r="A519" s="3"/>
      <c r="B519" s="20"/>
      <c r="D519" s="29">
        <v>46617</v>
      </c>
      <c r="E519" s="57" t="str">
        <f t="shared" si="7"/>
        <v>水</v>
      </c>
      <c r="F519" s="58">
        <f>VLOOKUP(D519, 休日取得計画実績表!$B$15:$E$745,4, FALSE)</f>
        <v>0</v>
      </c>
    </row>
    <row r="520" spans="1:6">
      <c r="A520" s="3"/>
      <c r="B520" s="20"/>
      <c r="D520" s="29">
        <v>46618</v>
      </c>
      <c r="E520" s="57" t="str">
        <f t="shared" si="7"/>
        <v>木</v>
      </c>
      <c r="F520" s="58">
        <f>VLOOKUP(D520, 休日取得計画実績表!$B$15:$E$745,4, FALSE)</f>
        <v>0</v>
      </c>
    </row>
    <row r="521" spans="1:6">
      <c r="A521" s="3"/>
      <c r="B521" s="20"/>
      <c r="D521" s="29">
        <v>46619</v>
      </c>
      <c r="E521" s="57" t="str">
        <f t="shared" si="7"/>
        <v>金</v>
      </c>
      <c r="F521" s="58">
        <f>VLOOKUP(D521, 休日取得計画実績表!$B$15:$E$745,4, FALSE)</f>
        <v>0</v>
      </c>
    </row>
    <row r="522" spans="1:6">
      <c r="A522" s="3"/>
      <c r="B522" s="20"/>
      <c r="D522" s="29">
        <v>46620</v>
      </c>
      <c r="E522" s="57" t="str">
        <f t="shared" si="7"/>
        <v>土</v>
      </c>
      <c r="F522" s="58">
        <f>VLOOKUP(D522, 休日取得計画実績表!$B$15:$E$745,4, FALSE)</f>
        <v>0</v>
      </c>
    </row>
    <row r="523" spans="1:6">
      <c r="A523" s="3"/>
      <c r="B523" s="20"/>
      <c r="D523" s="29">
        <v>46621</v>
      </c>
      <c r="E523" s="57" t="str">
        <f t="shared" si="7"/>
        <v>日</v>
      </c>
      <c r="F523" s="58">
        <f>VLOOKUP(D523, 休日取得計画実績表!$B$15:$E$745,4, FALSE)</f>
        <v>0</v>
      </c>
    </row>
    <row r="524" spans="1:6">
      <c r="A524" s="3"/>
      <c r="B524" s="20"/>
      <c r="D524" s="29">
        <v>46622</v>
      </c>
      <c r="E524" s="57" t="str">
        <f t="shared" si="7"/>
        <v>月</v>
      </c>
      <c r="F524" s="58">
        <f>VLOOKUP(D524, 休日取得計画実績表!$B$15:$E$745,4, FALSE)</f>
        <v>0</v>
      </c>
    </row>
    <row r="525" spans="1:6">
      <c r="A525" s="3"/>
      <c r="B525" s="20"/>
      <c r="D525" s="29">
        <v>46623</v>
      </c>
      <c r="E525" s="57" t="str">
        <f t="shared" si="7"/>
        <v>火</v>
      </c>
      <c r="F525" s="58">
        <f>VLOOKUP(D525, 休日取得計画実績表!$B$15:$E$745,4, FALSE)</f>
        <v>0</v>
      </c>
    </row>
    <row r="526" spans="1:6">
      <c r="A526" s="3"/>
      <c r="B526" s="20"/>
      <c r="D526" s="29">
        <v>46624</v>
      </c>
      <c r="E526" s="57" t="str">
        <f t="shared" si="7"/>
        <v>水</v>
      </c>
      <c r="F526" s="58">
        <f>VLOOKUP(D526, 休日取得計画実績表!$B$15:$E$745,4, FALSE)</f>
        <v>0</v>
      </c>
    </row>
    <row r="527" spans="1:6">
      <c r="A527" s="3"/>
      <c r="B527" s="20"/>
      <c r="D527" s="29">
        <v>46625</v>
      </c>
      <c r="E527" s="57" t="str">
        <f t="shared" si="7"/>
        <v>木</v>
      </c>
      <c r="F527" s="58">
        <f>VLOOKUP(D527, 休日取得計画実績表!$B$15:$E$745,4, FALSE)</f>
        <v>0</v>
      </c>
    </row>
    <row r="528" spans="1:6">
      <c r="A528" s="3"/>
      <c r="B528" s="20"/>
      <c r="D528" s="29">
        <v>46626</v>
      </c>
      <c r="E528" s="57" t="str">
        <f t="shared" ref="E528:E591" si="8">IF(D528="","",TEXT(D528,"aaa"))</f>
        <v>金</v>
      </c>
      <c r="F528" s="58">
        <f>VLOOKUP(D528, 休日取得計画実績表!$B$15:$E$745,4, FALSE)</f>
        <v>0</v>
      </c>
    </row>
    <row r="529" spans="1:6">
      <c r="A529" s="3"/>
      <c r="B529" s="20"/>
      <c r="D529" s="29">
        <v>46627</v>
      </c>
      <c r="E529" s="57" t="str">
        <f t="shared" si="8"/>
        <v>土</v>
      </c>
      <c r="F529" s="58">
        <f>VLOOKUP(D529, 休日取得計画実績表!$B$15:$E$745,4, FALSE)</f>
        <v>0</v>
      </c>
    </row>
    <row r="530" spans="1:6">
      <c r="A530" s="3"/>
      <c r="B530" s="20"/>
      <c r="D530" s="29">
        <v>46628</v>
      </c>
      <c r="E530" s="57" t="str">
        <f t="shared" si="8"/>
        <v>日</v>
      </c>
      <c r="F530" s="58" t="str">
        <f>VLOOKUP(D530, 休日取得計画実績表!$B$15:$E$745,4, FALSE)</f>
        <v>現場閉所</v>
      </c>
    </row>
    <row r="531" spans="1:6">
      <c r="A531" s="3"/>
      <c r="B531" s="20"/>
      <c r="D531" s="29">
        <v>46629</v>
      </c>
      <c r="E531" s="57" t="str">
        <f t="shared" si="8"/>
        <v>月</v>
      </c>
      <c r="F531" s="58">
        <f>VLOOKUP(D531, 休日取得計画実績表!$B$15:$E$745,4, FALSE)</f>
        <v>0</v>
      </c>
    </row>
    <row r="532" spans="1:6">
      <c r="A532" s="3"/>
      <c r="B532" s="20"/>
      <c r="D532" s="29">
        <v>46630</v>
      </c>
      <c r="E532" s="57" t="str">
        <f t="shared" si="8"/>
        <v>火</v>
      </c>
      <c r="F532" s="58">
        <f>VLOOKUP(D532, 休日取得計画実績表!$B$15:$E$745,4, FALSE)</f>
        <v>0</v>
      </c>
    </row>
    <row r="533" spans="1:6">
      <c r="A533" s="3"/>
      <c r="B533" s="20"/>
      <c r="D533" s="29">
        <v>46631</v>
      </c>
      <c r="E533" s="57" t="str">
        <f t="shared" si="8"/>
        <v>水</v>
      </c>
      <c r="F533" s="58">
        <f>VLOOKUP(D533, 休日取得計画実績表!$B$15:$E$745,4, FALSE)</f>
        <v>0</v>
      </c>
    </row>
    <row r="534" spans="1:6">
      <c r="A534" s="3"/>
      <c r="B534" s="20"/>
      <c r="D534" s="29">
        <v>46632</v>
      </c>
      <c r="E534" s="57" t="str">
        <f t="shared" si="8"/>
        <v>木</v>
      </c>
      <c r="F534" s="58">
        <f>VLOOKUP(D534, 休日取得計画実績表!$B$15:$E$745,4, FALSE)</f>
        <v>0</v>
      </c>
    </row>
    <row r="535" spans="1:6">
      <c r="A535" s="3"/>
      <c r="B535" s="20"/>
      <c r="D535" s="29">
        <v>46633</v>
      </c>
      <c r="E535" s="57" t="str">
        <f t="shared" si="8"/>
        <v>金</v>
      </c>
      <c r="F535" s="58">
        <f>VLOOKUP(D535, 休日取得計画実績表!$B$15:$E$745,4, FALSE)</f>
        <v>0</v>
      </c>
    </row>
    <row r="536" spans="1:6">
      <c r="A536" s="3"/>
      <c r="B536" s="20"/>
      <c r="D536" s="29">
        <v>46634</v>
      </c>
      <c r="E536" s="57" t="str">
        <f t="shared" si="8"/>
        <v>土</v>
      </c>
      <c r="F536" s="58" t="str">
        <f>VLOOKUP(D536, 休日取得計画実績表!$B$15:$E$745,4, FALSE)</f>
        <v>現場閉所</v>
      </c>
    </row>
    <row r="537" spans="1:6">
      <c r="A537" s="3"/>
      <c r="B537" s="20"/>
      <c r="D537" s="29">
        <v>46635</v>
      </c>
      <c r="E537" s="57" t="str">
        <f t="shared" si="8"/>
        <v>日</v>
      </c>
      <c r="F537" s="58" t="str">
        <f>VLOOKUP(D537, 休日取得計画実績表!$B$15:$E$745,4, FALSE)</f>
        <v>現場閉所</v>
      </c>
    </row>
    <row r="538" spans="1:6">
      <c r="A538" s="3"/>
      <c r="B538" s="20"/>
      <c r="D538" s="29">
        <v>46636</v>
      </c>
      <c r="E538" s="57" t="str">
        <f t="shared" si="8"/>
        <v>月</v>
      </c>
      <c r="F538" s="58">
        <f>VLOOKUP(D538, 休日取得計画実績表!$B$15:$E$745,4, FALSE)</f>
        <v>0</v>
      </c>
    </row>
    <row r="539" spans="1:6">
      <c r="A539" s="3"/>
      <c r="B539" s="20"/>
      <c r="D539" s="29">
        <v>46637</v>
      </c>
      <c r="E539" s="57" t="str">
        <f t="shared" si="8"/>
        <v>火</v>
      </c>
      <c r="F539" s="58">
        <f>VLOOKUP(D539, 休日取得計画実績表!$B$15:$E$745,4, FALSE)</f>
        <v>0</v>
      </c>
    </row>
    <row r="540" spans="1:6">
      <c r="A540" s="3"/>
      <c r="B540" s="20"/>
      <c r="D540" s="29">
        <v>46638</v>
      </c>
      <c r="E540" s="57" t="str">
        <f t="shared" si="8"/>
        <v>水</v>
      </c>
      <c r="F540" s="58">
        <f>VLOOKUP(D540, 休日取得計画実績表!$B$15:$E$745,4, FALSE)</f>
        <v>0</v>
      </c>
    </row>
    <row r="541" spans="1:6">
      <c r="A541" s="3"/>
      <c r="B541" s="20"/>
      <c r="D541" s="29">
        <v>46639</v>
      </c>
      <c r="E541" s="57" t="str">
        <f t="shared" si="8"/>
        <v>木</v>
      </c>
      <c r="F541" s="58">
        <f>VLOOKUP(D541, 休日取得計画実績表!$B$15:$E$745,4, FALSE)</f>
        <v>0</v>
      </c>
    </row>
    <row r="542" spans="1:6">
      <c r="A542" s="3"/>
      <c r="B542" s="20"/>
      <c r="D542" s="29">
        <v>46640</v>
      </c>
      <c r="E542" s="57" t="str">
        <f t="shared" si="8"/>
        <v>金</v>
      </c>
      <c r="F542" s="58">
        <f>VLOOKUP(D542, 休日取得計画実績表!$B$15:$E$745,4, FALSE)</f>
        <v>0</v>
      </c>
    </row>
    <row r="543" spans="1:6">
      <c r="A543" s="3"/>
      <c r="B543" s="20"/>
      <c r="D543" s="29">
        <v>46641</v>
      </c>
      <c r="E543" s="57" t="str">
        <f t="shared" si="8"/>
        <v>土</v>
      </c>
      <c r="F543" s="58" t="str">
        <f>VLOOKUP(D543, 休日取得計画実績表!$B$15:$E$745,4, FALSE)</f>
        <v>現場閉所</v>
      </c>
    </row>
    <row r="544" spans="1:6">
      <c r="A544" s="3"/>
      <c r="B544" s="20"/>
      <c r="D544" s="29">
        <v>46642</v>
      </c>
      <c r="E544" s="57" t="str">
        <f t="shared" si="8"/>
        <v>日</v>
      </c>
      <c r="F544" s="58" t="str">
        <f>VLOOKUP(D544, 休日取得計画実績表!$B$15:$E$745,4, FALSE)</f>
        <v>現場閉所</v>
      </c>
    </row>
    <row r="545" spans="1:6">
      <c r="A545" s="3"/>
      <c r="B545" s="20"/>
      <c r="D545" s="29">
        <v>46643</v>
      </c>
      <c r="E545" s="57" t="str">
        <f t="shared" si="8"/>
        <v>月</v>
      </c>
      <c r="F545" s="58" t="str">
        <f>VLOOKUP(D545, 休日取得計画実績表!$B$15:$E$745,4, FALSE)</f>
        <v>夏季休暇</v>
      </c>
    </row>
    <row r="546" spans="1:6">
      <c r="A546" s="3"/>
      <c r="B546" s="20"/>
      <c r="D546" s="29">
        <v>46644</v>
      </c>
      <c r="E546" s="57" t="str">
        <f t="shared" si="8"/>
        <v>火</v>
      </c>
      <c r="F546" s="58" t="str">
        <f>VLOOKUP(D546, 休日取得計画実績表!$B$15:$E$745,4, FALSE)</f>
        <v>夏季休暇</v>
      </c>
    </row>
    <row r="547" spans="1:6">
      <c r="A547" s="3"/>
      <c r="B547" s="20"/>
      <c r="D547" s="29">
        <v>46645</v>
      </c>
      <c r="E547" s="57" t="str">
        <f t="shared" si="8"/>
        <v>水</v>
      </c>
      <c r="F547" s="58" t="str">
        <f>VLOOKUP(D547, 休日取得計画実績表!$B$15:$E$745,4, FALSE)</f>
        <v>夏季休暇</v>
      </c>
    </row>
    <row r="548" spans="1:6">
      <c r="A548" s="3"/>
      <c r="B548" s="20"/>
      <c r="D548" s="29">
        <v>46646</v>
      </c>
      <c r="E548" s="57" t="str">
        <f t="shared" si="8"/>
        <v>木</v>
      </c>
      <c r="F548" s="58">
        <f>VLOOKUP(D548, 休日取得計画実績表!$B$15:$E$745,4, FALSE)</f>
        <v>0</v>
      </c>
    </row>
    <row r="549" spans="1:6">
      <c r="A549" s="3"/>
      <c r="B549" s="20"/>
      <c r="D549" s="29">
        <v>46647</v>
      </c>
      <c r="E549" s="57" t="str">
        <f t="shared" si="8"/>
        <v>金</v>
      </c>
      <c r="F549" s="58">
        <f>VLOOKUP(D549, 休日取得計画実績表!$B$15:$E$745,4, FALSE)</f>
        <v>0</v>
      </c>
    </row>
    <row r="550" spans="1:6">
      <c r="A550" s="3"/>
      <c r="B550" s="20"/>
      <c r="D550" s="29">
        <v>46648</v>
      </c>
      <c r="E550" s="57" t="str">
        <f t="shared" si="8"/>
        <v>土</v>
      </c>
      <c r="F550" s="58" t="str">
        <f>VLOOKUP(D550, 休日取得計画実績表!$B$15:$E$745,4, FALSE)</f>
        <v>現場閉所</v>
      </c>
    </row>
    <row r="551" spans="1:6">
      <c r="A551" s="3"/>
      <c r="B551" s="20"/>
      <c r="D551" s="29">
        <v>46649</v>
      </c>
      <c r="E551" s="57" t="str">
        <f t="shared" si="8"/>
        <v>日</v>
      </c>
      <c r="F551" s="58" t="str">
        <f>VLOOKUP(D551, 休日取得計画実績表!$B$15:$E$745,4, FALSE)</f>
        <v>現場閉所</v>
      </c>
    </row>
    <row r="552" spans="1:6">
      <c r="A552" s="3"/>
      <c r="B552" s="20"/>
      <c r="D552" s="29">
        <v>46650</v>
      </c>
      <c r="E552" s="57" t="str">
        <f t="shared" si="8"/>
        <v>月</v>
      </c>
      <c r="F552" s="58">
        <f>VLOOKUP(D552, 休日取得計画実績表!$B$15:$E$745,4, FALSE)</f>
        <v>0</v>
      </c>
    </row>
    <row r="553" spans="1:6">
      <c r="A553" s="3"/>
      <c r="B553" s="20"/>
      <c r="D553" s="29">
        <v>46651</v>
      </c>
      <c r="E553" s="57" t="str">
        <f t="shared" si="8"/>
        <v>火</v>
      </c>
      <c r="F553" s="58">
        <f>VLOOKUP(D553, 休日取得計画実績表!$B$15:$E$745,4, FALSE)</f>
        <v>0</v>
      </c>
    </row>
    <row r="554" spans="1:6">
      <c r="A554" s="3"/>
      <c r="B554" s="20"/>
      <c r="D554" s="29">
        <v>46652</v>
      </c>
      <c r="E554" s="57" t="str">
        <f t="shared" si="8"/>
        <v>水</v>
      </c>
      <c r="F554" s="58">
        <f>VLOOKUP(D554, 休日取得計画実績表!$B$15:$E$745,4, FALSE)</f>
        <v>0</v>
      </c>
    </row>
    <row r="555" spans="1:6">
      <c r="A555" s="3"/>
      <c r="B555" s="20"/>
      <c r="D555" s="29">
        <v>46653</v>
      </c>
      <c r="E555" s="57" t="str">
        <f t="shared" si="8"/>
        <v>木</v>
      </c>
      <c r="F555" s="58">
        <f>VLOOKUP(D555, 休日取得計画実績表!$B$15:$E$745,4, FALSE)</f>
        <v>0</v>
      </c>
    </row>
    <row r="556" spans="1:6">
      <c r="A556" s="3"/>
      <c r="B556" s="20"/>
      <c r="D556" s="29">
        <v>46654</v>
      </c>
      <c r="E556" s="57" t="str">
        <f t="shared" si="8"/>
        <v>金</v>
      </c>
      <c r="F556" s="58">
        <f>VLOOKUP(D556, 休日取得計画実績表!$B$15:$E$745,4, FALSE)</f>
        <v>0</v>
      </c>
    </row>
    <row r="557" spans="1:6">
      <c r="A557" s="3"/>
      <c r="B557" s="20"/>
      <c r="D557" s="29">
        <v>46655</v>
      </c>
      <c r="E557" s="57" t="str">
        <f t="shared" si="8"/>
        <v>土</v>
      </c>
      <c r="F557" s="58" t="str">
        <f>VLOOKUP(D557, 休日取得計画実績表!$B$15:$E$745,4, FALSE)</f>
        <v>現場閉所</v>
      </c>
    </row>
    <row r="558" spans="1:6">
      <c r="A558" s="3"/>
      <c r="B558" s="20"/>
      <c r="D558" s="29">
        <v>46656</v>
      </c>
      <c r="E558" s="57" t="str">
        <f t="shared" si="8"/>
        <v>日</v>
      </c>
      <c r="F558" s="58" t="str">
        <f>VLOOKUP(D558, 休日取得計画実績表!$B$15:$E$745,4, FALSE)</f>
        <v>現場閉所</v>
      </c>
    </row>
    <row r="559" spans="1:6">
      <c r="A559" s="3"/>
      <c r="B559" s="20"/>
      <c r="D559" s="29">
        <v>46657</v>
      </c>
      <c r="E559" s="57" t="str">
        <f t="shared" si="8"/>
        <v>月</v>
      </c>
      <c r="F559" s="58">
        <f>VLOOKUP(D559, 休日取得計画実績表!$B$15:$E$745,4, FALSE)</f>
        <v>0</v>
      </c>
    </row>
    <row r="560" spans="1:6">
      <c r="A560" s="3"/>
      <c r="B560" s="20"/>
      <c r="D560" s="29">
        <v>46658</v>
      </c>
      <c r="E560" s="57" t="str">
        <f t="shared" si="8"/>
        <v>火</v>
      </c>
      <c r="F560" s="58">
        <f>VLOOKUP(D560, 休日取得計画実績表!$B$15:$E$745,4, FALSE)</f>
        <v>0</v>
      </c>
    </row>
    <row r="561" spans="1:6">
      <c r="A561" s="3"/>
      <c r="B561" s="20"/>
      <c r="D561" s="29">
        <v>46659</v>
      </c>
      <c r="E561" s="57" t="str">
        <f t="shared" si="8"/>
        <v>水</v>
      </c>
      <c r="F561" s="58">
        <f>VLOOKUP(D561, 休日取得計画実績表!$B$15:$E$745,4, FALSE)</f>
        <v>0</v>
      </c>
    </row>
    <row r="562" spans="1:6">
      <c r="A562" s="3"/>
      <c r="B562" s="20"/>
      <c r="D562" s="29">
        <v>46660</v>
      </c>
      <c r="E562" s="57" t="str">
        <f t="shared" si="8"/>
        <v>木</v>
      </c>
      <c r="F562" s="58">
        <f>VLOOKUP(D562, 休日取得計画実績表!$B$15:$E$745,4, FALSE)</f>
        <v>0</v>
      </c>
    </row>
    <row r="563" spans="1:6">
      <c r="A563" s="3"/>
      <c r="B563" s="20"/>
      <c r="D563" s="29">
        <v>46661</v>
      </c>
      <c r="E563" s="57" t="str">
        <f t="shared" si="8"/>
        <v>金</v>
      </c>
      <c r="F563" s="58">
        <f>VLOOKUP(D563, 休日取得計画実績表!$B$15:$E$745,4, FALSE)</f>
        <v>0</v>
      </c>
    </row>
    <row r="564" spans="1:6">
      <c r="A564" s="3"/>
      <c r="B564" s="20"/>
      <c r="D564" s="29">
        <v>46662</v>
      </c>
      <c r="E564" s="57" t="str">
        <f t="shared" si="8"/>
        <v>土</v>
      </c>
      <c r="F564" s="58" t="str">
        <f>VLOOKUP(D564, 休日取得計画実績表!$B$15:$E$745,4, FALSE)</f>
        <v>現場閉所</v>
      </c>
    </row>
    <row r="565" spans="1:6">
      <c r="A565" s="3"/>
      <c r="B565" s="20"/>
      <c r="D565" s="29">
        <v>46663</v>
      </c>
      <c r="E565" s="57" t="str">
        <f t="shared" si="8"/>
        <v>日</v>
      </c>
      <c r="F565" s="58" t="str">
        <f>VLOOKUP(D565, 休日取得計画実績表!$B$15:$E$745,4, FALSE)</f>
        <v>現場閉所</v>
      </c>
    </row>
    <row r="566" spans="1:6">
      <c r="A566" s="3"/>
      <c r="B566" s="20"/>
      <c r="D566" s="29">
        <v>46664</v>
      </c>
      <c r="E566" s="57" t="str">
        <f t="shared" si="8"/>
        <v>月</v>
      </c>
      <c r="F566" s="58">
        <f>VLOOKUP(D566, 休日取得計画実績表!$B$15:$E$745,4, FALSE)</f>
        <v>0</v>
      </c>
    </row>
    <row r="567" spans="1:6">
      <c r="A567" s="3"/>
      <c r="B567" s="20"/>
      <c r="D567" s="29">
        <v>46665</v>
      </c>
      <c r="E567" s="57" t="str">
        <f t="shared" si="8"/>
        <v>火</v>
      </c>
      <c r="F567" s="58">
        <f>VLOOKUP(D567, 休日取得計画実績表!$B$15:$E$745,4, FALSE)</f>
        <v>0</v>
      </c>
    </row>
    <row r="568" spans="1:6">
      <c r="A568" s="3"/>
      <c r="B568" s="20"/>
      <c r="D568" s="29">
        <v>46666</v>
      </c>
      <c r="E568" s="57" t="str">
        <f t="shared" si="8"/>
        <v>水</v>
      </c>
      <c r="F568" s="58">
        <f>VLOOKUP(D568, 休日取得計画実績表!$B$15:$E$745,4, FALSE)</f>
        <v>0</v>
      </c>
    </row>
    <row r="569" spans="1:6">
      <c r="A569" s="3"/>
      <c r="B569" s="20"/>
      <c r="D569" s="29">
        <v>46667</v>
      </c>
      <c r="E569" s="57" t="str">
        <f t="shared" si="8"/>
        <v>木</v>
      </c>
      <c r="F569" s="58">
        <f>VLOOKUP(D569, 休日取得計画実績表!$B$15:$E$745,4, FALSE)</f>
        <v>0</v>
      </c>
    </row>
    <row r="570" spans="1:6">
      <c r="A570" s="3"/>
      <c r="B570" s="20"/>
      <c r="D570" s="29">
        <v>46668</v>
      </c>
      <c r="E570" s="57" t="str">
        <f t="shared" si="8"/>
        <v>金</v>
      </c>
      <c r="F570" s="58">
        <f>VLOOKUP(D570, 休日取得計画実績表!$B$15:$E$745,4, FALSE)</f>
        <v>0</v>
      </c>
    </row>
    <row r="571" spans="1:6">
      <c r="A571" s="3"/>
      <c r="B571" s="20"/>
      <c r="D571" s="29">
        <v>46669</v>
      </c>
      <c r="E571" s="57" t="str">
        <f t="shared" si="8"/>
        <v>土</v>
      </c>
      <c r="F571" s="58" t="str">
        <f>VLOOKUP(D571, 休日取得計画実績表!$B$15:$E$745,4, FALSE)</f>
        <v>現場閉所</v>
      </c>
    </row>
    <row r="572" spans="1:6">
      <c r="A572" s="3"/>
      <c r="B572" s="20"/>
      <c r="D572" s="29">
        <v>46670</v>
      </c>
      <c r="E572" s="57" t="str">
        <f t="shared" si="8"/>
        <v>日</v>
      </c>
      <c r="F572" s="58" t="str">
        <f>VLOOKUP(D572, 休日取得計画実績表!$B$15:$E$745,4, FALSE)</f>
        <v>現場閉所</v>
      </c>
    </row>
    <row r="573" spans="1:6">
      <c r="A573" s="3"/>
      <c r="B573" s="20"/>
      <c r="D573" s="29">
        <v>46671</v>
      </c>
      <c r="E573" s="57" t="str">
        <f t="shared" si="8"/>
        <v>月</v>
      </c>
      <c r="F573" s="58">
        <f>VLOOKUP(D573, 休日取得計画実績表!$B$15:$E$745,4, FALSE)</f>
        <v>0</v>
      </c>
    </row>
    <row r="574" spans="1:6">
      <c r="A574" s="3"/>
      <c r="B574" s="20"/>
      <c r="D574" s="29">
        <v>46672</v>
      </c>
      <c r="E574" s="57" t="str">
        <f t="shared" si="8"/>
        <v>火</v>
      </c>
      <c r="F574" s="58">
        <f>VLOOKUP(D574, 休日取得計画実績表!$B$15:$E$745,4, FALSE)</f>
        <v>0</v>
      </c>
    </row>
    <row r="575" spans="1:6">
      <c r="A575" s="3"/>
      <c r="B575" s="20"/>
      <c r="D575" s="29">
        <v>46673</v>
      </c>
      <c r="E575" s="57" t="str">
        <f t="shared" si="8"/>
        <v>水</v>
      </c>
      <c r="F575" s="58">
        <f>VLOOKUP(D575, 休日取得計画実績表!$B$15:$E$745,4, FALSE)</f>
        <v>0</v>
      </c>
    </row>
    <row r="576" spans="1:6">
      <c r="A576" s="3"/>
      <c r="B576" s="20"/>
      <c r="D576" s="29">
        <v>46674</v>
      </c>
      <c r="E576" s="57" t="str">
        <f t="shared" si="8"/>
        <v>木</v>
      </c>
      <c r="F576" s="58">
        <f>VLOOKUP(D576, 休日取得計画実績表!$B$15:$E$745,4, FALSE)</f>
        <v>0</v>
      </c>
    </row>
    <row r="577" spans="1:6">
      <c r="A577" s="3"/>
      <c r="B577" s="20"/>
      <c r="D577" s="29">
        <v>46675</v>
      </c>
      <c r="E577" s="57" t="str">
        <f t="shared" si="8"/>
        <v>金</v>
      </c>
      <c r="F577" s="58">
        <f>VLOOKUP(D577, 休日取得計画実績表!$B$15:$E$745,4, FALSE)</f>
        <v>0</v>
      </c>
    </row>
    <row r="578" spans="1:6">
      <c r="A578" s="3"/>
      <c r="B578" s="20"/>
      <c r="D578" s="29">
        <v>46676</v>
      </c>
      <c r="E578" s="57" t="str">
        <f t="shared" si="8"/>
        <v>土</v>
      </c>
      <c r="F578" s="58" t="str">
        <f>VLOOKUP(D578, 休日取得計画実績表!$B$15:$E$745,4, FALSE)</f>
        <v>現場閉所</v>
      </c>
    </row>
    <row r="579" spans="1:6">
      <c r="A579" s="3"/>
      <c r="B579" s="20"/>
      <c r="D579" s="29">
        <v>46677</v>
      </c>
      <c r="E579" s="57" t="str">
        <f t="shared" si="8"/>
        <v>日</v>
      </c>
      <c r="F579" s="58" t="str">
        <f>VLOOKUP(D579, 休日取得計画実績表!$B$15:$E$745,4, FALSE)</f>
        <v>現場閉所</v>
      </c>
    </row>
    <row r="580" spans="1:6">
      <c r="A580" s="3"/>
      <c r="B580" s="20"/>
      <c r="D580" s="29">
        <v>46678</v>
      </c>
      <c r="E580" s="57" t="str">
        <f t="shared" si="8"/>
        <v>月</v>
      </c>
      <c r="F580" s="58">
        <f>VLOOKUP(D580, 休日取得計画実績表!$B$15:$E$745,4, FALSE)</f>
        <v>0</v>
      </c>
    </row>
    <row r="581" spans="1:6">
      <c r="A581" s="3"/>
      <c r="B581" s="20"/>
      <c r="D581" s="29">
        <v>46679</v>
      </c>
      <c r="E581" s="57" t="str">
        <f t="shared" si="8"/>
        <v>火</v>
      </c>
      <c r="F581" s="58">
        <f>VLOOKUP(D581, 休日取得計画実績表!$B$15:$E$745,4, FALSE)</f>
        <v>0</v>
      </c>
    </row>
    <row r="582" spans="1:6">
      <c r="A582" s="3"/>
      <c r="B582" s="20"/>
      <c r="D582" s="29">
        <v>46680</v>
      </c>
      <c r="E582" s="57" t="str">
        <f t="shared" si="8"/>
        <v>水</v>
      </c>
      <c r="F582" s="58">
        <f>VLOOKUP(D582, 休日取得計画実績表!$B$15:$E$745,4, FALSE)</f>
        <v>0</v>
      </c>
    </row>
    <row r="583" spans="1:6">
      <c r="A583" s="3"/>
      <c r="B583" s="20"/>
      <c r="D583" s="29">
        <v>46681</v>
      </c>
      <c r="E583" s="57" t="str">
        <f t="shared" si="8"/>
        <v>木</v>
      </c>
      <c r="F583" s="58">
        <f>VLOOKUP(D583, 休日取得計画実績表!$B$15:$E$745,4, FALSE)</f>
        <v>0</v>
      </c>
    </row>
    <row r="584" spans="1:6">
      <c r="A584" s="3"/>
      <c r="B584" s="20"/>
      <c r="D584" s="29">
        <v>46682</v>
      </c>
      <c r="E584" s="57" t="str">
        <f t="shared" si="8"/>
        <v>金</v>
      </c>
      <c r="F584" s="58">
        <f>VLOOKUP(D584, 休日取得計画実績表!$B$15:$E$745,4, FALSE)</f>
        <v>0</v>
      </c>
    </row>
    <row r="585" spans="1:6">
      <c r="A585" s="3"/>
      <c r="B585" s="20"/>
      <c r="D585" s="29">
        <v>46683</v>
      </c>
      <c r="E585" s="57" t="str">
        <f t="shared" si="8"/>
        <v>土</v>
      </c>
      <c r="F585" s="58" t="str">
        <f>VLOOKUP(D585, 休日取得計画実績表!$B$15:$E$745,4, FALSE)</f>
        <v>現場閉所</v>
      </c>
    </row>
    <row r="586" spans="1:6">
      <c r="A586" s="3"/>
      <c r="B586" s="20"/>
      <c r="D586" s="29">
        <v>46684</v>
      </c>
      <c r="E586" s="57" t="str">
        <f t="shared" si="8"/>
        <v>日</v>
      </c>
      <c r="F586" s="58" t="str">
        <f>VLOOKUP(D586, 休日取得計画実績表!$B$15:$E$745,4, FALSE)</f>
        <v>現場閉所</v>
      </c>
    </row>
    <row r="587" spans="1:6">
      <c r="A587" s="3"/>
      <c r="B587" s="20"/>
      <c r="D587" s="29">
        <v>46685</v>
      </c>
      <c r="E587" s="57" t="str">
        <f t="shared" si="8"/>
        <v>月</v>
      </c>
      <c r="F587" s="58">
        <f>VLOOKUP(D587, 休日取得計画実績表!$B$15:$E$745,4, FALSE)</f>
        <v>0</v>
      </c>
    </row>
    <row r="588" spans="1:6">
      <c r="A588" s="3"/>
      <c r="B588" s="20"/>
      <c r="D588" s="29">
        <v>46686</v>
      </c>
      <c r="E588" s="57" t="str">
        <f t="shared" si="8"/>
        <v>火</v>
      </c>
      <c r="F588" s="58">
        <f>VLOOKUP(D588, 休日取得計画実績表!$B$15:$E$745,4, FALSE)</f>
        <v>0</v>
      </c>
    </row>
    <row r="589" spans="1:6">
      <c r="A589" s="3"/>
      <c r="B589" s="20"/>
      <c r="D589" s="29">
        <v>46687</v>
      </c>
      <c r="E589" s="57" t="str">
        <f t="shared" si="8"/>
        <v>水</v>
      </c>
      <c r="F589" s="58">
        <f>VLOOKUP(D589, 休日取得計画実績表!$B$15:$E$745,4, FALSE)</f>
        <v>0</v>
      </c>
    </row>
    <row r="590" spans="1:6">
      <c r="A590" s="3"/>
      <c r="B590" s="20"/>
      <c r="D590" s="29">
        <v>46688</v>
      </c>
      <c r="E590" s="57" t="str">
        <f t="shared" si="8"/>
        <v>木</v>
      </c>
      <c r="F590" s="58">
        <f>VLOOKUP(D590, 休日取得計画実績表!$B$15:$E$745,4, FALSE)</f>
        <v>0</v>
      </c>
    </row>
    <row r="591" spans="1:6">
      <c r="A591" s="3"/>
      <c r="B591" s="20"/>
      <c r="D591" s="29">
        <v>46689</v>
      </c>
      <c r="E591" s="57" t="str">
        <f t="shared" si="8"/>
        <v>金</v>
      </c>
      <c r="F591" s="58">
        <f>VLOOKUP(D591, 休日取得計画実績表!$B$15:$E$745,4, FALSE)</f>
        <v>0</v>
      </c>
    </row>
    <row r="592" spans="1:6">
      <c r="A592" s="3"/>
      <c r="B592" s="20"/>
      <c r="D592" s="29">
        <v>46690</v>
      </c>
      <c r="E592" s="57" t="str">
        <f t="shared" ref="E592:E655" si="9">IF(D592="","",TEXT(D592,"aaa"))</f>
        <v>土</v>
      </c>
      <c r="F592" s="58" t="str">
        <f>VLOOKUP(D592, 休日取得計画実績表!$B$15:$E$745,4, FALSE)</f>
        <v>現場閉所</v>
      </c>
    </row>
    <row r="593" spans="1:6">
      <c r="A593" s="3"/>
      <c r="B593" s="20"/>
      <c r="D593" s="29">
        <v>46691</v>
      </c>
      <c r="E593" s="57" t="str">
        <f t="shared" si="9"/>
        <v>日</v>
      </c>
      <c r="F593" s="58" t="str">
        <f>VLOOKUP(D593, 休日取得計画実績表!$B$15:$E$745,4, FALSE)</f>
        <v>現場閉所</v>
      </c>
    </row>
    <row r="594" spans="1:6">
      <c r="A594" s="3"/>
      <c r="B594" s="20"/>
      <c r="D594" s="29">
        <v>46692</v>
      </c>
      <c r="E594" s="57" t="str">
        <f t="shared" si="9"/>
        <v>月</v>
      </c>
      <c r="F594" s="58">
        <f>VLOOKUP(D594, 休日取得計画実績表!$B$15:$E$745,4, FALSE)</f>
        <v>0</v>
      </c>
    </row>
    <row r="595" spans="1:6">
      <c r="A595" s="3"/>
      <c r="B595" s="20"/>
      <c r="D595" s="29">
        <v>46693</v>
      </c>
      <c r="E595" s="57" t="str">
        <f t="shared" si="9"/>
        <v>火</v>
      </c>
      <c r="F595" s="58">
        <f>VLOOKUP(D595, 休日取得計画実績表!$B$15:$E$745,4, FALSE)</f>
        <v>0</v>
      </c>
    </row>
    <row r="596" spans="1:6">
      <c r="A596" s="3"/>
      <c r="B596" s="20"/>
      <c r="D596" s="29">
        <v>46694</v>
      </c>
      <c r="E596" s="57" t="str">
        <f t="shared" si="9"/>
        <v>水</v>
      </c>
      <c r="F596" s="58">
        <f>VLOOKUP(D596, 休日取得計画実績表!$B$15:$E$745,4, FALSE)</f>
        <v>0</v>
      </c>
    </row>
    <row r="597" spans="1:6">
      <c r="A597" s="3"/>
      <c r="B597" s="20"/>
      <c r="D597" s="29">
        <v>46695</v>
      </c>
      <c r="E597" s="57" t="str">
        <f t="shared" si="9"/>
        <v>木</v>
      </c>
      <c r="F597" s="58">
        <f>VLOOKUP(D597, 休日取得計画実績表!$B$15:$E$745,4, FALSE)</f>
        <v>0</v>
      </c>
    </row>
    <row r="598" spans="1:6">
      <c r="A598" s="3"/>
      <c r="B598" s="20"/>
      <c r="D598" s="29">
        <v>46696</v>
      </c>
      <c r="E598" s="57" t="str">
        <f t="shared" si="9"/>
        <v>金</v>
      </c>
      <c r="F598" s="58">
        <f>VLOOKUP(D598, 休日取得計画実績表!$B$15:$E$745,4, FALSE)</f>
        <v>0</v>
      </c>
    </row>
    <row r="599" spans="1:6">
      <c r="A599" s="3"/>
      <c r="B599" s="20"/>
      <c r="D599" s="29">
        <v>46697</v>
      </c>
      <c r="E599" s="57" t="str">
        <f t="shared" si="9"/>
        <v>土</v>
      </c>
      <c r="F599" s="58" t="str">
        <f>VLOOKUP(D599, 休日取得計画実績表!$B$15:$E$745,4, FALSE)</f>
        <v>現場閉所</v>
      </c>
    </row>
    <row r="600" spans="1:6">
      <c r="A600" s="3"/>
      <c r="B600" s="20"/>
      <c r="D600" s="29">
        <v>46698</v>
      </c>
      <c r="E600" s="57" t="str">
        <f t="shared" si="9"/>
        <v>日</v>
      </c>
      <c r="F600" s="58" t="str">
        <f>VLOOKUP(D600, 休日取得計画実績表!$B$15:$E$745,4, FALSE)</f>
        <v>現場閉所</v>
      </c>
    </row>
    <row r="601" spans="1:6">
      <c r="A601" s="3"/>
      <c r="B601" s="20"/>
      <c r="D601" s="29">
        <v>46699</v>
      </c>
      <c r="E601" s="57" t="str">
        <f t="shared" si="9"/>
        <v>月</v>
      </c>
      <c r="F601" s="58">
        <f>VLOOKUP(D601, 休日取得計画実績表!$B$15:$E$745,4, FALSE)</f>
        <v>0</v>
      </c>
    </row>
    <row r="602" spans="1:6">
      <c r="A602" s="3"/>
      <c r="B602" s="20"/>
      <c r="D602" s="29">
        <v>46700</v>
      </c>
      <c r="E602" s="57" t="str">
        <f t="shared" si="9"/>
        <v>火</v>
      </c>
      <c r="F602" s="58">
        <f>VLOOKUP(D602, 休日取得計画実績表!$B$15:$E$745,4, FALSE)</f>
        <v>0</v>
      </c>
    </row>
    <row r="603" spans="1:6">
      <c r="A603" s="3"/>
      <c r="B603" s="20"/>
      <c r="D603" s="29">
        <v>46701</v>
      </c>
      <c r="E603" s="57" t="str">
        <f t="shared" si="9"/>
        <v>水</v>
      </c>
      <c r="F603" s="58">
        <f>VLOOKUP(D603, 休日取得計画実績表!$B$15:$E$745,4, FALSE)</f>
        <v>0</v>
      </c>
    </row>
    <row r="604" spans="1:6">
      <c r="A604" s="3"/>
      <c r="B604" s="20"/>
      <c r="D604" s="29">
        <v>46702</v>
      </c>
      <c r="E604" s="57" t="str">
        <f t="shared" si="9"/>
        <v>木</v>
      </c>
      <c r="F604" s="58">
        <f>VLOOKUP(D604, 休日取得計画実績表!$B$15:$E$745,4, FALSE)</f>
        <v>0</v>
      </c>
    </row>
    <row r="605" spans="1:6">
      <c r="A605" s="3"/>
      <c r="B605" s="20"/>
      <c r="D605" s="29">
        <v>46703</v>
      </c>
      <c r="E605" s="57" t="str">
        <f t="shared" si="9"/>
        <v>金</v>
      </c>
      <c r="F605" s="58">
        <f>VLOOKUP(D605, 休日取得計画実績表!$B$15:$E$745,4, FALSE)</f>
        <v>0</v>
      </c>
    </row>
    <row r="606" spans="1:6">
      <c r="A606" s="3"/>
      <c r="B606" s="20"/>
      <c r="D606" s="29">
        <v>46704</v>
      </c>
      <c r="E606" s="57" t="str">
        <f t="shared" si="9"/>
        <v>土</v>
      </c>
      <c r="F606" s="58" t="str">
        <f>VLOOKUP(D606, 休日取得計画実績表!$B$15:$E$745,4, FALSE)</f>
        <v>現場閉所</v>
      </c>
    </row>
    <row r="607" spans="1:6">
      <c r="A607" s="3"/>
      <c r="B607" s="20"/>
      <c r="D607" s="29">
        <v>46705</v>
      </c>
      <c r="E607" s="57" t="str">
        <f t="shared" si="9"/>
        <v>日</v>
      </c>
      <c r="F607" s="58" t="str">
        <f>VLOOKUP(D607, 休日取得計画実績表!$B$15:$E$745,4, FALSE)</f>
        <v>現場閉所</v>
      </c>
    </row>
    <row r="608" spans="1:6">
      <c r="A608" s="3"/>
      <c r="B608" s="20"/>
      <c r="D608" s="29">
        <v>46706</v>
      </c>
      <c r="E608" s="57" t="str">
        <f t="shared" si="9"/>
        <v>月</v>
      </c>
      <c r="F608" s="58">
        <f>VLOOKUP(D608, 休日取得計画実績表!$B$15:$E$745,4, FALSE)</f>
        <v>0</v>
      </c>
    </row>
    <row r="609" spans="1:6">
      <c r="A609" s="3"/>
      <c r="B609" s="20"/>
      <c r="D609" s="29">
        <v>46707</v>
      </c>
      <c r="E609" s="57" t="str">
        <f t="shared" si="9"/>
        <v>火</v>
      </c>
      <c r="F609" s="58">
        <f>VLOOKUP(D609, 休日取得計画実績表!$B$15:$E$745,4, FALSE)</f>
        <v>0</v>
      </c>
    </row>
    <row r="610" spans="1:6">
      <c r="A610" s="3"/>
      <c r="B610" s="20"/>
      <c r="D610" s="29">
        <v>46708</v>
      </c>
      <c r="E610" s="57" t="str">
        <f t="shared" si="9"/>
        <v>水</v>
      </c>
      <c r="F610" s="58">
        <f>VLOOKUP(D610, 休日取得計画実績表!$B$15:$E$745,4, FALSE)</f>
        <v>0</v>
      </c>
    </row>
    <row r="611" spans="1:6">
      <c r="A611" s="3"/>
      <c r="B611" s="20"/>
      <c r="D611" s="29">
        <v>46709</v>
      </c>
      <c r="E611" s="57" t="str">
        <f t="shared" si="9"/>
        <v>木</v>
      </c>
      <c r="F611" s="58">
        <f>VLOOKUP(D611, 休日取得計画実績表!$B$15:$E$745,4, FALSE)</f>
        <v>0</v>
      </c>
    </row>
    <row r="612" spans="1:6">
      <c r="A612" s="3"/>
      <c r="B612" s="20"/>
      <c r="D612" s="29">
        <v>46710</v>
      </c>
      <c r="E612" s="57" t="str">
        <f t="shared" si="9"/>
        <v>金</v>
      </c>
      <c r="F612" s="58">
        <f>VLOOKUP(D612, 休日取得計画実績表!$B$15:$E$745,4, FALSE)</f>
        <v>0</v>
      </c>
    </row>
    <row r="613" spans="1:6">
      <c r="A613" s="3"/>
      <c r="B613" s="20"/>
      <c r="D613" s="29">
        <v>46711</v>
      </c>
      <c r="E613" s="57" t="str">
        <f t="shared" si="9"/>
        <v>土</v>
      </c>
      <c r="F613" s="58" t="str">
        <f>VLOOKUP(D613, 休日取得計画実績表!$B$15:$E$745,4, FALSE)</f>
        <v>現場閉所</v>
      </c>
    </row>
    <row r="614" spans="1:6">
      <c r="A614" s="3"/>
      <c r="B614" s="20"/>
      <c r="D614" s="29">
        <v>46712</v>
      </c>
      <c r="E614" s="57" t="str">
        <f t="shared" si="9"/>
        <v>日</v>
      </c>
      <c r="F614" s="58" t="str">
        <f>VLOOKUP(D614, 休日取得計画実績表!$B$15:$E$745,4, FALSE)</f>
        <v>現場閉所</v>
      </c>
    </row>
    <row r="615" spans="1:6">
      <c r="A615" s="3"/>
      <c r="B615" s="20"/>
      <c r="D615" s="29">
        <v>46713</v>
      </c>
      <c r="E615" s="57" t="str">
        <f t="shared" si="9"/>
        <v>月</v>
      </c>
      <c r="F615" s="58">
        <f>VLOOKUP(D615, 休日取得計画実績表!$B$15:$E$745,4, FALSE)</f>
        <v>0</v>
      </c>
    </row>
    <row r="616" spans="1:6">
      <c r="A616" s="3"/>
      <c r="B616" s="20"/>
      <c r="D616" s="29">
        <v>46714</v>
      </c>
      <c r="E616" s="57" t="str">
        <f t="shared" si="9"/>
        <v>火</v>
      </c>
      <c r="F616" s="58">
        <f>VLOOKUP(D616, 休日取得計画実績表!$B$15:$E$745,4, FALSE)</f>
        <v>0</v>
      </c>
    </row>
    <row r="617" spans="1:6">
      <c r="A617" s="3"/>
      <c r="B617" s="20"/>
      <c r="D617" s="29">
        <v>46715</v>
      </c>
      <c r="E617" s="57" t="str">
        <f t="shared" si="9"/>
        <v>水</v>
      </c>
      <c r="F617" s="58">
        <f>VLOOKUP(D617, 休日取得計画実績表!$B$15:$E$745,4, FALSE)</f>
        <v>0</v>
      </c>
    </row>
    <row r="618" spans="1:6">
      <c r="A618" s="3"/>
      <c r="B618" s="20"/>
      <c r="D618" s="29">
        <v>46716</v>
      </c>
      <c r="E618" s="57" t="str">
        <f t="shared" si="9"/>
        <v>木</v>
      </c>
      <c r="F618" s="58">
        <f>VLOOKUP(D618, 休日取得計画実績表!$B$15:$E$745,4, FALSE)</f>
        <v>0</v>
      </c>
    </row>
    <row r="619" spans="1:6">
      <c r="A619" s="3"/>
      <c r="B619" s="20"/>
      <c r="D619" s="29">
        <v>46717</v>
      </c>
      <c r="E619" s="57" t="str">
        <f t="shared" si="9"/>
        <v>金</v>
      </c>
      <c r="F619" s="58">
        <f>VLOOKUP(D619, 休日取得計画実績表!$B$15:$E$745,4, FALSE)</f>
        <v>0</v>
      </c>
    </row>
    <row r="620" spans="1:6">
      <c r="A620" s="3"/>
      <c r="B620" s="20"/>
      <c r="D620" s="29">
        <v>46718</v>
      </c>
      <c r="E620" s="57" t="str">
        <f t="shared" si="9"/>
        <v>土</v>
      </c>
      <c r="F620" s="58" t="str">
        <f>VLOOKUP(D620, 休日取得計画実績表!$B$15:$E$745,4, FALSE)</f>
        <v>現場閉所</v>
      </c>
    </row>
    <row r="621" spans="1:6">
      <c r="A621" s="3"/>
      <c r="B621" s="20"/>
      <c r="D621" s="29">
        <v>46719</v>
      </c>
      <c r="E621" s="57" t="str">
        <f t="shared" si="9"/>
        <v>日</v>
      </c>
      <c r="F621" s="58" t="str">
        <f>VLOOKUP(D621, 休日取得計画実績表!$B$15:$E$745,4, FALSE)</f>
        <v>現場閉所</v>
      </c>
    </row>
    <row r="622" spans="1:6">
      <c r="A622" s="3"/>
      <c r="B622" s="20"/>
      <c r="D622" s="29">
        <v>46720</v>
      </c>
      <c r="E622" s="57" t="str">
        <f t="shared" si="9"/>
        <v>月</v>
      </c>
      <c r="F622" s="58">
        <f>VLOOKUP(D622, 休日取得計画実績表!$B$15:$E$745,4, FALSE)</f>
        <v>0</v>
      </c>
    </row>
    <row r="623" spans="1:6">
      <c r="A623" s="3"/>
      <c r="B623" s="20"/>
      <c r="D623" s="29">
        <v>46721</v>
      </c>
      <c r="E623" s="57" t="str">
        <f t="shared" si="9"/>
        <v>火</v>
      </c>
      <c r="F623" s="58">
        <f>VLOOKUP(D623, 休日取得計画実績表!$B$15:$E$745,4, FALSE)</f>
        <v>0</v>
      </c>
    </row>
    <row r="624" spans="1:6">
      <c r="A624" s="3"/>
      <c r="B624" s="20"/>
      <c r="D624" s="29">
        <v>46722</v>
      </c>
      <c r="E624" s="57" t="str">
        <f t="shared" si="9"/>
        <v>水</v>
      </c>
      <c r="F624" s="58">
        <f>VLOOKUP(D624, 休日取得計画実績表!$B$15:$E$745,4, FALSE)</f>
        <v>0</v>
      </c>
    </row>
    <row r="625" spans="1:6">
      <c r="A625" s="3"/>
      <c r="B625" s="20"/>
      <c r="D625" s="29">
        <v>46723</v>
      </c>
      <c r="E625" s="57" t="str">
        <f t="shared" si="9"/>
        <v>木</v>
      </c>
      <c r="F625" s="58">
        <f>VLOOKUP(D625, 休日取得計画実績表!$B$15:$E$745,4, FALSE)</f>
        <v>0</v>
      </c>
    </row>
    <row r="626" spans="1:6">
      <c r="A626" s="3"/>
      <c r="B626" s="20"/>
      <c r="D626" s="29">
        <v>46724</v>
      </c>
      <c r="E626" s="57" t="str">
        <f t="shared" si="9"/>
        <v>金</v>
      </c>
      <c r="F626" s="58">
        <f>VLOOKUP(D626, 休日取得計画実績表!$B$15:$E$745,4, FALSE)</f>
        <v>0</v>
      </c>
    </row>
    <row r="627" spans="1:6">
      <c r="A627" s="3"/>
      <c r="B627" s="20"/>
      <c r="D627" s="29">
        <v>46725</v>
      </c>
      <c r="E627" s="57" t="str">
        <f t="shared" si="9"/>
        <v>土</v>
      </c>
      <c r="F627" s="58" t="str">
        <f>VLOOKUP(D627, 休日取得計画実績表!$B$15:$E$745,4, FALSE)</f>
        <v>現場閉所</v>
      </c>
    </row>
    <row r="628" spans="1:6">
      <c r="A628" s="3"/>
      <c r="B628" s="20"/>
      <c r="D628" s="29">
        <v>46726</v>
      </c>
      <c r="E628" s="57" t="str">
        <f t="shared" si="9"/>
        <v>日</v>
      </c>
      <c r="F628" s="58" t="str">
        <f>VLOOKUP(D628, 休日取得計画実績表!$B$15:$E$745,4, FALSE)</f>
        <v>現場閉所</v>
      </c>
    </row>
    <row r="629" spans="1:6">
      <c r="A629" s="3"/>
      <c r="B629" s="20"/>
      <c r="D629" s="29">
        <v>46727</v>
      </c>
      <c r="E629" s="57" t="str">
        <f t="shared" si="9"/>
        <v>月</v>
      </c>
      <c r="F629" s="58">
        <f>VLOOKUP(D629, 休日取得計画実績表!$B$15:$E$745,4, FALSE)</f>
        <v>0</v>
      </c>
    </row>
    <row r="630" spans="1:6">
      <c r="A630" s="3"/>
      <c r="B630" s="20"/>
      <c r="D630" s="29">
        <v>46728</v>
      </c>
      <c r="E630" s="57" t="str">
        <f t="shared" si="9"/>
        <v>火</v>
      </c>
      <c r="F630" s="58">
        <f>VLOOKUP(D630, 休日取得計画実績表!$B$15:$E$745,4, FALSE)</f>
        <v>0</v>
      </c>
    </row>
    <row r="631" spans="1:6">
      <c r="A631" s="3"/>
      <c r="B631" s="20"/>
      <c r="D631" s="29">
        <v>46729</v>
      </c>
      <c r="E631" s="57" t="str">
        <f t="shared" si="9"/>
        <v>水</v>
      </c>
      <c r="F631" s="58">
        <f>VLOOKUP(D631, 休日取得計画実績表!$B$15:$E$745,4, FALSE)</f>
        <v>0</v>
      </c>
    </row>
    <row r="632" spans="1:6">
      <c r="A632" s="3"/>
      <c r="B632" s="20"/>
      <c r="D632" s="29">
        <v>46730</v>
      </c>
      <c r="E632" s="57" t="str">
        <f t="shared" si="9"/>
        <v>木</v>
      </c>
      <c r="F632" s="58">
        <f>VLOOKUP(D632, 休日取得計画実績表!$B$15:$E$745,4, FALSE)</f>
        <v>0</v>
      </c>
    </row>
    <row r="633" spans="1:6">
      <c r="A633" s="3"/>
      <c r="B633" s="20"/>
      <c r="D633" s="29">
        <v>46731</v>
      </c>
      <c r="E633" s="57" t="str">
        <f t="shared" si="9"/>
        <v>金</v>
      </c>
      <c r="F633" s="58">
        <f>VLOOKUP(D633, 休日取得計画実績表!$B$15:$E$745,4, FALSE)</f>
        <v>0</v>
      </c>
    </row>
    <row r="634" spans="1:6">
      <c r="A634" s="3"/>
      <c r="B634" s="20"/>
      <c r="D634" s="29">
        <v>46732</v>
      </c>
      <c r="E634" s="57" t="str">
        <f t="shared" si="9"/>
        <v>土</v>
      </c>
      <c r="F634" s="58" t="str">
        <f>VLOOKUP(D634, 休日取得計画実績表!$B$15:$E$745,4, FALSE)</f>
        <v>現場閉所</v>
      </c>
    </row>
    <row r="635" spans="1:6">
      <c r="A635" s="3"/>
      <c r="B635" s="20"/>
      <c r="D635" s="29">
        <v>46733</v>
      </c>
      <c r="E635" s="57" t="str">
        <f t="shared" si="9"/>
        <v>日</v>
      </c>
      <c r="F635" s="58" t="str">
        <f>VLOOKUP(D635, 休日取得計画実績表!$B$15:$E$745,4, FALSE)</f>
        <v>現場閉所</v>
      </c>
    </row>
    <row r="636" spans="1:6">
      <c r="A636" s="3"/>
      <c r="B636" s="20"/>
      <c r="D636" s="29">
        <v>46734</v>
      </c>
      <c r="E636" s="57" t="str">
        <f t="shared" si="9"/>
        <v>月</v>
      </c>
      <c r="F636" s="58">
        <f>VLOOKUP(D636, 休日取得計画実績表!$B$15:$E$745,4, FALSE)</f>
        <v>0</v>
      </c>
    </row>
    <row r="637" spans="1:6">
      <c r="A637" s="3"/>
      <c r="B637" s="20"/>
      <c r="D637" s="29">
        <v>46735</v>
      </c>
      <c r="E637" s="57" t="str">
        <f t="shared" si="9"/>
        <v>火</v>
      </c>
      <c r="F637" s="58">
        <f>VLOOKUP(D637, 休日取得計画実績表!$B$15:$E$745,4, FALSE)</f>
        <v>0</v>
      </c>
    </row>
    <row r="638" spans="1:6">
      <c r="A638" s="3"/>
      <c r="B638" s="20"/>
      <c r="D638" s="29">
        <v>46736</v>
      </c>
      <c r="E638" s="57" t="str">
        <f t="shared" si="9"/>
        <v>水</v>
      </c>
      <c r="F638" s="58">
        <f>VLOOKUP(D638, 休日取得計画実績表!$B$15:$E$745,4, FALSE)</f>
        <v>0</v>
      </c>
    </row>
    <row r="639" spans="1:6">
      <c r="A639" s="3"/>
      <c r="B639" s="20"/>
      <c r="D639" s="29">
        <v>46737</v>
      </c>
      <c r="E639" s="57" t="str">
        <f t="shared" si="9"/>
        <v>木</v>
      </c>
      <c r="F639" s="58">
        <f>VLOOKUP(D639, 休日取得計画実績表!$B$15:$E$745,4, FALSE)</f>
        <v>0</v>
      </c>
    </row>
    <row r="640" spans="1:6">
      <c r="A640" s="3"/>
      <c r="B640" s="20"/>
      <c r="D640" s="29">
        <v>46738</v>
      </c>
      <c r="E640" s="57" t="str">
        <f t="shared" si="9"/>
        <v>金</v>
      </c>
      <c r="F640" s="58">
        <f>VLOOKUP(D640, 休日取得計画実績表!$B$15:$E$745,4, FALSE)</f>
        <v>0</v>
      </c>
    </row>
    <row r="641" spans="1:6">
      <c r="A641" s="3"/>
      <c r="B641" s="20"/>
      <c r="D641" s="29">
        <v>46739</v>
      </c>
      <c r="E641" s="57" t="str">
        <f t="shared" si="9"/>
        <v>土</v>
      </c>
      <c r="F641" s="58" t="str">
        <f>VLOOKUP(D641, 休日取得計画実績表!$B$15:$E$745,4, FALSE)</f>
        <v>現場閉所</v>
      </c>
    </row>
    <row r="642" spans="1:6">
      <c r="A642" s="3"/>
      <c r="B642" s="20"/>
      <c r="D642" s="29">
        <v>46740</v>
      </c>
      <c r="E642" s="57" t="str">
        <f t="shared" si="9"/>
        <v>日</v>
      </c>
      <c r="F642" s="58" t="str">
        <f>VLOOKUP(D642, 休日取得計画実績表!$B$15:$E$745,4, FALSE)</f>
        <v>現場閉所</v>
      </c>
    </row>
    <row r="643" spans="1:6">
      <c r="A643" s="3"/>
      <c r="B643" s="20"/>
      <c r="D643" s="29">
        <v>46741</v>
      </c>
      <c r="E643" s="57" t="str">
        <f t="shared" si="9"/>
        <v>月</v>
      </c>
      <c r="F643" s="58">
        <f>VLOOKUP(D643, 休日取得計画実績表!$B$15:$E$745,4, FALSE)</f>
        <v>0</v>
      </c>
    </row>
    <row r="644" spans="1:6">
      <c r="A644" s="3"/>
      <c r="B644" s="20"/>
      <c r="D644" s="29">
        <v>46742</v>
      </c>
      <c r="E644" s="57" t="str">
        <f t="shared" si="9"/>
        <v>火</v>
      </c>
      <c r="F644" s="58">
        <f>VLOOKUP(D644, 休日取得計画実績表!$B$15:$E$745,4, FALSE)</f>
        <v>0</v>
      </c>
    </row>
    <row r="645" spans="1:6">
      <c r="A645" s="3"/>
      <c r="B645" s="20"/>
      <c r="D645" s="29">
        <v>46743</v>
      </c>
      <c r="E645" s="57" t="str">
        <f t="shared" si="9"/>
        <v>水</v>
      </c>
      <c r="F645" s="58">
        <f>VLOOKUP(D645, 休日取得計画実績表!$B$15:$E$745,4, FALSE)</f>
        <v>0</v>
      </c>
    </row>
    <row r="646" spans="1:6">
      <c r="A646" s="3"/>
      <c r="B646" s="20"/>
      <c r="D646" s="29">
        <v>46744</v>
      </c>
      <c r="E646" s="57" t="str">
        <f t="shared" si="9"/>
        <v>木</v>
      </c>
      <c r="F646" s="58">
        <f>VLOOKUP(D646, 休日取得計画実績表!$B$15:$E$745,4, FALSE)</f>
        <v>0</v>
      </c>
    </row>
    <row r="647" spans="1:6">
      <c r="A647" s="3"/>
      <c r="B647" s="20"/>
      <c r="D647" s="29">
        <v>46745</v>
      </c>
      <c r="E647" s="57" t="str">
        <f t="shared" si="9"/>
        <v>金</v>
      </c>
      <c r="F647" s="58">
        <f>VLOOKUP(D647, 休日取得計画実績表!$B$15:$E$745,4, FALSE)</f>
        <v>0</v>
      </c>
    </row>
    <row r="648" spans="1:6">
      <c r="A648" s="3"/>
      <c r="B648" s="20"/>
      <c r="D648" s="29">
        <v>46746</v>
      </c>
      <c r="E648" s="57" t="str">
        <f t="shared" si="9"/>
        <v>土</v>
      </c>
      <c r="F648" s="58" t="str">
        <f>VLOOKUP(D648, 休日取得計画実績表!$B$15:$E$745,4, FALSE)</f>
        <v>現場閉所</v>
      </c>
    </row>
    <row r="649" spans="1:6">
      <c r="A649" s="3"/>
      <c r="B649" s="20"/>
      <c r="D649" s="29">
        <v>46747</v>
      </c>
      <c r="E649" s="57" t="str">
        <f t="shared" si="9"/>
        <v>日</v>
      </c>
      <c r="F649" s="58" t="str">
        <f>VLOOKUP(D649, 休日取得計画実績表!$B$15:$E$745,4, FALSE)</f>
        <v>現場閉所</v>
      </c>
    </row>
    <row r="650" spans="1:6">
      <c r="A650" s="3"/>
      <c r="B650" s="20"/>
      <c r="D650" s="29">
        <v>46748</v>
      </c>
      <c r="E650" s="57" t="str">
        <f t="shared" si="9"/>
        <v>月</v>
      </c>
      <c r="F650" s="58">
        <f>VLOOKUP(D650, 休日取得計画実績表!$B$15:$E$745,4, FALSE)</f>
        <v>0</v>
      </c>
    </row>
    <row r="651" spans="1:6">
      <c r="A651" s="3"/>
      <c r="B651" s="20"/>
      <c r="D651" s="29">
        <v>46749</v>
      </c>
      <c r="E651" s="57" t="str">
        <f t="shared" si="9"/>
        <v>火</v>
      </c>
      <c r="F651" s="58" t="str">
        <f>VLOOKUP(D651, 休日取得計画実績表!$B$15:$E$745,4, FALSE)</f>
        <v>現場閉所</v>
      </c>
    </row>
    <row r="652" spans="1:6">
      <c r="A652" s="3"/>
      <c r="B652" s="20"/>
      <c r="D652" s="29">
        <v>46750</v>
      </c>
      <c r="E652" s="57" t="str">
        <f t="shared" si="9"/>
        <v>水</v>
      </c>
      <c r="F652" s="58" t="str">
        <f>VLOOKUP(D652, 休日取得計画実績表!$B$15:$E$745,4, FALSE)</f>
        <v>年末年始</v>
      </c>
    </row>
    <row r="653" spans="1:6">
      <c r="A653" s="3"/>
      <c r="B653" s="20"/>
      <c r="D653" s="29">
        <v>46751</v>
      </c>
      <c r="E653" s="57" t="str">
        <f t="shared" si="9"/>
        <v>木</v>
      </c>
      <c r="F653" s="58" t="str">
        <f>VLOOKUP(D653, 休日取得計画実績表!$B$15:$E$745,4, FALSE)</f>
        <v>年末年始</v>
      </c>
    </row>
    <row r="654" spans="1:6">
      <c r="A654" s="3"/>
      <c r="B654" s="20"/>
      <c r="D654" s="29">
        <v>46752</v>
      </c>
      <c r="E654" s="57" t="str">
        <f t="shared" si="9"/>
        <v>金</v>
      </c>
      <c r="F654" s="58" t="str">
        <f>VLOOKUP(D654, 休日取得計画実績表!$B$15:$E$745,4, FALSE)</f>
        <v>年末年始</v>
      </c>
    </row>
    <row r="655" spans="1:6">
      <c r="A655" s="3"/>
      <c r="B655" s="20"/>
      <c r="D655" s="29">
        <v>46753</v>
      </c>
      <c r="E655" s="57" t="str">
        <f t="shared" si="9"/>
        <v>土</v>
      </c>
      <c r="F655" s="58" t="str">
        <f>VLOOKUP(D655, 休日取得計画実績表!$B$15:$E$745,4, FALSE)</f>
        <v>年末年始</v>
      </c>
    </row>
    <row r="656" spans="1:6">
      <c r="A656" s="3"/>
      <c r="B656" s="20"/>
      <c r="D656" s="29">
        <v>46754</v>
      </c>
      <c r="E656" s="57" t="str">
        <f t="shared" ref="E656:E719" si="10">IF(D656="","",TEXT(D656,"aaa"))</f>
        <v>日</v>
      </c>
      <c r="F656" s="58" t="str">
        <f>VLOOKUP(D656, 休日取得計画実績表!$B$15:$E$745,4, FALSE)</f>
        <v>年末年始</v>
      </c>
    </row>
    <row r="657" spans="1:6">
      <c r="A657" s="3"/>
      <c r="B657" s="20"/>
      <c r="D657" s="29">
        <v>46755</v>
      </c>
      <c r="E657" s="57" t="str">
        <f t="shared" si="10"/>
        <v>月</v>
      </c>
      <c r="F657" s="58" t="str">
        <f>VLOOKUP(D657, 休日取得計画実績表!$B$15:$E$745,4, FALSE)</f>
        <v>年末年始</v>
      </c>
    </row>
    <row r="658" spans="1:6">
      <c r="A658" s="3"/>
      <c r="B658" s="20"/>
      <c r="D658" s="29">
        <v>46756</v>
      </c>
      <c r="E658" s="57" t="str">
        <f t="shared" si="10"/>
        <v>火</v>
      </c>
      <c r="F658" s="58">
        <f>VLOOKUP(D658, 休日取得計画実績表!$B$15:$E$745,4, FALSE)</f>
        <v>0</v>
      </c>
    </row>
    <row r="659" spans="1:6">
      <c r="A659" s="3"/>
      <c r="B659" s="20"/>
      <c r="D659" s="29">
        <v>46757</v>
      </c>
      <c r="E659" s="57" t="str">
        <f t="shared" si="10"/>
        <v>水</v>
      </c>
      <c r="F659" s="58">
        <f>VLOOKUP(D659, 休日取得計画実績表!$B$15:$E$745,4, FALSE)</f>
        <v>0</v>
      </c>
    </row>
    <row r="660" spans="1:6">
      <c r="A660" s="3"/>
      <c r="B660" s="20"/>
      <c r="D660" s="29">
        <v>46758</v>
      </c>
      <c r="E660" s="57" t="str">
        <f t="shared" si="10"/>
        <v>木</v>
      </c>
      <c r="F660" s="58">
        <f>VLOOKUP(D660, 休日取得計画実績表!$B$15:$E$745,4, FALSE)</f>
        <v>0</v>
      </c>
    </row>
    <row r="661" spans="1:6">
      <c r="A661" s="3"/>
      <c r="B661" s="20"/>
      <c r="D661" s="29">
        <v>46759</v>
      </c>
      <c r="E661" s="57" t="str">
        <f t="shared" si="10"/>
        <v>金</v>
      </c>
      <c r="F661" s="58">
        <f>VLOOKUP(D661, 休日取得計画実績表!$B$15:$E$745,4, FALSE)</f>
        <v>0</v>
      </c>
    </row>
    <row r="662" spans="1:6">
      <c r="A662" s="3"/>
      <c r="B662" s="20"/>
      <c r="D662" s="29">
        <v>46760</v>
      </c>
      <c r="E662" s="57" t="str">
        <f t="shared" si="10"/>
        <v>土</v>
      </c>
      <c r="F662" s="58" t="str">
        <f>VLOOKUP(D662, 休日取得計画実績表!$B$15:$E$745,4, FALSE)</f>
        <v>現場閉所</v>
      </c>
    </row>
    <row r="663" spans="1:6">
      <c r="A663" s="3"/>
      <c r="B663" s="20"/>
      <c r="D663" s="29">
        <v>46761</v>
      </c>
      <c r="E663" s="57" t="str">
        <f t="shared" si="10"/>
        <v>日</v>
      </c>
      <c r="F663" s="58" t="str">
        <f>VLOOKUP(D663, 休日取得計画実績表!$B$15:$E$745,4, FALSE)</f>
        <v>現場閉所</v>
      </c>
    </row>
    <row r="664" spans="1:6">
      <c r="A664" s="3"/>
      <c r="B664" s="20"/>
      <c r="D664" s="29">
        <v>46762</v>
      </c>
      <c r="E664" s="57" t="str">
        <f t="shared" si="10"/>
        <v>月</v>
      </c>
      <c r="F664" s="58">
        <f>VLOOKUP(D664, 休日取得計画実績表!$B$15:$E$745,4, FALSE)</f>
        <v>0</v>
      </c>
    </row>
    <row r="665" spans="1:6">
      <c r="A665" s="3"/>
      <c r="B665" s="20"/>
      <c r="D665" s="29">
        <v>46763</v>
      </c>
      <c r="E665" s="57" t="str">
        <f t="shared" si="10"/>
        <v>火</v>
      </c>
      <c r="F665" s="58">
        <f>VLOOKUP(D665, 休日取得計画実績表!$B$15:$E$745,4, FALSE)</f>
        <v>0</v>
      </c>
    </row>
    <row r="666" spans="1:6">
      <c r="A666" s="3"/>
      <c r="B666" s="20"/>
      <c r="D666" s="29">
        <v>46764</v>
      </c>
      <c r="E666" s="57" t="str">
        <f t="shared" si="10"/>
        <v>水</v>
      </c>
      <c r="F666" s="58">
        <f>VLOOKUP(D666, 休日取得計画実績表!$B$15:$E$745,4, FALSE)</f>
        <v>0</v>
      </c>
    </row>
    <row r="667" spans="1:6">
      <c r="A667" s="3"/>
      <c r="B667" s="20"/>
      <c r="D667" s="29">
        <v>46765</v>
      </c>
      <c r="E667" s="57" t="str">
        <f t="shared" si="10"/>
        <v>木</v>
      </c>
      <c r="F667" s="58">
        <f>VLOOKUP(D667, 休日取得計画実績表!$B$15:$E$745,4, FALSE)</f>
        <v>0</v>
      </c>
    </row>
    <row r="668" spans="1:6">
      <c r="A668" s="3"/>
      <c r="B668" s="20"/>
      <c r="D668" s="29">
        <v>46766</v>
      </c>
      <c r="E668" s="57" t="str">
        <f t="shared" si="10"/>
        <v>金</v>
      </c>
      <c r="F668" s="58">
        <f>VLOOKUP(D668, 休日取得計画実績表!$B$15:$E$745,4, FALSE)</f>
        <v>0</v>
      </c>
    </row>
    <row r="669" spans="1:6">
      <c r="A669" s="3"/>
      <c r="B669" s="20"/>
      <c r="D669" s="29">
        <v>46767</v>
      </c>
      <c r="E669" s="57" t="str">
        <f t="shared" si="10"/>
        <v>土</v>
      </c>
      <c r="F669" s="58" t="str">
        <f>VLOOKUP(D669, 休日取得計画実績表!$B$15:$E$745,4, FALSE)</f>
        <v>現場閉所</v>
      </c>
    </row>
    <row r="670" spans="1:6">
      <c r="A670" s="3"/>
      <c r="B670" s="20"/>
      <c r="D670" s="29">
        <v>46768</v>
      </c>
      <c r="E670" s="57" t="str">
        <f t="shared" si="10"/>
        <v>日</v>
      </c>
      <c r="F670" s="58" t="str">
        <f>VLOOKUP(D670, 休日取得計画実績表!$B$15:$E$745,4, FALSE)</f>
        <v>現場閉所</v>
      </c>
    </row>
    <row r="671" spans="1:6">
      <c r="A671" s="3"/>
      <c r="B671" s="20"/>
      <c r="D671" s="29">
        <v>46769</v>
      </c>
      <c r="E671" s="57" t="str">
        <f t="shared" si="10"/>
        <v>月</v>
      </c>
      <c r="F671" s="58">
        <f>VLOOKUP(D671, 休日取得計画実績表!$B$15:$E$745,4, FALSE)</f>
        <v>0</v>
      </c>
    </row>
    <row r="672" spans="1:6">
      <c r="A672" s="3"/>
      <c r="B672" s="20"/>
      <c r="D672" s="29">
        <v>46770</v>
      </c>
      <c r="E672" s="57" t="str">
        <f t="shared" si="10"/>
        <v>火</v>
      </c>
      <c r="F672" s="58">
        <f>VLOOKUP(D672, 休日取得計画実績表!$B$15:$E$745,4, FALSE)</f>
        <v>0</v>
      </c>
    </row>
    <row r="673" spans="1:6">
      <c r="A673" s="3"/>
      <c r="B673" s="20"/>
      <c r="D673" s="29">
        <v>46771</v>
      </c>
      <c r="E673" s="57" t="str">
        <f t="shared" si="10"/>
        <v>水</v>
      </c>
      <c r="F673" s="58">
        <f>VLOOKUP(D673, 休日取得計画実績表!$B$15:$E$745,4, FALSE)</f>
        <v>0</v>
      </c>
    </row>
    <row r="674" spans="1:6">
      <c r="A674" s="3"/>
      <c r="B674" s="20"/>
      <c r="D674" s="29">
        <v>46772</v>
      </c>
      <c r="E674" s="57" t="str">
        <f t="shared" si="10"/>
        <v>木</v>
      </c>
      <c r="F674" s="58">
        <f>VLOOKUP(D674, 休日取得計画実績表!$B$15:$E$745,4, FALSE)</f>
        <v>0</v>
      </c>
    </row>
    <row r="675" spans="1:6">
      <c r="A675" s="3"/>
      <c r="B675" s="20"/>
      <c r="D675" s="29">
        <v>46773</v>
      </c>
      <c r="E675" s="57" t="str">
        <f t="shared" si="10"/>
        <v>金</v>
      </c>
      <c r="F675" s="58">
        <f>VLOOKUP(D675, 休日取得計画実績表!$B$15:$E$745,4, FALSE)</f>
        <v>0</v>
      </c>
    </row>
    <row r="676" spans="1:6">
      <c r="A676" s="3"/>
      <c r="B676" s="20"/>
      <c r="D676" s="29">
        <v>46774</v>
      </c>
      <c r="E676" s="57" t="str">
        <f t="shared" si="10"/>
        <v>土</v>
      </c>
      <c r="F676" s="58" t="str">
        <f>VLOOKUP(D676, 休日取得計画実績表!$B$15:$E$745,4, FALSE)</f>
        <v>現場閉所</v>
      </c>
    </row>
    <row r="677" spans="1:6">
      <c r="A677" s="3"/>
      <c r="B677" s="20"/>
      <c r="D677" s="29">
        <v>46775</v>
      </c>
      <c r="E677" s="57" t="str">
        <f t="shared" si="10"/>
        <v>日</v>
      </c>
      <c r="F677" s="58" t="str">
        <f>VLOOKUP(D677, 休日取得計画実績表!$B$15:$E$745,4, FALSE)</f>
        <v>現場閉所</v>
      </c>
    </row>
    <row r="678" spans="1:6">
      <c r="A678" s="3"/>
      <c r="B678" s="20"/>
      <c r="D678" s="29">
        <v>46776</v>
      </c>
      <c r="E678" s="57" t="str">
        <f t="shared" si="10"/>
        <v>月</v>
      </c>
      <c r="F678" s="58">
        <f>VLOOKUP(D678, 休日取得計画実績表!$B$15:$E$745,4, FALSE)</f>
        <v>0</v>
      </c>
    </row>
    <row r="679" spans="1:6">
      <c r="A679" s="3"/>
      <c r="B679" s="20"/>
      <c r="D679" s="29">
        <v>46777</v>
      </c>
      <c r="E679" s="57" t="str">
        <f t="shared" si="10"/>
        <v>火</v>
      </c>
      <c r="F679" s="58">
        <f>VLOOKUP(D679, 休日取得計画実績表!$B$15:$E$745,4, FALSE)</f>
        <v>0</v>
      </c>
    </row>
    <row r="680" spans="1:6">
      <c r="A680" s="3"/>
      <c r="B680" s="20"/>
      <c r="D680" s="29">
        <v>46778</v>
      </c>
      <c r="E680" s="57" t="str">
        <f t="shared" si="10"/>
        <v>水</v>
      </c>
      <c r="F680" s="58">
        <f>VLOOKUP(D680, 休日取得計画実績表!$B$15:$E$745,4, FALSE)</f>
        <v>0</v>
      </c>
    </row>
    <row r="681" spans="1:6">
      <c r="A681" s="3"/>
      <c r="B681" s="20"/>
      <c r="D681" s="29">
        <v>46779</v>
      </c>
      <c r="E681" s="57" t="str">
        <f t="shared" si="10"/>
        <v>木</v>
      </c>
      <c r="F681" s="58">
        <f>VLOOKUP(D681, 休日取得計画実績表!$B$15:$E$745,4, FALSE)</f>
        <v>0</v>
      </c>
    </row>
    <row r="682" spans="1:6">
      <c r="A682" s="3"/>
      <c r="B682" s="20"/>
      <c r="D682" s="29">
        <v>46780</v>
      </c>
      <c r="E682" s="57" t="str">
        <f t="shared" si="10"/>
        <v>金</v>
      </c>
      <c r="F682" s="58">
        <f>VLOOKUP(D682, 休日取得計画実績表!$B$15:$E$745,4, FALSE)</f>
        <v>0</v>
      </c>
    </row>
    <row r="683" spans="1:6">
      <c r="A683" s="3"/>
      <c r="B683" s="20"/>
      <c r="D683" s="29">
        <v>46781</v>
      </c>
      <c r="E683" s="57" t="str">
        <f t="shared" si="10"/>
        <v>土</v>
      </c>
      <c r="F683" s="58" t="str">
        <f>VLOOKUP(D683, 休日取得計画実績表!$B$15:$E$745,4, FALSE)</f>
        <v>現場閉所</v>
      </c>
    </row>
    <row r="684" spans="1:6">
      <c r="A684" s="3"/>
      <c r="B684" s="20"/>
      <c r="D684" s="29">
        <v>46782</v>
      </c>
      <c r="E684" s="57" t="str">
        <f t="shared" si="10"/>
        <v>日</v>
      </c>
      <c r="F684" s="58" t="str">
        <f>VLOOKUP(D684, 休日取得計画実績表!$B$15:$E$745,4, FALSE)</f>
        <v>現場閉所</v>
      </c>
    </row>
    <row r="685" spans="1:6">
      <c r="A685" s="3"/>
      <c r="B685" s="20"/>
      <c r="D685" s="29">
        <v>46783</v>
      </c>
      <c r="E685" s="57" t="str">
        <f t="shared" si="10"/>
        <v>月</v>
      </c>
      <c r="F685" s="58">
        <f>VLOOKUP(D685, 休日取得計画実績表!$B$15:$E$745,4, FALSE)</f>
        <v>0</v>
      </c>
    </row>
    <row r="686" spans="1:6">
      <c r="A686" s="3"/>
      <c r="B686" s="20"/>
      <c r="D686" s="29">
        <v>46784</v>
      </c>
      <c r="E686" s="57" t="str">
        <f t="shared" si="10"/>
        <v>火</v>
      </c>
      <c r="F686" s="58">
        <f>VLOOKUP(D686, 休日取得計画実績表!$B$15:$E$745,4, FALSE)</f>
        <v>0</v>
      </c>
    </row>
    <row r="687" spans="1:6">
      <c r="A687" s="3"/>
      <c r="B687" s="20"/>
      <c r="D687" s="29">
        <v>46785</v>
      </c>
      <c r="E687" s="57" t="str">
        <f t="shared" si="10"/>
        <v>水</v>
      </c>
      <c r="F687" s="58">
        <f>VLOOKUP(D687, 休日取得計画実績表!$B$15:$E$745,4, FALSE)</f>
        <v>0</v>
      </c>
    </row>
    <row r="688" spans="1:6">
      <c r="A688" s="3"/>
      <c r="B688" s="20"/>
      <c r="D688" s="29">
        <v>46786</v>
      </c>
      <c r="E688" s="57" t="str">
        <f t="shared" si="10"/>
        <v>木</v>
      </c>
      <c r="F688" s="58">
        <f>VLOOKUP(D688, 休日取得計画実績表!$B$15:$E$745,4, FALSE)</f>
        <v>0</v>
      </c>
    </row>
    <row r="689" spans="1:6">
      <c r="A689" s="3"/>
      <c r="B689" s="20"/>
      <c r="D689" s="29">
        <v>46787</v>
      </c>
      <c r="E689" s="57" t="str">
        <f t="shared" si="10"/>
        <v>金</v>
      </c>
      <c r="F689" s="58">
        <f>VLOOKUP(D689, 休日取得計画実績表!$B$15:$E$745,4, FALSE)</f>
        <v>0</v>
      </c>
    </row>
    <row r="690" spans="1:6">
      <c r="A690" s="3"/>
      <c r="B690" s="20"/>
      <c r="D690" s="29">
        <v>46788</v>
      </c>
      <c r="E690" s="57" t="str">
        <f t="shared" si="10"/>
        <v>土</v>
      </c>
      <c r="F690" s="58" t="str">
        <f>VLOOKUP(D690, 休日取得計画実績表!$B$15:$E$745,4, FALSE)</f>
        <v>現場閉所</v>
      </c>
    </row>
    <row r="691" spans="1:6">
      <c r="A691" s="3"/>
      <c r="B691" s="20"/>
      <c r="D691" s="29">
        <v>46789</v>
      </c>
      <c r="E691" s="57" t="str">
        <f t="shared" si="10"/>
        <v>日</v>
      </c>
      <c r="F691" s="58" t="str">
        <f>VLOOKUP(D691, 休日取得計画実績表!$B$15:$E$745,4, FALSE)</f>
        <v>現場閉所</v>
      </c>
    </row>
    <row r="692" spans="1:6">
      <c r="A692" s="3"/>
      <c r="B692" s="20"/>
      <c r="D692" s="29">
        <v>46790</v>
      </c>
      <c r="E692" s="57" t="str">
        <f t="shared" si="10"/>
        <v>月</v>
      </c>
      <c r="F692" s="58">
        <f>VLOOKUP(D692, 休日取得計画実績表!$B$15:$E$745,4, FALSE)</f>
        <v>0</v>
      </c>
    </row>
    <row r="693" spans="1:6">
      <c r="A693" s="3"/>
      <c r="B693" s="20"/>
      <c r="D693" s="29">
        <v>46791</v>
      </c>
      <c r="E693" s="57" t="str">
        <f t="shared" si="10"/>
        <v>火</v>
      </c>
      <c r="F693" s="58">
        <f>VLOOKUP(D693, 休日取得計画実績表!$B$15:$E$745,4, FALSE)</f>
        <v>0</v>
      </c>
    </row>
    <row r="694" spans="1:6">
      <c r="A694" s="3"/>
      <c r="B694" s="20"/>
      <c r="D694" s="29">
        <v>46792</v>
      </c>
      <c r="E694" s="57" t="str">
        <f t="shared" si="10"/>
        <v>水</v>
      </c>
      <c r="F694" s="58">
        <f>VLOOKUP(D694, 休日取得計画実績表!$B$15:$E$745,4, FALSE)</f>
        <v>0</v>
      </c>
    </row>
    <row r="695" spans="1:6">
      <c r="A695" s="3"/>
      <c r="B695" s="20"/>
      <c r="D695" s="29">
        <v>46793</v>
      </c>
      <c r="E695" s="57" t="str">
        <f t="shared" si="10"/>
        <v>木</v>
      </c>
      <c r="F695" s="58">
        <f>VLOOKUP(D695, 休日取得計画実績表!$B$15:$E$745,4, FALSE)</f>
        <v>0</v>
      </c>
    </row>
    <row r="696" spans="1:6">
      <c r="A696" s="3"/>
      <c r="B696" s="20"/>
      <c r="D696" s="29">
        <v>46794</v>
      </c>
      <c r="E696" s="57" t="str">
        <f t="shared" si="10"/>
        <v>金</v>
      </c>
      <c r="F696" s="58">
        <f>VLOOKUP(D696, 休日取得計画実績表!$B$15:$E$745,4, FALSE)</f>
        <v>0</v>
      </c>
    </row>
    <row r="697" spans="1:6">
      <c r="A697" s="3"/>
      <c r="B697" s="20"/>
      <c r="D697" s="29">
        <v>46795</v>
      </c>
      <c r="E697" s="57" t="str">
        <f t="shared" si="10"/>
        <v>土</v>
      </c>
      <c r="F697" s="58" t="str">
        <f>VLOOKUP(D697, 休日取得計画実績表!$B$15:$E$745,4, FALSE)</f>
        <v>現場閉所</v>
      </c>
    </row>
    <row r="698" spans="1:6">
      <c r="A698" s="3"/>
      <c r="B698" s="20"/>
      <c r="D698" s="29">
        <v>46796</v>
      </c>
      <c r="E698" s="57" t="str">
        <f t="shared" si="10"/>
        <v>日</v>
      </c>
      <c r="F698" s="58" t="str">
        <f>VLOOKUP(D698, 休日取得計画実績表!$B$15:$E$745,4, FALSE)</f>
        <v>現場閉所</v>
      </c>
    </row>
    <row r="699" spans="1:6">
      <c r="A699" s="3"/>
      <c r="B699" s="20"/>
      <c r="D699" s="29">
        <v>46797</v>
      </c>
      <c r="E699" s="57" t="str">
        <f t="shared" si="10"/>
        <v>月</v>
      </c>
      <c r="F699" s="58">
        <f>VLOOKUP(D699, 休日取得計画実績表!$B$15:$E$745,4, FALSE)</f>
        <v>0</v>
      </c>
    </row>
    <row r="700" spans="1:6">
      <c r="A700" s="3"/>
      <c r="B700" s="20"/>
      <c r="D700" s="29">
        <v>46798</v>
      </c>
      <c r="E700" s="57" t="str">
        <f t="shared" si="10"/>
        <v>火</v>
      </c>
      <c r="F700" s="58">
        <f>VLOOKUP(D700, 休日取得計画実績表!$B$15:$E$745,4, FALSE)</f>
        <v>0</v>
      </c>
    </row>
    <row r="701" spans="1:6">
      <c r="A701" s="3"/>
      <c r="B701" s="20"/>
      <c r="D701" s="29">
        <v>46799</v>
      </c>
      <c r="E701" s="57" t="str">
        <f t="shared" si="10"/>
        <v>水</v>
      </c>
      <c r="F701" s="58">
        <f>VLOOKUP(D701, 休日取得計画実績表!$B$15:$E$745,4, FALSE)</f>
        <v>0</v>
      </c>
    </row>
    <row r="702" spans="1:6">
      <c r="A702" s="3"/>
      <c r="B702" s="20"/>
      <c r="D702" s="29">
        <v>46800</v>
      </c>
      <c r="E702" s="57" t="str">
        <f t="shared" si="10"/>
        <v>木</v>
      </c>
      <c r="F702" s="58">
        <f>VLOOKUP(D702, 休日取得計画実績表!$B$15:$E$745,4, FALSE)</f>
        <v>0</v>
      </c>
    </row>
    <row r="703" spans="1:6">
      <c r="A703" s="3"/>
      <c r="B703" s="20"/>
      <c r="D703" s="29">
        <v>46801</v>
      </c>
      <c r="E703" s="57" t="str">
        <f t="shared" si="10"/>
        <v>金</v>
      </c>
      <c r="F703" s="58">
        <f>VLOOKUP(D703, 休日取得計画実績表!$B$15:$E$745,4, FALSE)</f>
        <v>0</v>
      </c>
    </row>
    <row r="704" spans="1:6">
      <c r="A704" s="3"/>
      <c r="B704" s="20"/>
      <c r="D704" s="29">
        <v>46802</v>
      </c>
      <c r="E704" s="57" t="str">
        <f t="shared" si="10"/>
        <v>土</v>
      </c>
      <c r="F704" s="58" t="str">
        <f>VLOOKUP(D704, 休日取得計画実績表!$B$15:$E$745,4, FALSE)</f>
        <v>現場閉所</v>
      </c>
    </row>
    <row r="705" spans="1:6">
      <c r="A705" s="3"/>
      <c r="B705" s="20"/>
      <c r="D705" s="29">
        <v>46803</v>
      </c>
      <c r="E705" s="57" t="str">
        <f t="shared" si="10"/>
        <v>日</v>
      </c>
      <c r="F705" s="58" t="str">
        <f>VLOOKUP(D705, 休日取得計画実績表!$B$15:$E$745,4, FALSE)</f>
        <v>現場閉所</v>
      </c>
    </row>
    <row r="706" spans="1:6">
      <c r="A706" s="3"/>
      <c r="B706" s="20"/>
      <c r="D706" s="29">
        <v>46804</v>
      </c>
      <c r="E706" s="57" t="str">
        <f t="shared" si="10"/>
        <v>月</v>
      </c>
      <c r="F706" s="58">
        <f>VLOOKUP(D706, 休日取得計画実績表!$B$15:$E$745,4, FALSE)</f>
        <v>0</v>
      </c>
    </row>
    <row r="707" spans="1:6">
      <c r="A707" s="3"/>
      <c r="B707" s="20"/>
      <c r="D707" s="29">
        <v>46805</v>
      </c>
      <c r="E707" s="57" t="str">
        <f t="shared" si="10"/>
        <v>火</v>
      </c>
      <c r="F707" s="58">
        <f>VLOOKUP(D707, 休日取得計画実績表!$B$15:$E$745,4, FALSE)</f>
        <v>0</v>
      </c>
    </row>
    <row r="708" spans="1:6">
      <c r="A708" s="3"/>
      <c r="B708" s="20"/>
      <c r="D708" s="29">
        <v>46806</v>
      </c>
      <c r="E708" s="57" t="str">
        <f t="shared" si="10"/>
        <v>水</v>
      </c>
      <c r="F708" s="58">
        <f>VLOOKUP(D708, 休日取得計画実績表!$B$15:$E$745,4, FALSE)</f>
        <v>0</v>
      </c>
    </row>
    <row r="709" spans="1:6">
      <c r="A709" s="3"/>
      <c r="B709" s="20"/>
      <c r="D709" s="29">
        <v>46807</v>
      </c>
      <c r="E709" s="57" t="str">
        <f t="shared" si="10"/>
        <v>木</v>
      </c>
      <c r="F709" s="58">
        <f>VLOOKUP(D709, 休日取得計画実績表!$B$15:$E$745,4, FALSE)</f>
        <v>0</v>
      </c>
    </row>
    <row r="710" spans="1:6">
      <c r="A710" s="3"/>
      <c r="B710" s="20"/>
      <c r="D710" s="29">
        <v>46808</v>
      </c>
      <c r="E710" s="57" t="str">
        <f t="shared" si="10"/>
        <v>金</v>
      </c>
      <c r="F710" s="58">
        <f>VLOOKUP(D710, 休日取得計画実績表!$B$15:$E$745,4, FALSE)</f>
        <v>0</v>
      </c>
    </row>
    <row r="711" spans="1:6">
      <c r="A711" s="3"/>
      <c r="B711" s="20"/>
      <c r="D711" s="29">
        <v>46809</v>
      </c>
      <c r="E711" s="57" t="str">
        <f t="shared" si="10"/>
        <v>土</v>
      </c>
      <c r="F711" s="58" t="str">
        <f>VLOOKUP(D711, 休日取得計画実績表!$B$15:$E$745,4, FALSE)</f>
        <v>現場閉所</v>
      </c>
    </row>
    <row r="712" spans="1:6">
      <c r="A712" s="3"/>
      <c r="B712" s="20"/>
      <c r="D712" s="29">
        <v>46810</v>
      </c>
      <c r="E712" s="57" t="str">
        <f t="shared" si="10"/>
        <v>日</v>
      </c>
      <c r="F712" s="58" t="str">
        <f>VLOOKUP(D712, 休日取得計画実績表!$B$15:$E$745,4, FALSE)</f>
        <v>現場閉所</v>
      </c>
    </row>
    <row r="713" spans="1:6">
      <c r="A713" s="3"/>
      <c r="B713" s="20"/>
      <c r="D713" s="29">
        <v>46811</v>
      </c>
      <c r="E713" s="57" t="str">
        <f t="shared" si="10"/>
        <v>月</v>
      </c>
      <c r="F713" s="58">
        <f>VLOOKUP(D713, 休日取得計画実績表!$B$15:$E$745,4, FALSE)</f>
        <v>0</v>
      </c>
    </row>
    <row r="714" spans="1:6">
      <c r="A714" s="3"/>
      <c r="B714" s="20"/>
      <c r="D714" s="29">
        <v>46812</v>
      </c>
      <c r="E714" s="57" t="str">
        <f t="shared" si="10"/>
        <v>火</v>
      </c>
      <c r="F714" s="58">
        <f>VLOOKUP(D714, 休日取得計画実績表!$B$15:$E$745,4, FALSE)</f>
        <v>0</v>
      </c>
    </row>
    <row r="715" spans="1:6">
      <c r="A715" s="3"/>
      <c r="B715" s="20"/>
      <c r="D715" s="29">
        <v>46813</v>
      </c>
      <c r="E715" s="57" t="str">
        <f t="shared" si="10"/>
        <v>水</v>
      </c>
      <c r="F715" s="58">
        <f>VLOOKUP(D715, 休日取得計画実績表!$B$15:$E$745,4, FALSE)</f>
        <v>0</v>
      </c>
    </row>
    <row r="716" spans="1:6">
      <c r="A716" s="3"/>
      <c r="B716" s="20"/>
      <c r="D716" s="29">
        <v>46814</v>
      </c>
      <c r="E716" s="57" t="str">
        <f t="shared" si="10"/>
        <v>木</v>
      </c>
      <c r="F716" s="58">
        <f>VLOOKUP(D716, 休日取得計画実績表!$B$15:$E$745,4, FALSE)</f>
        <v>0</v>
      </c>
    </row>
    <row r="717" spans="1:6">
      <c r="A717" s="3"/>
      <c r="B717" s="20"/>
      <c r="D717" s="29">
        <v>46815</v>
      </c>
      <c r="E717" s="57" t="str">
        <f t="shared" si="10"/>
        <v>金</v>
      </c>
      <c r="F717" s="58">
        <f>VLOOKUP(D717, 休日取得計画実績表!$B$15:$E$745,4, FALSE)</f>
        <v>0</v>
      </c>
    </row>
    <row r="718" spans="1:6">
      <c r="A718" s="3"/>
      <c r="B718" s="20"/>
      <c r="D718" s="29">
        <v>46816</v>
      </c>
      <c r="E718" s="57" t="str">
        <f t="shared" si="10"/>
        <v>土</v>
      </c>
      <c r="F718" s="58" t="str">
        <f>VLOOKUP(D718, 休日取得計画実績表!$B$15:$E$745,4, FALSE)</f>
        <v>現場閉所</v>
      </c>
    </row>
    <row r="719" spans="1:6">
      <c r="A719" s="3"/>
      <c r="B719" s="20"/>
      <c r="D719" s="29">
        <v>46817</v>
      </c>
      <c r="E719" s="57" t="str">
        <f t="shared" si="10"/>
        <v>日</v>
      </c>
      <c r="F719" s="58" t="str">
        <f>VLOOKUP(D719, 休日取得計画実績表!$B$15:$E$745,4, FALSE)</f>
        <v>現場閉所</v>
      </c>
    </row>
    <row r="720" spans="1:6">
      <c r="A720" s="3"/>
      <c r="B720" s="20"/>
      <c r="D720" s="29">
        <v>46818</v>
      </c>
      <c r="E720" s="57" t="str">
        <f t="shared" ref="E720:E745" si="11">IF(D720="","",TEXT(D720,"aaa"))</f>
        <v>月</v>
      </c>
      <c r="F720" s="58">
        <f>VLOOKUP(D720, 休日取得計画実績表!$B$15:$E$745,4, FALSE)</f>
        <v>0</v>
      </c>
    </row>
    <row r="721" spans="1:6">
      <c r="A721" s="3"/>
      <c r="B721" s="20"/>
      <c r="D721" s="29">
        <v>46819</v>
      </c>
      <c r="E721" s="57" t="str">
        <f t="shared" si="11"/>
        <v>火</v>
      </c>
      <c r="F721" s="58">
        <f>VLOOKUP(D721, 休日取得計画実績表!$B$15:$E$745,4, FALSE)</f>
        <v>0</v>
      </c>
    </row>
    <row r="722" spans="1:6">
      <c r="A722" s="3"/>
      <c r="B722" s="20"/>
      <c r="D722" s="29">
        <v>46820</v>
      </c>
      <c r="E722" s="57" t="str">
        <f t="shared" si="11"/>
        <v>水</v>
      </c>
      <c r="F722" s="58">
        <f>VLOOKUP(D722, 休日取得計画実績表!$B$15:$E$745,4, FALSE)</f>
        <v>0</v>
      </c>
    </row>
    <row r="723" spans="1:6">
      <c r="A723" s="3"/>
      <c r="B723" s="20"/>
      <c r="D723" s="29">
        <v>46821</v>
      </c>
      <c r="E723" s="57" t="str">
        <f t="shared" si="11"/>
        <v>木</v>
      </c>
      <c r="F723" s="58">
        <f>VLOOKUP(D723, 休日取得計画実績表!$B$15:$E$745,4, FALSE)</f>
        <v>0</v>
      </c>
    </row>
    <row r="724" spans="1:6">
      <c r="A724" s="3"/>
      <c r="B724" s="20"/>
      <c r="D724" s="29">
        <v>46822</v>
      </c>
      <c r="E724" s="57" t="str">
        <f t="shared" si="11"/>
        <v>金</v>
      </c>
      <c r="F724" s="58">
        <f>VLOOKUP(D724, 休日取得計画実績表!$B$15:$E$745,4, FALSE)</f>
        <v>0</v>
      </c>
    </row>
    <row r="725" spans="1:6">
      <c r="A725" s="3"/>
      <c r="B725" s="20"/>
      <c r="D725" s="29">
        <v>46823</v>
      </c>
      <c r="E725" s="57" t="str">
        <f t="shared" si="11"/>
        <v>土</v>
      </c>
      <c r="F725" s="58" t="str">
        <f>VLOOKUP(D725, 休日取得計画実績表!$B$15:$E$745,4, FALSE)</f>
        <v>現場閉所</v>
      </c>
    </row>
    <row r="726" spans="1:6">
      <c r="A726" s="3"/>
      <c r="B726" s="20"/>
      <c r="D726" s="29">
        <v>46824</v>
      </c>
      <c r="E726" s="57" t="str">
        <f t="shared" si="11"/>
        <v>日</v>
      </c>
      <c r="F726" s="58" t="str">
        <f>VLOOKUP(D726, 休日取得計画実績表!$B$15:$E$745,4, FALSE)</f>
        <v>現場閉所</v>
      </c>
    </row>
    <row r="727" spans="1:6">
      <c r="D727" s="29">
        <v>46825</v>
      </c>
      <c r="E727" s="57" t="str">
        <f t="shared" si="11"/>
        <v>月</v>
      </c>
      <c r="F727" s="58">
        <f>VLOOKUP(D727, 休日取得計画実績表!$B$15:$E$745,4, FALSE)</f>
        <v>0</v>
      </c>
    </row>
    <row r="728" spans="1:6">
      <c r="D728" s="29">
        <v>46826</v>
      </c>
      <c r="E728" s="57" t="str">
        <f t="shared" si="11"/>
        <v>火</v>
      </c>
      <c r="F728" s="58">
        <f>VLOOKUP(D728, 休日取得計画実績表!$B$15:$E$745,4, FALSE)</f>
        <v>0</v>
      </c>
    </row>
    <row r="729" spans="1:6">
      <c r="D729" s="29">
        <v>46827</v>
      </c>
      <c r="E729" s="57" t="str">
        <f t="shared" si="11"/>
        <v>水</v>
      </c>
      <c r="F729" s="58">
        <f>VLOOKUP(D729, 休日取得計画実績表!$B$15:$E$745,4, FALSE)</f>
        <v>0</v>
      </c>
    </row>
    <row r="730" spans="1:6">
      <c r="D730" s="29">
        <v>46828</v>
      </c>
      <c r="E730" s="57" t="str">
        <f t="shared" si="11"/>
        <v>木</v>
      </c>
      <c r="F730" s="58">
        <f>VLOOKUP(D730, 休日取得計画実績表!$B$15:$E$745,4, FALSE)</f>
        <v>0</v>
      </c>
    </row>
    <row r="731" spans="1:6">
      <c r="D731" s="29">
        <v>46829</v>
      </c>
      <c r="E731" s="57" t="str">
        <f t="shared" si="11"/>
        <v>金</v>
      </c>
      <c r="F731" s="58">
        <f>VLOOKUP(D731, 休日取得計画実績表!$B$15:$E$745,4, FALSE)</f>
        <v>0</v>
      </c>
    </row>
    <row r="732" spans="1:6">
      <c r="D732" s="29">
        <v>46830</v>
      </c>
      <c r="E732" s="57" t="str">
        <f t="shared" si="11"/>
        <v>土</v>
      </c>
      <c r="F732" s="58" t="str">
        <f>VLOOKUP(D732, 休日取得計画実績表!$B$15:$E$745,4, FALSE)</f>
        <v>現場閉所</v>
      </c>
    </row>
    <row r="733" spans="1:6">
      <c r="D733" s="29">
        <v>46831</v>
      </c>
      <c r="E733" s="57" t="str">
        <f t="shared" si="11"/>
        <v>日</v>
      </c>
      <c r="F733" s="58" t="str">
        <f>VLOOKUP(D733, 休日取得計画実績表!$B$15:$E$745,4, FALSE)</f>
        <v>現場閉所</v>
      </c>
    </row>
    <row r="734" spans="1:6">
      <c r="D734" s="29">
        <v>46832</v>
      </c>
      <c r="E734" s="57" t="str">
        <f t="shared" si="11"/>
        <v>月</v>
      </c>
      <c r="F734" s="58">
        <f>VLOOKUP(D734, 休日取得計画実績表!$B$15:$E$745,4, FALSE)</f>
        <v>0</v>
      </c>
    </row>
    <row r="735" spans="1:6">
      <c r="D735" s="29">
        <v>46833</v>
      </c>
      <c r="E735" s="57" t="str">
        <f t="shared" si="11"/>
        <v>火</v>
      </c>
      <c r="F735" s="58">
        <f>VLOOKUP(D735, 休日取得計画実績表!$B$15:$E$745,4, FALSE)</f>
        <v>0</v>
      </c>
    </row>
    <row r="736" spans="1:6">
      <c r="D736" s="29">
        <v>46834</v>
      </c>
      <c r="E736" s="57" t="str">
        <f t="shared" si="11"/>
        <v>水</v>
      </c>
      <c r="F736" s="58">
        <f>VLOOKUP(D736, 休日取得計画実績表!$B$15:$E$745,4, FALSE)</f>
        <v>0</v>
      </c>
    </row>
    <row r="737" spans="4:6">
      <c r="D737" s="29">
        <v>46835</v>
      </c>
      <c r="E737" s="57" t="str">
        <f t="shared" si="11"/>
        <v>木</v>
      </c>
      <c r="F737" s="58">
        <f>VLOOKUP(D737, 休日取得計画実績表!$B$15:$E$745,4, FALSE)</f>
        <v>0</v>
      </c>
    </row>
    <row r="738" spans="4:6">
      <c r="D738" s="29">
        <v>46836</v>
      </c>
      <c r="E738" s="57" t="str">
        <f t="shared" si="11"/>
        <v>金</v>
      </c>
      <c r="F738" s="58">
        <f>VLOOKUP(D738, 休日取得計画実績表!$B$15:$E$745,4, FALSE)</f>
        <v>0</v>
      </c>
    </row>
    <row r="739" spans="4:6">
      <c r="D739" s="29">
        <v>46837</v>
      </c>
      <c r="E739" s="57" t="str">
        <f t="shared" si="11"/>
        <v>土</v>
      </c>
      <c r="F739" s="58" t="str">
        <f>VLOOKUP(D739, 休日取得計画実績表!$B$15:$E$745,4, FALSE)</f>
        <v>現場閉所</v>
      </c>
    </row>
    <row r="740" spans="4:6">
      <c r="D740" s="29">
        <v>46838</v>
      </c>
      <c r="E740" s="57" t="str">
        <f t="shared" si="11"/>
        <v>日</v>
      </c>
      <c r="F740" s="58" t="str">
        <f>VLOOKUP(D740, 休日取得計画実績表!$B$15:$E$745,4, FALSE)</f>
        <v>現場閉所</v>
      </c>
    </row>
    <row r="741" spans="4:6">
      <c r="D741" s="29">
        <v>46839</v>
      </c>
      <c r="E741" s="57" t="str">
        <f t="shared" si="11"/>
        <v>月</v>
      </c>
      <c r="F741" s="58">
        <f>VLOOKUP(D741, 休日取得計画実績表!$B$15:$E$745,4, FALSE)</f>
        <v>0</v>
      </c>
    </row>
    <row r="742" spans="4:6">
      <c r="D742" s="29">
        <v>46840</v>
      </c>
      <c r="E742" s="57" t="str">
        <f t="shared" si="11"/>
        <v>火</v>
      </c>
      <c r="F742" s="58">
        <f>VLOOKUP(D742, 休日取得計画実績表!$B$15:$E$745,4, FALSE)</f>
        <v>0</v>
      </c>
    </row>
    <row r="743" spans="4:6">
      <c r="D743" s="29">
        <v>46841</v>
      </c>
      <c r="E743" s="57" t="str">
        <f t="shared" si="11"/>
        <v>水</v>
      </c>
      <c r="F743" s="58">
        <f>VLOOKUP(D743, 休日取得計画実績表!$B$15:$E$745,4, FALSE)</f>
        <v>0</v>
      </c>
    </row>
    <row r="744" spans="4:6">
      <c r="D744" s="29">
        <v>46842</v>
      </c>
      <c r="E744" s="57" t="str">
        <f t="shared" si="11"/>
        <v>木</v>
      </c>
      <c r="F744" s="58">
        <f>VLOOKUP(D744, 休日取得計画実績表!$B$15:$E$745,4, FALSE)</f>
        <v>0</v>
      </c>
    </row>
    <row r="745" spans="4:6" ht="13.5" thickBot="1">
      <c r="D745" s="31">
        <v>46843</v>
      </c>
      <c r="E745" s="59" t="str">
        <f t="shared" si="11"/>
        <v>金</v>
      </c>
      <c r="F745" s="60">
        <f>VLOOKUP(D745, 休日取得計画実績表!$B$15:$E$745,4, FALSE)</f>
        <v>0</v>
      </c>
    </row>
  </sheetData>
  <phoneticPr fontId="3"/>
  <conditionalFormatting sqref="E15:E745">
    <cfRule type="containsText" dxfId="14" priority="16" operator="containsText" text="日">
      <formula>NOT(ISERROR(SEARCH("日",E15)))</formula>
    </cfRule>
    <cfRule type="containsText" dxfId="13" priority="17" operator="containsText" text="土">
      <formula>NOT(ISERROR(SEARCH("土",E15)))</formula>
    </cfRule>
  </conditionalFormatting>
  <conditionalFormatting sqref="F15:F745">
    <cfRule type="containsText" dxfId="12" priority="14" operator="containsText" text="日">
      <formula>NOT(ISERROR(SEARCH("日",F15)))</formula>
    </cfRule>
    <cfRule type="containsText" dxfId="11" priority="15" operator="containsText" text="土">
      <formula>NOT(ISERROR(SEARCH("土",F15)))</formula>
    </cfRule>
  </conditionalFormatting>
  <conditionalFormatting sqref="D4:G4">
    <cfRule type="cellIs" dxfId="10" priority="13" operator="equal">
      <formula>"未達"</formula>
    </cfRule>
  </conditionalFormatting>
  <conditionalFormatting sqref="G5:G6">
    <cfRule type="cellIs" dxfId="9" priority="12" operator="equal">
      <formula>"未達"</formula>
    </cfRule>
  </conditionalFormatting>
  <conditionalFormatting sqref="G8">
    <cfRule type="cellIs" dxfId="8" priority="10" operator="equal">
      <formula>"未達"</formula>
    </cfRule>
  </conditionalFormatting>
  <conditionalFormatting sqref="G7">
    <cfRule type="cellIs" dxfId="7" priority="11" operator="equal">
      <formula>"未達"</formula>
    </cfRule>
  </conditionalFormatting>
  <conditionalFormatting sqref="E10">
    <cfRule type="containsText" dxfId="6" priority="8" operator="containsText" text="未達成">
      <formula>NOT(ISERROR(SEARCH("未達成",E10)))</formula>
    </cfRule>
  </conditionalFormatting>
  <conditionalFormatting sqref="E10:G10">
    <cfRule type="containsText" dxfId="5" priority="7" operator="containsText" text="未達成">
      <formula>NOT(ISERROR(SEARCH("未達成",E10)))</formula>
    </cfRule>
  </conditionalFormatting>
  <conditionalFormatting sqref="G11">
    <cfRule type="containsText" dxfId="4" priority="6" operator="containsText" text="未達成">
      <formula>NOT(ISERROR(SEARCH("未達成",G11)))</formula>
    </cfRule>
  </conditionalFormatting>
  <conditionalFormatting sqref="F5">
    <cfRule type="cellIs" dxfId="3" priority="5" operator="equal">
      <formula>"未達"</formula>
    </cfRule>
  </conditionalFormatting>
  <conditionalFormatting sqref="F6">
    <cfRule type="cellIs" dxfId="2" priority="4" operator="equal">
      <formula>"未達"</formula>
    </cfRule>
  </conditionalFormatting>
  <conditionalFormatting sqref="F7">
    <cfRule type="cellIs" dxfId="1" priority="3" operator="equal">
      <formula>"未達"</formula>
    </cfRule>
  </conditionalFormatting>
  <conditionalFormatting sqref="F8">
    <cfRule type="cellIs" dxfId="0" priority="2" operator="equal">
      <formula>"未達"</formula>
    </cfRule>
  </conditionalFormatting>
  <pageMargins left="0.7" right="0.7" top="0.75" bottom="0.75" header="0.3" footer="0.3"/>
  <pageSetup paperSize="9" orientation="portrait" copies="0" r:id="rId1"/>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4</vt:i4>
      </vt:variant>
    </vt:vector>
  </HeadingPairs>
  <TitlesOfParts>
    <vt:vector size="10" baseType="lpstr">
      <vt:lpstr>休日取得計画実績表</vt:lpstr>
      <vt:lpstr>実績報告書</vt:lpstr>
      <vt:lpstr>週休2日実施証明書発行申出書</vt:lpstr>
      <vt:lpstr>判定計算シート(週単位)</vt:lpstr>
      <vt:lpstr>判定計算シート(月単位)</vt:lpstr>
      <vt:lpstr>判定計算シート(通期) </vt:lpstr>
      <vt:lpstr>休日取得計画実績表!Print_Area</vt:lpstr>
      <vt:lpstr>実績報告書!Print_Area</vt:lpstr>
      <vt:lpstr>週休2日実施証明書発行申出書!Print_Area</vt:lpstr>
      <vt:lpstr>休日取得計画実績表!Print_Titles</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