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X:\1000_技術第一係\2000_働き方改革\02_週休2日\00_週休2日試行\【R0804改定-1】週休2日試行工事(土木)の実施要領改定について(通知)⇦週単位導入\03改定R0804\"/>
    </mc:Choice>
  </mc:AlternateContent>
  <xr:revisionPtr revIDLastSave="0" documentId="13_ncr:1_{31301ADE-F2C6-4E42-BDAD-F04A91A142B8}" xr6:coauthVersionLast="47" xr6:coauthVersionMax="47" xr10:uidLastSave="{00000000-0000-0000-0000-000000000000}"/>
  <bookViews>
    <workbookView xWindow="20370" yWindow="-120" windowWidth="29040" windowHeight="15720" activeTab="2" xr2:uid="{6AB2C5C7-8623-43B3-A9A8-83984B937D49}"/>
  </bookViews>
  <sheets>
    <sheet name="休日取得計画実績表" sheetId="1" r:id="rId1"/>
    <sheet name="実績報告書" sheetId="6" r:id="rId2"/>
    <sheet name="週休2日実施証明書発行申出書" sheetId="7" r:id="rId3"/>
    <sheet name="判定計算シート(週単位)" sheetId="2" r:id="rId4"/>
    <sheet name="判定計算シート(月単位)" sheetId="4" r:id="rId5"/>
    <sheet name="判定計算シート(通期) " sheetId="5" r:id="rId6"/>
  </sheets>
  <definedNames>
    <definedName name="_xlnm.Print_Area" localSheetId="0">休日取得計画実績表!$B$1:$F$745</definedName>
    <definedName name="_xlnm.Print_Area" localSheetId="1">実績報告書!$B$1:$K$25</definedName>
    <definedName name="_xlnm.Print_Area" localSheetId="2">週休2日実施証明書発行申出書!$B$1:$K$45</definedName>
    <definedName name="_xlnm.Print_Titles" localSheetId="0">休日取得計画実績表!$14:$14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2" l="1"/>
  <c r="I31" i="7"/>
  <c r="E25" i="7"/>
  <c r="B12" i="1"/>
  <c r="HG9" i="2"/>
  <c r="HG10" i="2"/>
  <c r="HG11" i="2"/>
  <c r="HG12" i="2"/>
  <c r="HG13" i="2"/>
  <c r="HG14" i="2"/>
  <c r="HG15" i="2"/>
  <c r="E31" i="7"/>
  <c r="H12" i="7"/>
  <c r="I22" i="6" l="1"/>
  <c r="E22" i="6"/>
  <c r="E21" i="6" l="1"/>
  <c r="H10" i="6"/>
  <c r="B2" i="5" l="1"/>
  <c r="A2" i="5"/>
  <c r="BQ64" i="4"/>
  <c r="BQ65" i="4"/>
  <c r="BH65" i="4"/>
  <c r="BB65" i="4"/>
  <c r="AS65" i="4"/>
  <c r="AM65" i="4"/>
  <c r="AG63" i="4"/>
  <c r="AG64" i="4"/>
  <c r="AG65" i="4"/>
  <c r="R65" i="4"/>
  <c r="B1" i="4"/>
  <c r="A1" i="4"/>
  <c r="C2" i="5" l="1"/>
  <c r="C1" i="4" a="1"/>
  <c r="S2" i="4" s="1" a="1"/>
  <c r="D16" i="5" l="1" a="1"/>
  <c r="E36" i="5" s="1"/>
  <c r="F3" i="5"/>
  <c r="N2" i="4" a="1"/>
  <c r="X2" i="4" a="1"/>
  <c r="R2" i="4" a="1"/>
  <c r="U2" i="4" a="1"/>
  <c r="BE48" i="4" s="1"/>
  <c r="H2" i="4" a="1"/>
  <c r="R41" i="4" s="1"/>
  <c r="M2" i="4" a="1"/>
  <c r="AG62" i="4" s="1"/>
  <c r="W2" i="4" a="1"/>
  <c r="BK63" i="4" s="1"/>
  <c r="Q2" i="4" a="1"/>
  <c r="AS53" i="4" s="1"/>
  <c r="I2" i="4" a="1"/>
  <c r="U61" i="4" s="1"/>
  <c r="G2" i="4" a="1"/>
  <c r="O40" i="4" s="1"/>
  <c r="L2" i="4" a="1"/>
  <c r="AD51" i="4" s="1"/>
  <c r="K2" i="4" a="1"/>
  <c r="AA37" i="4" s="1"/>
  <c r="C1" i="4"/>
  <c r="C2" i="4" s="1" a="1"/>
  <c r="C65" i="4" s="1"/>
  <c r="Z2" i="4" a="1"/>
  <c r="BT51" i="4" s="1"/>
  <c r="F2" i="4" a="1"/>
  <c r="L50" i="4" s="1"/>
  <c r="P2" i="4" a="1"/>
  <c r="J2" i="4" a="1"/>
  <c r="Y2" i="4" a="1"/>
  <c r="BQ52" i="4" s="1"/>
  <c r="E2" i="4" a="1"/>
  <c r="O2" i="4" a="1"/>
  <c r="AM45" i="4" s="1"/>
  <c r="T2" i="4" a="1"/>
  <c r="BB42" i="4" s="1"/>
  <c r="V2" i="4" a="1"/>
  <c r="BH44" i="4" s="1"/>
  <c r="D2" i="4" a="1"/>
  <c r="F60" i="4" s="1"/>
  <c r="S2" i="4"/>
  <c r="AY35" i="4" s="1"/>
  <c r="AY37" i="4"/>
  <c r="AY45" i="4"/>
  <c r="AY53" i="4"/>
  <c r="AY61" i="4"/>
  <c r="AY40" i="4"/>
  <c r="AY49" i="4"/>
  <c r="AY58" i="4"/>
  <c r="AY44" i="4"/>
  <c r="AY55" i="4"/>
  <c r="AY65" i="4"/>
  <c r="AY46" i="4"/>
  <c r="AY56" i="4"/>
  <c r="AY36" i="4"/>
  <c r="AY47" i="4"/>
  <c r="AY57" i="4"/>
  <c r="AY38" i="4"/>
  <c r="AY48" i="4"/>
  <c r="AY59" i="4"/>
  <c r="AY43" i="4"/>
  <c r="AY64" i="4"/>
  <c r="AY50" i="4"/>
  <c r="AY51" i="4"/>
  <c r="AY52" i="4"/>
  <c r="AY54" i="4"/>
  <c r="AY39" i="4"/>
  <c r="AY41" i="4"/>
  <c r="AY42" i="4"/>
  <c r="AY60" i="4"/>
  <c r="AY62" i="4"/>
  <c r="AY63" i="4"/>
  <c r="B2" i="2"/>
  <c r="D14" i="2" s="1"/>
  <c r="D17" i="2" s="1"/>
  <c r="A2" i="2"/>
  <c r="D9" i="2" s="1"/>
  <c r="D12" i="2" s="1"/>
  <c r="E568" i="5" l="1"/>
  <c r="E595" i="5"/>
  <c r="E523" i="5"/>
  <c r="E549" i="5"/>
  <c r="E146" i="5"/>
  <c r="E218" i="5"/>
  <c r="E264" i="5"/>
  <c r="E522" i="5"/>
  <c r="E459" i="5"/>
  <c r="E333" i="5"/>
  <c r="E484" i="5"/>
  <c r="E240" i="5"/>
  <c r="E517" i="5"/>
  <c r="E442" i="5"/>
  <c r="E214" i="5"/>
  <c r="E157" i="5"/>
  <c r="E592" i="5"/>
  <c r="E621" i="5"/>
  <c r="E133" i="5"/>
  <c r="E712" i="5"/>
  <c r="E277" i="5"/>
  <c r="E268" i="5"/>
  <c r="E379" i="5"/>
  <c r="E465" i="5"/>
  <c r="E254" i="5"/>
  <c r="E607" i="5"/>
  <c r="E282" i="5"/>
  <c r="E366" i="5"/>
  <c r="E371" i="5"/>
  <c r="E472" i="5"/>
  <c r="E208" i="5"/>
  <c r="E632" i="5"/>
  <c r="E385" i="5"/>
  <c r="E706" i="5"/>
  <c r="E615" i="5"/>
  <c r="E166" i="5"/>
  <c r="E287" i="5"/>
  <c r="E560" i="5"/>
  <c r="E292" i="5"/>
  <c r="E181" i="5"/>
  <c r="E594" i="5"/>
  <c r="E148" i="5"/>
  <c r="E654" i="5"/>
  <c r="E626" i="5"/>
  <c r="E572" i="5"/>
  <c r="E300" i="5"/>
  <c r="E283" i="5"/>
  <c r="E284" i="5"/>
  <c r="E502" i="5"/>
  <c r="E638" i="5"/>
  <c r="E584" i="5"/>
  <c r="E520" i="5"/>
  <c r="E158" i="5"/>
  <c r="E62" i="5"/>
  <c r="E92" i="5"/>
  <c r="E253" i="5"/>
  <c r="E298" i="5"/>
  <c r="E191" i="5"/>
  <c r="E665" i="5"/>
  <c r="E539" i="5"/>
  <c r="E714" i="5"/>
  <c r="E114" i="5"/>
  <c r="E741" i="5"/>
  <c r="E236" i="5"/>
  <c r="E613" i="5"/>
  <c r="E612" i="5"/>
  <c r="E694" i="5"/>
  <c r="E417" i="5"/>
  <c r="E359" i="5"/>
  <c r="E479" i="5"/>
  <c r="E743" i="5"/>
  <c r="E431" i="5"/>
  <c r="E467" i="5"/>
  <c r="E581" i="5"/>
  <c r="E700" i="5"/>
  <c r="E241" i="5"/>
  <c r="E266" i="5"/>
  <c r="E187" i="5"/>
  <c r="E518" i="5"/>
  <c r="E136" i="5"/>
  <c r="E622" i="5"/>
  <c r="E735" i="5"/>
  <c r="E602" i="5"/>
  <c r="E221" i="5"/>
  <c r="E589" i="5"/>
  <c r="E558" i="5"/>
  <c r="E570" i="5"/>
  <c r="E407" i="5"/>
  <c r="E317" i="5"/>
  <c r="E421" i="5"/>
  <c r="E734" i="5"/>
  <c r="E426" i="5"/>
  <c r="E462" i="5"/>
  <c r="E550" i="5"/>
  <c r="E684" i="5"/>
  <c r="E198" i="5"/>
  <c r="E257" i="5"/>
  <c r="E151" i="5"/>
  <c r="E717" i="5"/>
  <c r="E715" i="5"/>
  <c r="E475" i="5"/>
  <c r="E713" i="5"/>
  <c r="E585" i="5"/>
  <c r="E105" i="5"/>
  <c r="E538" i="5"/>
  <c r="E653" i="5"/>
  <c r="E528" i="5"/>
  <c r="E396" i="5"/>
  <c r="E85" i="5"/>
  <c r="E416" i="5"/>
  <c r="E670" i="5"/>
  <c r="E381" i="5"/>
  <c r="E441" i="5"/>
  <c r="E498" i="5"/>
  <c r="E668" i="5"/>
  <c r="E58" i="5"/>
  <c r="E152" i="5"/>
  <c r="E135" i="5"/>
  <c r="E487" i="5"/>
  <c r="E648" i="5"/>
  <c r="E677" i="5"/>
  <c r="E662" i="5"/>
  <c r="E575" i="5"/>
  <c r="E78" i="5"/>
  <c r="E433" i="5"/>
  <c r="E492" i="5"/>
  <c r="E269" i="5"/>
  <c r="E681" i="5"/>
  <c r="E625" i="5"/>
  <c r="E337" i="5"/>
  <c r="E593" i="5"/>
  <c r="E238" i="5"/>
  <c r="E224" i="5"/>
  <c r="E328" i="5"/>
  <c r="E541" i="5"/>
  <c r="E272" i="5"/>
  <c r="E347" i="5"/>
  <c r="E403" i="5"/>
  <c r="E598" i="5"/>
  <c r="E647" i="5"/>
  <c r="E419" i="5"/>
  <c r="E533" i="5"/>
  <c r="E559" i="5"/>
  <c r="E402" i="5"/>
  <c r="E222" i="5"/>
  <c r="E691" i="5"/>
  <c r="E673" i="5"/>
  <c r="E620" i="5"/>
  <c r="E274" i="5"/>
  <c r="E577" i="5"/>
  <c r="E232" i="5"/>
  <c r="E196" i="5"/>
  <c r="E306" i="5"/>
  <c r="E532" i="5"/>
  <c r="E249" i="5"/>
  <c r="E315" i="5"/>
  <c r="E481" i="5"/>
  <c r="E574" i="5"/>
  <c r="E246" i="5"/>
  <c r="E369" i="5"/>
  <c r="E425" i="5"/>
  <c r="E461" i="5"/>
  <c r="E651" i="5"/>
  <c r="E450" i="5"/>
  <c r="E131" i="5"/>
  <c r="E424" i="5"/>
  <c r="E466" i="5"/>
  <c r="E580" i="5"/>
  <c r="E548" i="5"/>
  <c r="E516" i="5"/>
  <c r="E603" i="5"/>
  <c r="E697" i="5"/>
  <c r="E449" i="5"/>
  <c r="E270" i="5"/>
  <c r="E340" i="5"/>
  <c r="E390" i="5"/>
  <c r="E213" i="5"/>
  <c r="E726" i="5"/>
  <c r="E729" i="5"/>
  <c r="E429" i="5"/>
  <c r="E206" i="5"/>
  <c r="E563" i="5"/>
  <c r="E730" i="5"/>
  <c r="E542" i="5"/>
  <c r="E406" i="5"/>
  <c r="E212" i="5"/>
  <c r="E656" i="5"/>
  <c r="E510" i="5"/>
  <c r="E329" i="5"/>
  <c r="E545" i="5"/>
  <c r="E399" i="5"/>
  <c r="E710" i="5"/>
  <c r="E456" i="5"/>
  <c r="E60" i="5"/>
  <c r="E642" i="5"/>
  <c r="E413" i="5"/>
  <c r="E94" i="5"/>
  <c r="E66" i="5"/>
  <c r="E120" i="5"/>
  <c r="E255" i="5"/>
  <c r="E59" i="5"/>
  <c r="E178" i="5"/>
  <c r="E434" i="5"/>
  <c r="E384" i="5"/>
  <c r="E739" i="5"/>
  <c r="E547" i="5"/>
  <c r="E411" i="5"/>
  <c r="E661" i="5"/>
  <c r="E515" i="5"/>
  <c r="E582" i="5"/>
  <c r="E733" i="5"/>
  <c r="E128" i="5"/>
  <c r="E100" i="5"/>
  <c r="E121" i="5"/>
  <c r="E129" i="5"/>
  <c r="E259" i="5"/>
  <c r="E497" i="5"/>
  <c r="E738" i="5"/>
  <c r="E486" i="5"/>
  <c r="E527" i="5"/>
  <c r="E422" i="5"/>
  <c r="E586" i="5"/>
  <c r="E627" i="5"/>
  <c r="E439" i="5"/>
  <c r="E229" i="5"/>
  <c r="E154" i="5"/>
  <c r="E297" i="5"/>
  <c r="E93" i="5"/>
  <c r="E674" i="5"/>
  <c r="E663" i="5"/>
  <c r="E652" i="5"/>
  <c r="E521" i="5"/>
  <c r="E666" i="5"/>
  <c r="E505" i="5"/>
  <c r="E376" i="5"/>
  <c r="E141" i="5"/>
  <c r="E645" i="5"/>
  <c r="E504" i="5"/>
  <c r="E260" i="5"/>
  <c r="E540" i="5"/>
  <c r="E363" i="5"/>
  <c r="E701" i="5"/>
  <c r="E451" i="5"/>
  <c r="E744" i="5"/>
  <c r="E637" i="5"/>
  <c r="E326" i="5"/>
  <c r="E76" i="5"/>
  <c r="E57" i="5"/>
  <c r="E88" i="5"/>
  <c r="E251" i="5"/>
  <c r="E641" i="5"/>
  <c r="E616" i="5"/>
  <c r="E444" i="5"/>
  <c r="E496" i="5"/>
  <c r="E352" i="5"/>
  <c r="E534" i="5"/>
  <c r="E611" i="5"/>
  <c r="E372" i="5"/>
  <c r="E117" i="5"/>
  <c r="E655" i="5"/>
  <c r="E134" i="5"/>
  <c r="E705" i="5"/>
  <c r="E543" i="5"/>
  <c r="E365" i="5"/>
  <c r="E553" i="5"/>
  <c r="E145" i="5"/>
  <c r="E511" i="5"/>
  <c r="E646" i="5"/>
  <c r="E489" i="5"/>
  <c r="E370" i="5"/>
  <c r="E122" i="5"/>
  <c r="E640" i="5"/>
  <c r="E447" i="5"/>
  <c r="E252" i="5"/>
  <c r="E535" i="5"/>
  <c r="E349" i="5"/>
  <c r="E669" i="5"/>
  <c r="E446" i="5"/>
  <c r="E740" i="5"/>
  <c r="E564" i="5"/>
  <c r="E296" i="5"/>
  <c r="E304" i="5"/>
  <c r="E312" i="5"/>
  <c r="E351" i="5"/>
  <c r="E195" i="5"/>
  <c r="E53" i="5"/>
  <c r="E22" i="5"/>
  <c r="E40" i="5"/>
  <c r="E49" i="5"/>
  <c r="E17" i="5"/>
  <c r="E18" i="5"/>
  <c r="E38" i="5"/>
  <c r="E32" i="5"/>
  <c r="E55" i="5"/>
  <c r="E44" i="5"/>
  <c r="E46" i="5"/>
  <c r="E52" i="5"/>
  <c r="E29" i="5"/>
  <c r="E39" i="5"/>
  <c r="E26" i="5"/>
  <c r="E35" i="5"/>
  <c r="E31" i="5"/>
  <c r="E43" i="5"/>
  <c r="E99" i="5"/>
  <c r="E199" i="5"/>
  <c r="E327" i="5"/>
  <c r="E161" i="5"/>
  <c r="E89" i="5"/>
  <c r="E354" i="5"/>
  <c r="E82" i="5"/>
  <c r="E418" i="5"/>
  <c r="E573" i="5"/>
  <c r="E704" i="5"/>
  <c r="E156" i="5"/>
  <c r="E361" i="5"/>
  <c r="E571" i="5"/>
  <c r="E742" i="5"/>
  <c r="E375" i="5"/>
  <c r="E493" i="5"/>
  <c r="E81" i="5"/>
  <c r="E350" i="5"/>
  <c r="E452" i="5"/>
  <c r="E583" i="5"/>
  <c r="E711" i="5"/>
  <c r="E160" i="5"/>
  <c r="E358" i="5"/>
  <c r="E432" i="5"/>
  <c r="E552" i="5"/>
  <c r="E707" i="5"/>
  <c r="E383" i="5"/>
  <c r="E633" i="5"/>
  <c r="E220" i="5"/>
  <c r="E601" i="5"/>
  <c r="E579" i="5"/>
  <c r="E37" i="5"/>
  <c r="E643" i="5"/>
  <c r="E250" i="5"/>
  <c r="E401" i="5"/>
  <c r="E200" i="5"/>
  <c r="E631" i="5"/>
  <c r="E657" i="5"/>
  <c r="E164" i="5"/>
  <c r="E460" i="5"/>
  <c r="E682" i="5"/>
  <c r="E565" i="5"/>
  <c r="E310" i="5"/>
  <c r="E377" i="5"/>
  <c r="E242" i="5"/>
  <c r="E686" i="5"/>
  <c r="E367" i="5"/>
  <c r="E658" i="5"/>
  <c r="E506" i="5"/>
  <c r="E278" i="5"/>
  <c r="E659" i="5"/>
  <c r="E116" i="5"/>
  <c r="E629" i="5"/>
  <c r="E617" i="5"/>
  <c r="E346" i="5"/>
  <c r="E650" i="5"/>
  <c r="E438" i="5"/>
  <c r="E721" i="5"/>
  <c r="E557" i="5"/>
  <c r="E474" i="5"/>
  <c r="E364" i="5"/>
  <c r="E169" i="5"/>
  <c r="E725" i="5"/>
  <c r="E588" i="5"/>
  <c r="E499" i="5"/>
  <c r="E357" i="5"/>
  <c r="E102" i="5"/>
  <c r="E530" i="5"/>
  <c r="E387" i="5"/>
  <c r="E140" i="5"/>
  <c r="E576" i="5"/>
  <c r="E368" i="5"/>
  <c r="E41" i="5"/>
  <c r="E708" i="5"/>
  <c r="E610" i="5"/>
  <c r="E427" i="5"/>
  <c r="E137" i="5"/>
  <c r="E45" i="5"/>
  <c r="E98" i="5"/>
  <c r="E234" i="5"/>
  <c r="E343" i="5"/>
  <c r="E215" i="5"/>
  <c r="E103" i="5"/>
  <c r="E731" i="5"/>
  <c r="E709" i="5"/>
  <c r="E476" i="5"/>
  <c r="E285" i="5"/>
  <c r="E507" i="5"/>
  <c r="E172" i="5"/>
  <c r="E423" i="5"/>
  <c r="E464" i="5"/>
  <c r="E727" i="5"/>
  <c r="E471" i="5"/>
  <c r="E690" i="5"/>
  <c r="E554" i="5"/>
  <c r="E360" i="5"/>
  <c r="E86" i="5"/>
  <c r="E737" i="5"/>
  <c r="E228" i="5"/>
  <c r="E485" i="5"/>
  <c r="E96" i="5"/>
  <c r="E443" i="5"/>
  <c r="E544" i="5"/>
  <c r="E68" i="5"/>
  <c r="E470" i="5"/>
  <c r="E391" i="5"/>
  <c r="E606" i="5"/>
  <c r="E537" i="5"/>
  <c r="E373" i="5"/>
  <c r="E501" i="5"/>
  <c r="E318" i="5"/>
  <c r="E746" i="5"/>
  <c r="E608" i="5"/>
  <c r="E490" i="5"/>
  <c r="E261" i="5"/>
  <c r="E698" i="5"/>
  <c r="E609" i="5"/>
  <c r="E536" i="5"/>
  <c r="E463" i="5"/>
  <c r="E395" i="5"/>
  <c r="E316" i="5"/>
  <c r="E205" i="5"/>
  <c r="E84" i="5"/>
  <c r="E702" i="5"/>
  <c r="E635" i="5"/>
  <c r="E567" i="5"/>
  <c r="E494" i="5"/>
  <c r="E405" i="5"/>
  <c r="E309" i="5"/>
  <c r="E204" i="5"/>
  <c r="E561" i="5"/>
  <c r="E488" i="5"/>
  <c r="E420" i="5"/>
  <c r="E342" i="5"/>
  <c r="E72" i="5"/>
  <c r="E634" i="5"/>
  <c r="E529" i="5"/>
  <c r="E409" i="5"/>
  <c r="E244" i="5"/>
  <c r="E150" i="5"/>
  <c r="E736" i="5"/>
  <c r="E680" i="5"/>
  <c r="E605" i="5"/>
  <c r="E500" i="5"/>
  <c r="E394" i="5"/>
  <c r="E192" i="5"/>
  <c r="E149" i="5"/>
  <c r="E345" i="5"/>
  <c r="E194" i="5"/>
  <c r="E48" i="5"/>
  <c r="E225" i="5"/>
  <c r="E56" i="5"/>
  <c r="E311" i="5"/>
  <c r="E247" i="5"/>
  <c r="E183" i="5"/>
  <c r="E95" i="5"/>
  <c r="E332" i="5"/>
  <c r="E325" i="5"/>
  <c r="E569" i="5"/>
  <c r="E495" i="5"/>
  <c r="E718" i="5"/>
  <c r="E480" i="5"/>
  <c r="E276" i="5"/>
  <c r="E703" i="5"/>
  <c r="E600" i="5"/>
  <c r="E469" i="5"/>
  <c r="E233" i="5"/>
  <c r="E689" i="5"/>
  <c r="E604" i="5"/>
  <c r="E531" i="5"/>
  <c r="E458" i="5"/>
  <c r="E388" i="5"/>
  <c r="E302" i="5"/>
  <c r="E197" i="5"/>
  <c r="E73" i="5"/>
  <c r="E693" i="5"/>
  <c r="E630" i="5"/>
  <c r="E562" i="5"/>
  <c r="E473" i="5"/>
  <c r="E400" i="5"/>
  <c r="E301" i="5"/>
  <c r="E190" i="5"/>
  <c r="E556" i="5"/>
  <c r="E483" i="5"/>
  <c r="E415" i="5"/>
  <c r="E293" i="5"/>
  <c r="E61" i="5"/>
  <c r="E623" i="5"/>
  <c r="E508" i="5"/>
  <c r="E380" i="5"/>
  <c r="E209" i="5"/>
  <c r="E108" i="5"/>
  <c r="E732" i="5"/>
  <c r="E676" i="5"/>
  <c r="E596" i="5"/>
  <c r="E491" i="5"/>
  <c r="E378" i="5"/>
  <c r="E186" i="5"/>
  <c r="E142" i="5"/>
  <c r="E322" i="5"/>
  <c r="E176" i="5"/>
  <c r="E25" i="5"/>
  <c r="E193" i="5"/>
  <c r="E42" i="5"/>
  <c r="E295" i="5"/>
  <c r="E231" i="5"/>
  <c r="E159" i="5"/>
  <c r="E91" i="5"/>
  <c r="E723" i="5"/>
  <c r="E414" i="5"/>
  <c r="E624" i="5"/>
  <c r="E745" i="5"/>
  <c r="E455" i="5"/>
  <c r="E671" i="5"/>
  <c r="E699" i="5"/>
  <c r="E389" i="5"/>
  <c r="E683" i="5"/>
  <c r="E408" i="5"/>
  <c r="E636" i="5"/>
  <c r="E512" i="5"/>
  <c r="E305" i="5"/>
  <c r="E341" i="5"/>
  <c r="E590" i="5"/>
  <c r="E722" i="5"/>
  <c r="E412" i="5"/>
  <c r="E685" i="5"/>
  <c r="E324" i="5"/>
  <c r="E397" i="5"/>
  <c r="E30" i="5"/>
  <c r="E201" i="5"/>
  <c r="E256" i="5"/>
  <c r="E454" i="5"/>
  <c r="E453" i="5"/>
  <c r="E667" i="5"/>
  <c r="E428" i="5"/>
  <c r="E262" i="5"/>
  <c r="E695" i="5"/>
  <c r="E591" i="5"/>
  <c r="E448" i="5"/>
  <c r="E104" i="5"/>
  <c r="E675" i="5"/>
  <c r="E599" i="5"/>
  <c r="E526" i="5"/>
  <c r="E437" i="5"/>
  <c r="E382" i="5"/>
  <c r="E288" i="5"/>
  <c r="E177" i="5"/>
  <c r="E54" i="5"/>
  <c r="E679" i="5"/>
  <c r="E614" i="5"/>
  <c r="E525" i="5"/>
  <c r="E457" i="5"/>
  <c r="E393" i="5"/>
  <c r="E294" i="5"/>
  <c r="E110" i="5"/>
  <c r="E551" i="5"/>
  <c r="E478" i="5"/>
  <c r="E410" i="5"/>
  <c r="E273" i="5"/>
  <c r="E50" i="5"/>
  <c r="E618" i="5"/>
  <c r="E503" i="5"/>
  <c r="E374" i="5"/>
  <c r="E188" i="5"/>
  <c r="E101" i="5"/>
  <c r="E716" i="5"/>
  <c r="E672" i="5"/>
  <c r="E578" i="5"/>
  <c r="E468" i="5"/>
  <c r="E338" i="5"/>
  <c r="E180" i="5"/>
  <c r="E124" i="5"/>
  <c r="E313" i="5"/>
  <c r="E162" i="5"/>
  <c r="E330" i="5"/>
  <c r="E184" i="5"/>
  <c r="E355" i="5"/>
  <c r="E291" i="5"/>
  <c r="E227" i="5"/>
  <c r="E155" i="5"/>
  <c r="E87" i="5"/>
  <c r="E127" i="5"/>
  <c r="E71" i="5"/>
  <c r="E27" i="5"/>
  <c r="E281" i="5"/>
  <c r="E130" i="5"/>
  <c r="E344" i="5"/>
  <c r="E202" i="5"/>
  <c r="E74" i="5"/>
  <c r="E323" i="5"/>
  <c r="E279" i="5"/>
  <c r="E223" i="5"/>
  <c r="E167" i="5"/>
  <c r="E123" i="5"/>
  <c r="E67" i="5"/>
  <c r="E23" i="5"/>
  <c r="E319" i="5"/>
  <c r="E263" i="5"/>
  <c r="E219" i="5"/>
  <c r="E163" i="5"/>
  <c r="E119" i="5"/>
  <c r="E63" i="5"/>
  <c r="E356" i="5"/>
  <c r="E245" i="5"/>
  <c r="E189" i="5"/>
  <c r="E687" i="5"/>
  <c r="E649" i="5"/>
  <c r="E566" i="5"/>
  <c r="E524" i="5"/>
  <c r="E440" i="5"/>
  <c r="E398" i="5"/>
  <c r="E348" i="5"/>
  <c r="E237" i="5"/>
  <c r="E109" i="5"/>
  <c r="E728" i="5"/>
  <c r="E696" i="5"/>
  <c r="E664" i="5"/>
  <c r="E628" i="5"/>
  <c r="E555" i="5"/>
  <c r="E482" i="5"/>
  <c r="E445" i="5"/>
  <c r="E320" i="5"/>
  <c r="E125" i="5"/>
  <c r="E118" i="5"/>
  <c r="E69" i="5"/>
  <c r="E21" i="5"/>
  <c r="E336" i="5"/>
  <c r="E226" i="5"/>
  <c r="E153" i="5"/>
  <c r="E80" i="5"/>
  <c r="E289" i="5"/>
  <c r="E216" i="5"/>
  <c r="E106" i="5"/>
  <c r="E33" i="5"/>
  <c r="E339" i="5"/>
  <c r="E307" i="5"/>
  <c r="E275" i="5"/>
  <c r="E243" i="5"/>
  <c r="E211" i="5"/>
  <c r="E179" i="5"/>
  <c r="E147" i="5"/>
  <c r="E115" i="5"/>
  <c r="E83" i="5"/>
  <c r="E51" i="5"/>
  <c r="E19" i="5"/>
  <c r="E182" i="5"/>
  <c r="E719" i="5"/>
  <c r="E644" i="5"/>
  <c r="E519" i="5"/>
  <c r="E435" i="5"/>
  <c r="E392" i="5"/>
  <c r="E286" i="5"/>
  <c r="E230" i="5"/>
  <c r="E173" i="5"/>
  <c r="E20" i="5"/>
  <c r="E132" i="5"/>
  <c r="E724" i="5"/>
  <c r="E692" i="5"/>
  <c r="E660" i="5"/>
  <c r="E587" i="5"/>
  <c r="E514" i="5"/>
  <c r="E477" i="5"/>
  <c r="E404" i="5"/>
  <c r="E362" i="5"/>
  <c r="E314" i="5"/>
  <c r="E265" i="5"/>
  <c r="E168" i="5"/>
  <c r="E70" i="5"/>
  <c r="E258" i="5"/>
  <c r="E185" i="5"/>
  <c r="E112" i="5"/>
  <c r="E321" i="5"/>
  <c r="E248" i="5"/>
  <c r="E138" i="5"/>
  <c r="E65" i="5"/>
  <c r="E335" i="5"/>
  <c r="E303" i="5"/>
  <c r="E271" i="5"/>
  <c r="E239" i="5"/>
  <c r="E207" i="5"/>
  <c r="E175" i="5"/>
  <c r="E143" i="5"/>
  <c r="E111" i="5"/>
  <c r="E79" i="5"/>
  <c r="E47" i="5"/>
  <c r="D16" i="5"/>
  <c r="E16" i="5" s="1"/>
  <c r="E678" i="5"/>
  <c r="E639" i="5"/>
  <c r="E597" i="5"/>
  <c r="E513" i="5"/>
  <c r="E430" i="5"/>
  <c r="E386" i="5"/>
  <c r="E334" i="5"/>
  <c r="E165" i="5"/>
  <c r="E90" i="5"/>
  <c r="E174" i="5"/>
  <c r="E126" i="5"/>
  <c r="E77" i="5"/>
  <c r="E28" i="5"/>
  <c r="E720" i="5"/>
  <c r="E688" i="5"/>
  <c r="E619" i="5"/>
  <c r="E546" i="5"/>
  <c r="E509" i="5"/>
  <c r="E436" i="5"/>
  <c r="E308" i="5"/>
  <c r="E210" i="5"/>
  <c r="E113" i="5"/>
  <c r="E64" i="5"/>
  <c r="E290" i="5"/>
  <c r="E217" i="5"/>
  <c r="E144" i="5"/>
  <c r="E34" i="5"/>
  <c r="E353" i="5"/>
  <c r="E280" i="5"/>
  <c r="E170" i="5"/>
  <c r="E97" i="5"/>
  <c r="E24" i="5"/>
  <c r="E331" i="5"/>
  <c r="E299" i="5"/>
  <c r="E267" i="5"/>
  <c r="E235" i="5"/>
  <c r="E203" i="5"/>
  <c r="E171" i="5"/>
  <c r="E139" i="5"/>
  <c r="E107" i="5"/>
  <c r="E75" i="5"/>
  <c r="X53" i="4"/>
  <c r="X65" i="4"/>
  <c r="I50" i="4"/>
  <c r="I65" i="4"/>
  <c r="AV54" i="4"/>
  <c r="AV55" i="4"/>
  <c r="BN63" i="4"/>
  <c r="BN60" i="4"/>
  <c r="BN47" i="4"/>
  <c r="BN51" i="4"/>
  <c r="U52" i="4"/>
  <c r="U49" i="4"/>
  <c r="U43" i="4"/>
  <c r="U45" i="4"/>
  <c r="U62" i="4"/>
  <c r="O38" i="4"/>
  <c r="BN49" i="4"/>
  <c r="U56" i="4"/>
  <c r="BQ46" i="4"/>
  <c r="U55" i="4"/>
  <c r="U50" i="4"/>
  <c r="U58" i="4"/>
  <c r="U36" i="4"/>
  <c r="O54" i="4"/>
  <c r="BN57" i="4"/>
  <c r="I60" i="4"/>
  <c r="I42" i="4"/>
  <c r="BN36" i="4"/>
  <c r="BQ41" i="4"/>
  <c r="BN65" i="4"/>
  <c r="AD60" i="4"/>
  <c r="AD44" i="4"/>
  <c r="AD64" i="4"/>
  <c r="O59" i="4"/>
  <c r="AV52" i="4"/>
  <c r="O49" i="4"/>
  <c r="AV61" i="4"/>
  <c r="BN44" i="4"/>
  <c r="AV60" i="4"/>
  <c r="AV58" i="4"/>
  <c r="AD62" i="4"/>
  <c r="AV45" i="4"/>
  <c r="AD46" i="4"/>
  <c r="BQ60" i="4"/>
  <c r="BN52" i="4"/>
  <c r="BN43" i="4"/>
  <c r="U51" i="4"/>
  <c r="I61" i="4"/>
  <c r="U39" i="4"/>
  <c r="AV36" i="4"/>
  <c r="BQ59" i="4"/>
  <c r="BQ54" i="4"/>
  <c r="I45" i="4"/>
  <c r="O55" i="4"/>
  <c r="AV51" i="4"/>
  <c r="AV46" i="4"/>
  <c r="I63" i="4"/>
  <c r="O43" i="4"/>
  <c r="AV42" i="4"/>
  <c r="C43" i="4"/>
  <c r="C51" i="4"/>
  <c r="C59" i="4"/>
  <c r="C36" i="4"/>
  <c r="C44" i="4"/>
  <c r="C52" i="4"/>
  <c r="C60" i="4"/>
  <c r="C37" i="4"/>
  <c r="C45" i="4"/>
  <c r="C53" i="4"/>
  <c r="C61" i="4"/>
  <c r="C38" i="4"/>
  <c r="C46" i="4"/>
  <c r="C54" i="4"/>
  <c r="C62" i="4"/>
  <c r="C39" i="4"/>
  <c r="C47" i="4"/>
  <c r="C55" i="4"/>
  <c r="C63" i="4"/>
  <c r="C40" i="4"/>
  <c r="C48" i="4"/>
  <c r="C56" i="4"/>
  <c r="C64" i="4"/>
  <c r="C41" i="4"/>
  <c r="C49" i="4"/>
  <c r="C57" i="4"/>
  <c r="C42" i="4"/>
  <c r="C50" i="4"/>
  <c r="C58" i="4"/>
  <c r="Z2" i="4"/>
  <c r="BT35" i="4" s="1"/>
  <c r="I62" i="4"/>
  <c r="AD43" i="4"/>
  <c r="AV48" i="4"/>
  <c r="I64" i="4"/>
  <c r="O42" i="4"/>
  <c r="BQ61" i="4"/>
  <c r="AV37" i="4"/>
  <c r="BN41" i="4"/>
  <c r="BN64" i="4"/>
  <c r="U44" i="4"/>
  <c r="U41" i="4"/>
  <c r="U48" i="4"/>
  <c r="U54" i="4"/>
  <c r="U63" i="4"/>
  <c r="U53" i="4"/>
  <c r="U37" i="4"/>
  <c r="U46" i="4"/>
  <c r="O65" i="4"/>
  <c r="U60" i="4"/>
  <c r="U40" i="4"/>
  <c r="U57" i="4"/>
  <c r="U38" i="4"/>
  <c r="BQ63" i="4"/>
  <c r="BN62" i="4"/>
  <c r="BN58" i="4"/>
  <c r="U59" i="4"/>
  <c r="U65" i="4"/>
  <c r="U47" i="4"/>
  <c r="I2" i="4"/>
  <c r="U35" i="4" s="1"/>
  <c r="AA59" i="4"/>
  <c r="O39" i="4"/>
  <c r="O48" i="4"/>
  <c r="U42" i="4"/>
  <c r="U64" i="4"/>
  <c r="BQ50" i="4"/>
  <c r="BQ55" i="4"/>
  <c r="O51" i="4"/>
  <c r="O45" i="4"/>
  <c r="I49" i="4"/>
  <c r="AD58" i="4"/>
  <c r="O50" i="4"/>
  <c r="O64" i="4"/>
  <c r="I37" i="4"/>
  <c r="AD47" i="4"/>
  <c r="O57" i="4"/>
  <c r="O56" i="4"/>
  <c r="BQ43" i="4"/>
  <c r="AV40" i="4"/>
  <c r="AV38" i="4"/>
  <c r="BN46" i="4"/>
  <c r="BN56" i="4"/>
  <c r="X43" i="4"/>
  <c r="X58" i="4"/>
  <c r="X50" i="4"/>
  <c r="X55" i="4"/>
  <c r="X48" i="4"/>
  <c r="X37" i="4"/>
  <c r="X46" i="4"/>
  <c r="X41" i="4"/>
  <c r="X47" i="4"/>
  <c r="X64" i="4"/>
  <c r="X60" i="4"/>
  <c r="X59" i="4"/>
  <c r="X38" i="4"/>
  <c r="X51" i="4"/>
  <c r="X45" i="4"/>
  <c r="X40" i="4"/>
  <c r="X42" i="4"/>
  <c r="X36" i="4"/>
  <c r="J2" i="4"/>
  <c r="X35" i="4" s="1"/>
  <c r="X62" i="4"/>
  <c r="X63" i="4"/>
  <c r="X44" i="4"/>
  <c r="X49" i="4"/>
  <c r="X61" i="4"/>
  <c r="X54" i="4"/>
  <c r="X56" i="4"/>
  <c r="X52" i="4"/>
  <c r="X57" i="4"/>
  <c r="X39" i="4"/>
  <c r="AA50" i="4"/>
  <c r="I52" i="4"/>
  <c r="AD56" i="4"/>
  <c r="AD37" i="4"/>
  <c r="BQ37" i="4"/>
  <c r="BQ47" i="4"/>
  <c r="I36" i="4"/>
  <c r="AD55" i="4"/>
  <c r="AD59" i="4"/>
  <c r="O60" i="4"/>
  <c r="O36" i="4"/>
  <c r="BQ57" i="4"/>
  <c r="AV63" i="4"/>
  <c r="AV57" i="4"/>
  <c r="BN50" i="4"/>
  <c r="BN55" i="4"/>
  <c r="BN48" i="4"/>
  <c r="I57" i="4"/>
  <c r="I38" i="4"/>
  <c r="AD52" i="4"/>
  <c r="AD45" i="4"/>
  <c r="BQ49" i="4"/>
  <c r="BQ56" i="4"/>
  <c r="BQ39" i="4"/>
  <c r="BE43" i="4"/>
  <c r="I44" i="4"/>
  <c r="I58" i="4"/>
  <c r="AD39" i="4"/>
  <c r="AD36" i="4"/>
  <c r="O62" i="4"/>
  <c r="O58" i="4"/>
  <c r="BQ62" i="4"/>
  <c r="BQ45" i="4"/>
  <c r="R48" i="4"/>
  <c r="U2" i="4"/>
  <c r="BE35" i="4" s="1"/>
  <c r="AV39" i="4"/>
  <c r="AV62" i="4"/>
  <c r="BN42" i="4"/>
  <c r="BN54" i="4"/>
  <c r="BN40" i="4"/>
  <c r="AM58" i="4"/>
  <c r="L44" i="4"/>
  <c r="I55" i="4"/>
  <c r="I56" i="4"/>
  <c r="AA42" i="4"/>
  <c r="AD40" i="4"/>
  <c r="AD48" i="4"/>
  <c r="L2" i="4"/>
  <c r="AD35" i="4" s="1"/>
  <c r="AM47" i="4"/>
  <c r="BQ38" i="4"/>
  <c r="BQ44" i="4"/>
  <c r="Y2" i="4"/>
  <c r="BQ35" i="4" s="1"/>
  <c r="I40" i="4"/>
  <c r="I47" i="4"/>
  <c r="AA46" i="4"/>
  <c r="AD65" i="4"/>
  <c r="AD38" i="4"/>
  <c r="O52" i="4"/>
  <c r="O61" i="4"/>
  <c r="O63" i="4"/>
  <c r="AM57" i="4"/>
  <c r="BQ58" i="4"/>
  <c r="BQ53" i="4"/>
  <c r="R52" i="4"/>
  <c r="BE39" i="4"/>
  <c r="AV41" i="4"/>
  <c r="AV56" i="4"/>
  <c r="BN37" i="4"/>
  <c r="BN38" i="4"/>
  <c r="BN53" i="4"/>
  <c r="X2" i="4"/>
  <c r="BN35" i="4" s="1"/>
  <c r="R37" i="4"/>
  <c r="AA40" i="4"/>
  <c r="R57" i="4"/>
  <c r="BE50" i="4"/>
  <c r="AA39" i="4"/>
  <c r="AM56" i="4"/>
  <c r="BE44" i="4"/>
  <c r="F56" i="4"/>
  <c r="F61" i="4"/>
  <c r="L39" i="4"/>
  <c r="AA49" i="4"/>
  <c r="AM43" i="4"/>
  <c r="BE65" i="4"/>
  <c r="BB59" i="4"/>
  <c r="AS37" i="4"/>
  <c r="AG60" i="4"/>
  <c r="BB39" i="4"/>
  <c r="BK40" i="4"/>
  <c r="AG55" i="4"/>
  <c r="F46" i="4"/>
  <c r="L43" i="4"/>
  <c r="BB45" i="4"/>
  <c r="BK39" i="4"/>
  <c r="AG47" i="4"/>
  <c r="F59" i="4"/>
  <c r="L65" i="4"/>
  <c r="BB62" i="4"/>
  <c r="BK53" i="4"/>
  <c r="AG56" i="4"/>
  <c r="F51" i="4"/>
  <c r="L57" i="4"/>
  <c r="BH48" i="4"/>
  <c r="BB43" i="4"/>
  <c r="AG46" i="4"/>
  <c r="R40" i="4"/>
  <c r="BH63" i="4"/>
  <c r="AA57" i="4"/>
  <c r="AM61" i="4"/>
  <c r="AM49" i="4"/>
  <c r="R43" i="4"/>
  <c r="BE49" i="4"/>
  <c r="BT64" i="4"/>
  <c r="I53" i="4"/>
  <c r="I43" i="4"/>
  <c r="I59" i="4"/>
  <c r="E2" i="4"/>
  <c r="I35" i="4" s="1"/>
  <c r="BH55" i="4"/>
  <c r="AA47" i="4"/>
  <c r="AD41" i="4"/>
  <c r="AD49" i="4"/>
  <c r="AD63" i="4"/>
  <c r="AM46" i="4"/>
  <c r="AM41" i="4"/>
  <c r="R53" i="4"/>
  <c r="BE58" i="4"/>
  <c r="AV50" i="4"/>
  <c r="AV59" i="4"/>
  <c r="AV44" i="4"/>
  <c r="R2" i="4"/>
  <c r="AV35" i="4" s="1"/>
  <c r="BT52" i="4"/>
  <c r="I51" i="4"/>
  <c r="I41" i="4"/>
  <c r="I48" i="4"/>
  <c r="AD53" i="4"/>
  <c r="AD61" i="4"/>
  <c r="AD54" i="4"/>
  <c r="O41" i="4"/>
  <c r="O46" i="4"/>
  <c r="O47" i="4"/>
  <c r="G2" i="4"/>
  <c r="O35" i="4" s="1"/>
  <c r="BQ48" i="4"/>
  <c r="BQ51" i="4"/>
  <c r="BQ42" i="4"/>
  <c r="AV43" i="4"/>
  <c r="AV49" i="4"/>
  <c r="AV64" i="4"/>
  <c r="BN59" i="4"/>
  <c r="BN61" i="4"/>
  <c r="BN45" i="4"/>
  <c r="BN39" i="4"/>
  <c r="AP64" i="4"/>
  <c r="AP49" i="4"/>
  <c r="AP50" i="4"/>
  <c r="AP52" i="4"/>
  <c r="AP38" i="4"/>
  <c r="AP59" i="4"/>
  <c r="AP62" i="4"/>
  <c r="AP53" i="4"/>
  <c r="AP40" i="4"/>
  <c r="AP37" i="4"/>
  <c r="AP63" i="4"/>
  <c r="AP48" i="4"/>
  <c r="AP43" i="4"/>
  <c r="AP65" i="4"/>
  <c r="AP56" i="4"/>
  <c r="AP55" i="4"/>
  <c r="AP39" i="4"/>
  <c r="L41" i="4"/>
  <c r="L47" i="4"/>
  <c r="L55" i="4"/>
  <c r="L64" i="4"/>
  <c r="L42" i="4"/>
  <c r="L40" i="4"/>
  <c r="L62" i="4"/>
  <c r="L51" i="4"/>
  <c r="L54" i="4"/>
  <c r="BH41" i="4"/>
  <c r="BH36" i="4"/>
  <c r="BH40" i="4"/>
  <c r="BH53" i="4"/>
  <c r="BH54" i="4"/>
  <c r="BH57" i="4"/>
  <c r="BH38" i="4"/>
  <c r="V2" i="4"/>
  <c r="BH35" i="4" s="1"/>
  <c r="BH64" i="4"/>
  <c r="BH39" i="4"/>
  <c r="BH52" i="4"/>
  <c r="BH42" i="4"/>
  <c r="BH45" i="4"/>
  <c r="BH61" i="4"/>
  <c r="BH59" i="4"/>
  <c r="BB53" i="4"/>
  <c r="BB57" i="4"/>
  <c r="BB41" i="4"/>
  <c r="BB44" i="4"/>
  <c r="BB56" i="4"/>
  <c r="BB40" i="4"/>
  <c r="BB51" i="4"/>
  <c r="BB52" i="4"/>
  <c r="BB37" i="4"/>
  <c r="BB61" i="4"/>
  <c r="BB60" i="4"/>
  <c r="BB47" i="4"/>
  <c r="BB63" i="4"/>
  <c r="AP61" i="4"/>
  <c r="AP47" i="4"/>
  <c r="AS47" i="4"/>
  <c r="AS57" i="4"/>
  <c r="AS45" i="4"/>
  <c r="AS41" i="4"/>
  <c r="AS60" i="4"/>
  <c r="AS44" i="4"/>
  <c r="AS40" i="4"/>
  <c r="AS36" i="4"/>
  <c r="AS61" i="4"/>
  <c r="AS43" i="4"/>
  <c r="Q2" i="4"/>
  <c r="AS35" i="4" s="1"/>
  <c r="AS46" i="4"/>
  <c r="AS62" i="4"/>
  <c r="AS54" i="4"/>
  <c r="AS52" i="4"/>
  <c r="AS51" i="4"/>
  <c r="AP45" i="4"/>
  <c r="P2" i="4"/>
  <c r="AP35" i="4" s="1"/>
  <c r="F44" i="4"/>
  <c r="F58" i="4"/>
  <c r="F65" i="4"/>
  <c r="F45" i="4"/>
  <c r="F47" i="4"/>
  <c r="F64" i="4"/>
  <c r="F41" i="4"/>
  <c r="BK41" i="4"/>
  <c r="BK43" i="4"/>
  <c r="BK47" i="4"/>
  <c r="BK60" i="4"/>
  <c r="BK49" i="4"/>
  <c r="BK64" i="4"/>
  <c r="BK51" i="4"/>
  <c r="BK48" i="4"/>
  <c r="BK57" i="4"/>
  <c r="BK44" i="4"/>
  <c r="BK52" i="4"/>
  <c r="BK62" i="4"/>
  <c r="BK65" i="4"/>
  <c r="BK55" i="4"/>
  <c r="BK38" i="4"/>
  <c r="F54" i="4"/>
  <c r="F48" i="4"/>
  <c r="F43" i="4"/>
  <c r="L36" i="4"/>
  <c r="L59" i="4"/>
  <c r="L49" i="4"/>
  <c r="BH43" i="4"/>
  <c r="BH60" i="4"/>
  <c r="AS64" i="4"/>
  <c r="AS42" i="4"/>
  <c r="BK59" i="4"/>
  <c r="BK54" i="4"/>
  <c r="AP60" i="4"/>
  <c r="BT38" i="4"/>
  <c r="BT39" i="4"/>
  <c r="BT63" i="4"/>
  <c r="BT44" i="4"/>
  <c r="BT48" i="4"/>
  <c r="BT41" i="4"/>
  <c r="BT45" i="4"/>
  <c r="BT46" i="4"/>
  <c r="BT54" i="4"/>
  <c r="BT50" i="4"/>
  <c r="BT60" i="4"/>
  <c r="BT62" i="4"/>
  <c r="BT61" i="4"/>
  <c r="BT43" i="4"/>
  <c r="BT37" i="4"/>
  <c r="BT40" i="4"/>
  <c r="BT49" i="4"/>
  <c r="AG50" i="4"/>
  <c r="AG37" i="4"/>
  <c r="AG41" i="4"/>
  <c r="AG61" i="4"/>
  <c r="AG39" i="4"/>
  <c r="AG51" i="4"/>
  <c r="AG44" i="4"/>
  <c r="AG48" i="4"/>
  <c r="AG38" i="4"/>
  <c r="AG45" i="4"/>
  <c r="AG57" i="4"/>
  <c r="AG52" i="4"/>
  <c r="AG49" i="4"/>
  <c r="F40" i="4"/>
  <c r="F38" i="4"/>
  <c r="D2" i="4"/>
  <c r="F35" i="4" s="1"/>
  <c r="L63" i="4"/>
  <c r="L48" i="4"/>
  <c r="F2" i="4"/>
  <c r="L35" i="4" s="1"/>
  <c r="BH62" i="4"/>
  <c r="BH51" i="4"/>
  <c r="BB58" i="4"/>
  <c r="BB36" i="4"/>
  <c r="AS50" i="4"/>
  <c r="AS63" i="4"/>
  <c r="BK50" i="4"/>
  <c r="BK45" i="4"/>
  <c r="AG43" i="4"/>
  <c r="AG36" i="4"/>
  <c r="AP44" i="4"/>
  <c r="BT58" i="4"/>
  <c r="BT36" i="4"/>
  <c r="C2" i="4"/>
  <c r="C35" i="4" s="1"/>
  <c r="E35" i="4" s="1"/>
  <c r="H2" i="4"/>
  <c r="R35" i="4" s="1"/>
  <c r="R36" i="4"/>
  <c r="R50" i="4"/>
  <c r="R54" i="4"/>
  <c r="R49" i="4"/>
  <c r="R61" i="4"/>
  <c r="R56" i="4"/>
  <c r="R58" i="4"/>
  <c r="R62" i="4"/>
  <c r="R60" i="4"/>
  <c r="R46" i="4"/>
  <c r="R51" i="4"/>
  <c r="R42" i="4"/>
  <c r="F55" i="4"/>
  <c r="F52" i="4"/>
  <c r="F57" i="4"/>
  <c r="L46" i="4"/>
  <c r="L38" i="4"/>
  <c r="BH47" i="4"/>
  <c r="BH58" i="4"/>
  <c r="BB50" i="4"/>
  <c r="BB48" i="4"/>
  <c r="T2" i="4"/>
  <c r="BB35" i="4" s="1"/>
  <c r="AS49" i="4"/>
  <c r="AS55" i="4"/>
  <c r="BK58" i="4"/>
  <c r="BK36" i="4"/>
  <c r="AG54" i="4"/>
  <c r="AG58" i="4"/>
  <c r="R38" i="4"/>
  <c r="R63" i="4"/>
  <c r="AP54" i="4"/>
  <c r="AP58" i="4"/>
  <c r="BT59" i="4"/>
  <c r="BT57" i="4"/>
  <c r="AM44" i="4"/>
  <c r="AM59" i="4"/>
  <c r="AM60" i="4"/>
  <c r="AM63" i="4"/>
  <c r="AM53" i="4"/>
  <c r="AM54" i="4"/>
  <c r="AM36" i="4"/>
  <c r="AM62" i="4"/>
  <c r="AM42" i="4"/>
  <c r="AM39" i="4"/>
  <c r="AM37" i="4"/>
  <c r="AM55" i="4"/>
  <c r="AM50" i="4"/>
  <c r="AA52" i="4"/>
  <c r="AA38" i="4"/>
  <c r="AA62" i="4"/>
  <c r="AA53" i="4"/>
  <c r="AA44" i="4"/>
  <c r="AA48" i="4"/>
  <c r="AA63" i="4"/>
  <c r="AA65" i="4"/>
  <c r="AA60" i="4"/>
  <c r="AA58" i="4"/>
  <c r="AA51" i="4"/>
  <c r="AA41" i="4"/>
  <c r="AA43" i="4"/>
  <c r="AA64" i="4"/>
  <c r="BE47" i="4"/>
  <c r="BE36" i="4"/>
  <c r="BE52" i="4"/>
  <c r="BE62" i="4"/>
  <c r="BE56" i="4"/>
  <c r="BE46" i="4"/>
  <c r="BE53" i="4"/>
  <c r="BE63" i="4"/>
  <c r="BE51" i="4"/>
  <c r="BE55" i="4"/>
  <c r="BE60" i="4"/>
  <c r="BE59" i="4"/>
  <c r="BE57" i="4"/>
  <c r="BE40" i="4"/>
  <c r="BE38" i="4"/>
  <c r="BE37" i="4"/>
  <c r="BE41" i="4"/>
  <c r="F49" i="4"/>
  <c r="F39" i="4"/>
  <c r="F37" i="4"/>
  <c r="L61" i="4"/>
  <c r="L58" i="4"/>
  <c r="BH37" i="4"/>
  <c r="BH50" i="4"/>
  <c r="AA61" i="4"/>
  <c r="AA36" i="4"/>
  <c r="BB54" i="4"/>
  <c r="BB38" i="4"/>
  <c r="AM64" i="4"/>
  <c r="AM40" i="4"/>
  <c r="O2" i="4"/>
  <c r="AM35" i="4" s="1"/>
  <c r="AS38" i="4"/>
  <c r="AS39" i="4"/>
  <c r="BK37" i="4"/>
  <c r="W2" i="4"/>
  <c r="BK35" i="4" s="1"/>
  <c r="AG53" i="4"/>
  <c r="AG42" i="4"/>
  <c r="R64" i="4"/>
  <c r="R55" i="4"/>
  <c r="BE45" i="4"/>
  <c r="AP42" i="4"/>
  <c r="AP46" i="4"/>
  <c r="BT55" i="4"/>
  <c r="BT65" i="4"/>
  <c r="F42" i="4"/>
  <c r="F50" i="4"/>
  <c r="F62" i="4"/>
  <c r="L53" i="4"/>
  <c r="L45" i="4"/>
  <c r="L37" i="4"/>
  <c r="BH56" i="4"/>
  <c r="AA55" i="4"/>
  <c r="AA45" i="4"/>
  <c r="K2" i="4"/>
  <c r="AA35" i="4" s="1"/>
  <c r="BB49" i="4"/>
  <c r="BB46" i="4"/>
  <c r="AM52" i="4"/>
  <c r="AM48" i="4"/>
  <c r="AS56" i="4"/>
  <c r="AS58" i="4"/>
  <c r="BK42" i="4"/>
  <c r="BK56" i="4"/>
  <c r="AG40" i="4"/>
  <c r="M2" i="4"/>
  <c r="AG35" i="4" s="1"/>
  <c r="R45" i="4"/>
  <c r="R47" i="4"/>
  <c r="BE61" i="4"/>
  <c r="BE64" i="4"/>
  <c r="AP41" i="4"/>
  <c r="AP36" i="4"/>
  <c r="BT53" i="4"/>
  <c r="BT56" i="4"/>
  <c r="F63" i="4"/>
  <c r="F36" i="4"/>
  <c r="F53" i="4"/>
  <c r="L52" i="4"/>
  <c r="L56" i="4"/>
  <c r="L60" i="4"/>
  <c r="BH49" i="4"/>
  <c r="BH46" i="4"/>
  <c r="AA54" i="4"/>
  <c r="AA56" i="4"/>
  <c r="BB64" i="4"/>
  <c r="BB55" i="4"/>
  <c r="AM51" i="4"/>
  <c r="AM38" i="4"/>
  <c r="AS59" i="4"/>
  <c r="AS48" i="4"/>
  <c r="BK61" i="4"/>
  <c r="BK46" i="4"/>
  <c r="AG59" i="4"/>
  <c r="R44" i="4"/>
  <c r="R59" i="4"/>
  <c r="R39" i="4"/>
  <c r="BE42" i="4"/>
  <c r="BE54" i="4"/>
  <c r="AP51" i="4"/>
  <c r="AP57" i="4"/>
  <c r="BT42" i="4"/>
  <c r="BT47" i="4"/>
  <c r="I46" i="4"/>
  <c r="I54" i="4"/>
  <c r="I39" i="4"/>
  <c r="AD42" i="4"/>
  <c r="AD50" i="4"/>
  <c r="AD57" i="4"/>
  <c r="O53" i="4"/>
  <c r="O44" i="4"/>
  <c r="O37" i="4"/>
  <c r="BQ40" i="4"/>
  <c r="BQ36" i="4"/>
  <c r="AV65" i="4"/>
  <c r="AV53" i="4"/>
  <c r="AV47" i="4"/>
  <c r="N2" i="4"/>
  <c r="AJ35" i="4" s="1"/>
  <c r="AJ37" i="4"/>
  <c r="AJ45" i="4"/>
  <c r="AJ53" i="4"/>
  <c r="AJ61" i="4"/>
  <c r="AJ59" i="4"/>
  <c r="AJ44" i="4"/>
  <c r="AJ60" i="4"/>
  <c r="AJ38" i="4"/>
  <c r="AJ46" i="4"/>
  <c r="AJ54" i="4"/>
  <c r="AJ62" i="4"/>
  <c r="AJ40" i="4"/>
  <c r="AJ48" i="4"/>
  <c r="AJ56" i="4"/>
  <c r="AJ64" i="4"/>
  <c r="AJ41" i="4"/>
  <c r="AJ57" i="4"/>
  <c r="AJ42" i="4"/>
  <c r="AJ50" i="4"/>
  <c r="AJ58" i="4"/>
  <c r="AJ43" i="4"/>
  <c r="AJ51" i="4"/>
  <c r="AJ36" i="4"/>
  <c r="AJ52" i="4"/>
  <c r="AJ39" i="4"/>
  <c r="AJ47" i="4"/>
  <c r="AJ55" i="4"/>
  <c r="AJ63" i="4"/>
  <c r="AJ49" i="4"/>
  <c r="AJ65" i="4"/>
  <c r="D12" i="1"/>
  <c r="B15" i="1" s="1" a="1"/>
  <c r="E14" i="2"/>
  <c r="D15" i="2"/>
  <c r="E15" i="2" s="1"/>
  <c r="D16" i="2" s="1"/>
  <c r="E17" i="2" s="1"/>
  <c r="E9" i="2"/>
  <c r="D10" i="2"/>
  <c r="E10" i="2" s="1"/>
  <c r="D11" i="2" s="1"/>
  <c r="E12" i="2" s="1"/>
  <c r="C372" i="1" l="1"/>
  <c r="C370" i="1"/>
  <c r="C371" i="1"/>
  <c r="C374" i="1"/>
  <c r="C373" i="1"/>
  <c r="B15" i="1"/>
  <c r="C418" i="1"/>
  <c r="C426" i="1"/>
  <c r="C434" i="1"/>
  <c r="C442" i="1"/>
  <c r="C450" i="1"/>
  <c r="C458" i="1"/>
  <c r="C466" i="1"/>
  <c r="C474" i="1"/>
  <c r="C482" i="1"/>
  <c r="C490" i="1"/>
  <c r="C498" i="1"/>
  <c r="C506" i="1"/>
  <c r="C514" i="1"/>
  <c r="C522" i="1"/>
  <c r="C530" i="1"/>
  <c r="C538" i="1"/>
  <c r="C546" i="1"/>
  <c r="C554" i="1"/>
  <c r="C562" i="1"/>
  <c r="C570" i="1"/>
  <c r="C578" i="1"/>
  <c r="C586" i="1"/>
  <c r="C594" i="1"/>
  <c r="C602" i="1"/>
  <c r="C610" i="1"/>
  <c r="C618" i="1"/>
  <c r="C626" i="1"/>
  <c r="C634" i="1"/>
  <c r="C642" i="1"/>
  <c r="C650" i="1"/>
  <c r="C658" i="1"/>
  <c r="C666" i="1"/>
  <c r="C674" i="1"/>
  <c r="C682" i="1"/>
  <c r="C690" i="1"/>
  <c r="C698" i="1"/>
  <c r="C706" i="1"/>
  <c r="C714" i="1"/>
  <c r="C722" i="1"/>
  <c r="C730" i="1"/>
  <c r="C738" i="1"/>
  <c r="C411" i="1"/>
  <c r="C419" i="1"/>
  <c r="C427" i="1"/>
  <c r="C435" i="1"/>
  <c r="C443" i="1"/>
  <c r="C451" i="1"/>
  <c r="C459" i="1"/>
  <c r="C467" i="1"/>
  <c r="C475" i="1"/>
  <c r="C483" i="1"/>
  <c r="C491" i="1"/>
  <c r="C499" i="1"/>
  <c r="C507" i="1"/>
  <c r="C515" i="1"/>
  <c r="C523" i="1"/>
  <c r="C531" i="1"/>
  <c r="C539" i="1"/>
  <c r="C547" i="1"/>
  <c r="C555" i="1"/>
  <c r="C563" i="1"/>
  <c r="C571" i="1"/>
  <c r="C579" i="1"/>
  <c r="C587" i="1"/>
  <c r="C595" i="1"/>
  <c r="C603" i="1"/>
  <c r="C611" i="1"/>
  <c r="C619" i="1"/>
  <c r="C627" i="1"/>
  <c r="C635" i="1"/>
  <c r="C643" i="1"/>
  <c r="C651" i="1"/>
  <c r="C659" i="1"/>
  <c r="C667" i="1"/>
  <c r="C675" i="1"/>
  <c r="C683" i="1"/>
  <c r="C691" i="1"/>
  <c r="C699" i="1"/>
  <c r="C707" i="1"/>
  <c r="C715" i="1"/>
  <c r="C723" i="1"/>
  <c r="C731" i="1"/>
  <c r="C739" i="1"/>
  <c r="C417" i="1"/>
  <c r="C429" i="1"/>
  <c r="C439" i="1"/>
  <c r="C449" i="1"/>
  <c r="C461" i="1"/>
  <c r="C471" i="1"/>
  <c r="C481" i="1"/>
  <c r="C493" i="1"/>
  <c r="C503" i="1"/>
  <c r="C513" i="1"/>
  <c r="C525" i="1"/>
  <c r="C535" i="1"/>
  <c r="C545" i="1"/>
  <c r="C557" i="1"/>
  <c r="C567" i="1"/>
  <c r="C577" i="1"/>
  <c r="C589" i="1"/>
  <c r="C599" i="1"/>
  <c r="C609" i="1"/>
  <c r="C621" i="1"/>
  <c r="C631" i="1"/>
  <c r="C641" i="1"/>
  <c r="C653" i="1"/>
  <c r="C663" i="1"/>
  <c r="C673" i="1"/>
  <c r="C685" i="1"/>
  <c r="C695" i="1"/>
  <c r="C705" i="1"/>
  <c r="C717" i="1"/>
  <c r="C727" i="1"/>
  <c r="C737" i="1"/>
  <c r="C430" i="1"/>
  <c r="C440" i="1"/>
  <c r="C452" i="1"/>
  <c r="C462" i="1"/>
  <c r="C472" i="1"/>
  <c r="C484" i="1"/>
  <c r="C494" i="1"/>
  <c r="C504" i="1"/>
  <c r="C516" i="1"/>
  <c r="C526" i="1"/>
  <c r="C536" i="1"/>
  <c r="C548" i="1"/>
  <c r="C558" i="1"/>
  <c r="C568" i="1"/>
  <c r="C580" i="1"/>
  <c r="C590" i="1"/>
  <c r="C600" i="1"/>
  <c r="C622" i="1"/>
  <c r="C632" i="1"/>
  <c r="C644" i="1"/>
  <c r="C654" i="1"/>
  <c r="C664" i="1"/>
  <c r="C676" i="1"/>
  <c r="C686" i="1"/>
  <c r="C696" i="1"/>
  <c r="C708" i="1"/>
  <c r="C718" i="1"/>
  <c r="C728" i="1"/>
  <c r="C740" i="1"/>
  <c r="C420" i="1"/>
  <c r="C612" i="1"/>
  <c r="C423" i="1"/>
  <c r="C437" i="1"/>
  <c r="C453" i="1"/>
  <c r="C465" i="1"/>
  <c r="C479" i="1"/>
  <c r="C495" i="1"/>
  <c r="C509" i="1"/>
  <c r="C521" i="1"/>
  <c r="C537" i="1"/>
  <c r="C551" i="1"/>
  <c r="C565" i="1"/>
  <c r="C581" i="1"/>
  <c r="C593" i="1"/>
  <c r="C607" i="1"/>
  <c r="C623" i="1"/>
  <c r="C637" i="1"/>
  <c r="C649" i="1"/>
  <c r="C665" i="1"/>
  <c r="C679" i="1"/>
  <c r="C693" i="1"/>
  <c r="C709" i="1"/>
  <c r="C721" i="1"/>
  <c r="C735" i="1"/>
  <c r="C412" i="1"/>
  <c r="C454" i="1"/>
  <c r="C510" i="1"/>
  <c r="C608" i="1"/>
  <c r="C425" i="1"/>
  <c r="C485" i="1"/>
  <c r="C541" i="1"/>
  <c r="C583" i="1"/>
  <c r="C613" i="1"/>
  <c r="C639" i="1"/>
  <c r="C681" i="1"/>
  <c r="C711" i="1"/>
  <c r="C741" i="1"/>
  <c r="C428" i="1"/>
  <c r="C486" i="1"/>
  <c r="C542" i="1"/>
  <c r="C598" i="1"/>
  <c r="C656" i="1"/>
  <c r="C726" i="1"/>
  <c r="C415" i="1"/>
  <c r="C517" i="1"/>
  <c r="C615" i="1"/>
  <c r="C713" i="1"/>
  <c r="C432" i="1"/>
  <c r="C476" i="1"/>
  <c r="C532" i="1"/>
  <c r="C588" i="1"/>
  <c r="C630" i="1"/>
  <c r="C660" i="1"/>
  <c r="C688" i="1"/>
  <c r="C732" i="1"/>
  <c r="C421" i="1"/>
  <c r="C489" i="1"/>
  <c r="C575" i="1"/>
  <c r="C424" i="1"/>
  <c r="C438" i="1"/>
  <c r="C468" i="1"/>
  <c r="C480" i="1"/>
  <c r="C496" i="1"/>
  <c r="C524" i="1"/>
  <c r="C540" i="1"/>
  <c r="C552" i="1"/>
  <c r="C566" i="1"/>
  <c r="C582" i="1"/>
  <c r="C596" i="1"/>
  <c r="C624" i="1"/>
  <c r="C638" i="1"/>
  <c r="C652" i="1"/>
  <c r="C668" i="1"/>
  <c r="C680" i="1"/>
  <c r="C694" i="1"/>
  <c r="C710" i="1"/>
  <c r="C724" i="1"/>
  <c r="C736" i="1"/>
  <c r="C413" i="1"/>
  <c r="C441" i="1"/>
  <c r="C455" i="1"/>
  <c r="C469" i="1"/>
  <c r="C497" i="1"/>
  <c r="C511" i="1"/>
  <c r="C527" i="1"/>
  <c r="C553" i="1"/>
  <c r="C569" i="1"/>
  <c r="C597" i="1"/>
  <c r="C625" i="1"/>
  <c r="C655" i="1"/>
  <c r="C669" i="1"/>
  <c r="C697" i="1"/>
  <c r="C725" i="1"/>
  <c r="C414" i="1"/>
  <c r="C444" i="1"/>
  <c r="C456" i="1"/>
  <c r="C470" i="1"/>
  <c r="C500" i="1"/>
  <c r="C512" i="1"/>
  <c r="C528" i="1"/>
  <c r="C556" i="1"/>
  <c r="C572" i="1"/>
  <c r="C584" i="1"/>
  <c r="C614" i="1"/>
  <c r="C628" i="1"/>
  <c r="C640" i="1"/>
  <c r="C670" i="1"/>
  <c r="C684" i="1"/>
  <c r="C700" i="1"/>
  <c r="C712" i="1"/>
  <c r="C742" i="1"/>
  <c r="C431" i="1"/>
  <c r="C445" i="1"/>
  <c r="C457" i="1"/>
  <c r="C473" i="1"/>
  <c r="C487" i="1"/>
  <c r="C501" i="1"/>
  <c r="C529" i="1"/>
  <c r="C543" i="1"/>
  <c r="C559" i="1"/>
  <c r="C573" i="1"/>
  <c r="C585" i="1"/>
  <c r="C601" i="1"/>
  <c r="C629" i="1"/>
  <c r="C645" i="1"/>
  <c r="C657" i="1"/>
  <c r="C671" i="1"/>
  <c r="C687" i="1"/>
  <c r="C701" i="1"/>
  <c r="C729" i="1"/>
  <c r="C743" i="1"/>
  <c r="C416" i="1"/>
  <c r="C446" i="1"/>
  <c r="C460" i="1"/>
  <c r="C488" i="1"/>
  <c r="C502" i="1"/>
  <c r="C518" i="1"/>
  <c r="C544" i="1"/>
  <c r="C560" i="1"/>
  <c r="C574" i="1"/>
  <c r="C604" i="1"/>
  <c r="C616" i="1"/>
  <c r="C646" i="1"/>
  <c r="C672" i="1"/>
  <c r="C702" i="1"/>
  <c r="C716" i="1"/>
  <c r="C744" i="1"/>
  <c r="C433" i="1"/>
  <c r="C447" i="1"/>
  <c r="C463" i="1"/>
  <c r="C477" i="1"/>
  <c r="C505" i="1"/>
  <c r="C519" i="1"/>
  <c r="C533" i="1"/>
  <c r="C549" i="1"/>
  <c r="C561" i="1"/>
  <c r="C591" i="1"/>
  <c r="C605" i="1"/>
  <c r="C617" i="1"/>
  <c r="C508" i="1"/>
  <c r="C620" i="1"/>
  <c r="C678" i="1"/>
  <c r="C734" i="1"/>
  <c r="C520" i="1"/>
  <c r="C633" i="1"/>
  <c r="C689" i="1"/>
  <c r="C745" i="1"/>
  <c r="C422" i="1"/>
  <c r="C534" i="1"/>
  <c r="C636" i="1"/>
  <c r="C692" i="1"/>
  <c r="C436" i="1"/>
  <c r="C550" i="1"/>
  <c r="C647" i="1"/>
  <c r="C703" i="1"/>
  <c r="C448" i="1"/>
  <c r="C564" i="1"/>
  <c r="C648" i="1"/>
  <c r="C704" i="1"/>
  <c r="C464" i="1"/>
  <c r="C576" i="1"/>
  <c r="C661" i="1"/>
  <c r="C719" i="1"/>
  <c r="C478" i="1"/>
  <c r="C592" i="1"/>
  <c r="C662" i="1"/>
  <c r="C720" i="1"/>
  <c r="C492" i="1"/>
  <c r="C606" i="1"/>
  <c r="C677" i="1"/>
  <c r="C733" i="1"/>
  <c r="C380" i="1"/>
  <c r="C388" i="1"/>
  <c r="C396" i="1"/>
  <c r="C404" i="1"/>
  <c r="C382" i="1"/>
  <c r="C398" i="1"/>
  <c r="C383" i="1"/>
  <c r="C391" i="1"/>
  <c r="C407" i="1"/>
  <c r="C384" i="1"/>
  <c r="C400" i="1"/>
  <c r="C377" i="1"/>
  <c r="C409" i="1"/>
  <c r="C386" i="1"/>
  <c r="C402" i="1"/>
  <c r="C387" i="1"/>
  <c r="C403" i="1"/>
  <c r="C381" i="1"/>
  <c r="C389" i="1"/>
  <c r="C397" i="1"/>
  <c r="C405" i="1"/>
  <c r="C390" i="1"/>
  <c r="C406" i="1"/>
  <c r="C375" i="1"/>
  <c r="C399" i="1"/>
  <c r="C376" i="1"/>
  <c r="C392" i="1"/>
  <c r="C408" i="1"/>
  <c r="C385" i="1"/>
  <c r="C393" i="1"/>
  <c r="C401" i="1"/>
  <c r="C378" i="1"/>
  <c r="C394" i="1"/>
  <c r="C410" i="1"/>
  <c r="C379" i="1"/>
  <c r="C395" i="1"/>
  <c r="C369" i="1"/>
  <c r="C365" i="1"/>
  <c r="C366" i="1"/>
  <c r="C367" i="1"/>
  <c r="C368" i="1"/>
  <c r="F10" i="2"/>
  <c r="A6" i="2"/>
  <c r="F15" i="2"/>
  <c r="B6" i="2"/>
  <c r="HH12" i="2" l="1"/>
  <c r="HH15" i="2"/>
  <c r="HH9" i="2"/>
  <c r="HH14" i="2"/>
  <c r="HH11" i="2"/>
  <c r="HH10" i="2"/>
  <c r="HH13" i="2"/>
  <c r="AC44" i="4"/>
  <c r="F19" i="5"/>
  <c r="F83" i="5"/>
  <c r="F147" i="5"/>
  <c r="F197" i="5"/>
  <c r="F261" i="5"/>
  <c r="F373" i="5"/>
  <c r="F429" i="5"/>
  <c r="F473" i="5"/>
  <c r="F529" i="5"/>
  <c r="F573" i="5"/>
  <c r="F629" i="5"/>
  <c r="F212" i="5"/>
  <c r="F276" i="5"/>
  <c r="F340" i="5"/>
  <c r="F386" i="5"/>
  <c r="F81" i="5"/>
  <c r="F94" i="5"/>
  <c r="F246" i="5"/>
  <c r="F332" i="5"/>
  <c r="F95" i="5"/>
  <c r="F162" i="5"/>
  <c r="F215" i="5"/>
  <c r="F313" i="5"/>
  <c r="F403" i="5"/>
  <c r="F534" i="5"/>
  <c r="F664" i="5"/>
  <c r="F728" i="5"/>
  <c r="F251" i="5"/>
  <c r="F314" i="5"/>
  <c r="F503" i="5"/>
  <c r="F23" i="5"/>
  <c r="F176" i="5"/>
  <c r="F287" i="5"/>
  <c r="F342" i="5"/>
  <c r="F436" i="5"/>
  <c r="F478" i="5"/>
  <c r="F603" i="5"/>
  <c r="F683" i="5"/>
  <c r="F720" i="5"/>
  <c r="F190" i="5"/>
  <c r="F447" i="5"/>
  <c r="F572" i="5"/>
  <c r="F656" i="5"/>
  <c r="F693" i="5"/>
  <c r="F345" i="5"/>
  <c r="F666" i="5"/>
  <c r="F724" i="5"/>
  <c r="F104" i="5"/>
  <c r="F233" i="5"/>
  <c r="F359" i="5"/>
  <c r="F448" i="5"/>
  <c r="F681" i="5"/>
  <c r="F226" i="5"/>
  <c r="F475" i="5"/>
  <c r="F59" i="5"/>
  <c r="F574" i="5"/>
  <c r="F695" i="5"/>
  <c r="F719" i="5"/>
  <c r="F36" i="5"/>
  <c r="F352" i="5"/>
  <c r="F379" i="5"/>
  <c r="F384" i="5"/>
  <c r="F470" i="5"/>
  <c r="F643" i="5"/>
  <c r="F712" i="5"/>
  <c r="F333" i="5"/>
  <c r="F523" i="5"/>
  <c r="F627" i="5"/>
  <c r="F73" i="5"/>
  <c r="F337" i="5"/>
  <c r="F484" i="5"/>
  <c r="F97" i="5"/>
  <c r="F391" i="5"/>
  <c r="F648" i="5"/>
  <c r="F661" i="5"/>
  <c r="F734" i="5"/>
  <c r="F122" i="5"/>
  <c r="F247" i="5"/>
  <c r="F531" i="5"/>
  <c r="F123" i="5"/>
  <c r="F371" i="5"/>
  <c r="F459" i="5"/>
  <c r="F703" i="5"/>
  <c r="F592" i="5"/>
  <c r="F710" i="5"/>
  <c r="F37" i="5"/>
  <c r="F377" i="5"/>
  <c r="F433" i="5"/>
  <c r="F477" i="5"/>
  <c r="F533" i="5"/>
  <c r="F589" i="5"/>
  <c r="F633" i="5"/>
  <c r="F52" i="5"/>
  <c r="F102" i="5"/>
  <c r="F166" i="5"/>
  <c r="F230" i="5"/>
  <c r="F390" i="5"/>
  <c r="F87" i="5"/>
  <c r="F33" i="5"/>
  <c r="F100" i="5"/>
  <c r="F463" i="5"/>
  <c r="F527" i="5"/>
  <c r="F168" i="5"/>
  <c r="F138" i="5"/>
  <c r="F320" i="5"/>
  <c r="F466" i="5"/>
  <c r="F539" i="5"/>
  <c r="F612" i="5"/>
  <c r="F80" i="5"/>
  <c r="F175" i="5"/>
  <c r="F258" i="5"/>
  <c r="F321" i="5"/>
  <c r="F380" i="5"/>
  <c r="F508" i="5"/>
  <c r="F182" i="5"/>
  <c r="F483" i="5"/>
  <c r="F608" i="5"/>
  <c r="F650" i="5"/>
  <c r="F688" i="5"/>
  <c r="F132" i="5"/>
  <c r="F309" i="5"/>
  <c r="F452" i="5"/>
  <c r="F494" i="5"/>
  <c r="F578" i="5"/>
  <c r="F731" i="5"/>
  <c r="F248" i="5"/>
  <c r="F563" i="5"/>
  <c r="F296" i="5"/>
  <c r="F662" i="5"/>
  <c r="F56" i="5"/>
  <c r="F92" i="5"/>
  <c r="F156" i="5"/>
  <c r="F220" i="5"/>
  <c r="F270" i="5"/>
  <c r="F334" i="5"/>
  <c r="F381" i="5"/>
  <c r="F437" i="5"/>
  <c r="F493" i="5"/>
  <c r="F537" i="5"/>
  <c r="F593" i="5"/>
  <c r="F637" i="5"/>
  <c r="F171" i="5"/>
  <c r="F235" i="5"/>
  <c r="F285" i="5"/>
  <c r="F349" i="5"/>
  <c r="F26" i="5"/>
  <c r="F106" i="5"/>
  <c r="F277" i="5"/>
  <c r="F344" i="5"/>
  <c r="F646" i="5"/>
  <c r="F146" i="5"/>
  <c r="F250" i="5"/>
  <c r="F414" i="5"/>
  <c r="F487" i="5"/>
  <c r="F544" i="5"/>
  <c r="F673" i="5"/>
  <c r="F737" i="5"/>
  <c r="F90" i="5"/>
  <c r="F265" i="5"/>
  <c r="F328" i="5"/>
  <c r="F430" i="5"/>
  <c r="F514" i="5"/>
  <c r="F42" i="5"/>
  <c r="F121" i="5"/>
  <c r="F245" i="5"/>
  <c r="F488" i="5"/>
  <c r="F530" i="5"/>
  <c r="F729" i="5"/>
  <c r="F62" i="5"/>
  <c r="F260" i="5"/>
  <c r="F499" i="5"/>
  <c r="F583" i="5"/>
  <c r="F702" i="5"/>
  <c r="F141" i="5"/>
  <c r="F458" i="5"/>
  <c r="F542" i="5"/>
  <c r="F616" i="5"/>
  <c r="F739" i="5"/>
  <c r="F115" i="5"/>
  <c r="F188" i="5"/>
  <c r="F339" i="5"/>
  <c r="F409" i="5"/>
  <c r="F501" i="5"/>
  <c r="F569" i="5"/>
  <c r="F20" i="5"/>
  <c r="F157" i="5"/>
  <c r="F244" i="5"/>
  <c r="F317" i="5"/>
  <c r="F32" i="5"/>
  <c r="F130" i="5"/>
  <c r="F283" i="5"/>
  <c r="F431" i="5"/>
  <c r="F568" i="5"/>
  <c r="F632" i="5"/>
  <c r="F49" i="5"/>
  <c r="F195" i="5"/>
  <c r="F419" i="5"/>
  <c r="F691" i="5"/>
  <c r="F22" i="5"/>
  <c r="F158" i="5"/>
  <c r="F519" i="5"/>
  <c r="F72" i="5"/>
  <c r="F159" i="5"/>
  <c r="F363" i="5"/>
  <c r="F410" i="5"/>
  <c r="F706" i="5"/>
  <c r="F35" i="5"/>
  <c r="F329" i="5"/>
  <c r="F426" i="5"/>
  <c r="F588" i="5"/>
  <c r="F630" i="5"/>
  <c r="F679" i="5"/>
  <c r="F725" i="5"/>
  <c r="F274" i="5"/>
  <c r="F395" i="5"/>
  <c r="F634" i="5"/>
  <c r="F638" i="5"/>
  <c r="F186" i="5"/>
  <c r="F639" i="5"/>
  <c r="F689" i="5"/>
  <c r="F86" i="5"/>
  <c r="F54" i="5"/>
  <c r="F255" i="5"/>
  <c r="F200" i="5"/>
  <c r="F346" i="5"/>
  <c r="F718" i="5"/>
  <c r="F254" i="5"/>
  <c r="F432" i="5"/>
  <c r="F596" i="5"/>
  <c r="F135" i="5"/>
  <c r="F412" i="5"/>
  <c r="F622" i="5"/>
  <c r="F18" i="5"/>
  <c r="F455" i="5"/>
  <c r="F686" i="5"/>
  <c r="F611" i="5"/>
  <c r="F474" i="5"/>
  <c r="F669" i="5"/>
  <c r="F114" i="5"/>
  <c r="F464" i="5"/>
  <c r="F496" i="5"/>
  <c r="F351" i="5"/>
  <c r="F427" i="5"/>
  <c r="F85" i="5"/>
  <c r="F360" i="5"/>
  <c r="F214" i="5"/>
  <c r="F229" i="5"/>
  <c r="F302" i="5"/>
  <c r="F461" i="5"/>
  <c r="F46" i="5"/>
  <c r="F275" i="5"/>
  <c r="F413" i="5"/>
  <c r="F505" i="5"/>
  <c r="F597" i="5"/>
  <c r="F93" i="5"/>
  <c r="F39" i="5"/>
  <c r="F136" i="5"/>
  <c r="F88" i="5"/>
  <c r="F289" i="5"/>
  <c r="F383" i="5"/>
  <c r="F504" i="5"/>
  <c r="F201" i="5"/>
  <c r="F424" i="5"/>
  <c r="F696" i="5"/>
  <c r="F279" i="5"/>
  <c r="F368" i="5"/>
  <c r="F524" i="5"/>
  <c r="F566" i="5"/>
  <c r="F167" i="5"/>
  <c r="F415" i="5"/>
  <c r="F462" i="5"/>
  <c r="F619" i="5"/>
  <c r="F665" i="5"/>
  <c r="F635" i="5"/>
  <c r="F684" i="5"/>
  <c r="F160" i="5"/>
  <c r="F288" i="5"/>
  <c r="F406" i="5"/>
  <c r="F500" i="5"/>
  <c r="F47" i="5"/>
  <c r="F511" i="5"/>
  <c r="F376" i="5"/>
  <c r="F713" i="5"/>
  <c r="F663" i="5"/>
  <c r="F108" i="5"/>
  <c r="F282" i="5"/>
  <c r="F678" i="5"/>
  <c r="F126" i="5"/>
  <c r="F249" i="5"/>
  <c r="F652" i="5"/>
  <c r="F726" i="5"/>
  <c r="F575" i="5"/>
  <c r="F745" i="5"/>
  <c r="F570" i="5"/>
  <c r="F507" i="5"/>
  <c r="F365" i="5"/>
  <c r="F525" i="5"/>
  <c r="F204" i="5"/>
  <c r="F301" i="5"/>
  <c r="F119" i="5"/>
  <c r="F79" i="5"/>
  <c r="F628" i="5"/>
  <c r="F705" i="5"/>
  <c r="F202" i="5"/>
  <c r="F225" i="5"/>
  <c r="F442" i="5"/>
  <c r="F743" i="5"/>
  <c r="F532" i="5"/>
  <c r="F512" i="5"/>
  <c r="F699" i="5"/>
  <c r="F396" i="5"/>
  <c r="F450" i="5"/>
  <c r="F51" i="5"/>
  <c r="F124" i="5"/>
  <c r="F293" i="5"/>
  <c r="F348" i="5"/>
  <c r="F441" i="5"/>
  <c r="F509" i="5"/>
  <c r="F601" i="5"/>
  <c r="F29" i="5"/>
  <c r="F267" i="5"/>
  <c r="F131" i="5"/>
  <c r="F388" i="5"/>
  <c r="F454" i="5"/>
  <c r="F113" i="5"/>
  <c r="F68" i="5"/>
  <c r="F355" i="5"/>
  <c r="F286" i="5"/>
  <c r="F571" i="5"/>
  <c r="F91" i="5"/>
  <c r="F315" i="5"/>
  <c r="F375" i="5"/>
  <c r="F420" i="5"/>
  <c r="F467" i="5"/>
  <c r="F624" i="5"/>
  <c r="F715" i="5"/>
  <c r="F151" i="5"/>
  <c r="F218" i="5"/>
  <c r="F281" i="5"/>
  <c r="F343" i="5"/>
  <c r="F640" i="5"/>
  <c r="F177" i="5"/>
  <c r="F303" i="5"/>
  <c r="F416" i="5"/>
  <c r="F687" i="5"/>
  <c r="F66" i="5"/>
  <c r="F685" i="5"/>
  <c r="F740" i="5"/>
  <c r="F127" i="5"/>
  <c r="F319" i="5"/>
  <c r="F152" i="5"/>
  <c r="F677" i="5"/>
  <c r="F269" i="5"/>
  <c r="F708" i="5"/>
  <c r="F298" i="5"/>
  <c r="F145" i="5"/>
  <c r="F263" i="5"/>
  <c r="F491" i="5"/>
  <c r="F660" i="5"/>
  <c r="F733" i="5"/>
  <c r="F721" i="5"/>
  <c r="F443" i="5"/>
  <c r="F647" i="5"/>
  <c r="F671" i="5"/>
  <c r="F187" i="5"/>
  <c r="F590" i="5"/>
  <c r="F444" i="5"/>
  <c r="F445" i="5"/>
  <c r="F605" i="5"/>
  <c r="F50" i="5"/>
  <c r="F435" i="5"/>
  <c r="F576" i="5"/>
  <c r="F196" i="5"/>
  <c r="F322" i="5"/>
  <c r="F535" i="5"/>
  <c r="F674" i="5"/>
  <c r="F400" i="5"/>
  <c r="F191" i="5"/>
  <c r="F707" i="5"/>
  <c r="F730" i="5"/>
  <c r="F610" i="5"/>
  <c r="F480" i="5"/>
  <c r="F668" i="5"/>
  <c r="F526" i="5"/>
  <c r="F153" i="5"/>
  <c r="F324" i="5"/>
  <c r="F506" i="5"/>
  <c r="F297" i="5"/>
  <c r="F538" i="5"/>
  <c r="F594" i="5"/>
  <c r="F667" i="5"/>
  <c r="F547" i="5"/>
  <c r="F735" i="5"/>
  <c r="F680" i="5"/>
  <c r="F701" i="5"/>
  <c r="F528" i="5"/>
  <c r="F369" i="5"/>
  <c r="F238" i="5"/>
  <c r="F397" i="5"/>
  <c r="F561" i="5"/>
  <c r="F422" i="5"/>
  <c r="F659" i="5"/>
  <c r="F209" i="5"/>
  <c r="F150" i="5"/>
  <c r="F540" i="5"/>
  <c r="F323" i="5"/>
  <c r="F515" i="5"/>
  <c r="F44" i="5"/>
  <c r="F479" i="5"/>
  <c r="F290" i="5"/>
  <c r="F305" i="5"/>
  <c r="F690" i="5"/>
  <c r="F631" i="5"/>
  <c r="F178" i="5"/>
  <c r="F318" i="5"/>
  <c r="F595" i="5"/>
  <c r="F310" i="5"/>
  <c r="F722" i="5"/>
  <c r="F546" i="5"/>
  <c r="F468" i="5"/>
  <c r="F562" i="5"/>
  <c r="F163" i="5"/>
  <c r="F438" i="5"/>
  <c r="F185" i="5"/>
  <c r="F402" i="5"/>
  <c r="F193" i="5"/>
  <c r="F364" i="5"/>
  <c r="F694" i="5"/>
  <c r="F207" i="5"/>
  <c r="F692" i="5"/>
  <c r="F311" i="5"/>
  <c r="F378" i="5"/>
  <c r="F149" i="5"/>
  <c r="F295" i="5"/>
  <c r="F670" i="5"/>
  <c r="F541" i="5"/>
  <c r="F308" i="5"/>
  <c r="F155" i="5"/>
  <c r="F697" i="5"/>
  <c r="F232" i="5"/>
  <c r="F741" i="5"/>
  <c r="F312" i="5"/>
  <c r="F194" i="5"/>
  <c r="F240" i="5"/>
  <c r="F74" i="5"/>
  <c r="F428" i="5"/>
  <c r="F554" i="5"/>
  <c r="F599" i="5"/>
  <c r="F557" i="5"/>
  <c r="F125" i="5"/>
  <c r="F203" i="5"/>
  <c r="F335" i="5"/>
  <c r="F239" i="5"/>
  <c r="F510" i="5"/>
  <c r="F658" i="5"/>
  <c r="F584" i="5"/>
  <c r="F268" i="5"/>
  <c r="F241" i="5"/>
  <c r="F579" i="5"/>
  <c r="F401" i="5"/>
  <c r="F565" i="5"/>
  <c r="F61" i="5"/>
  <c r="F134" i="5"/>
  <c r="F492" i="5"/>
  <c r="F217" i="5"/>
  <c r="F53" i="5"/>
  <c r="F336" i="5"/>
  <c r="F520" i="5"/>
  <c r="F65" i="5"/>
  <c r="F330" i="5"/>
  <c r="F304" i="5"/>
  <c r="F606" i="5"/>
  <c r="F698" i="5"/>
  <c r="F548" i="5"/>
  <c r="F620" i="5"/>
  <c r="F392" i="5"/>
  <c r="F219" i="5"/>
  <c r="F642" i="5"/>
  <c r="F732" i="5"/>
  <c r="F746" i="5"/>
  <c r="F354" i="5"/>
  <c r="F654" i="5"/>
  <c r="F456" i="5"/>
  <c r="F675" i="5"/>
  <c r="F165" i="5"/>
  <c r="F405" i="5"/>
  <c r="F621" i="5"/>
  <c r="F139" i="5"/>
  <c r="F350" i="5"/>
  <c r="F600" i="5"/>
  <c r="F58" i="5"/>
  <c r="F257" i="5"/>
  <c r="F586" i="5"/>
  <c r="F99" i="5"/>
  <c r="F266" i="5"/>
  <c r="F551" i="5"/>
  <c r="F183" i="5"/>
  <c r="F567" i="5"/>
  <c r="F711" i="5"/>
  <c r="F626" i="5"/>
  <c r="F423" i="5"/>
  <c r="F704" i="5"/>
  <c r="F672" i="5"/>
  <c r="F55" i="5"/>
  <c r="F199" i="5"/>
  <c r="F327" i="5"/>
  <c r="F306" i="5"/>
  <c r="F564" i="5"/>
  <c r="F338" i="5"/>
  <c r="F172" i="5"/>
  <c r="F291" i="5"/>
  <c r="F615" i="5"/>
  <c r="F78" i="5"/>
  <c r="F465" i="5"/>
  <c r="F625" i="5"/>
  <c r="F84" i="5"/>
  <c r="F358" i="5"/>
  <c r="F228" i="5"/>
  <c r="F372" i="5"/>
  <c r="F536" i="5"/>
  <c r="F64" i="5"/>
  <c r="F264" i="5"/>
  <c r="F128" i="5"/>
  <c r="F231" i="5"/>
  <c r="F210" i="5"/>
  <c r="F273" i="5"/>
  <c r="F556" i="5"/>
  <c r="F598" i="5"/>
  <c r="F738" i="5"/>
  <c r="F103" i="5"/>
  <c r="F651" i="5"/>
  <c r="F716" i="5"/>
  <c r="F192" i="5"/>
  <c r="F490" i="5"/>
  <c r="F516" i="5"/>
  <c r="F439" i="5"/>
  <c r="F727" i="5"/>
  <c r="F213" i="5"/>
  <c r="F736" i="5"/>
  <c r="F48" i="5"/>
  <c r="F636" i="5"/>
  <c r="F169" i="5"/>
  <c r="F411" i="5"/>
  <c r="F353" i="5"/>
  <c r="F242" i="5"/>
  <c r="F307" i="5"/>
  <c r="F469" i="5"/>
  <c r="F653" i="5"/>
  <c r="F374" i="5"/>
  <c r="F143" i="5"/>
  <c r="F234" i="5"/>
  <c r="F71" i="5"/>
  <c r="F117" i="5"/>
  <c r="F272" i="5"/>
  <c r="F280" i="5"/>
  <c r="F111" i="5"/>
  <c r="F205" i="5"/>
  <c r="F552" i="5"/>
  <c r="F709" i="5"/>
  <c r="F164" i="5"/>
  <c r="F460" i="5"/>
  <c r="F17" i="5"/>
  <c r="F227" i="5"/>
  <c r="F96" i="5"/>
  <c r="F67" i="5"/>
  <c r="F407" i="5"/>
  <c r="F522" i="5"/>
  <c r="F618" i="5"/>
  <c r="F208" i="5"/>
  <c r="F502" i="5"/>
  <c r="F644" i="5"/>
  <c r="F184" i="5"/>
  <c r="F744" i="5"/>
  <c r="F434" i="5"/>
  <c r="F110" i="5"/>
  <c r="F497" i="5"/>
  <c r="F657" i="5"/>
  <c r="F486" i="5"/>
  <c r="F559" i="5"/>
  <c r="F614" i="5"/>
  <c r="F446" i="5"/>
  <c r="F224" i="5"/>
  <c r="F24" i="5"/>
  <c r="F717" i="5"/>
  <c r="F676" i="5"/>
  <c r="F604" i="5"/>
  <c r="F256" i="5"/>
  <c r="F587" i="5"/>
  <c r="F558" i="5"/>
  <c r="F418" i="5"/>
  <c r="F742" i="5"/>
  <c r="F77" i="5"/>
  <c r="F198" i="5"/>
  <c r="F382" i="5"/>
  <c r="F451" i="5"/>
  <c r="F129" i="5"/>
  <c r="F387" i="5"/>
  <c r="F543" i="5"/>
  <c r="F170" i="5"/>
  <c r="F700" i="5"/>
  <c r="F45" i="5"/>
  <c r="F495" i="5"/>
  <c r="F144" i="5"/>
  <c r="F404" i="5"/>
  <c r="F498" i="5"/>
  <c r="F140" i="5"/>
  <c r="F25" i="5"/>
  <c r="F236" i="5"/>
  <c r="F347" i="5"/>
  <c r="F580" i="5"/>
  <c r="F292" i="5"/>
  <c r="F76" i="5"/>
  <c r="F262" i="5"/>
  <c r="F617" i="5"/>
  <c r="F361" i="5"/>
  <c r="F69" i="5"/>
  <c r="F31" i="5"/>
  <c r="F550" i="5"/>
  <c r="F216" i="5"/>
  <c r="F366" i="5"/>
  <c r="F75" i="5"/>
  <c r="F453" i="5"/>
  <c r="F174" i="5"/>
  <c r="F714" i="5"/>
  <c r="F161" i="5"/>
  <c r="F326" i="5"/>
  <c r="F417" i="5"/>
  <c r="F133" i="5"/>
  <c r="F457" i="5"/>
  <c r="F284" i="5"/>
  <c r="F393" i="5"/>
  <c r="F109" i="5"/>
  <c r="F476" i="5"/>
  <c r="F398" i="5"/>
  <c r="F211" i="5"/>
  <c r="F362" i="5"/>
  <c r="F300" i="5"/>
  <c r="F607" i="5"/>
  <c r="F408" i="5"/>
  <c r="F27" i="5"/>
  <c r="F585" i="5"/>
  <c r="F325" i="5"/>
  <c r="F82" i="5"/>
  <c r="F331" i="5"/>
  <c r="F38" i="5"/>
  <c r="F421" i="5"/>
  <c r="F472" i="5"/>
  <c r="F641" i="5"/>
  <c r="F385" i="5"/>
  <c r="F549" i="5"/>
  <c r="F89" i="5"/>
  <c r="F43" i="5"/>
  <c r="F425" i="5"/>
  <c r="F63" i="5"/>
  <c r="F394" i="5"/>
  <c r="F40" i="5"/>
  <c r="F299" i="5"/>
  <c r="F649" i="5"/>
  <c r="F181" i="5"/>
  <c r="F367" i="5"/>
  <c r="F189" i="5"/>
  <c r="F553" i="5"/>
  <c r="F682" i="5"/>
  <c r="F341" i="5"/>
  <c r="F34" i="5"/>
  <c r="F118" i="5"/>
  <c r="F294" i="5"/>
  <c r="F645" i="5"/>
  <c r="F389" i="5"/>
  <c r="F101" i="5"/>
  <c r="F278" i="5"/>
  <c r="F253" i="5"/>
  <c r="F609" i="5"/>
  <c r="F60" i="5"/>
  <c r="F137" i="5"/>
  <c r="F243" i="5"/>
  <c r="F481" i="5"/>
  <c r="F70" i="5"/>
  <c r="F521" i="5"/>
  <c r="F252" i="5"/>
  <c r="F440" i="5"/>
  <c r="F613" i="5"/>
  <c r="F357" i="5"/>
  <c r="F223" i="5"/>
  <c r="F399" i="5"/>
  <c r="F154" i="5"/>
  <c r="F577" i="5"/>
  <c r="F316" i="5"/>
  <c r="F120" i="5"/>
  <c r="F482" i="5"/>
  <c r="F30" i="5"/>
  <c r="F591" i="5"/>
  <c r="F271" i="5"/>
  <c r="F116" i="5"/>
  <c r="F489" i="5"/>
  <c r="F602" i="5"/>
  <c r="F21" i="5"/>
  <c r="F221" i="5"/>
  <c r="F581" i="5"/>
  <c r="F28" i="5"/>
  <c r="F555" i="5"/>
  <c r="F655" i="5"/>
  <c r="F356" i="5"/>
  <c r="F105" i="5"/>
  <c r="F180" i="5"/>
  <c r="F545" i="5"/>
  <c r="F41" i="5"/>
  <c r="F222" i="5"/>
  <c r="F370" i="5"/>
  <c r="F179" i="5"/>
  <c r="F237" i="5"/>
  <c r="F560" i="5"/>
  <c r="F112" i="5"/>
  <c r="F57" i="5"/>
  <c r="F513" i="5"/>
  <c r="F723" i="5"/>
  <c r="F518" i="5"/>
  <c r="F173" i="5"/>
  <c r="F142" i="5"/>
  <c r="F98" i="5"/>
  <c r="F623" i="5"/>
  <c r="F148" i="5"/>
  <c r="F517" i="5"/>
  <c r="F471" i="5"/>
  <c r="F582" i="5"/>
  <c r="F259" i="5"/>
  <c r="F107" i="5"/>
  <c r="F206" i="5"/>
  <c r="F485" i="5"/>
  <c r="F449" i="5"/>
  <c r="F16" i="5"/>
  <c r="E59" i="4"/>
  <c r="E61" i="4"/>
  <c r="BC62" i="4"/>
  <c r="E49" i="4"/>
  <c r="E57" i="4"/>
  <c r="BR50" i="4"/>
  <c r="AR49" i="4"/>
  <c r="AU43" i="4"/>
  <c r="BL65" i="4"/>
  <c r="BJ47" i="4"/>
  <c r="BG58" i="4"/>
  <c r="H43" i="4"/>
  <c r="AU35" i="4"/>
  <c r="N55" i="4"/>
  <c r="AI49" i="4"/>
  <c r="AL58" i="4"/>
  <c r="AC54" i="4"/>
  <c r="AL65" i="4"/>
  <c r="Q35" i="4"/>
  <c r="AL48" i="4"/>
  <c r="BJ43" i="4"/>
  <c r="BD47" i="4"/>
  <c r="BF52" i="4"/>
  <c r="AU56" i="4"/>
  <c r="BC40" i="4"/>
  <c r="BR37" i="4"/>
  <c r="BP56" i="4"/>
  <c r="AO44" i="4"/>
  <c r="BF62" i="4"/>
  <c r="AO56" i="4"/>
  <c r="BO55" i="4"/>
  <c r="BM35" i="4"/>
  <c r="AL41" i="4"/>
  <c r="AR64" i="4"/>
  <c r="AR65" i="4"/>
  <c r="AR63" i="4"/>
  <c r="BF65" i="4"/>
  <c r="H57" i="4"/>
  <c r="AU61" i="4"/>
  <c r="K57" i="4"/>
  <c r="AC51" i="4"/>
  <c r="AN51" i="4"/>
  <c r="AO46" i="4"/>
  <c r="AW50" i="4"/>
  <c r="K35" i="4"/>
  <c r="BV62" i="4"/>
  <c r="AT42" i="4"/>
  <c r="AL57" i="4"/>
  <c r="AX40" i="4"/>
  <c r="BC60" i="4"/>
  <c r="AR47" i="4"/>
  <c r="N60" i="4"/>
  <c r="AO48" i="4"/>
  <c r="BI56" i="4"/>
  <c r="BF50" i="4"/>
  <c r="BD59" i="4"/>
  <c r="AN61" i="4"/>
  <c r="BC38" i="4"/>
  <c r="H52" i="4"/>
  <c r="K54" i="4"/>
  <c r="N52" i="4"/>
  <c r="T45" i="4"/>
  <c r="AQ64" i="4"/>
  <c r="AC64" i="4"/>
  <c r="AQ35" i="4"/>
  <c r="AU42" i="4"/>
  <c r="BR49" i="4"/>
  <c r="BM65" i="4"/>
  <c r="BS48" i="4"/>
  <c r="AN44" i="4"/>
  <c r="AT35" i="4"/>
  <c r="BM61" i="4"/>
  <c r="AU41" i="4"/>
  <c r="AX62" i="4"/>
  <c r="BD36" i="4"/>
  <c r="BM50" i="4"/>
  <c r="E38" i="4"/>
  <c r="H53" i="4"/>
  <c r="K47" i="4"/>
  <c r="Q62" i="4"/>
  <c r="BU64" i="4"/>
  <c r="AR37" i="4"/>
  <c r="BI46" i="4"/>
  <c r="AO58" i="4"/>
  <c r="BV38" i="4"/>
  <c r="AF47" i="4"/>
  <c r="AR62" i="4"/>
  <c r="BV55" i="4"/>
  <c r="K58" i="4"/>
  <c r="BM44" i="4"/>
  <c r="BL61" i="4"/>
  <c r="BU52" i="4"/>
  <c r="BF60" i="4"/>
  <c r="AW62" i="4"/>
  <c r="AT60" i="4"/>
  <c r="BG59" i="4"/>
  <c r="AL52" i="4"/>
  <c r="BJ61" i="4"/>
  <c r="AF48" i="4"/>
  <c r="BR39" i="4"/>
  <c r="AT36" i="4"/>
  <c r="H64" i="4"/>
  <c r="N56" i="4"/>
  <c r="Q63" i="4"/>
  <c r="BR55" i="4"/>
  <c r="BJ38" i="4"/>
  <c r="BF42" i="4"/>
  <c r="BU48" i="4"/>
  <c r="AR57" i="4"/>
  <c r="AF49" i="4"/>
  <c r="BM56" i="4"/>
  <c r="BJ48" i="4"/>
  <c r="BU49" i="4"/>
  <c r="BC55" i="4"/>
  <c r="BO54" i="4"/>
  <c r="AU40" i="4"/>
  <c r="BU55" i="4"/>
  <c r="BG35" i="4"/>
  <c r="BM59" i="4"/>
  <c r="AQ51" i="4"/>
  <c r="AX64" i="4"/>
  <c r="AQ44" i="4"/>
  <c r="E46" i="4"/>
  <c r="AT62" i="4"/>
  <c r="BS62" i="4"/>
  <c r="BS51" i="4"/>
  <c r="AT51" i="4"/>
  <c r="AO52" i="4"/>
  <c r="E41" i="4"/>
  <c r="H37" i="4"/>
  <c r="K55" i="4"/>
  <c r="T42" i="4"/>
  <c r="BL48" i="4"/>
  <c r="AN64" i="4"/>
  <c r="BJ35" i="4"/>
  <c r="BF47" i="4"/>
  <c r="BF51" i="4"/>
  <c r="AQ36" i="4"/>
  <c r="AC42" i="4"/>
  <c r="BD63" i="4"/>
  <c r="BU57" i="4"/>
  <c r="AL37" i="4"/>
  <c r="BP54" i="4"/>
  <c r="BL64" i="4"/>
  <c r="BF35" i="4"/>
  <c r="BI64" i="4"/>
  <c r="AT49" i="4"/>
  <c r="AX53" i="4"/>
  <c r="AW56" i="4"/>
  <c r="BM52" i="4"/>
  <c r="Z39" i="4"/>
  <c r="AR43" i="4"/>
  <c r="BV59" i="4"/>
  <c r="AR42" i="4"/>
  <c r="AC43" i="4"/>
  <c r="BO35" i="4"/>
  <c r="AQ53" i="4"/>
  <c r="BL38" i="4"/>
  <c r="AN39" i="4"/>
  <c r="E55" i="4"/>
  <c r="K59" i="4"/>
  <c r="N64" i="4"/>
  <c r="N61" i="4"/>
  <c r="Q41" i="4"/>
  <c r="BJ59" i="4"/>
  <c r="AO64" i="4"/>
  <c r="BF44" i="4"/>
  <c r="BV61" i="4"/>
  <c r="AX43" i="4"/>
  <c r="AW47" i="4"/>
  <c r="AF55" i="4"/>
  <c r="BO61" i="4"/>
  <c r="AC62" i="4"/>
  <c r="BJ55" i="4"/>
  <c r="BM64" i="4"/>
  <c r="BF46" i="4"/>
  <c r="AW35" i="4"/>
  <c r="BU41" i="4"/>
  <c r="AU37" i="4"/>
  <c r="BL54" i="4"/>
  <c r="BL42" i="4"/>
  <c r="BJ40" i="4"/>
  <c r="BU59" i="4"/>
  <c r="BU65" i="4"/>
  <c r="AQ55" i="4"/>
  <c r="BR64" i="4"/>
  <c r="AT65" i="4"/>
  <c r="BS65" i="4"/>
  <c r="BJ65" i="4"/>
  <c r="BS64" i="4"/>
  <c r="BC65" i="4"/>
  <c r="AN65" i="4"/>
  <c r="BD65" i="4"/>
  <c r="AI65" i="4"/>
  <c r="AO65" i="4"/>
  <c r="Y65" i="4"/>
  <c r="Z65" i="4"/>
  <c r="BR65" i="4"/>
  <c r="AH63" i="4"/>
  <c r="AI63" i="4"/>
  <c r="AH64" i="4"/>
  <c r="BI65" i="4"/>
  <c r="AU65" i="4"/>
  <c r="AI64" i="4"/>
  <c r="AH65" i="4"/>
  <c r="S65" i="4"/>
  <c r="T65" i="4"/>
  <c r="K65" i="4"/>
  <c r="E65" i="4"/>
  <c r="D65" i="4"/>
  <c r="AT53" i="4"/>
  <c r="AZ53" i="4"/>
  <c r="AW46" i="4"/>
  <c r="AZ59" i="4"/>
  <c r="BR54" i="4"/>
  <c r="BO44" i="4"/>
  <c r="BA58" i="4"/>
  <c r="AF51" i="4"/>
  <c r="AF64" i="4"/>
  <c r="BJ44" i="4"/>
  <c r="BA47" i="4"/>
  <c r="AX52" i="4"/>
  <c r="BS52" i="4"/>
  <c r="AW42" i="4"/>
  <c r="BA54" i="4"/>
  <c r="BP47" i="4"/>
  <c r="AZ36" i="4"/>
  <c r="AX51" i="4"/>
  <c r="Z53" i="4"/>
  <c r="W62" i="4"/>
  <c r="W41" i="4"/>
  <c r="W51" i="4"/>
  <c r="E53" i="4"/>
  <c r="K63" i="4"/>
  <c r="K50" i="4"/>
  <c r="AU53" i="4"/>
  <c r="BA53" i="4"/>
  <c r="AX46" i="4"/>
  <c r="BA59" i="4"/>
  <c r="BS54" i="4"/>
  <c r="AI62" i="4"/>
  <c r="AF43" i="4"/>
  <c r="BP44" i="4"/>
  <c r="AC37" i="4"/>
  <c r="AZ58" i="4"/>
  <c r="AX37" i="4"/>
  <c r="AW54" i="4"/>
  <c r="BR59" i="4"/>
  <c r="BA35" i="4"/>
  <c r="AZ49" i="4"/>
  <c r="AW55" i="4"/>
  <c r="BP63" i="4"/>
  <c r="BV35" i="4"/>
  <c r="BA44" i="4"/>
  <c r="BO43" i="4"/>
  <c r="BA40" i="4"/>
  <c r="AX45" i="4"/>
  <c r="W60" i="4"/>
  <c r="W43" i="4"/>
  <c r="W47" i="4"/>
  <c r="W56" i="4"/>
  <c r="Q55" i="4"/>
  <c r="H60" i="4"/>
  <c r="BR46" i="4"/>
  <c r="AZ45" i="4"/>
  <c r="BA48" i="4"/>
  <c r="BA38" i="4"/>
  <c r="BO62" i="4"/>
  <c r="AX36" i="4"/>
  <c r="AF60" i="4"/>
  <c r="AZ64" i="4"/>
  <c r="BS63" i="4"/>
  <c r="W53" i="4"/>
  <c r="W57" i="4"/>
  <c r="W39" i="4"/>
  <c r="Q48" i="4"/>
  <c r="Q50" i="4"/>
  <c r="BA43" i="4"/>
  <c r="BS46" i="4"/>
  <c r="BM63" i="4"/>
  <c r="BA45" i="4"/>
  <c r="BP52" i="4"/>
  <c r="AZ48" i="4"/>
  <c r="AW58" i="4"/>
  <c r="AZ38" i="4"/>
  <c r="AZ52" i="4"/>
  <c r="BP58" i="4"/>
  <c r="BA56" i="4"/>
  <c r="BO57" i="4"/>
  <c r="AZ51" i="4"/>
  <c r="BS41" i="4"/>
  <c r="BO49" i="4"/>
  <c r="AZ61" i="4"/>
  <c r="AZ55" i="4"/>
  <c r="AW48" i="4"/>
  <c r="AZ50" i="4"/>
  <c r="BR60" i="4"/>
  <c r="BO64" i="4"/>
  <c r="W61" i="4"/>
  <c r="W46" i="4"/>
  <c r="W52" i="4"/>
  <c r="W36" i="4"/>
  <c r="Q51" i="4"/>
  <c r="K52" i="4"/>
  <c r="BA46" i="4"/>
  <c r="AX61" i="4"/>
  <c r="AZ41" i="4"/>
  <c r="AF46" i="4"/>
  <c r="BP65" i="4"/>
  <c r="AZ37" i="4"/>
  <c r="BO51" i="4"/>
  <c r="AN45" i="4"/>
  <c r="AZ57" i="4"/>
  <c r="BO58" i="4"/>
  <c r="AZ56" i="4"/>
  <c r="BP57" i="4"/>
  <c r="BA51" i="4"/>
  <c r="BP49" i="4"/>
  <c r="BA61" i="4"/>
  <c r="BA55" i="4"/>
  <c r="AX48" i="4"/>
  <c r="BA50" i="4"/>
  <c r="BS60" i="4"/>
  <c r="BP64" i="4"/>
  <c r="W37" i="4"/>
  <c r="Q54" i="4"/>
  <c r="Q43" i="4"/>
  <c r="Q65" i="4"/>
  <c r="Q45" i="4"/>
  <c r="K49" i="4"/>
  <c r="AZ46" i="4"/>
  <c r="AW61" i="4"/>
  <c r="AZ42" i="4"/>
  <c r="AF62" i="4"/>
  <c r="BO36" i="4"/>
  <c r="AZ65" i="4"/>
  <c r="AW60" i="4"/>
  <c r="AZ39" i="4"/>
  <c r="BS61" i="4"/>
  <c r="BC42" i="4"/>
  <c r="BF48" i="4"/>
  <c r="AW37" i="4"/>
  <c r="AX54" i="4"/>
  <c r="BS59" i="4"/>
  <c r="AZ35" i="4"/>
  <c r="BA49" i="4"/>
  <c r="AX55" i="4"/>
  <c r="BO63" i="4"/>
  <c r="BU35" i="4"/>
  <c r="AZ44" i="4"/>
  <c r="BP43" i="4"/>
  <c r="AZ40" i="4"/>
  <c r="AW45" i="4"/>
  <c r="W65" i="4"/>
  <c r="W55" i="4"/>
  <c r="W58" i="4"/>
  <c r="Q59" i="4"/>
  <c r="K61" i="4"/>
  <c r="K60" i="4"/>
  <c r="BA42" i="4"/>
  <c r="BP36" i="4"/>
  <c r="BA65" i="4"/>
  <c r="AX60" i="4"/>
  <c r="BA39" i="4"/>
  <c r="BR61" i="4"/>
  <c r="BD42" i="4"/>
  <c r="BG48" i="4"/>
  <c r="BP62" i="4"/>
  <c r="BA60" i="4"/>
  <c r="AW36" i="4"/>
  <c r="AZ63" i="4"/>
  <c r="BO41" i="4"/>
  <c r="BA64" i="4"/>
  <c r="BU51" i="4"/>
  <c r="BR63" i="4"/>
  <c r="AZ62" i="4"/>
  <c r="AF44" i="4"/>
  <c r="BO60" i="4"/>
  <c r="W40" i="4"/>
  <c r="W59" i="4"/>
  <c r="Q49" i="4"/>
  <c r="Q40" i="4"/>
  <c r="K42" i="4"/>
  <c r="AZ43" i="4"/>
  <c r="BL63" i="4"/>
  <c r="BO52" i="4"/>
  <c r="AX58" i="4"/>
  <c r="BA52" i="4"/>
  <c r="AZ60" i="4"/>
  <c r="BA63" i="4"/>
  <c r="BP41" i="4"/>
  <c r="BV51" i="4"/>
  <c r="BA62" i="4"/>
  <c r="BP60" i="4"/>
  <c r="W50" i="4"/>
  <c r="W38" i="4"/>
  <c r="Q42" i="4"/>
  <c r="K45" i="4"/>
  <c r="W48" i="4"/>
  <c r="BR41" i="4"/>
  <c r="W45" i="4"/>
  <c r="BO65" i="4"/>
  <c r="BA37" i="4"/>
  <c r="AO45" i="4"/>
  <c r="BP51" i="4"/>
  <c r="BA41" i="4"/>
  <c r="AZ54" i="4"/>
  <c r="N50" i="4"/>
  <c r="AZ47" i="4"/>
  <c r="W54" i="4"/>
  <c r="Q56" i="4"/>
  <c r="AW52" i="4"/>
  <c r="AX42" i="4"/>
  <c r="BA57" i="4"/>
  <c r="BO47" i="4"/>
  <c r="W49" i="4"/>
  <c r="BA36" i="4"/>
  <c r="W44" i="4"/>
  <c r="Q39" i="4"/>
  <c r="K64" i="4"/>
  <c r="BI44" i="4"/>
  <c r="AW51" i="4"/>
  <c r="W63" i="4"/>
  <c r="K62" i="4"/>
  <c r="T41" i="4"/>
  <c r="BR52" i="4"/>
  <c r="W35" i="4"/>
  <c r="Q38" i="4"/>
  <c r="BS40" i="4"/>
  <c r="BD38" i="4"/>
  <c r="AO39" i="4"/>
  <c r="AI37" i="4"/>
  <c r="BM38" i="4"/>
  <c r="AQ47" i="4"/>
  <c r="AR53" i="4"/>
  <c r="AX50" i="4"/>
  <c r="AI55" i="4"/>
  <c r="BS50" i="4"/>
  <c r="BS53" i="4"/>
  <c r="BG65" i="4"/>
  <c r="BD62" i="4"/>
  <c r="BU39" i="4"/>
  <c r="AU39" i="4"/>
  <c r="BL58" i="4"/>
  <c r="AI44" i="4"/>
  <c r="BM62" i="4"/>
  <c r="BC47" i="4"/>
  <c r="AQ43" i="4"/>
  <c r="AO61" i="4"/>
  <c r="BP37" i="4"/>
  <c r="AF36" i="4"/>
  <c r="AF57" i="4"/>
  <c r="BG45" i="4"/>
  <c r="BG52" i="4"/>
  <c r="AR58" i="4"/>
  <c r="AI51" i="4"/>
  <c r="BL52" i="4"/>
  <c r="BD60" i="4"/>
  <c r="AR48" i="4"/>
  <c r="AN46" i="4"/>
  <c r="AX56" i="4"/>
  <c r="AF52" i="4"/>
  <c r="Z62" i="4"/>
  <c r="AK65" i="4"/>
  <c r="AW53" i="4"/>
  <c r="AN35" i="4"/>
  <c r="AC65" i="4"/>
  <c r="AU49" i="4"/>
  <c r="AI39" i="4"/>
  <c r="BL44" i="4"/>
  <c r="BD61" i="4"/>
  <c r="AQ63" i="4"/>
  <c r="AF63" i="4"/>
  <c r="AX41" i="4"/>
  <c r="AW63" i="4"/>
  <c r="BC54" i="4"/>
  <c r="BI58" i="4"/>
  <c r="BV50" i="4"/>
  <c r="AT52" i="4"/>
  <c r="BJ45" i="4"/>
  <c r="BO45" i="4"/>
  <c r="BD43" i="4"/>
  <c r="BO53" i="4"/>
  <c r="BR56" i="4"/>
  <c r="BU47" i="4"/>
  <c r="BC49" i="4"/>
  <c r="BF57" i="4"/>
  <c r="AN62" i="4"/>
  <c r="BU36" i="4"/>
  <c r="BU54" i="4"/>
  <c r="AU54" i="4"/>
  <c r="BJ53" i="4"/>
  <c r="AN49" i="4"/>
  <c r="BP38" i="4"/>
  <c r="BP42" i="4"/>
  <c r="Z44" i="4"/>
  <c r="K37" i="4"/>
  <c r="BL56" i="4"/>
  <c r="AL49" i="4"/>
  <c r="BG51" i="4"/>
  <c r="BM41" i="4"/>
  <c r="AI56" i="4"/>
  <c r="BS47" i="4"/>
  <c r="Z55" i="4"/>
  <c r="AC45" i="4"/>
  <c r="AX65" i="4"/>
  <c r="BF61" i="4"/>
  <c r="AC63" i="4"/>
  <c r="BI62" i="4"/>
  <c r="BL57" i="4"/>
  <c r="BC53" i="4"/>
  <c r="AF54" i="4"/>
  <c r="AF38" i="4"/>
  <c r="BJ49" i="4"/>
  <c r="BF37" i="4"/>
  <c r="AN37" i="4"/>
  <c r="AI57" i="4"/>
  <c r="AT64" i="4"/>
  <c r="AT47" i="4"/>
  <c r="AR39" i="4"/>
  <c r="BL53" i="4"/>
  <c r="Z54" i="4"/>
  <c r="T61" i="4"/>
  <c r="T60" i="4"/>
  <c r="T47" i="4"/>
  <c r="T40" i="4"/>
  <c r="Q60" i="4"/>
  <c r="Q36" i="4"/>
  <c r="N43" i="4"/>
  <c r="H65" i="4"/>
  <c r="H62" i="4"/>
  <c r="H51" i="4"/>
  <c r="H47" i="4"/>
  <c r="H48" i="4"/>
  <c r="H46" i="4"/>
  <c r="H50" i="4"/>
  <c r="H41" i="4"/>
  <c r="H49" i="4"/>
  <c r="H40" i="4"/>
  <c r="AN52" i="4"/>
  <c r="AC61" i="4"/>
  <c r="BU46" i="4"/>
  <c r="BI52" i="4"/>
  <c r="AR41" i="4"/>
  <c r="AR44" i="4"/>
  <c r="AU46" i="4"/>
  <c r="BI39" i="4"/>
  <c r="BL39" i="4"/>
  <c r="AL56" i="4"/>
  <c r="AU58" i="4"/>
  <c r="BF55" i="4"/>
  <c r="AN38" i="4"/>
  <c r="BG38" i="4"/>
  <c r="BU60" i="4"/>
  <c r="BL51" i="4"/>
  <c r="BD51" i="4"/>
  <c r="BO39" i="4"/>
  <c r="AC47" i="4"/>
  <c r="BO40" i="4"/>
  <c r="E40" i="4"/>
  <c r="BR53" i="4"/>
  <c r="AC39" i="4"/>
  <c r="AN59" i="4"/>
  <c r="W64" i="4"/>
  <c r="BV39" i="4"/>
  <c r="AL38" i="4"/>
  <c r="AT39" i="4"/>
  <c r="AC58" i="4"/>
  <c r="BM58" i="4"/>
  <c r="BU40" i="4"/>
  <c r="BM60" i="4"/>
  <c r="BC44" i="4"/>
  <c r="AQ38" i="4"/>
  <c r="BS35" i="4"/>
  <c r="Z38" i="4"/>
  <c r="AU38" i="4"/>
  <c r="AT55" i="4"/>
  <c r="BV37" i="4"/>
  <c r="BL47" i="4"/>
  <c r="BC41" i="4"/>
  <c r="AQ52" i="4"/>
  <c r="BR44" i="4"/>
  <c r="AX57" i="4"/>
  <c r="AF50" i="4"/>
  <c r="BF64" i="4"/>
  <c r="BJ37" i="4"/>
  <c r="AN50" i="4"/>
  <c r="AI36" i="4"/>
  <c r="BU43" i="4"/>
  <c r="BL43" i="4"/>
  <c r="BC57" i="4"/>
  <c r="AQ50" i="4"/>
  <c r="BI63" i="4"/>
  <c r="AW41" i="4"/>
  <c r="AX63" i="4"/>
  <c r="Z60" i="4"/>
  <c r="AL54" i="4"/>
  <c r="AI35" i="4"/>
  <c r="BD54" i="4"/>
  <c r="AC53" i="4"/>
  <c r="BJ58" i="4"/>
  <c r="BU50" i="4"/>
  <c r="AU52" i="4"/>
  <c r="BI45" i="4"/>
  <c r="BP45" i="4"/>
  <c r="BC43" i="4"/>
  <c r="BP53" i="4"/>
  <c r="BS56" i="4"/>
  <c r="Z45" i="4"/>
  <c r="AL39" i="4"/>
  <c r="BV47" i="4"/>
  <c r="BD49" i="4"/>
  <c r="BG57" i="4"/>
  <c r="AO62" i="4"/>
  <c r="BV36" i="4"/>
  <c r="BV54" i="4"/>
  <c r="AT54" i="4"/>
  <c r="BI53" i="4"/>
  <c r="AO49" i="4"/>
  <c r="BO38" i="4"/>
  <c r="BO42" i="4"/>
  <c r="AC35" i="4"/>
  <c r="AL36" i="4"/>
  <c r="BG54" i="4"/>
  <c r="AN63" i="4"/>
  <c r="BD37" i="4"/>
  <c r="AN47" i="4"/>
  <c r="AW65" i="4"/>
  <c r="BG61" i="4"/>
  <c r="BJ62" i="4"/>
  <c r="BM57" i="4"/>
  <c r="BD53" i="4"/>
  <c r="AL61" i="4"/>
  <c r="BI49" i="4"/>
  <c r="BG37" i="4"/>
  <c r="AO37" i="4"/>
  <c r="AU64" i="4"/>
  <c r="AU47" i="4"/>
  <c r="AQ39" i="4"/>
  <c r="AF61" i="4"/>
  <c r="BM53" i="4"/>
  <c r="BS45" i="4"/>
  <c r="T39" i="4"/>
  <c r="T56" i="4"/>
  <c r="Q37" i="4"/>
  <c r="N36" i="4"/>
  <c r="N38" i="4"/>
  <c r="N51" i="4"/>
  <c r="N49" i="4"/>
  <c r="N45" i="4"/>
  <c r="K39" i="4"/>
  <c r="K56" i="4"/>
  <c r="H35" i="4"/>
  <c r="E39" i="4"/>
  <c r="E62" i="4"/>
  <c r="E63" i="4"/>
  <c r="E43" i="4"/>
  <c r="E45" i="4"/>
  <c r="AL55" i="4"/>
  <c r="AO38" i="4"/>
  <c r="BF38" i="4"/>
  <c r="AI58" i="4"/>
  <c r="BV60" i="4"/>
  <c r="BM51" i="4"/>
  <c r="BC51" i="4"/>
  <c r="BP39" i="4"/>
  <c r="BP40" i="4"/>
  <c r="Z58" i="4"/>
  <c r="AO59" i="4"/>
  <c r="Z61" i="4"/>
  <c r="BI42" i="4"/>
  <c r="AL35" i="4"/>
  <c r="BV40" i="4"/>
  <c r="BL60" i="4"/>
  <c r="BD44" i="4"/>
  <c r="AR38" i="4"/>
  <c r="AI47" i="4"/>
  <c r="BR35" i="4"/>
  <c r="AF45" i="4"/>
  <c r="BP46" i="4"/>
  <c r="AC56" i="4"/>
  <c r="AT38" i="4"/>
  <c r="AC60" i="4"/>
  <c r="AU55" i="4"/>
  <c r="BU37" i="4"/>
  <c r="BM47" i="4"/>
  <c r="BD41" i="4"/>
  <c r="AR52" i="4"/>
  <c r="AC57" i="4"/>
  <c r="BS44" i="4"/>
  <c r="AW57" i="4"/>
  <c r="Z59" i="4"/>
  <c r="AL51" i="4"/>
  <c r="BG64" i="4"/>
  <c r="BI37" i="4"/>
  <c r="AO50" i="4"/>
  <c r="BV43" i="4"/>
  <c r="BM43" i="4"/>
  <c r="BD57" i="4"/>
  <c r="AR50" i="4"/>
  <c r="BJ63" i="4"/>
  <c r="BR38" i="4"/>
  <c r="AF56" i="4"/>
  <c r="AC59" i="4"/>
  <c r="BC46" i="4"/>
  <c r="BF40" i="4"/>
  <c r="AN42" i="4"/>
  <c r="AT63" i="4"/>
  <c r="BI43" i="4"/>
  <c r="AT40" i="4"/>
  <c r="BJ54" i="4"/>
  <c r="BR48" i="4"/>
  <c r="BM40" i="4"/>
  <c r="BR58" i="4"/>
  <c r="BO48" i="4"/>
  <c r="BD55" i="4"/>
  <c r="AQ46" i="4"/>
  <c r="BF56" i="4"/>
  <c r="BV57" i="4"/>
  <c r="AU50" i="4"/>
  <c r="BU38" i="4"/>
  <c r="AT44" i="4"/>
  <c r="AQ65" i="4"/>
  <c r="BI48" i="4"/>
  <c r="AN57" i="4"/>
  <c r="BS49" i="4"/>
  <c r="AI59" i="4"/>
  <c r="BF54" i="4"/>
  <c r="AO63" i="4"/>
  <c r="BC37" i="4"/>
  <c r="AO47" i="4"/>
  <c r="Z56" i="4"/>
  <c r="BR43" i="4"/>
  <c r="AF42" i="4"/>
  <c r="AT56" i="4"/>
  <c r="AO55" i="4"/>
  <c r="AR35" i="4"/>
  <c r="BI35" i="4"/>
  <c r="AW44" i="4"/>
  <c r="BR36" i="4"/>
  <c r="AN48" i="4"/>
  <c r="BF63" i="4"/>
  <c r="AN60" i="4"/>
  <c r="AI41" i="4"/>
  <c r="BM48" i="4"/>
  <c r="BC52" i="4"/>
  <c r="AQ40" i="4"/>
  <c r="AW59" i="4"/>
  <c r="AN56" i="4"/>
  <c r="BR45" i="4"/>
  <c r="Z42" i="4"/>
  <c r="T43" i="4"/>
  <c r="T53" i="4"/>
  <c r="T48" i="4"/>
  <c r="T51" i="4"/>
  <c r="T36" i="4"/>
  <c r="T38" i="4"/>
  <c r="T52" i="4"/>
  <c r="Q44" i="4"/>
  <c r="Q47" i="4"/>
  <c r="N46" i="4"/>
  <c r="N40" i="4"/>
  <c r="N42" i="4"/>
  <c r="K40" i="4"/>
  <c r="K48" i="4"/>
  <c r="H39" i="4"/>
  <c r="H56" i="4"/>
  <c r="H63" i="4"/>
  <c r="H36" i="4"/>
  <c r="BF53" i="4"/>
  <c r="BC50" i="4"/>
  <c r="BU63" i="4"/>
  <c r="AU51" i="4"/>
  <c r="BJ57" i="4"/>
  <c r="BR51" i="4"/>
  <c r="BF49" i="4"/>
  <c r="BR62" i="4"/>
  <c r="AC46" i="4"/>
  <c r="BJ42" i="4"/>
  <c r="AC38" i="4"/>
  <c r="BU58" i="4"/>
  <c r="AU62" i="4"/>
  <c r="BO59" i="4"/>
  <c r="E60" i="4"/>
  <c r="BO46" i="4"/>
  <c r="BI50" i="4"/>
  <c r="BV45" i="4"/>
  <c r="AW64" i="4"/>
  <c r="AX39" i="4"/>
  <c r="Z37" i="4"/>
  <c r="AR51" i="4"/>
  <c r="AN53" i="4"/>
  <c r="K41" i="4"/>
  <c r="N53" i="4"/>
  <c r="N48" i="4"/>
  <c r="T35" i="4"/>
  <c r="T44" i="4"/>
  <c r="BS37" i="4"/>
  <c r="AT61" i="4"/>
  <c r="AU59" i="4"/>
  <c r="AQ49" i="4"/>
  <c r="BJ46" i="4"/>
  <c r="Z64" i="4"/>
  <c r="BO56" i="4"/>
  <c r="BD56" i="4"/>
  <c r="BI47" i="4"/>
  <c r="BU53" i="4"/>
  <c r="BG50" i="4"/>
  <c r="AR61" i="4"/>
  <c r="BL35" i="4"/>
  <c r="AL45" i="4"/>
  <c r="BC45" i="4"/>
  <c r="AW38" i="4"/>
  <c r="AF39" i="4"/>
  <c r="BD58" i="4"/>
  <c r="BG60" i="4"/>
  <c r="AO41" i="4"/>
  <c r="AU60" i="4"/>
  <c r="BI61" i="4"/>
  <c r="BS39" i="4"/>
  <c r="AI53" i="4"/>
  <c r="E64" i="4"/>
  <c r="N65" i="4"/>
  <c r="T63" i="4"/>
  <c r="BG43" i="4"/>
  <c r="AR40" i="4"/>
  <c r="BM45" i="4"/>
  <c r="AL63" i="4"/>
  <c r="BD35" i="4"/>
  <c r="AL43" i="4"/>
  <c r="BM46" i="4"/>
  <c r="Z41" i="4"/>
  <c r="BC56" i="4"/>
  <c r="BL36" i="4"/>
  <c r="BV53" i="4"/>
  <c r="BP48" i="4"/>
  <c r="AN43" i="4"/>
  <c r="AQ61" i="4"/>
  <c r="AO42" i="4"/>
  <c r="AL42" i="4"/>
  <c r="BD45" i="4"/>
  <c r="BJ41" i="4"/>
  <c r="BJ51" i="4"/>
  <c r="BF36" i="4"/>
  <c r="AX38" i="4"/>
  <c r="AT41" i="4"/>
  <c r="BC58" i="4"/>
  <c r="AN41" i="4"/>
  <c r="BC36" i="4"/>
  <c r="BL50" i="4"/>
  <c r="E42" i="4"/>
  <c r="E37" i="4"/>
  <c r="H59" i="4"/>
  <c r="K53" i="4"/>
  <c r="N35" i="4"/>
  <c r="N37" i="4"/>
  <c r="Q61" i="4"/>
  <c r="Q52" i="4"/>
  <c r="T62" i="4"/>
  <c r="T49" i="4"/>
  <c r="K36" i="4"/>
  <c r="BF43" i="4"/>
  <c r="AF41" i="4"/>
  <c r="AQ45" i="4"/>
  <c r="BL45" i="4"/>
  <c r="BG63" i="4"/>
  <c r="BG39" i="4"/>
  <c r="AQ37" i="4"/>
  <c r="AN55" i="4"/>
  <c r="AU48" i="4"/>
  <c r="Z36" i="4"/>
  <c r="AI61" i="4"/>
  <c r="BL46" i="4"/>
  <c r="AN58" i="4"/>
  <c r="BC63" i="4"/>
  <c r="BM36" i="4"/>
  <c r="AC36" i="4"/>
  <c r="Z43" i="4"/>
  <c r="AO43" i="4"/>
  <c r="AQ62" i="4"/>
  <c r="AI38" i="4"/>
  <c r="AC41" i="4"/>
  <c r="Z48" i="4"/>
  <c r="BJ64" i="4"/>
  <c r="BI51" i="4"/>
  <c r="BG55" i="4"/>
  <c r="AW39" i="4"/>
  <c r="AT46" i="4"/>
  <c r="BJ50" i="4"/>
  <c r="BP59" i="4"/>
  <c r="BV58" i="4"/>
  <c r="BF59" i="4"/>
  <c r="AI45" i="4"/>
  <c r="BD50" i="4"/>
  <c r="E56" i="4"/>
  <c r="H61" i="4"/>
  <c r="K46" i="4"/>
  <c r="N41" i="4"/>
  <c r="N39" i="4"/>
  <c r="Q46" i="4"/>
  <c r="T64" i="4"/>
  <c r="AF35" i="4"/>
  <c r="BI38" i="4"/>
  <c r="BD48" i="4"/>
  <c r="BG42" i="4"/>
  <c r="BF39" i="4"/>
  <c r="BU61" i="4"/>
  <c r="AT48" i="4"/>
  <c r="AQ57" i="4"/>
  <c r="AX47" i="4"/>
  <c r="Z51" i="4"/>
  <c r="BP61" i="4"/>
  <c r="BV49" i="4"/>
  <c r="BM37" i="4"/>
  <c r="BL40" i="4"/>
  <c r="AR56" i="4"/>
  <c r="BD46" i="4"/>
  <c r="Z35" i="4"/>
  <c r="AX35" i="4"/>
  <c r="BL59" i="4"/>
  <c r="AO35" i="4"/>
  <c r="AQ48" i="4"/>
  <c r="AQ58" i="4"/>
  <c r="BF45" i="4"/>
  <c r="BO37" i="4"/>
  <c r="BL62" i="4"/>
  <c r="BR40" i="4"/>
  <c r="E44" i="4"/>
  <c r="H54" i="4"/>
  <c r="H58" i="4"/>
  <c r="K43" i="4"/>
  <c r="E50" i="4"/>
  <c r="Q58" i="4"/>
  <c r="T37" i="4"/>
  <c r="Z50" i="4"/>
  <c r="AX59" i="4"/>
  <c r="BV44" i="4"/>
  <c r="BC48" i="4"/>
  <c r="BS36" i="4"/>
  <c r="AU57" i="4"/>
  <c r="BG47" i="4"/>
  <c r="BR47" i="4"/>
  <c r="AN40" i="4"/>
  <c r="AR36" i="4"/>
  <c r="AU44" i="4"/>
  <c r="BL37" i="4"/>
  <c r="Z47" i="4"/>
  <c r="AF40" i="4"/>
  <c r="AQ56" i="4"/>
  <c r="AU63" i="4"/>
  <c r="BV56" i="4"/>
  <c r="AL47" i="4"/>
  <c r="BS38" i="4"/>
  <c r="BC61" i="4"/>
  <c r="AR54" i="4"/>
  <c r="AL44" i="4"/>
  <c r="BJ36" i="4"/>
  <c r="AO54" i="4"/>
  <c r="AC40" i="4"/>
  <c r="AR60" i="4"/>
  <c r="AQ42" i="4"/>
  <c r="Q57" i="4"/>
  <c r="BP35" i="4"/>
  <c r="BJ60" i="4"/>
  <c r="AL53" i="4"/>
  <c r="E48" i="4"/>
  <c r="E58" i="4"/>
  <c r="H44" i="4"/>
  <c r="N54" i="4"/>
  <c r="N57" i="4"/>
  <c r="N63" i="4"/>
  <c r="T50" i="4"/>
  <c r="T59" i="4"/>
  <c r="BR42" i="4"/>
  <c r="BI59" i="4"/>
  <c r="BU44" i="4"/>
  <c r="AO60" i="4"/>
  <c r="AI42" i="4"/>
  <c r="AL40" i="4"/>
  <c r="BG44" i="4"/>
  <c r="AT57" i="4"/>
  <c r="AI52" i="4"/>
  <c r="BG41" i="4"/>
  <c r="AL59" i="4"/>
  <c r="AL60" i="4"/>
  <c r="BR57" i="4"/>
  <c r="AW43" i="4"/>
  <c r="AO40" i="4"/>
  <c r="Z46" i="4"/>
  <c r="BD64" i="4"/>
  <c r="AO57" i="4"/>
  <c r="AQ59" i="4"/>
  <c r="BM49" i="4"/>
  <c r="AI48" i="4"/>
  <c r="AR46" i="4"/>
  <c r="AL46" i="4"/>
  <c r="BI55" i="4"/>
  <c r="BI54" i="4"/>
  <c r="BM55" i="4"/>
  <c r="AI54" i="4"/>
  <c r="BG46" i="4"/>
  <c r="BU56" i="4"/>
  <c r="Z52" i="4"/>
  <c r="AW49" i="4"/>
  <c r="AU45" i="4"/>
  <c r="BV41" i="4"/>
  <c r="AQ54" i="4"/>
  <c r="AC55" i="4"/>
  <c r="Z57" i="4"/>
  <c r="AT37" i="4"/>
  <c r="BI36" i="4"/>
  <c r="BM54" i="4"/>
  <c r="AN54" i="4"/>
  <c r="BM42" i="4"/>
  <c r="AC50" i="4"/>
  <c r="BI40" i="4"/>
  <c r="AQ60" i="4"/>
  <c r="AN36" i="4"/>
  <c r="BV42" i="4"/>
  <c r="BV65" i="4"/>
  <c r="AI46" i="4"/>
  <c r="AR55" i="4"/>
  <c r="BI60" i="4"/>
  <c r="E54" i="4"/>
  <c r="H55" i="4"/>
  <c r="N62" i="4"/>
  <c r="T55" i="4"/>
  <c r="BV64" i="4"/>
  <c r="BC35" i="4"/>
  <c r="K44" i="4"/>
  <c r="BO50" i="4"/>
  <c r="BC39" i="4"/>
  <c r="BG56" i="4"/>
  <c r="AF59" i="4"/>
  <c r="AI50" i="4"/>
  <c r="AW40" i="4"/>
  <c r="BI41" i="4"/>
  <c r="BG36" i="4"/>
  <c r="BV52" i="4"/>
  <c r="AL64" i="4"/>
  <c r="BG62" i="4"/>
  <c r="AU36" i="4"/>
  <c r="E47" i="4"/>
  <c r="BS55" i="4"/>
  <c r="AR45" i="4"/>
  <c r="AT59" i="4"/>
  <c r="BV48" i="4"/>
  <c r="BP50" i="4"/>
  <c r="BD39" i="4"/>
  <c r="AF53" i="4"/>
  <c r="E52" i="4"/>
  <c r="E51" i="4"/>
  <c r="E36" i="4"/>
  <c r="H42" i="4"/>
  <c r="H38" i="4"/>
  <c r="H45" i="4"/>
  <c r="K51" i="4"/>
  <c r="N59" i="4"/>
  <c r="N58" i="4"/>
  <c r="N47" i="4"/>
  <c r="N44" i="4"/>
  <c r="Q53" i="4"/>
  <c r="K38" i="4"/>
  <c r="T54" i="4"/>
  <c r="T46" i="4"/>
  <c r="T57" i="4"/>
  <c r="T58" i="4"/>
  <c r="AF65" i="4"/>
  <c r="BS42" i="4"/>
  <c r="BD52" i="4"/>
  <c r="BU62" i="4"/>
  <c r="AC48" i="4"/>
  <c r="AX44" i="4"/>
  <c r="AT43" i="4"/>
  <c r="AI43" i="4"/>
  <c r="BF41" i="4"/>
  <c r="BS43" i="4"/>
  <c r="BS57" i="4"/>
  <c r="BL41" i="4"/>
  <c r="BJ56" i="4"/>
  <c r="Z63" i="4"/>
  <c r="BC64" i="4"/>
  <c r="BP55" i="4"/>
  <c r="AC49" i="4"/>
  <c r="AR59" i="4"/>
  <c r="BL49" i="4"/>
  <c r="AT50" i="4"/>
  <c r="AI40" i="4"/>
  <c r="Z49" i="4"/>
  <c r="BS58" i="4"/>
  <c r="BF58" i="4"/>
  <c r="BD40" i="4"/>
  <c r="BL55" i="4"/>
  <c r="BG40" i="4"/>
  <c r="AO51" i="4"/>
  <c r="AF58" i="4"/>
  <c r="Q64" i="4"/>
  <c r="BC59" i="4"/>
  <c r="AX49" i="4"/>
  <c r="AT45" i="4"/>
  <c r="AO53" i="4"/>
  <c r="AT58" i="4"/>
  <c r="AF37" i="4"/>
  <c r="BM39" i="4"/>
  <c r="BJ39" i="4"/>
  <c r="BU45" i="4"/>
  <c r="AC52" i="4"/>
  <c r="AQ41" i="4"/>
  <c r="AI60" i="4"/>
  <c r="BJ52" i="4"/>
  <c r="BV46" i="4"/>
  <c r="AO36" i="4"/>
  <c r="BU42" i="4"/>
  <c r="Z40" i="4"/>
  <c r="AL62" i="4"/>
  <c r="W42" i="4"/>
  <c r="BG49" i="4"/>
  <c r="BI57" i="4"/>
  <c r="BV63" i="4"/>
  <c r="BG53" i="4"/>
  <c r="AL50" i="4"/>
  <c r="C6" i="2"/>
  <c r="F9" i="5" l="1"/>
  <c r="T72" i="4"/>
  <c r="BP72" i="4"/>
  <c r="W72" i="4"/>
  <c r="AO72" i="4"/>
  <c r="AR72" i="4"/>
  <c r="HH21" i="2"/>
  <c r="AX72" i="4"/>
  <c r="N72" i="4"/>
  <c r="BJ72" i="4"/>
  <c r="Z72" i="4"/>
  <c r="AF72" i="4"/>
  <c r="AC72" i="4"/>
  <c r="AI72" i="4"/>
  <c r="BS72" i="4"/>
  <c r="BG72" i="4"/>
  <c r="Q72" i="4"/>
  <c r="BA72" i="4"/>
  <c r="AL72" i="4"/>
  <c r="BM72" i="4"/>
  <c r="E72" i="4"/>
  <c r="BD72" i="4"/>
  <c r="H72" i="4"/>
  <c r="BV72" i="4"/>
  <c r="K72" i="4"/>
  <c r="AU72" i="4"/>
  <c r="T71" i="4"/>
  <c r="T70" i="4"/>
  <c r="T69" i="4"/>
  <c r="T74" i="4"/>
  <c r="T68" i="4"/>
  <c r="T73" i="4" s="1"/>
  <c r="T67" i="4"/>
  <c r="BP78" i="4"/>
  <c r="BP77" i="4"/>
  <c r="BP71" i="4"/>
  <c r="BP70" i="4"/>
  <c r="BP69" i="4"/>
  <c r="BP74" i="4"/>
  <c r="BP68" i="4"/>
  <c r="BP73" i="4" s="1"/>
  <c r="BP67" i="4"/>
  <c r="W71" i="4"/>
  <c r="W70" i="4"/>
  <c r="W69" i="4"/>
  <c r="W74" i="4"/>
  <c r="W68" i="4"/>
  <c r="W67" i="4"/>
  <c r="BJ77" i="4"/>
  <c r="BJ78" i="4"/>
  <c r="AR71" i="4"/>
  <c r="AR70" i="4"/>
  <c r="AR69" i="4"/>
  <c r="AR74" i="4"/>
  <c r="AR68" i="4"/>
  <c r="AR67" i="4"/>
  <c r="AX78" i="4"/>
  <c r="AX77" i="4"/>
  <c r="BG78" i="4"/>
  <c r="BG77" i="4"/>
  <c r="AL69" i="4"/>
  <c r="AL74" i="4"/>
  <c r="AL68" i="4"/>
  <c r="AL67" i="4"/>
  <c r="AL71" i="4"/>
  <c r="AL70" i="4"/>
  <c r="BJ69" i="4"/>
  <c r="BJ74" i="4"/>
  <c r="BJ68" i="4"/>
  <c r="BJ67" i="4"/>
  <c r="BJ71" i="4"/>
  <c r="BJ70" i="4"/>
  <c r="AU78" i="4"/>
  <c r="AU77" i="4"/>
  <c r="AO77" i="4"/>
  <c r="AO78" i="4"/>
  <c r="AX71" i="4"/>
  <c r="AX70" i="4"/>
  <c r="AX69" i="4"/>
  <c r="AX74" i="4"/>
  <c r="AX68" i="4"/>
  <c r="AX67" i="4"/>
  <c r="AC71" i="4"/>
  <c r="AC70" i="4"/>
  <c r="AC69" i="4"/>
  <c r="AC74" i="4"/>
  <c r="AC68" i="4"/>
  <c r="AC67" i="4"/>
  <c r="AI68" i="4"/>
  <c r="AI67" i="4"/>
  <c r="AI70" i="4"/>
  <c r="AI74" i="4"/>
  <c r="AI71" i="4"/>
  <c r="AI69" i="4"/>
  <c r="BG68" i="4"/>
  <c r="BG67" i="4"/>
  <c r="BG69" i="4"/>
  <c r="BG74" i="4"/>
  <c r="BG71" i="4"/>
  <c r="BG70" i="4"/>
  <c r="Q70" i="4"/>
  <c r="Q69" i="4"/>
  <c r="Q74" i="4"/>
  <c r="Q68" i="4"/>
  <c r="Q67" i="4"/>
  <c r="Q71" i="4"/>
  <c r="BM77" i="4"/>
  <c r="BM78" i="4"/>
  <c r="AO70" i="4"/>
  <c r="AO69" i="4"/>
  <c r="AO74" i="4"/>
  <c r="AO68" i="4"/>
  <c r="AO67" i="4"/>
  <c r="AO71" i="4"/>
  <c r="BA78" i="4"/>
  <c r="BA77" i="4"/>
  <c r="BA71" i="4"/>
  <c r="BA70" i="4"/>
  <c r="BA69" i="4"/>
  <c r="BA74" i="4"/>
  <c r="BA67" i="4"/>
  <c r="BA68" i="4"/>
  <c r="AR78" i="4"/>
  <c r="AR77" i="4"/>
  <c r="BM70" i="4"/>
  <c r="BM69" i="4"/>
  <c r="BM74" i="4"/>
  <c r="BM68" i="4"/>
  <c r="BM67" i="4"/>
  <c r="BM71" i="4"/>
  <c r="N69" i="4"/>
  <c r="N74" i="4"/>
  <c r="N68" i="4"/>
  <c r="N67" i="4"/>
  <c r="N71" i="4"/>
  <c r="N70" i="4"/>
  <c r="Z71" i="4"/>
  <c r="Z70" i="4"/>
  <c r="Z69" i="4"/>
  <c r="Z74" i="4"/>
  <c r="Z68" i="4"/>
  <c r="Z67" i="4"/>
  <c r="AF67" i="4"/>
  <c r="AF71" i="4"/>
  <c r="AF70" i="4"/>
  <c r="AF69" i="4"/>
  <c r="AF74" i="4"/>
  <c r="AF68" i="4"/>
  <c r="BS78" i="4"/>
  <c r="BS77" i="4"/>
  <c r="BS71" i="4"/>
  <c r="BS70" i="4"/>
  <c r="BS69" i="4"/>
  <c r="BS74" i="4"/>
  <c r="BS68" i="4"/>
  <c r="BS67" i="4"/>
  <c r="BD78" i="4"/>
  <c r="BD77" i="4"/>
  <c r="BD67" i="4"/>
  <c r="BD71" i="4"/>
  <c r="BD70" i="4"/>
  <c r="BD74" i="4"/>
  <c r="BD68" i="4"/>
  <c r="BD69" i="4"/>
  <c r="H67" i="4"/>
  <c r="H71" i="4"/>
  <c r="H70" i="4"/>
  <c r="H69" i="4"/>
  <c r="H74" i="4"/>
  <c r="H68" i="4"/>
  <c r="BV78" i="4"/>
  <c r="BV77" i="4"/>
  <c r="BV71" i="4"/>
  <c r="BV70" i="4"/>
  <c r="BV69" i="4"/>
  <c r="BV74" i="4"/>
  <c r="BV68" i="4"/>
  <c r="BV67" i="4"/>
  <c r="K68" i="4"/>
  <c r="K67" i="4"/>
  <c r="K71" i="4"/>
  <c r="K70" i="4"/>
  <c r="K69" i="4"/>
  <c r="K74" i="4"/>
  <c r="AU71" i="4"/>
  <c r="AU70" i="4"/>
  <c r="AU69" i="4"/>
  <c r="AU74" i="4"/>
  <c r="AU68" i="4"/>
  <c r="AU67" i="4"/>
  <c r="I1" i="2" a="1"/>
  <c r="F6" i="5"/>
  <c r="F12" i="1" s="1"/>
  <c r="F5" i="5"/>
  <c r="F4" i="5"/>
  <c r="F8" i="5"/>
  <c r="F7" i="5"/>
  <c r="E68" i="4"/>
  <c r="E71" i="4"/>
  <c r="E74" i="4"/>
  <c r="E70" i="4"/>
  <c r="E67" i="4"/>
  <c r="E69" i="4"/>
  <c r="AO73" i="4" l="1"/>
  <c r="BM73" i="4"/>
  <c r="Q73" i="4"/>
  <c r="Q75" i="4" s="1"/>
  <c r="K73" i="4"/>
  <c r="BD73" i="4"/>
  <c r="BD75" i="4" s="1"/>
  <c r="BS73" i="4"/>
  <c r="BS75" i="4" s="1"/>
  <c r="H73" i="4"/>
  <c r="H75" i="4" s="1"/>
  <c r="H76" i="4" s="1"/>
  <c r="BA73" i="4"/>
  <c r="BA75" i="4" s="1"/>
  <c r="F11" i="1"/>
  <c r="F10" i="5"/>
  <c r="F11" i="5" s="1"/>
  <c r="F12" i="5" s="1"/>
  <c r="F13" i="5" s="1"/>
  <c r="F7" i="1" s="1"/>
  <c r="BV73" i="4"/>
  <c r="BV75" i="4" s="1"/>
  <c r="AI73" i="4"/>
  <c r="AX73" i="4"/>
  <c r="AX75" i="4" s="1"/>
  <c r="AX76" i="4" s="1"/>
  <c r="BG73" i="4"/>
  <c r="BG75" i="4" s="1"/>
  <c r="AC73" i="4"/>
  <c r="AC75" i="4" s="1"/>
  <c r="AL73" i="4"/>
  <c r="AL75" i="4" s="1"/>
  <c r="AR73" i="4"/>
  <c r="AR75" i="4" s="1"/>
  <c r="AR76" i="4" s="1"/>
  <c r="W73" i="4"/>
  <c r="W75" i="4" s="1"/>
  <c r="E73" i="4"/>
  <c r="AU73" i="4"/>
  <c r="Z73" i="4"/>
  <c r="N73" i="4"/>
  <c r="N75" i="4" s="1"/>
  <c r="BJ73" i="4"/>
  <c r="BJ75" i="4" s="1"/>
  <c r="BJ76" i="4" s="1"/>
  <c r="AF73" i="4"/>
  <c r="AF75" i="4" s="1"/>
  <c r="AO75" i="4"/>
  <c r="AU79" i="4"/>
  <c r="AX79" i="4"/>
  <c r="AA9" i="2"/>
  <c r="AQ9" i="2"/>
  <c r="BG9" i="2"/>
  <c r="BW9" i="2"/>
  <c r="CM9" i="2"/>
  <c r="DC9" i="2"/>
  <c r="DS9" i="2"/>
  <c r="EI9" i="2"/>
  <c r="EY9" i="2"/>
  <c r="FO9" i="2"/>
  <c r="GE9" i="2"/>
  <c r="GU9" i="2"/>
  <c r="O10" i="2"/>
  <c r="P10" i="2" s="1"/>
  <c r="AE10" i="2"/>
  <c r="AF10" i="2" s="1"/>
  <c r="AU10" i="2"/>
  <c r="AV10" i="2" s="1"/>
  <c r="BK10" i="2"/>
  <c r="BL10" i="2" s="1"/>
  <c r="CA10" i="2"/>
  <c r="CB10" i="2" s="1"/>
  <c r="CQ10" i="2"/>
  <c r="CR10" i="2" s="1"/>
  <c r="DG10" i="2"/>
  <c r="DH10" i="2" s="1"/>
  <c r="DW10" i="2"/>
  <c r="DX10" i="2" s="1"/>
  <c r="EM10" i="2"/>
  <c r="EN10" i="2" s="1"/>
  <c r="FC10" i="2"/>
  <c r="FD10" i="2" s="1"/>
  <c r="FS10" i="2"/>
  <c r="FT10" i="2" s="1"/>
  <c r="GI10" i="2"/>
  <c r="GJ10" i="2" s="1"/>
  <c r="GY10" i="2"/>
  <c r="GZ10" i="2" s="1"/>
  <c r="S11" i="2"/>
  <c r="T11" i="2" s="1"/>
  <c r="AI11" i="2"/>
  <c r="AJ11" i="2" s="1"/>
  <c r="AY11" i="2"/>
  <c r="AZ11" i="2" s="1"/>
  <c r="BO11" i="2"/>
  <c r="BP11" i="2" s="1"/>
  <c r="CE11" i="2"/>
  <c r="CF11" i="2" s="1"/>
  <c r="CU11" i="2"/>
  <c r="CV11" i="2" s="1"/>
  <c r="DK11" i="2"/>
  <c r="DL11" i="2" s="1"/>
  <c r="EA11" i="2"/>
  <c r="EB11" i="2" s="1"/>
  <c r="EQ11" i="2"/>
  <c r="ER11" i="2" s="1"/>
  <c r="FG11" i="2"/>
  <c r="FH11" i="2" s="1"/>
  <c r="FW11" i="2"/>
  <c r="FX11" i="2" s="1"/>
  <c r="GM11" i="2"/>
  <c r="GN11" i="2" s="1"/>
  <c r="HC11" i="2"/>
  <c r="HD11" i="2" s="1"/>
  <c r="W12" i="2"/>
  <c r="X12" i="2" s="1"/>
  <c r="AM12" i="2"/>
  <c r="AN12" i="2" s="1"/>
  <c r="BC12" i="2"/>
  <c r="BD12" i="2" s="1"/>
  <c r="BS12" i="2"/>
  <c r="BT12" i="2" s="1"/>
  <c r="CI12" i="2"/>
  <c r="CJ12" i="2" s="1"/>
  <c r="CY12" i="2"/>
  <c r="CZ12" i="2" s="1"/>
  <c r="DO12" i="2"/>
  <c r="DP12" i="2" s="1"/>
  <c r="EE12" i="2"/>
  <c r="EF12" i="2" s="1"/>
  <c r="EU12" i="2"/>
  <c r="EV12" i="2" s="1"/>
  <c r="FK12" i="2"/>
  <c r="FL12" i="2" s="1"/>
  <c r="GA12" i="2"/>
  <c r="GB12" i="2" s="1"/>
  <c r="GQ12" i="2"/>
  <c r="GR12" i="2" s="1"/>
  <c r="AA13" i="2"/>
  <c r="AB13" i="2" s="1"/>
  <c r="AQ13" i="2"/>
  <c r="AR13" i="2" s="1"/>
  <c r="BG13" i="2"/>
  <c r="BH13" i="2" s="1"/>
  <c r="BW13" i="2"/>
  <c r="BX13" i="2" s="1"/>
  <c r="CM13" i="2"/>
  <c r="CN13" i="2" s="1"/>
  <c r="DC13" i="2"/>
  <c r="DD13" i="2" s="1"/>
  <c r="DS13" i="2"/>
  <c r="DT13" i="2" s="1"/>
  <c r="EI13" i="2"/>
  <c r="EJ13" i="2" s="1"/>
  <c r="EY13" i="2"/>
  <c r="EZ13" i="2" s="1"/>
  <c r="FO13" i="2"/>
  <c r="FP13" i="2" s="1"/>
  <c r="GE13" i="2"/>
  <c r="GF13" i="2" s="1"/>
  <c r="GU13" i="2"/>
  <c r="GV13" i="2" s="1"/>
  <c r="O14" i="2"/>
  <c r="P14" i="2" s="1"/>
  <c r="AE14" i="2"/>
  <c r="AF14" i="2" s="1"/>
  <c r="AU14" i="2"/>
  <c r="AV14" i="2" s="1"/>
  <c r="BK14" i="2"/>
  <c r="BL14" i="2" s="1"/>
  <c r="CA14" i="2"/>
  <c r="CB14" i="2" s="1"/>
  <c r="CQ14" i="2"/>
  <c r="CR14" i="2" s="1"/>
  <c r="DG14" i="2"/>
  <c r="DH14" i="2" s="1"/>
  <c r="DW14" i="2"/>
  <c r="DX14" i="2" s="1"/>
  <c r="EM14" i="2"/>
  <c r="EN14" i="2" s="1"/>
  <c r="FC14" i="2"/>
  <c r="FD14" i="2" s="1"/>
  <c r="FS14" i="2"/>
  <c r="FT14" i="2" s="1"/>
  <c r="GI14" i="2"/>
  <c r="GJ14" i="2" s="1"/>
  <c r="GY14" i="2"/>
  <c r="GZ14" i="2" s="1"/>
  <c r="S15" i="2"/>
  <c r="T15" i="2" s="1"/>
  <c r="S9" i="2"/>
  <c r="AK9" i="2"/>
  <c r="BC9" i="2"/>
  <c r="BU9" i="2"/>
  <c r="CO9" i="2"/>
  <c r="W9" i="2"/>
  <c r="AO9" i="2"/>
  <c r="BI9" i="2"/>
  <c r="CA9" i="2"/>
  <c r="CS9" i="2"/>
  <c r="DK9" i="2"/>
  <c r="EC9" i="2"/>
  <c r="EU9" i="2"/>
  <c r="FM9" i="2"/>
  <c r="GG9" i="2"/>
  <c r="GY9" i="2"/>
  <c r="U10" i="2"/>
  <c r="V10" i="2" s="1"/>
  <c r="AM10" i="2"/>
  <c r="AN10" i="2" s="1"/>
  <c r="BE10" i="2"/>
  <c r="BF10" i="2" s="1"/>
  <c r="BW10" i="2"/>
  <c r="BX10" i="2" s="1"/>
  <c r="CO10" i="2"/>
  <c r="CP10" i="2" s="1"/>
  <c r="DI10" i="2"/>
  <c r="DJ10" i="2" s="1"/>
  <c r="EA10" i="2"/>
  <c r="EB10" i="2" s="1"/>
  <c r="ES10" i="2"/>
  <c r="ET10" i="2" s="1"/>
  <c r="FK10" i="2"/>
  <c r="FL10" i="2" s="1"/>
  <c r="GC10" i="2"/>
  <c r="GD10" i="2" s="1"/>
  <c r="GU10" i="2"/>
  <c r="GV10" i="2" s="1"/>
  <c r="Q11" i="2"/>
  <c r="R11" i="2" s="1"/>
  <c r="AK11" i="2"/>
  <c r="AL11" i="2" s="1"/>
  <c r="BC11" i="2"/>
  <c r="BD11" i="2" s="1"/>
  <c r="BU11" i="2"/>
  <c r="BV11" i="2" s="1"/>
  <c r="CM11" i="2"/>
  <c r="CN11" i="2" s="1"/>
  <c r="DE11" i="2"/>
  <c r="DF11" i="2" s="1"/>
  <c r="DW11" i="2"/>
  <c r="DX11" i="2" s="1"/>
  <c r="EO11" i="2"/>
  <c r="EP11" i="2" s="1"/>
  <c r="FI11" i="2"/>
  <c r="FJ11" i="2" s="1"/>
  <c r="GA11" i="2"/>
  <c r="GB11" i="2" s="1"/>
  <c r="GS11" i="2"/>
  <c r="GT11" i="2" s="1"/>
  <c r="O12" i="2"/>
  <c r="P12" i="2" s="1"/>
  <c r="AG12" i="2"/>
  <c r="AH12" i="2" s="1"/>
  <c r="AY12" i="2"/>
  <c r="AZ12" i="2" s="1"/>
  <c r="BQ12" i="2"/>
  <c r="BR12" i="2" s="1"/>
  <c r="CK12" i="2"/>
  <c r="CL12" i="2" s="1"/>
  <c r="DC12" i="2"/>
  <c r="DD12" i="2" s="1"/>
  <c r="DU12" i="2"/>
  <c r="DV12" i="2" s="1"/>
  <c r="EM12" i="2"/>
  <c r="EN12" i="2" s="1"/>
  <c r="FE12" i="2"/>
  <c r="FF12" i="2" s="1"/>
  <c r="FW12" i="2"/>
  <c r="FX12" i="2" s="1"/>
  <c r="GO12" i="2"/>
  <c r="GP12" i="2" s="1"/>
  <c r="AC13" i="2"/>
  <c r="AD13" i="2" s="1"/>
  <c r="AU13" i="2"/>
  <c r="AV13" i="2" s="1"/>
  <c r="BM13" i="2"/>
  <c r="BN13" i="2" s="1"/>
  <c r="CE13" i="2"/>
  <c r="CF13" i="2" s="1"/>
  <c r="CW13" i="2"/>
  <c r="CX13" i="2" s="1"/>
  <c r="DO13" i="2"/>
  <c r="DP13" i="2" s="1"/>
  <c r="EG13" i="2"/>
  <c r="EH13" i="2" s="1"/>
  <c r="FA13" i="2"/>
  <c r="FB13" i="2" s="1"/>
  <c r="FS13" i="2"/>
  <c r="FT13" i="2" s="1"/>
  <c r="GK13" i="2"/>
  <c r="GL13" i="2" s="1"/>
  <c r="HC13" i="2"/>
  <c r="HD13" i="2" s="1"/>
  <c r="Y14" i="2"/>
  <c r="Z14" i="2" s="1"/>
  <c r="AQ14" i="2"/>
  <c r="AR14" i="2" s="1"/>
  <c r="BI14" i="2"/>
  <c r="BJ14" i="2" s="1"/>
  <c r="CC14" i="2"/>
  <c r="CD14" i="2" s="1"/>
  <c r="CU14" i="2"/>
  <c r="CV14" i="2" s="1"/>
  <c r="DM14" i="2"/>
  <c r="DN14" i="2" s="1"/>
  <c r="EE14" i="2"/>
  <c r="EF14" i="2" s="1"/>
  <c r="EW14" i="2"/>
  <c r="EX14" i="2" s="1"/>
  <c r="FO14" i="2"/>
  <c r="FP14" i="2" s="1"/>
  <c r="GG14" i="2"/>
  <c r="GH14" i="2" s="1"/>
  <c r="HA14" i="2"/>
  <c r="HB14" i="2" s="1"/>
  <c r="W15" i="2"/>
  <c r="X15" i="2" s="1"/>
  <c r="AM15" i="2"/>
  <c r="AN15" i="2" s="1"/>
  <c r="BC15" i="2"/>
  <c r="BD15" i="2" s="1"/>
  <c r="BS15" i="2"/>
  <c r="BT15" i="2" s="1"/>
  <c r="CI15" i="2"/>
  <c r="CJ15" i="2" s="1"/>
  <c r="CY15" i="2"/>
  <c r="CZ15" i="2" s="1"/>
  <c r="DO15" i="2"/>
  <c r="DP15" i="2" s="1"/>
  <c r="EE15" i="2"/>
  <c r="EF15" i="2" s="1"/>
  <c r="EU15" i="2"/>
  <c r="EV15" i="2" s="1"/>
  <c r="FK15" i="2"/>
  <c r="FL15" i="2" s="1"/>
  <c r="GA15" i="2"/>
  <c r="GB15" i="2" s="1"/>
  <c r="GQ15" i="2"/>
  <c r="GR15" i="2" s="1"/>
  <c r="K9" i="2"/>
  <c r="U9" i="2"/>
  <c r="AU9" i="2"/>
  <c r="BQ9" i="2"/>
  <c r="CQ9" i="2"/>
  <c r="DM9" i="2"/>
  <c r="EG9" i="2"/>
  <c r="FC9" i="2"/>
  <c r="FW9" i="2"/>
  <c r="GQ9" i="2"/>
  <c r="Q10" i="2"/>
  <c r="R10" i="2" s="1"/>
  <c r="AK10" i="2"/>
  <c r="AL10" i="2" s="1"/>
  <c r="BG10" i="2"/>
  <c r="BH10" i="2" s="1"/>
  <c r="CC10" i="2"/>
  <c r="CD10" i="2" s="1"/>
  <c r="CW10" i="2"/>
  <c r="CX10" i="2" s="1"/>
  <c r="DQ10" i="2"/>
  <c r="DR10" i="2" s="1"/>
  <c r="EK10" i="2"/>
  <c r="EL10" i="2" s="1"/>
  <c r="FG10" i="2"/>
  <c r="FH10" i="2" s="1"/>
  <c r="GA10" i="2"/>
  <c r="GB10" i="2" s="1"/>
  <c r="GW10" i="2"/>
  <c r="GX10" i="2" s="1"/>
  <c r="W11" i="2"/>
  <c r="X11" i="2" s="1"/>
  <c r="AQ11" i="2"/>
  <c r="AR11" i="2" s="1"/>
  <c r="BK11" i="2"/>
  <c r="BL11" i="2" s="1"/>
  <c r="CG11" i="2"/>
  <c r="CH11" i="2" s="1"/>
  <c r="DA11" i="2"/>
  <c r="DB11" i="2" s="1"/>
  <c r="DU11" i="2"/>
  <c r="DV11" i="2" s="1"/>
  <c r="ES11" i="2"/>
  <c r="ET11" i="2" s="1"/>
  <c r="FM11" i="2"/>
  <c r="FN11" i="2" s="1"/>
  <c r="GG11" i="2"/>
  <c r="GH11" i="2" s="1"/>
  <c r="HA11" i="2"/>
  <c r="HB11" i="2" s="1"/>
  <c r="AA12" i="2"/>
  <c r="AB12" i="2" s="1"/>
  <c r="AU12" i="2"/>
  <c r="AV12" i="2" s="1"/>
  <c r="BO12" i="2"/>
  <c r="BP12" i="2" s="1"/>
  <c r="CM12" i="2"/>
  <c r="CN12" i="2" s="1"/>
  <c r="Y9" i="2"/>
  <c r="AW9" i="2"/>
  <c r="BS9" i="2"/>
  <c r="CU9" i="2"/>
  <c r="DO9" i="2"/>
  <c r="EK9" i="2"/>
  <c r="FE9" i="2"/>
  <c r="FY9" i="2"/>
  <c r="GS9" i="2"/>
  <c r="S10" i="2"/>
  <c r="T10" i="2" s="1"/>
  <c r="AO10" i="2"/>
  <c r="AP10" i="2" s="1"/>
  <c r="BI10" i="2"/>
  <c r="BJ10" i="2" s="1"/>
  <c r="CE10" i="2"/>
  <c r="CF10" i="2" s="1"/>
  <c r="CY10" i="2"/>
  <c r="CZ10" i="2" s="1"/>
  <c r="DS10" i="2"/>
  <c r="DT10" i="2" s="1"/>
  <c r="EO10" i="2"/>
  <c r="EP10" i="2" s="1"/>
  <c r="FI10" i="2"/>
  <c r="FJ10" i="2" s="1"/>
  <c r="GE10" i="2"/>
  <c r="GF10" i="2" s="1"/>
  <c r="HA10" i="2"/>
  <c r="HB10" i="2" s="1"/>
  <c r="Y11" i="2"/>
  <c r="Z11" i="2" s="1"/>
  <c r="AS11" i="2"/>
  <c r="AT11" i="2" s="1"/>
  <c r="BM11" i="2"/>
  <c r="BN11" i="2" s="1"/>
  <c r="CI11" i="2"/>
  <c r="CJ11" i="2" s="1"/>
  <c r="DC11" i="2"/>
  <c r="DD11" i="2" s="1"/>
  <c r="DY11" i="2"/>
  <c r="DZ11" i="2" s="1"/>
  <c r="EU11" i="2"/>
  <c r="EV11" i="2" s="1"/>
  <c r="FO11" i="2"/>
  <c r="FP11" i="2" s="1"/>
  <c r="AC9" i="2"/>
  <c r="AY9" i="2"/>
  <c r="BY9" i="2"/>
  <c r="CW9" i="2"/>
  <c r="DQ9" i="2"/>
  <c r="EM9" i="2"/>
  <c r="FG9" i="2"/>
  <c r="GA9" i="2"/>
  <c r="GW9" i="2"/>
  <c r="W10" i="2"/>
  <c r="X10" i="2" s="1"/>
  <c r="AQ10" i="2"/>
  <c r="AR10" i="2" s="1"/>
  <c r="BM10" i="2"/>
  <c r="BN10" i="2" s="1"/>
  <c r="CG10" i="2"/>
  <c r="CH10" i="2" s="1"/>
  <c r="DA10" i="2"/>
  <c r="DB10" i="2" s="1"/>
  <c r="DU10" i="2"/>
  <c r="DV10" i="2" s="1"/>
  <c r="EQ10" i="2"/>
  <c r="ER10" i="2" s="1"/>
  <c r="FM10" i="2"/>
  <c r="FN10" i="2" s="1"/>
  <c r="GG10" i="2"/>
  <c r="GH10" i="2" s="1"/>
  <c r="HC10" i="2"/>
  <c r="HD10" i="2" s="1"/>
  <c r="AA11" i="2"/>
  <c r="AB11" i="2" s="1"/>
  <c r="AU11" i="2"/>
  <c r="AV11" i="2" s="1"/>
  <c r="BQ11" i="2"/>
  <c r="BR11" i="2" s="1"/>
  <c r="CK11" i="2"/>
  <c r="CL11" i="2" s="1"/>
  <c r="DG11" i="2"/>
  <c r="DH11" i="2" s="1"/>
  <c r="EC11" i="2"/>
  <c r="ED11" i="2" s="1"/>
  <c r="EW11" i="2"/>
  <c r="EX11" i="2" s="1"/>
  <c r="FQ11" i="2"/>
  <c r="FR11" i="2" s="1"/>
  <c r="GK11" i="2"/>
  <c r="GL11" i="2" s="1"/>
  <c r="AE12" i="2"/>
  <c r="AF12" i="2" s="1"/>
  <c r="BA12" i="2"/>
  <c r="BB12" i="2" s="1"/>
  <c r="BW12" i="2"/>
  <c r="BX12" i="2" s="1"/>
  <c r="CQ12" i="2"/>
  <c r="CR12" i="2" s="1"/>
  <c r="DK12" i="2"/>
  <c r="DL12" i="2" s="1"/>
  <c r="EG12" i="2"/>
  <c r="EH12" i="2" s="1"/>
  <c r="FA12" i="2"/>
  <c r="FB12" i="2" s="1"/>
  <c r="FU12" i="2"/>
  <c r="FV12" i="2" s="1"/>
  <c r="GS12" i="2"/>
  <c r="GT12" i="2" s="1"/>
  <c r="M13" i="2"/>
  <c r="N13" i="2" s="1"/>
  <c r="AG13" i="2"/>
  <c r="AH13" i="2" s="1"/>
  <c r="BA13" i="2"/>
  <c r="BB13" i="2" s="1"/>
  <c r="BU13" i="2"/>
  <c r="BV13" i="2" s="1"/>
  <c r="CQ13" i="2"/>
  <c r="CR13" i="2" s="1"/>
  <c r="DK13" i="2"/>
  <c r="DL13" i="2" s="1"/>
  <c r="EE13" i="2"/>
  <c r="EF13" i="2" s="1"/>
  <c r="FC13" i="2"/>
  <c r="FD13" i="2" s="1"/>
  <c r="FW13" i="2"/>
  <c r="FX13" i="2" s="1"/>
  <c r="GQ13" i="2"/>
  <c r="GR13" i="2" s="1"/>
  <c r="Q14" i="2"/>
  <c r="R14" i="2" s="1"/>
  <c r="AK14" i="2"/>
  <c r="AL14" i="2" s="1"/>
  <c r="BE14" i="2"/>
  <c r="BF14" i="2" s="1"/>
  <c r="BY14" i="2"/>
  <c r="BZ14" i="2" s="1"/>
  <c r="CW14" i="2"/>
  <c r="CX14" i="2" s="1"/>
  <c r="DQ14" i="2"/>
  <c r="DR14" i="2" s="1"/>
  <c r="EK14" i="2"/>
  <c r="EL14" i="2" s="1"/>
  <c r="FG14" i="2"/>
  <c r="FH14" i="2" s="1"/>
  <c r="GA14" i="2"/>
  <c r="GB14" i="2" s="1"/>
  <c r="GU14" i="2"/>
  <c r="GV14" i="2" s="1"/>
  <c r="U15" i="2"/>
  <c r="V15" i="2" s="1"/>
  <c r="AO15" i="2"/>
  <c r="AP15" i="2" s="1"/>
  <c r="BG15" i="2"/>
  <c r="BH15" i="2" s="1"/>
  <c r="BY15" i="2"/>
  <c r="BZ15" i="2" s="1"/>
  <c r="CQ15" i="2"/>
  <c r="CR15" i="2" s="1"/>
  <c r="DI15" i="2"/>
  <c r="DJ15" i="2" s="1"/>
  <c r="EA15" i="2"/>
  <c r="EB15" i="2" s="1"/>
  <c r="ES15" i="2"/>
  <c r="ET15" i="2" s="1"/>
  <c r="FM15" i="2"/>
  <c r="FN15" i="2" s="1"/>
  <c r="GE15" i="2"/>
  <c r="GF15" i="2" s="1"/>
  <c r="GW15" i="2"/>
  <c r="GX15" i="2" s="1"/>
  <c r="K13" i="2"/>
  <c r="L13" i="2" s="1"/>
  <c r="AE9" i="2"/>
  <c r="BA9" i="2"/>
  <c r="CC9" i="2"/>
  <c r="CY9" i="2"/>
  <c r="DU9" i="2"/>
  <c r="EO9" i="2"/>
  <c r="FI9" i="2"/>
  <c r="GC9" i="2"/>
  <c r="HA9" i="2"/>
  <c r="Y10" i="2"/>
  <c r="Z10" i="2" s="1"/>
  <c r="AS10" i="2"/>
  <c r="AT10" i="2" s="1"/>
  <c r="BO10" i="2"/>
  <c r="BP10" i="2" s="1"/>
  <c r="CI10" i="2"/>
  <c r="CJ10" i="2" s="1"/>
  <c r="DC10" i="2"/>
  <c r="DD10" i="2" s="1"/>
  <c r="DY10" i="2"/>
  <c r="DZ10" i="2" s="1"/>
  <c r="EU10" i="2"/>
  <c r="EV10" i="2" s="1"/>
  <c r="FO10" i="2"/>
  <c r="FP10" i="2" s="1"/>
  <c r="GK10" i="2"/>
  <c r="GL10" i="2" s="1"/>
  <c r="HE10" i="2"/>
  <c r="HF10" i="2" s="1"/>
  <c r="AC11" i="2"/>
  <c r="AD11" i="2" s="1"/>
  <c r="AW11" i="2"/>
  <c r="AX11" i="2" s="1"/>
  <c r="BS11" i="2"/>
  <c r="BT11" i="2" s="1"/>
  <c r="CO11" i="2"/>
  <c r="CP11" i="2" s="1"/>
  <c r="DI11" i="2"/>
  <c r="DJ11" i="2" s="1"/>
  <c r="EE11" i="2"/>
  <c r="EF11" i="2" s="1"/>
  <c r="EY11" i="2"/>
  <c r="EZ11" i="2" s="1"/>
  <c r="FS11" i="2"/>
  <c r="FT11" i="2" s="1"/>
  <c r="GO11" i="2"/>
  <c r="GP11" i="2" s="1"/>
  <c r="M12" i="2"/>
  <c r="N12" i="2" s="1"/>
  <c r="AI12" i="2"/>
  <c r="AJ12" i="2" s="1"/>
  <c r="Q9" i="2"/>
  <c r="BO9" i="2"/>
  <c r="DI9" i="2"/>
  <c r="FA9" i="2"/>
  <c r="GO9" i="2"/>
  <c r="AI10" i="2"/>
  <c r="AJ10" i="2" s="1"/>
  <c r="BY10" i="2"/>
  <c r="BZ10" i="2" s="1"/>
  <c r="DO10" i="2"/>
  <c r="DP10" i="2" s="1"/>
  <c r="FE10" i="2"/>
  <c r="FF10" i="2" s="1"/>
  <c r="GS10" i="2"/>
  <c r="GT10" i="2" s="1"/>
  <c r="AO11" i="2"/>
  <c r="AP11" i="2" s="1"/>
  <c r="CC11" i="2"/>
  <c r="CD11" i="2" s="1"/>
  <c r="DS11" i="2"/>
  <c r="DT11" i="2" s="1"/>
  <c r="FK11" i="2"/>
  <c r="FL11" i="2" s="1"/>
  <c r="GW11" i="2"/>
  <c r="GX11" i="2" s="1"/>
  <c r="AC12" i="2"/>
  <c r="AD12" i="2" s="1"/>
  <c r="BI12" i="2"/>
  <c r="BJ12" i="2" s="1"/>
  <c r="CG12" i="2"/>
  <c r="CH12" i="2" s="1"/>
  <c r="DI12" i="2"/>
  <c r="DJ12" i="2" s="1"/>
  <c r="EI12" i="2"/>
  <c r="EJ12" i="2" s="1"/>
  <c r="FG12" i="2"/>
  <c r="FH12" i="2" s="1"/>
  <c r="GE12" i="2"/>
  <c r="GF12" i="2" s="1"/>
  <c r="HA12" i="2"/>
  <c r="HB12" i="2" s="1"/>
  <c r="W13" i="2"/>
  <c r="X13" i="2" s="1"/>
  <c r="AW13" i="2"/>
  <c r="AX13" i="2" s="1"/>
  <c r="BS13" i="2"/>
  <c r="BT13" i="2" s="1"/>
  <c r="CS13" i="2"/>
  <c r="CT13" i="2" s="1"/>
  <c r="DQ13" i="2"/>
  <c r="DR13" i="2" s="1"/>
  <c r="EO13" i="2"/>
  <c r="EP13" i="2" s="1"/>
  <c r="FK13" i="2"/>
  <c r="FL13" i="2" s="1"/>
  <c r="GI13" i="2"/>
  <c r="GJ13" i="2" s="1"/>
  <c r="AI14" i="2"/>
  <c r="AJ14" i="2" s="1"/>
  <c r="BG14" i="2"/>
  <c r="BH14" i="2" s="1"/>
  <c r="CG14" i="2"/>
  <c r="CH14" i="2" s="1"/>
  <c r="DC14" i="2"/>
  <c r="DD14" i="2" s="1"/>
  <c r="EA14" i="2"/>
  <c r="EB14" i="2" s="1"/>
  <c r="EY14" i="2"/>
  <c r="EZ14" i="2" s="1"/>
  <c r="FW14" i="2"/>
  <c r="FX14" i="2" s="1"/>
  <c r="GS14" i="2"/>
  <c r="GT14" i="2" s="1"/>
  <c r="Y15" i="2"/>
  <c r="Z15" i="2" s="1"/>
  <c r="AS15" i="2"/>
  <c r="AT15" i="2" s="1"/>
  <c r="BM15" i="2"/>
  <c r="BN15" i="2" s="1"/>
  <c r="CG15" i="2"/>
  <c r="CH15" i="2" s="1"/>
  <c r="DC15" i="2"/>
  <c r="DD15" i="2" s="1"/>
  <c r="DW15" i="2"/>
  <c r="DX15" i="2" s="1"/>
  <c r="EQ15" i="2"/>
  <c r="ER15" i="2" s="1"/>
  <c r="FO15" i="2"/>
  <c r="FP15" i="2" s="1"/>
  <c r="GI15" i="2"/>
  <c r="GJ15" i="2" s="1"/>
  <c r="HC15" i="2"/>
  <c r="HD15" i="2" s="1"/>
  <c r="I12" i="2"/>
  <c r="J12" i="2" s="1"/>
  <c r="DE14" i="2"/>
  <c r="DF14" i="2" s="1"/>
  <c r="FA14" i="2"/>
  <c r="FB14" i="2" s="1"/>
  <c r="GW14" i="2"/>
  <c r="GX14" i="2" s="1"/>
  <c r="AU15" i="2"/>
  <c r="AV15" i="2" s="1"/>
  <c r="CK15" i="2"/>
  <c r="CL15" i="2" s="1"/>
  <c r="DE15" i="2"/>
  <c r="DF15" i="2" s="1"/>
  <c r="EW15" i="2"/>
  <c r="EX15" i="2" s="1"/>
  <c r="FQ15" i="2"/>
  <c r="FR15" i="2" s="1"/>
  <c r="HE15" i="2"/>
  <c r="HF15" i="2" s="1"/>
  <c r="K10" i="2"/>
  <c r="L10" i="2" s="1"/>
  <c r="BE13" i="2"/>
  <c r="BF13" i="2" s="1"/>
  <c r="EI14" i="2"/>
  <c r="EJ14" i="2" s="1"/>
  <c r="CO15" i="2"/>
  <c r="CP15" i="2" s="1"/>
  <c r="FU15" i="2"/>
  <c r="FV15" i="2" s="1"/>
  <c r="K12" i="2"/>
  <c r="L12" i="2" s="1"/>
  <c r="O13" i="2"/>
  <c r="P13" i="2" s="1"/>
  <c r="FC15" i="2"/>
  <c r="FD15" i="2" s="1"/>
  <c r="BK13" i="2"/>
  <c r="BL13" i="2" s="1"/>
  <c r="AG9" i="2"/>
  <c r="CE9" i="2"/>
  <c r="DW9" i="2"/>
  <c r="FK9" i="2"/>
  <c r="HC9" i="2"/>
  <c r="AW10" i="2"/>
  <c r="AX10" i="2" s="1"/>
  <c r="CK10" i="2"/>
  <c r="CL10" i="2" s="1"/>
  <c r="EC10" i="2"/>
  <c r="ED10" i="2" s="1"/>
  <c r="FQ10" i="2"/>
  <c r="FR10" i="2" s="1"/>
  <c r="BA11" i="2"/>
  <c r="BB11" i="2" s="1"/>
  <c r="CQ11" i="2"/>
  <c r="CR11" i="2" s="1"/>
  <c r="EG11" i="2"/>
  <c r="EH11" i="2" s="1"/>
  <c r="FU11" i="2"/>
  <c r="FV11" i="2" s="1"/>
  <c r="GY11" i="2"/>
  <c r="GZ11" i="2" s="1"/>
  <c r="AK12" i="2"/>
  <c r="AL12" i="2" s="1"/>
  <c r="BK12" i="2"/>
  <c r="BL12" i="2" s="1"/>
  <c r="CO12" i="2"/>
  <c r="CP12" i="2" s="1"/>
  <c r="DM12" i="2"/>
  <c r="DN12" i="2" s="1"/>
  <c r="EK12" i="2"/>
  <c r="EL12" i="2" s="1"/>
  <c r="FI12" i="2"/>
  <c r="FJ12" i="2" s="1"/>
  <c r="GG12" i="2"/>
  <c r="GH12" i="2" s="1"/>
  <c r="HC12" i="2"/>
  <c r="HD12" i="2" s="1"/>
  <c r="Y13" i="2"/>
  <c r="Z13" i="2" s="1"/>
  <c r="AY13" i="2"/>
  <c r="AZ13" i="2" s="1"/>
  <c r="BY13" i="2"/>
  <c r="BZ13" i="2" s="1"/>
  <c r="CU13" i="2"/>
  <c r="CV13" i="2" s="1"/>
  <c r="DU13" i="2"/>
  <c r="DV13" i="2" s="1"/>
  <c r="EQ13" i="2"/>
  <c r="ER13" i="2" s="1"/>
  <c r="FM13" i="2"/>
  <c r="FN13" i="2" s="1"/>
  <c r="GM13" i="2"/>
  <c r="GN13" i="2" s="1"/>
  <c r="M14" i="2"/>
  <c r="N14" i="2" s="1"/>
  <c r="AM14" i="2"/>
  <c r="AN14" i="2" s="1"/>
  <c r="BM14" i="2"/>
  <c r="BN14" i="2" s="1"/>
  <c r="CI14" i="2"/>
  <c r="CJ14" i="2" s="1"/>
  <c r="EC14" i="2"/>
  <c r="ED14" i="2" s="1"/>
  <c r="FY14" i="2"/>
  <c r="FZ14" i="2" s="1"/>
  <c r="AA15" i="2"/>
  <c r="AB15" i="2" s="1"/>
  <c r="BO15" i="2"/>
  <c r="BP15" i="2" s="1"/>
  <c r="DY15" i="2"/>
  <c r="DZ15" i="2" s="1"/>
  <c r="GK15" i="2"/>
  <c r="GL15" i="2" s="1"/>
  <c r="CC13" i="2"/>
  <c r="CD13" i="2" s="1"/>
  <c r="AS14" i="2"/>
  <c r="AT14" i="2" s="1"/>
  <c r="DK14" i="2"/>
  <c r="DL14" i="2" s="1"/>
  <c r="GE14" i="2"/>
  <c r="GF14" i="2" s="1"/>
  <c r="AY15" i="2"/>
  <c r="AZ15" i="2" s="1"/>
  <c r="EG15" i="2"/>
  <c r="EH15" i="2" s="1"/>
  <c r="GO15" i="2"/>
  <c r="GP15" i="2" s="1"/>
  <c r="FQ12" i="2"/>
  <c r="FR12" i="2" s="1"/>
  <c r="DM15" i="2"/>
  <c r="DN15" i="2" s="1"/>
  <c r="AM13" i="2"/>
  <c r="AN13" i="2" s="1"/>
  <c r="AI9" i="2"/>
  <c r="CG9" i="2"/>
  <c r="DY9" i="2"/>
  <c r="FQ9" i="2"/>
  <c r="HE9" i="2"/>
  <c r="AY10" i="2"/>
  <c r="AZ10" i="2" s="1"/>
  <c r="CM10" i="2"/>
  <c r="CN10" i="2" s="1"/>
  <c r="EE10" i="2"/>
  <c r="EF10" i="2" s="1"/>
  <c r="FU10" i="2"/>
  <c r="FV10" i="2" s="1"/>
  <c r="M11" i="2"/>
  <c r="N11" i="2" s="1"/>
  <c r="BE11" i="2"/>
  <c r="BF11" i="2" s="1"/>
  <c r="CS11" i="2"/>
  <c r="CT11" i="2" s="1"/>
  <c r="EI11" i="2"/>
  <c r="EJ11" i="2" s="1"/>
  <c r="FY11" i="2"/>
  <c r="FZ11" i="2" s="1"/>
  <c r="HE11" i="2"/>
  <c r="HF11" i="2" s="1"/>
  <c r="AO12" i="2"/>
  <c r="AP12" i="2" s="1"/>
  <c r="BM12" i="2"/>
  <c r="BN12" i="2" s="1"/>
  <c r="CS12" i="2"/>
  <c r="CT12" i="2" s="1"/>
  <c r="DQ12" i="2"/>
  <c r="DR12" i="2" s="1"/>
  <c r="EO12" i="2"/>
  <c r="EP12" i="2" s="1"/>
  <c r="FM12" i="2"/>
  <c r="FN12" i="2" s="1"/>
  <c r="GI12" i="2"/>
  <c r="GJ12" i="2" s="1"/>
  <c r="HE12" i="2"/>
  <c r="HF12" i="2" s="1"/>
  <c r="AE13" i="2"/>
  <c r="AF13" i="2" s="1"/>
  <c r="BC13" i="2"/>
  <c r="BD13" i="2" s="1"/>
  <c r="CA13" i="2"/>
  <c r="CB13" i="2" s="1"/>
  <c r="CY13" i="2"/>
  <c r="CZ13" i="2" s="1"/>
  <c r="DW13" i="2"/>
  <c r="DX13" i="2" s="1"/>
  <c r="ES13" i="2"/>
  <c r="ET13" i="2" s="1"/>
  <c r="FQ13" i="2"/>
  <c r="FR13" i="2" s="1"/>
  <c r="GO13" i="2"/>
  <c r="GP13" i="2" s="1"/>
  <c r="S14" i="2"/>
  <c r="T14" i="2" s="1"/>
  <c r="AO14" i="2"/>
  <c r="AP14" i="2" s="1"/>
  <c r="BO14" i="2"/>
  <c r="BP14" i="2" s="1"/>
  <c r="CK14" i="2"/>
  <c r="CL14" i="2" s="1"/>
  <c r="DI14" i="2"/>
  <c r="DJ14" i="2" s="1"/>
  <c r="EG14" i="2"/>
  <c r="EH14" i="2" s="1"/>
  <c r="FE14" i="2"/>
  <c r="FF14" i="2" s="1"/>
  <c r="GC14" i="2"/>
  <c r="GD14" i="2" s="1"/>
  <c r="HC14" i="2"/>
  <c r="HD14" i="2" s="1"/>
  <c r="AC15" i="2"/>
  <c r="AD15" i="2" s="1"/>
  <c r="AW15" i="2"/>
  <c r="AX15" i="2" s="1"/>
  <c r="BQ15" i="2"/>
  <c r="BR15" i="2" s="1"/>
  <c r="CM15" i="2"/>
  <c r="CN15" i="2" s="1"/>
  <c r="DG15" i="2"/>
  <c r="DH15" i="2" s="1"/>
  <c r="EC15" i="2"/>
  <c r="ED15" i="2" s="1"/>
  <c r="EY15" i="2"/>
  <c r="EZ15" i="2" s="1"/>
  <c r="FS15" i="2"/>
  <c r="FT15" i="2" s="1"/>
  <c r="GM15" i="2"/>
  <c r="GN15" i="2" s="1"/>
  <c r="K11" i="2"/>
  <c r="L11" i="2" s="1"/>
  <c r="AM9" i="2"/>
  <c r="CI9" i="2"/>
  <c r="EA9" i="2"/>
  <c r="FS9" i="2"/>
  <c r="BA10" i="2"/>
  <c r="BB10" i="2" s="1"/>
  <c r="CS10" i="2"/>
  <c r="CT10" i="2" s="1"/>
  <c r="EG10" i="2"/>
  <c r="EH10" i="2" s="1"/>
  <c r="FW10" i="2"/>
  <c r="FX10" i="2" s="1"/>
  <c r="O11" i="2"/>
  <c r="P11" i="2" s="1"/>
  <c r="BG11" i="2"/>
  <c r="BH11" i="2" s="1"/>
  <c r="CW11" i="2"/>
  <c r="CX11" i="2" s="1"/>
  <c r="EK11" i="2"/>
  <c r="EL11" i="2" s="1"/>
  <c r="GC11" i="2"/>
  <c r="GD11" i="2" s="1"/>
  <c r="AQ12" i="2"/>
  <c r="AR12" i="2" s="1"/>
  <c r="BU12" i="2"/>
  <c r="BV12" i="2" s="1"/>
  <c r="CU12" i="2"/>
  <c r="CV12" i="2" s="1"/>
  <c r="DS12" i="2"/>
  <c r="DT12" i="2" s="1"/>
  <c r="EQ12" i="2"/>
  <c r="ER12" i="2" s="1"/>
  <c r="FO12" i="2"/>
  <c r="FP12" i="2" s="1"/>
  <c r="GK12" i="2"/>
  <c r="GL12" i="2" s="1"/>
  <c r="AI13" i="2"/>
  <c r="AJ13" i="2" s="1"/>
  <c r="DA13" i="2"/>
  <c r="DB13" i="2" s="1"/>
  <c r="DY13" i="2"/>
  <c r="DZ13" i="2" s="1"/>
  <c r="EU13" i="2"/>
  <c r="EV13" i="2" s="1"/>
  <c r="FU13" i="2"/>
  <c r="FV13" i="2" s="1"/>
  <c r="GS13" i="2"/>
  <c r="GT13" i="2" s="1"/>
  <c r="U14" i="2"/>
  <c r="V14" i="2" s="1"/>
  <c r="BQ14" i="2"/>
  <c r="BR14" i="2" s="1"/>
  <c r="CM14" i="2"/>
  <c r="CN14" i="2" s="1"/>
  <c r="FI14" i="2"/>
  <c r="FJ14" i="2" s="1"/>
  <c r="HE14" i="2"/>
  <c r="HF14" i="2" s="1"/>
  <c r="AE15" i="2"/>
  <c r="AF15" i="2" s="1"/>
  <c r="BU15" i="2"/>
  <c r="BV15" i="2" s="1"/>
  <c r="DK15" i="2"/>
  <c r="DL15" i="2" s="1"/>
  <c r="FA15" i="2"/>
  <c r="FB15" i="2" s="1"/>
  <c r="AS9" i="2"/>
  <c r="CK9" i="2"/>
  <c r="EE9" i="2"/>
  <c r="FU9" i="2"/>
  <c r="M10" i="2"/>
  <c r="N10" i="2" s="1"/>
  <c r="BC10" i="2"/>
  <c r="BD10" i="2" s="1"/>
  <c r="CU10" i="2"/>
  <c r="CV10" i="2" s="1"/>
  <c r="EI10" i="2"/>
  <c r="EJ10" i="2" s="1"/>
  <c r="FY10" i="2"/>
  <c r="FZ10" i="2" s="1"/>
  <c r="U11" i="2"/>
  <c r="V11" i="2" s="1"/>
  <c r="BI11" i="2"/>
  <c r="BJ11" i="2" s="1"/>
  <c r="CY11" i="2"/>
  <c r="CZ11" i="2" s="1"/>
  <c r="EM11" i="2"/>
  <c r="EN11" i="2" s="1"/>
  <c r="GE11" i="2"/>
  <c r="GF11" i="2" s="1"/>
  <c r="Q12" i="2"/>
  <c r="R12" i="2" s="1"/>
  <c r="AS12" i="2"/>
  <c r="AT12" i="2" s="1"/>
  <c r="BY12" i="2"/>
  <c r="BZ12" i="2" s="1"/>
  <c r="CW12" i="2"/>
  <c r="CX12" i="2" s="1"/>
  <c r="DW12" i="2"/>
  <c r="DX12" i="2" s="1"/>
  <c r="ES12" i="2"/>
  <c r="ET12" i="2" s="1"/>
  <c r="GM12" i="2"/>
  <c r="GN12" i="2" s="1"/>
  <c r="AK13" i="2"/>
  <c r="AL13" i="2" s="1"/>
  <c r="BI13" i="2"/>
  <c r="BJ13" i="2" s="1"/>
  <c r="CG13" i="2"/>
  <c r="CH13" i="2" s="1"/>
  <c r="DE13" i="2"/>
  <c r="DF13" i="2" s="1"/>
  <c r="EA13" i="2"/>
  <c r="EB13" i="2" s="1"/>
  <c r="EW13" i="2"/>
  <c r="EX13" i="2" s="1"/>
  <c r="FY13" i="2"/>
  <c r="FZ13" i="2" s="1"/>
  <c r="GW13" i="2"/>
  <c r="GX13" i="2" s="1"/>
  <c r="W14" i="2"/>
  <c r="X14" i="2" s="1"/>
  <c r="AW14" i="2"/>
  <c r="AX14" i="2" s="1"/>
  <c r="BS14" i="2"/>
  <c r="BT14" i="2" s="1"/>
  <c r="CO14" i="2"/>
  <c r="CP14" i="2" s="1"/>
  <c r="DO14" i="2"/>
  <c r="DP14" i="2" s="1"/>
  <c r="EO14" i="2"/>
  <c r="EP14" i="2" s="1"/>
  <c r="FK14" i="2"/>
  <c r="FL14" i="2" s="1"/>
  <c r="GK14" i="2"/>
  <c r="GL14" i="2" s="1"/>
  <c r="AG15" i="2"/>
  <c r="AH15" i="2" s="1"/>
  <c r="BA15" i="2"/>
  <c r="BB15" i="2" s="1"/>
  <c r="BW15" i="2"/>
  <c r="BX15" i="2" s="1"/>
  <c r="CS15" i="2"/>
  <c r="CT15" i="2" s="1"/>
  <c r="EI15" i="2"/>
  <c r="EJ15" i="2" s="1"/>
  <c r="FW15" i="2"/>
  <c r="FX15" i="2" s="1"/>
  <c r="GS15" i="2"/>
  <c r="GT15" i="2" s="1"/>
  <c r="K14" i="2"/>
  <c r="L14" i="2" s="1"/>
  <c r="BE9" i="2"/>
  <c r="DA9" i="2"/>
  <c r="EQ9" i="2"/>
  <c r="GI9" i="2"/>
  <c r="AA10" i="2"/>
  <c r="AB10" i="2" s="1"/>
  <c r="BQ10" i="2"/>
  <c r="BR10" i="2" s="1"/>
  <c r="DE10" i="2"/>
  <c r="DF10" i="2" s="1"/>
  <c r="EW10" i="2"/>
  <c r="EX10" i="2" s="1"/>
  <c r="GM10" i="2"/>
  <c r="GN10" i="2" s="1"/>
  <c r="AE11" i="2"/>
  <c r="AF11" i="2" s="1"/>
  <c r="BW11" i="2"/>
  <c r="BX11" i="2" s="1"/>
  <c r="DM11" i="2"/>
  <c r="DN11" i="2" s="1"/>
  <c r="FA11" i="2"/>
  <c r="FB11" i="2" s="1"/>
  <c r="GI11" i="2"/>
  <c r="GJ11" i="2" s="1"/>
  <c r="S12" i="2"/>
  <c r="T12" i="2" s="1"/>
  <c r="AW12" i="2"/>
  <c r="AX12" i="2" s="1"/>
  <c r="CA12" i="2"/>
  <c r="CB12" i="2" s="1"/>
  <c r="DA12" i="2"/>
  <c r="DB12" i="2" s="1"/>
  <c r="DY12" i="2"/>
  <c r="DZ12" i="2" s="1"/>
  <c r="EW12" i="2"/>
  <c r="EX12" i="2" s="1"/>
  <c r="FS12" i="2"/>
  <c r="FT12" i="2" s="1"/>
  <c r="GU12" i="2"/>
  <c r="GV12" i="2" s="1"/>
  <c r="Q13" i="2"/>
  <c r="R13" i="2" s="1"/>
  <c r="CI13" i="2"/>
  <c r="CJ13" i="2" s="1"/>
  <c r="DG13" i="2"/>
  <c r="DH13" i="2" s="1"/>
  <c r="EC13" i="2"/>
  <c r="ED13" i="2" s="1"/>
  <c r="FE13" i="2"/>
  <c r="FF13" i="2" s="1"/>
  <c r="GA13" i="2"/>
  <c r="GB13" i="2" s="1"/>
  <c r="GY13" i="2"/>
  <c r="GZ13" i="2" s="1"/>
  <c r="AA14" i="2"/>
  <c r="AB14" i="2" s="1"/>
  <c r="AY14" i="2"/>
  <c r="AZ14" i="2" s="1"/>
  <c r="BU14" i="2"/>
  <c r="BV14" i="2" s="1"/>
  <c r="CS14" i="2"/>
  <c r="CT14" i="2" s="1"/>
  <c r="DS14" i="2"/>
  <c r="DT14" i="2" s="1"/>
  <c r="EQ14" i="2"/>
  <c r="ER14" i="2" s="1"/>
  <c r="FM14" i="2"/>
  <c r="FN14" i="2" s="1"/>
  <c r="GM14" i="2"/>
  <c r="GN14" i="2" s="1"/>
  <c r="M15" i="2"/>
  <c r="N15" i="2" s="1"/>
  <c r="AI15" i="2"/>
  <c r="AJ15" i="2" s="1"/>
  <c r="BE15" i="2"/>
  <c r="BF15" i="2" s="1"/>
  <c r="CA15" i="2"/>
  <c r="CB15" i="2" s="1"/>
  <c r="CU15" i="2"/>
  <c r="CV15" i="2" s="1"/>
  <c r="DQ15" i="2"/>
  <c r="DR15" i="2" s="1"/>
  <c r="EK15" i="2"/>
  <c r="EL15" i="2" s="1"/>
  <c r="FE15" i="2"/>
  <c r="FF15" i="2" s="1"/>
  <c r="FY15" i="2"/>
  <c r="FZ15" i="2" s="1"/>
  <c r="GU15" i="2"/>
  <c r="GV15" i="2" s="1"/>
  <c r="K15" i="2"/>
  <c r="L15" i="2" s="1"/>
  <c r="M9" i="2"/>
  <c r="BK9" i="2"/>
  <c r="DE9" i="2"/>
  <c r="ES9" i="2"/>
  <c r="GK9" i="2"/>
  <c r="AC10" i="2"/>
  <c r="AD10" i="2" s="1"/>
  <c r="DK10" i="2"/>
  <c r="DL10" i="2" s="1"/>
  <c r="GO10" i="2"/>
  <c r="GP10" i="2" s="1"/>
  <c r="AG11" i="2"/>
  <c r="AH11" i="2" s="1"/>
  <c r="BY11" i="2"/>
  <c r="BZ11" i="2" s="1"/>
  <c r="DO11" i="2"/>
  <c r="DP11" i="2" s="1"/>
  <c r="FC11" i="2"/>
  <c r="FD11" i="2" s="1"/>
  <c r="GQ11" i="2"/>
  <c r="GR11" i="2" s="1"/>
  <c r="U12" i="2"/>
  <c r="V12" i="2" s="1"/>
  <c r="BE12" i="2"/>
  <c r="BF12" i="2" s="1"/>
  <c r="CC12" i="2"/>
  <c r="CD12" i="2" s="1"/>
  <c r="DE12" i="2"/>
  <c r="DF12" i="2" s="1"/>
  <c r="EA12" i="2"/>
  <c r="EB12" i="2" s="1"/>
  <c r="EY12" i="2"/>
  <c r="EZ12" i="2" s="1"/>
  <c r="FY12" i="2"/>
  <c r="FZ12" i="2" s="1"/>
  <c r="GW12" i="2"/>
  <c r="GX12" i="2" s="1"/>
  <c r="S13" i="2"/>
  <c r="T13" i="2" s="1"/>
  <c r="AO13" i="2"/>
  <c r="AP13" i="2" s="1"/>
  <c r="BO13" i="2"/>
  <c r="BP13" i="2" s="1"/>
  <c r="CK13" i="2"/>
  <c r="CL13" i="2" s="1"/>
  <c r="DG9" i="2"/>
  <c r="EY10" i="2"/>
  <c r="EZ10" i="2" s="1"/>
  <c r="GU11" i="2"/>
  <c r="GV11" i="2" s="1"/>
  <c r="GC12" i="2"/>
  <c r="GD12" i="2" s="1"/>
  <c r="DM13" i="2"/>
  <c r="DN13" i="2" s="1"/>
  <c r="HE13" i="2"/>
  <c r="HF13" i="2" s="1"/>
  <c r="CY14" i="2"/>
  <c r="CZ14" i="2" s="1"/>
  <c r="GO14" i="2"/>
  <c r="GP14" i="2" s="1"/>
  <c r="BK15" i="2"/>
  <c r="BL15" i="2" s="1"/>
  <c r="EO15" i="2"/>
  <c r="EP15" i="2" s="1"/>
  <c r="EW9" i="2"/>
  <c r="FA10" i="2"/>
  <c r="FB10" i="2" s="1"/>
  <c r="GY12" i="2"/>
  <c r="GZ12" i="2" s="1"/>
  <c r="EK13" i="2"/>
  <c r="EL13" i="2" s="1"/>
  <c r="DA14" i="2"/>
  <c r="DB14" i="2" s="1"/>
  <c r="GQ14" i="2"/>
  <c r="GR14" i="2" s="1"/>
  <c r="CC15" i="2"/>
  <c r="CD15" i="2" s="1"/>
  <c r="FG15" i="2"/>
  <c r="FH15" i="2" s="1"/>
  <c r="EM13" i="2"/>
  <c r="EN13" i="2" s="1"/>
  <c r="AC14" i="2"/>
  <c r="AD14" i="2" s="1"/>
  <c r="CE15" i="2"/>
  <c r="CF15" i="2" s="1"/>
  <c r="FI15" i="2"/>
  <c r="FJ15" i="2" s="1"/>
  <c r="DM10" i="2"/>
  <c r="DN10" i="2" s="1"/>
  <c r="DI13" i="2"/>
  <c r="DJ13" i="2" s="1"/>
  <c r="BI15" i="2"/>
  <c r="BJ15" i="2" s="1"/>
  <c r="AG10" i="2"/>
  <c r="AH10" i="2" s="1"/>
  <c r="AS13" i="2"/>
  <c r="AT13" i="2" s="1"/>
  <c r="BA14" i="2"/>
  <c r="BB14" i="2" s="1"/>
  <c r="Q15" i="2"/>
  <c r="R15" i="2" s="1"/>
  <c r="GG15" i="2"/>
  <c r="GH15" i="2" s="1"/>
  <c r="BS10" i="2"/>
  <c r="BT10" i="2" s="1"/>
  <c r="DG12" i="2"/>
  <c r="DH12" i="2" s="1"/>
  <c r="GC13" i="2"/>
  <c r="GD13" i="2" s="1"/>
  <c r="AK15" i="2"/>
  <c r="AL15" i="2" s="1"/>
  <c r="GY15" i="2"/>
  <c r="GZ15" i="2" s="1"/>
  <c r="O9" i="2"/>
  <c r="DQ11" i="2"/>
  <c r="DR11" i="2" s="1"/>
  <c r="CO13" i="2"/>
  <c r="CP13" i="2" s="1"/>
  <c r="FQ14" i="2"/>
  <c r="FR14" i="2" s="1"/>
  <c r="DU15" i="2"/>
  <c r="DV15" i="2" s="1"/>
  <c r="FE11" i="2"/>
  <c r="FF11" i="2" s="1"/>
  <c r="FU14" i="2"/>
  <c r="FV14" i="2" s="1"/>
  <c r="GM9" i="2"/>
  <c r="GQ10" i="2"/>
  <c r="GR10" i="2" s="1"/>
  <c r="Y12" i="2"/>
  <c r="Z12" i="2" s="1"/>
  <c r="DU14" i="2"/>
  <c r="DV14" i="2" s="1"/>
  <c r="BG12" i="2"/>
  <c r="BH12" i="2" s="1"/>
  <c r="U13" i="2"/>
  <c r="V13" i="2" s="1"/>
  <c r="FG13" i="2"/>
  <c r="FH13" i="2" s="1"/>
  <c r="AG14" i="2"/>
  <c r="AH14" i="2" s="1"/>
  <c r="DY14" i="2"/>
  <c r="DZ14" i="2" s="1"/>
  <c r="O15" i="2"/>
  <c r="P15" i="2" s="1"/>
  <c r="CW15" i="2"/>
  <c r="CX15" i="2" s="1"/>
  <c r="GC15" i="2"/>
  <c r="GD15" i="2" s="1"/>
  <c r="AM11" i="2"/>
  <c r="AN11" i="2" s="1"/>
  <c r="CE12" i="2"/>
  <c r="CF12" i="2" s="1"/>
  <c r="FI13" i="2"/>
  <c r="FJ13" i="2" s="1"/>
  <c r="ES14" i="2"/>
  <c r="ET14" i="2" s="1"/>
  <c r="DA15" i="2"/>
  <c r="DB15" i="2" s="1"/>
  <c r="CA11" i="2"/>
  <c r="CB11" i="2" s="1"/>
  <c r="BQ13" i="2"/>
  <c r="BR13" i="2" s="1"/>
  <c r="BC14" i="2"/>
  <c r="BD14" i="2" s="1"/>
  <c r="EU14" i="2"/>
  <c r="EV14" i="2" s="1"/>
  <c r="DS15" i="2"/>
  <c r="DT15" i="2" s="1"/>
  <c r="BU10" i="2"/>
  <c r="BV10" i="2" s="1"/>
  <c r="EC12" i="2"/>
  <c r="ED12" i="2" s="1"/>
  <c r="GG13" i="2"/>
  <c r="GH13" i="2" s="1"/>
  <c r="BW14" i="2"/>
  <c r="BX14" i="2" s="1"/>
  <c r="AQ15" i="2"/>
  <c r="AR15" i="2" s="1"/>
  <c r="HA15" i="2"/>
  <c r="HB15" i="2" s="1"/>
  <c r="BM9" i="2"/>
  <c r="FC12" i="2"/>
  <c r="FD12" i="2" s="1"/>
  <c r="HA13" i="2"/>
  <c r="HB13" i="2" s="1"/>
  <c r="CE14" i="2"/>
  <c r="CF14" i="2" s="1"/>
  <c r="EM15" i="2"/>
  <c r="EN15" i="2" s="1"/>
  <c r="AR79" i="4"/>
  <c r="BA79" i="4"/>
  <c r="T75" i="4"/>
  <c r="BP75" i="4"/>
  <c r="BP76" i="4" s="1"/>
  <c r="BV79" i="4"/>
  <c r="BP79" i="4"/>
  <c r="BM79" i="4"/>
  <c r="AO79" i="4"/>
  <c r="BJ79" i="4"/>
  <c r="K75" i="4"/>
  <c r="BM75" i="4"/>
  <c r="BM76" i="4" s="1"/>
  <c r="BG79" i="4"/>
  <c r="BD79" i="4"/>
  <c r="BS79" i="4"/>
  <c r="AI75" i="4"/>
  <c r="AU75" i="4"/>
  <c r="AU76" i="4" s="1"/>
  <c r="Z75" i="4"/>
  <c r="I1" i="2"/>
  <c r="B21" i="2"/>
  <c r="B22" i="2"/>
  <c r="B23" i="2"/>
  <c r="B24" i="2"/>
  <c r="B25" i="2"/>
  <c r="B26" i="2"/>
  <c r="B27" i="2"/>
  <c r="AX80" i="4" l="1"/>
  <c r="AR80" i="4"/>
  <c r="AU80" i="4"/>
  <c r="E75" i="4"/>
  <c r="E76" i="4" s="1"/>
  <c r="BF9" i="2"/>
  <c r="BF21" i="2" s="1"/>
  <c r="AN9" i="2"/>
  <c r="AN21" i="2" s="1"/>
  <c r="DZ9" i="2"/>
  <c r="DZ21" i="2" s="1"/>
  <c r="FJ9" i="2"/>
  <c r="FJ21" i="2" s="1"/>
  <c r="FF9" i="2"/>
  <c r="FF21" i="2" s="1"/>
  <c r="FX9" i="2"/>
  <c r="FX21" i="2" s="1"/>
  <c r="FD9" i="2"/>
  <c r="FD21" i="2" s="1"/>
  <c r="CT9" i="2"/>
  <c r="CT21" i="2" s="1"/>
  <c r="AL9" i="2"/>
  <c r="AL21" i="2" s="1"/>
  <c r="T9" i="2"/>
  <c r="T21" i="2" s="1"/>
  <c r="GL9" i="2"/>
  <c r="GL21" i="2" s="1"/>
  <c r="CL9" i="2"/>
  <c r="CL21" i="2" s="1"/>
  <c r="AH9" i="2"/>
  <c r="AH21" i="2" s="1"/>
  <c r="GP9" i="2"/>
  <c r="GP21" i="2" s="1"/>
  <c r="CD9" i="2"/>
  <c r="CD21" i="2" s="1"/>
  <c r="GB9" i="2"/>
  <c r="GB21" i="2" s="1"/>
  <c r="BT9" i="2"/>
  <c r="BT21" i="2" s="1"/>
  <c r="CR9" i="2"/>
  <c r="CR21" i="2" s="1"/>
  <c r="GZ9" i="2"/>
  <c r="GZ21" i="2" s="1"/>
  <c r="BJ9" i="2"/>
  <c r="BJ21" i="2" s="1"/>
  <c r="GV9" i="2"/>
  <c r="GV21" i="2" s="1"/>
  <c r="BX9" i="2"/>
  <c r="BX21" i="2" s="1"/>
  <c r="BV9" i="2"/>
  <c r="BV21" i="2" s="1"/>
  <c r="CH9" i="2"/>
  <c r="CH21" i="2" s="1"/>
  <c r="FL9" i="2"/>
  <c r="FL21" i="2" s="1"/>
  <c r="DL9" i="2"/>
  <c r="DL21" i="2" s="1"/>
  <c r="AZ9" i="2"/>
  <c r="AZ21" i="2" s="1"/>
  <c r="DP9" i="2"/>
  <c r="DP21" i="2" s="1"/>
  <c r="DD9" i="2"/>
  <c r="DD21" i="2" s="1"/>
  <c r="EF9" i="2"/>
  <c r="EF21" i="2" s="1"/>
  <c r="GX9" i="2"/>
  <c r="GX21" i="2" s="1"/>
  <c r="CV9" i="2"/>
  <c r="CV21" i="2" s="1"/>
  <c r="CN9" i="2"/>
  <c r="CN21" i="2" s="1"/>
  <c r="GN9" i="2"/>
  <c r="GN21" i="2" s="1"/>
  <c r="FH9" i="2"/>
  <c r="FH21" i="2" s="1"/>
  <c r="AX9" i="2"/>
  <c r="AX21" i="2" s="1"/>
  <c r="BR9" i="2"/>
  <c r="BR21" i="2" s="1"/>
  <c r="GH9" i="2"/>
  <c r="GH21" i="2" s="1"/>
  <c r="AP9" i="2"/>
  <c r="AP21" i="2" s="1"/>
  <c r="GF9" i="2"/>
  <c r="GF21" i="2" s="1"/>
  <c r="BH9" i="2"/>
  <c r="BH21" i="2" s="1"/>
  <c r="N9" i="2"/>
  <c r="N21" i="2" s="1"/>
  <c r="HD9" i="2"/>
  <c r="HD21" i="2" s="1"/>
  <c r="L9" i="2"/>
  <c r="L21" i="2" s="1"/>
  <c r="BD9" i="2"/>
  <c r="BD21" i="2" s="1"/>
  <c r="FV9" i="2"/>
  <c r="FV21" i="2" s="1"/>
  <c r="DV9" i="2"/>
  <c r="DV21" i="2" s="1"/>
  <c r="AD9" i="2"/>
  <c r="AD21" i="2" s="1"/>
  <c r="DN9" i="2"/>
  <c r="DN21" i="2" s="1"/>
  <c r="ET9" i="2"/>
  <c r="ET21" i="2" s="1"/>
  <c r="GJ9" i="2"/>
  <c r="GJ21" i="2" s="1"/>
  <c r="AT9" i="2"/>
  <c r="AT21" i="2" s="1"/>
  <c r="DF9" i="2"/>
  <c r="DF21" i="2" s="1"/>
  <c r="EB9" i="2"/>
  <c r="EB21" i="2" s="1"/>
  <c r="DJ9" i="2"/>
  <c r="DJ21" i="2" s="1"/>
  <c r="HB9" i="2"/>
  <c r="HB21" i="2" s="1"/>
  <c r="AF9" i="2"/>
  <c r="AF21" i="2" s="1"/>
  <c r="EN9" i="2"/>
  <c r="EN21" i="2" s="1"/>
  <c r="GT9" i="2"/>
  <c r="GT21" i="2" s="1"/>
  <c r="Z9" i="2"/>
  <c r="Z21" i="2" s="1"/>
  <c r="AV9" i="2"/>
  <c r="AV21" i="2" s="1"/>
  <c r="FN9" i="2"/>
  <c r="FN21" i="2" s="1"/>
  <c r="X9" i="2"/>
  <c r="X21" i="2" s="1"/>
  <c r="FP9" i="2"/>
  <c r="FP21" i="2" s="1"/>
  <c r="AR9" i="2"/>
  <c r="AR21" i="2" s="1"/>
  <c r="R9" i="2"/>
  <c r="R21" i="2" s="1"/>
  <c r="CX9" i="2"/>
  <c r="CX21" i="2" s="1"/>
  <c r="ED9" i="2"/>
  <c r="ED21" i="2" s="1"/>
  <c r="EJ9" i="2"/>
  <c r="EJ21" i="2" s="1"/>
  <c r="BN9" i="2"/>
  <c r="BN21" i="2" s="1"/>
  <c r="EP9" i="2"/>
  <c r="EP21" i="2" s="1"/>
  <c r="BZ9" i="2"/>
  <c r="BZ21" i="2" s="1"/>
  <c r="EL9" i="2"/>
  <c r="EL21" i="2" s="1"/>
  <c r="DT9" i="2"/>
  <c r="DT21" i="2" s="1"/>
  <c r="AJ9" i="2"/>
  <c r="AJ21" i="2" s="1"/>
  <c r="DX9" i="2"/>
  <c r="DX21" i="2" s="1"/>
  <c r="EH9" i="2"/>
  <c r="EH21" i="2" s="1"/>
  <c r="CF9" i="2"/>
  <c r="CF21" i="2" s="1"/>
  <c r="CZ9" i="2"/>
  <c r="CZ21" i="2" s="1"/>
  <c r="CB9" i="2"/>
  <c r="CB21" i="2" s="1"/>
  <c r="P9" i="2"/>
  <c r="P21" i="2" s="1"/>
  <c r="EX9" i="2"/>
  <c r="EX21" i="2" s="1"/>
  <c r="FT9" i="2"/>
  <c r="FT21" i="2" s="1"/>
  <c r="FB9" i="2"/>
  <c r="FB21" i="2" s="1"/>
  <c r="BB9" i="2"/>
  <c r="BB21" i="2" s="1"/>
  <c r="ER9" i="2"/>
  <c r="ER21" i="2" s="1"/>
  <c r="HF9" i="2"/>
  <c r="HF21" i="2" s="1"/>
  <c r="BP80" i="4"/>
  <c r="DH9" i="2"/>
  <c r="DH21" i="2" s="1"/>
  <c r="BL9" i="2"/>
  <c r="BL21" i="2" s="1"/>
  <c r="DB9" i="2"/>
  <c r="DB21" i="2" s="1"/>
  <c r="CJ9" i="2"/>
  <c r="CJ21" i="2" s="1"/>
  <c r="FR9" i="2"/>
  <c r="FR21" i="2" s="1"/>
  <c r="BP9" i="2"/>
  <c r="BP21" i="2" s="1"/>
  <c r="GD9" i="2"/>
  <c r="GD21" i="2" s="1"/>
  <c r="DR9" i="2"/>
  <c r="DR21" i="2" s="1"/>
  <c r="FZ9" i="2"/>
  <c r="FZ21" i="2" s="1"/>
  <c r="GR9" i="2"/>
  <c r="GR21" i="2" s="1"/>
  <c r="V9" i="2"/>
  <c r="V21" i="2" s="1"/>
  <c r="EV9" i="2"/>
  <c r="EV21" i="2" s="1"/>
  <c r="CP9" i="2"/>
  <c r="CP21" i="2" s="1"/>
  <c r="EZ9" i="2"/>
  <c r="EZ21" i="2" s="1"/>
  <c r="AB9" i="2"/>
  <c r="AB21" i="2" s="1"/>
  <c r="BJ80" i="4"/>
  <c r="BV76" i="4"/>
  <c r="BV80" i="4" s="1"/>
  <c r="BM80" i="4"/>
  <c r="N76" i="4"/>
  <c r="BS76" i="4"/>
  <c r="BS80" i="4" s="1"/>
  <c r="AO76" i="4"/>
  <c r="AO80" i="4" s="1"/>
  <c r="Q76" i="4"/>
  <c r="Z76" i="4"/>
  <c r="AL76" i="4"/>
  <c r="BA76" i="4"/>
  <c r="BA80" i="4" s="1"/>
  <c r="AC76" i="4"/>
  <c r="AI76" i="4"/>
  <c r="K76" i="4"/>
  <c r="BG76" i="4"/>
  <c r="BG80" i="4" s="1"/>
  <c r="T76" i="4"/>
  <c r="W76" i="4"/>
  <c r="AF76" i="4"/>
  <c r="BD76" i="4"/>
  <c r="BD80" i="4" s="1"/>
  <c r="C322" i="1"/>
  <c r="C330" i="1"/>
  <c r="C338" i="1"/>
  <c r="C346" i="1"/>
  <c r="C354" i="1"/>
  <c r="C362" i="1"/>
  <c r="C356" i="1"/>
  <c r="C349" i="1"/>
  <c r="C326" i="1"/>
  <c r="C334" i="1"/>
  <c r="C342" i="1"/>
  <c r="C350" i="1"/>
  <c r="C358" i="1"/>
  <c r="C323" i="1"/>
  <c r="C331" i="1"/>
  <c r="C339" i="1"/>
  <c r="C347" i="1"/>
  <c r="C355" i="1"/>
  <c r="C363" i="1"/>
  <c r="C324" i="1"/>
  <c r="C332" i="1"/>
  <c r="C340" i="1"/>
  <c r="C348" i="1"/>
  <c r="C364" i="1"/>
  <c r="C325" i="1"/>
  <c r="C333" i="1"/>
  <c r="C341" i="1"/>
  <c r="C357" i="1"/>
  <c r="C327" i="1"/>
  <c r="C335" i="1"/>
  <c r="C343" i="1"/>
  <c r="C351" i="1"/>
  <c r="C359" i="1"/>
  <c r="C320" i="1"/>
  <c r="C328" i="1"/>
  <c r="C336" i="1"/>
  <c r="C344" i="1"/>
  <c r="C352" i="1"/>
  <c r="C360" i="1"/>
  <c r="C321" i="1"/>
  <c r="C329" i="1"/>
  <c r="C337" i="1"/>
  <c r="C345" i="1"/>
  <c r="C353" i="1"/>
  <c r="C361" i="1"/>
  <c r="C319" i="1"/>
  <c r="C316" i="1"/>
  <c r="C318" i="1"/>
  <c r="C317" i="1"/>
  <c r="C290" i="1"/>
  <c r="C287" i="1"/>
  <c r="C301" i="1"/>
  <c r="C315" i="1"/>
  <c r="C298" i="1"/>
  <c r="C299" i="1"/>
  <c r="C311" i="1"/>
  <c r="C281" i="1"/>
  <c r="C306" i="1"/>
  <c r="C309" i="1"/>
  <c r="C292" i="1"/>
  <c r="C285" i="1"/>
  <c r="C289" i="1"/>
  <c r="C314" i="1"/>
  <c r="C302" i="1"/>
  <c r="C294" i="1"/>
  <c r="C297" i="1"/>
  <c r="C286" i="1"/>
  <c r="C288" i="1"/>
  <c r="C312" i="1"/>
  <c r="C295" i="1"/>
  <c r="C305" i="1"/>
  <c r="C296" i="1"/>
  <c r="C300" i="1"/>
  <c r="C283" i="1"/>
  <c r="C304" i="1"/>
  <c r="C313" i="1"/>
  <c r="C308" i="1"/>
  <c r="C310" i="1"/>
  <c r="C293" i="1"/>
  <c r="C282" i="1"/>
  <c r="C291" i="1"/>
  <c r="C284" i="1"/>
  <c r="C307" i="1"/>
  <c r="C303" i="1"/>
  <c r="C253" i="1"/>
  <c r="C277" i="1"/>
  <c r="C258" i="1"/>
  <c r="C222" i="1"/>
  <c r="C251" i="1"/>
  <c r="C239" i="1"/>
  <c r="C157" i="1"/>
  <c r="C197" i="1"/>
  <c r="C173" i="1"/>
  <c r="C238" i="1"/>
  <c r="C193" i="1"/>
  <c r="C100" i="1"/>
  <c r="C247" i="1"/>
  <c r="C215" i="1"/>
  <c r="C128" i="1"/>
  <c r="C190" i="1"/>
  <c r="C198" i="1"/>
  <c r="C236" i="1"/>
  <c r="C169" i="1"/>
  <c r="C138" i="1"/>
  <c r="C196" i="1"/>
  <c r="C244" i="1"/>
  <c r="C204" i="1"/>
  <c r="C123" i="1"/>
  <c r="C150" i="1"/>
  <c r="C225" i="1"/>
  <c r="C158" i="1"/>
  <c r="C231" i="1"/>
  <c r="C141" i="1"/>
  <c r="C207" i="1"/>
  <c r="C171" i="1"/>
  <c r="C161" i="1"/>
  <c r="C99" i="1"/>
  <c r="C265" i="1"/>
  <c r="C170" i="1"/>
  <c r="C114" i="1"/>
  <c r="C186" i="1"/>
  <c r="C237" i="1"/>
  <c r="C117" i="1"/>
  <c r="C180" i="1"/>
  <c r="C112" i="1"/>
  <c r="C194" i="1"/>
  <c r="C274" i="1"/>
  <c r="C121" i="1"/>
  <c r="C201" i="1"/>
  <c r="C185" i="1"/>
  <c r="C137" i="1"/>
  <c r="C241" i="1"/>
  <c r="C216" i="1"/>
  <c r="C159" i="1"/>
  <c r="C214" i="1"/>
  <c r="C269" i="1"/>
  <c r="C163" i="1"/>
  <c r="C199" i="1"/>
  <c r="C240" i="1"/>
  <c r="C246" i="1"/>
  <c r="C127" i="1"/>
  <c r="C168" i="1"/>
  <c r="C125" i="1"/>
  <c r="C280" i="1"/>
  <c r="C221" i="1"/>
  <c r="C232" i="1"/>
  <c r="C188" i="1"/>
  <c r="C234" i="1"/>
  <c r="C155" i="1"/>
  <c r="C118" i="1"/>
  <c r="C113" i="1"/>
  <c r="C146" i="1"/>
  <c r="C235" i="1"/>
  <c r="C259" i="1"/>
  <c r="C182" i="1"/>
  <c r="C156" i="1"/>
  <c r="C103" i="1"/>
  <c r="C101" i="1"/>
  <c r="C174" i="1"/>
  <c r="C181" i="1"/>
  <c r="C140" i="1"/>
  <c r="C187" i="1"/>
  <c r="C256" i="1"/>
  <c r="C270" i="1"/>
  <c r="C264" i="1"/>
  <c r="C257" i="1"/>
  <c r="C133" i="1"/>
  <c r="C152" i="1"/>
  <c r="C116" i="1"/>
  <c r="C229" i="1"/>
  <c r="C183" i="1"/>
  <c r="C191" i="1"/>
  <c r="C126" i="1"/>
  <c r="C108" i="1"/>
  <c r="C124" i="1"/>
  <c r="C110" i="1"/>
  <c r="C228" i="1"/>
  <c r="C104" i="1"/>
  <c r="C105" i="1"/>
  <c r="C102" i="1"/>
  <c r="C120" i="1"/>
  <c r="C205" i="1"/>
  <c r="C276" i="1"/>
  <c r="C172" i="1"/>
  <c r="C213" i="1"/>
  <c r="C252" i="1"/>
  <c r="C178" i="1"/>
  <c r="C245" i="1"/>
  <c r="C263" i="1"/>
  <c r="C255" i="1"/>
  <c r="C242" i="1"/>
  <c r="C122" i="1"/>
  <c r="C132" i="1"/>
  <c r="C167" i="1"/>
  <c r="C273" i="1"/>
  <c r="C250" i="1"/>
  <c r="C249" i="1"/>
  <c r="C131" i="1"/>
  <c r="C230" i="1"/>
  <c r="C177" i="1"/>
  <c r="C144" i="1"/>
  <c r="C267" i="1"/>
  <c r="C209" i="1"/>
  <c r="C119" i="1"/>
  <c r="C206" i="1"/>
  <c r="C160" i="1"/>
  <c r="C107" i="1"/>
  <c r="C153" i="1"/>
  <c r="C254" i="1"/>
  <c r="C243" i="1"/>
  <c r="C248" i="1"/>
  <c r="C175" i="1"/>
  <c r="C184" i="1"/>
  <c r="C211" i="1"/>
  <c r="C202" i="1"/>
  <c r="C279" i="1"/>
  <c r="C260" i="1"/>
  <c r="C266" i="1"/>
  <c r="C272" i="1"/>
  <c r="C164" i="1"/>
  <c r="C136" i="1"/>
  <c r="C223" i="1"/>
  <c r="C195" i="1"/>
  <c r="C203" i="1"/>
  <c r="C139" i="1"/>
  <c r="C111" i="1"/>
  <c r="C134" i="1"/>
  <c r="C109" i="1"/>
  <c r="C218" i="1"/>
  <c r="C224" i="1"/>
  <c r="C262" i="1"/>
  <c r="C268" i="1"/>
  <c r="C200" i="1"/>
  <c r="C147" i="1"/>
  <c r="C135" i="1"/>
  <c r="C226" i="1"/>
  <c r="C154" i="1"/>
  <c r="C189" i="1"/>
  <c r="C261" i="1"/>
  <c r="C212" i="1"/>
  <c r="C162" i="1"/>
  <c r="C148" i="1"/>
  <c r="C145" i="1"/>
  <c r="C151" i="1"/>
  <c r="C115" i="1"/>
  <c r="C130" i="1"/>
  <c r="C278" i="1"/>
  <c r="C192" i="1"/>
  <c r="C129" i="1"/>
  <c r="C179" i="1"/>
  <c r="C165" i="1"/>
  <c r="C208" i="1"/>
  <c r="C210" i="1"/>
  <c r="C217" i="1"/>
  <c r="C275" i="1"/>
  <c r="C166" i="1"/>
  <c r="C143" i="1"/>
  <c r="C142" i="1"/>
  <c r="C227" i="1"/>
  <c r="C176" i="1"/>
  <c r="C271" i="1"/>
  <c r="C220" i="1"/>
  <c r="C106" i="1"/>
  <c r="C219" i="1"/>
  <c r="C233" i="1"/>
  <c r="C149" i="1"/>
  <c r="I9" i="2"/>
  <c r="J9" i="2" s="1"/>
  <c r="I13" i="2"/>
  <c r="J13" i="2" s="1"/>
  <c r="I10" i="2"/>
  <c r="J10" i="2" s="1"/>
  <c r="I15" i="2"/>
  <c r="J15" i="2" s="1"/>
  <c r="I11" i="2"/>
  <c r="J11" i="2" s="1"/>
  <c r="I14" i="2"/>
  <c r="J14" i="2" s="1"/>
  <c r="C32" i="1"/>
  <c r="C82" i="1"/>
  <c r="C93" i="1"/>
  <c r="C80" i="1"/>
  <c r="C88" i="1"/>
  <c r="C85" i="1"/>
  <c r="C97" i="1"/>
  <c r="C83" i="1"/>
  <c r="C89" i="1"/>
  <c r="C81" i="1"/>
  <c r="C87" i="1"/>
  <c r="C79" i="1"/>
  <c r="C94" i="1"/>
  <c r="C86" i="1"/>
  <c r="C98" i="1"/>
  <c r="C92" i="1"/>
  <c r="C95" i="1"/>
  <c r="C91" i="1"/>
  <c r="C90" i="1"/>
  <c r="C84" i="1"/>
  <c r="C96" i="1"/>
  <c r="C78" i="1"/>
  <c r="C60" i="1"/>
  <c r="C67" i="1"/>
  <c r="C41" i="1"/>
  <c r="C15" i="1"/>
  <c r="C38" i="1"/>
  <c r="C63" i="1"/>
  <c r="C21" i="1"/>
  <c r="C44" i="1"/>
  <c r="C59" i="1"/>
  <c r="C74" i="1"/>
  <c r="C29" i="1"/>
  <c r="C47" i="1"/>
  <c r="C76" i="1"/>
  <c r="C28" i="1"/>
  <c r="C62" i="1"/>
  <c r="C73" i="1"/>
  <c r="C23" i="1"/>
  <c r="C35" i="1"/>
  <c r="C19" i="1"/>
  <c r="C46" i="1"/>
  <c r="C71" i="1"/>
  <c r="C26" i="1"/>
  <c r="C70" i="1"/>
  <c r="C65" i="1"/>
  <c r="C25" i="1"/>
  <c r="C40" i="1"/>
  <c r="C75" i="1"/>
  <c r="C66" i="1"/>
  <c r="C48" i="1"/>
  <c r="C30" i="1"/>
  <c r="C43" i="1"/>
  <c r="C57" i="1"/>
  <c r="C64" i="1"/>
  <c r="C34" i="1"/>
  <c r="C24" i="1"/>
  <c r="C36" i="1"/>
  <c r="C49" i="1"/>
  <c r="C22" i="1"/>
  <c r="C53" i="1"/>
  <c r="C69" i="1"/>
  <c r="C20" i="1"/>
  <c r="C58" i="1"/>
  <c r="C45" i="1"/>
  <c r="C50" i="1"/>
  <c r="C56" i="1"/>
  <c r="C16" i="1"/>
  <c r="C54" i="1"/>
  <c r="C55" i="1"/>
  <c r="C68" i="1"/>
  <c r="C61" i="1"/>
  <c r="C33" i="1"/>
  <c r="C52" i="1"/>
  <c r="C18" i="1"/>
  <c r="C17" i="1"/>
  <c r="C42" i="1"/>
  <c r="C72" i="1"/>
  <c r="C37" i="1"/>
  <c r="C51" i="1"/>
  <c r="C39" i="1"/>
  <c r="C77" i="1"/>
  <c r="C27" i="1"/>
  <c r="C31" i="1"/>
  <c r="J21" i="2" l="1"/>
  <c r="CR20" i="2"/>
  <c r="CR19" i="2"/>
  <c r="CR16" i="2"/>
  <c r="CR17" i="2"/>
  <c r="CR18" i="2"/>
  <c r="FH16" i="2"/>
  <c r="FH17" i="2"/>
  <c r="FH18" i="2"/>
  <c r="FH20" i="2"/>
  <c r="FH19" i="2"/>
  <c r="DZ19" i="2"/>
  <c r="DZ17" i="2"/>
  <c r="DZ20" i="2"/>
  <c r="DZ16" i="2"/>
  <c r="DZ18" i="2"/>
  <c r="EH17" i="2"/>
  <c r="EH16" i="2"/>
  <c r="EH19" i="2"/>
  <c r="EH18" i="2"/>
  <c r="EH20" i="2"/>
  <c r="CT16" i="2"/>
  <c r="CT17" i="2"/>
  <c r="CT18" i="2"/>
  <c r="CT20" i="2"/>
  <c r="CT19" i="2"/>
  <c r="DN17" i="2"/>
  <c r="DN16" i="2"/>
  <c r="DN18" i="2"/>
  <c r="DN20" i="2"/>
  <c r="DN19" i="2"/>
  <c r="EP20" i="2"/>
  <c r="EP16" i="2"/>
  <c r="EP17" i="2"/>
  <c r="EP18" i="2"/>
  <c r="EP19" i="2"/>
  <c r="GL20" i="2"/>
  <c r="GL16" i="2"/>
  <c r="GL19" i="2"/>
  <c r="GL17" i="2"/>
  <c r="GL18" i="2"/>
  <c r="CL20" i="2"/>
  <c r="CL19" i="2"/>
  <c r="CL16" i="2"/>
  <c r="CL17" i="2"/>
  <c r="CL18" i="2"/>
  <c r="CN20" i="2"/>
  <c r="CN16" i="2"/>
  <c r="CN19" i="2"/>
  <c r="CN18" i="2"/>
  <c r="CN17" i="2"/>
  <c r="CJ17" i="2"/>
  <c r="CJ18" i="2"/>
  <c r="CJ19" i="2"/>
  <c r="CJ20" i="2"/>
  <c r="CJ16" i="2"/>
  <c r="DT17" i="2"/>
  <c r="DT20" i="2"/>
  <c r="DT16" i="2"/>
  <c r="DT19" i="2"/>
  <c r="DT18" i="2"/>
  <c r="FP18" i="2"/>
  <c r="FP19" i="2"/>
  <c r="FP17" i="2"/>
  <c r="FP20" i="2"/>
  <c r="FP16" i="2"/>
  <c r="GN20" i="2"/>
  <c r="GN19" i="2"/>
  <c r="GN16" i="2"/>
  <c r="GN17" i="2"/>
  <c r="GN18" i="2"/>
  <c r="GV18" i="2"/>
  <c r="GV20" i="2"/>
  <c r="GV17" i="2"/>
  <c r="GV19" i="2"/>
  <c r="GV16" i="2"/>
  <c r="CX16" i="2"/>
  <c r="CX20" i="2"/>
  <c r="CX18" i="2"/>
  <c r="CX19" i="2"/>
  <c r="CX17" i="2"/>
  <c r="EN20" i="2"/>
  <c r="EN17" i="2"/>
  <c r="EN16" i="2"/>
  <c r="EN19" i="2"/>
  <c r="EN18" i="2"/>
  <c r="HF18" i="2"/>
  <c r="HF16" i="2"/>
  <c r="HF17" i="2"/>
  <c r="HF20" i="2"/>
  <c r="HF19" i="2"/>
  <c r="DJ19" i="2"/>
  <c r="DJ18" i="2"/>
  <c r="DJ20" i="2"/>
  <c r="DJ16" i="2"/>
  <c r="DJ17" i="2"/>
  <c r="GX20" i="2"/>
  <c r="GX16" i="2"/>
  <c r="GX17" i="2"/>
  <c r="GX18" i="2"/>
  <c r="GX19" i="2"/>
  <c r="HH18" i="2"/>
  <c r="HH16" i="2"/>
  <c r="HH19" i="2"/>
  <c r="HH17" i="2"/>
  <c r="HH20" i="2"/>
  <c r="FT16" i="2"/>
  <c r="FT20" i="2"/>
  <c r="FT19" i="2"/>
  <c r="FT18" i="2"/>
  <c r="FT17" i="2"/>
  <c r="DD20" i="2"/>
  <c r="DD16" i="2"/>
  <c r="DD19" i="2"/>
  <c r="DD18" i="2"/>
  <c r="DD17" i="2"/>
  <c r="EX19" i="2"/>
  <c r="EX20" i="2"/>
  <c r="EX17" i="2"/>
  <c r="EX18" i="2"/>
  <c r="EX16" i="2"/>
  <c r="GT20" i="2"/>
  <c r="GT16" i="2"/>
  <c r="GT17" i="2"/>
  <c r="GT18" i="2"/>
  <c r="GT19" i="2"/>
  <c r="GP18" i="2"/>
  <c r="GP19" i="2"/>
  <c r="GP16" i="2"/>
  <c r="GP17" i="2"/>
  <c r="GP20" i="2"/>
  <c r="DP16" i="2"/>
  <c r="DP17" i="2"/>
  <c r="DP18" i="2"/>
  <c r="DP19" i="2"/>
  <c r="DP20" i="2"/>
  <c r="AV16" i="2"/>
  <c r="AV17" i="2"/>
  <c r="AV20" i="2"/>
  <c r="AV18" i="2"/>
  <c r="AV19" i="2"/>
  <c r="DH20" i="2"/>
  <c r="DH17" i="2"/>
  <c r="DH19" i="2"/>
  <c r="DH16" i="2"/>
  <c r="DH18" i="2"/>
  <c r="ER19" i="2"/>
  <c r="ER18" i="2"/>
  <c r="ER17" i="2"/>
  <c r="ER16" i="2"/>
  <c r="ER20" i="2"/>
  <c r="EV18" i="2"/>
  <c r="EV19" i="2"/>
  <c r="EV16" i="2"/>
  <c r="EV17" i="2"/>
  <c r="EV20" i="2"/>
  <c r="FN16" i="2"/>
  <c r="FN19" i="2"/>
  <c r="FN18" i="2"/>
  <c r="FN17" i="2"/>
  <c r="FN20" i="2"/>
  <c r="HD18" i="2"/>
  <c r="HD17" i="2"/>
  <c r="HD16" i="2"/>
  <c r="HD20" i="2"/>
  <c r="HD19" i="2"/>
  <c r="FZ18" i="2"/>
  <c r="FZ20" i="2"/>
  <c r="FZ17" i="2"/>
  <c r="FZ19" i="2"/>
  <c r="FZ16" i="2"/>
  <c r="FX17" i="2"/>
  <c r="FX20" i="2"/>
  <c r="FX16" i="2"/>
  <c r="FX18" i="2"/>
  <c r="FX19" i="2"/>
  <c r="AZ20" i="2"/>
  <c r="AZ16" i="2"/>
  <c r="AZ17" i="2"/>
  <c r="AZ18" i="2"/>
  <c r="AZ19" i="2"/>
  <c r="CV19" i="2"/>
  <c r="CV17" i="2"/>
  <c r="CV16" i="2"/>
  <c r="CV18" i="2"/>
  <c r="CV20" i="2"/>
  <c r="DB18" i="2"/>
  <c r="DB17" i="2"/>
  <c r="DB16" i="2"/>
  <c r="DB20" i="2"/>
  <c r="DB19" i="2"/>
  <c r="DX17" i="2"/>
  <c r="DX19" i="2"/>
  <c r="DX18" i="2"/>
  <c r="DX20" i="2"/>
  <c r="DX16" i="2"/>
  <c r="HB19" i="2"/>
  <c r="HB16" i="2"/>
  <c r="HB20" i="2"/>
  <c r="HB17" i="2"/>
  <c r="HB18" i="2"/>
  <c r="EL19" i="2"/>
  <c r="EL20" i="2"/>
  <c r="EL17" i="2"/>
  <c r="EL18" i="2"/>
  <c r="EL16" i="2"/>
  <c r="GB16" i="2"/>
  <c r="GB20" i="2"/>
  <c r="GB17" i="2"/>
  <c r="GB19" i="2"/>
  <c r="GB18" i="2"/>
  <c r="GZ19" i="2"/>
  <c r="GZ17" i="2"/>
  <c r="GZ18" i="2"/>
  <c r="GZ16" i="2"/>
  <c r="GZ20" i="2"/>
  <c r="DF16" i="2"/>
  <c r="DF17" i="2"/>
  <c r="DF20" i="2"/>
  <c r="DF19" i="2"/>
  <c r="DF18" i="2"/>
  <c r="FJ19" i="2"/>
  <c r="FJ16" i="2"/>
  <c r="FJ17" i="2"/>
  <c r="FJ18" i="2"/>
  <c r="FJ20" i="2"/>
  <c r="EJ16" i="2"/>
  <c r="EJ19" i="2"/>
  <c r="EJ20" i="2"/>
  <c r="EJ17" i="2"/>
  <c r="EJ18" i="2"/>
  <c r="FD17" i="2"/>
  <c r="FD20" i="2"/>
  <c r="FD19" i="2"/>
  <c r="FD18" i="2"/>
  <c r="FD16" i="2"/>
  <c r="CZ18" i="2"/>
  <c r="CZ20" i="2"/>
  <c r="CZ17" i="2"/>
  <c r="CZ19" i="2"/>
  <c r="CZ16" i="2"/>
  <c r="GD16" i="2"/>
  <c r="GD20" i="2"/>
  <c r="GD17" i="2"/>
  <c r="GD19" i="2"/>
  <c r="GD18" i="2"/>
  <c r="GR17" i="2"/>
  <c r="GR16" i="2"/>
  <c r="GR19" i="2"/>
  <c r="GR20" i="2"/>
  <c r="GR18" i="2"/>
  <c r="ET18" i="2"/>
  <c r="ET17" i="2"/>
  <c r="ET19" i="2"/>
  <c r="ET16" i="2"/>
  <c r="ET20" i="2"/>
  <c r="FB18" i="2"/>
  <c r="FB16" i="2"/>
  <c r="FB20" i="2"/>
  <c r="FB19" i="2"/>
  <c r="FB17" i="2"/>
  <c r="EZ18" i="2"/>
  <c r="EZ17" i="2"/>
  <c r="EZ20" i="2"/>
  <c r="EZ19" i="2"/>
  <c r="EZ16" i="2"/>
  <c r="FL20" i="2"/>
  <c r="FL16" i="2"/>
  <c r="FL18" i="2"/>
  <c r="FL19" i="2"/>
  <c r="FL17" i="2"/>
  <c r="EB19" i="2"/>
  <c r="EB16" i="2"/>
  <c r="EB20" i="2"/>
  <c r="EB18" i="2"/>
  <c r="EB17" i="2"/>
  <c r="DR16" i="2"/>
  <c r="DR20" i="2"/>
  <c r="DR17" i="2"/>
  <c r="DR19" i="2"/>
  <c r="DR18" i="2"/>
  <c r="GJ20" i="2"/>
  <c r="GJ19" i="2"/>
  <c r="GJ17" i="2"/>
  <c r="GJ18" i="2"/>
  <c r="GJ16" i="2"/>
  <c r="FR18" i="2"/>
  <c r="FR16" i="2"/>
  <c r="FR17" i="2"/>
  <c r="FR19" i="2"/>
  <c r="FR20" i="2"/>
  <c r="DL17" i="2"/>
  <c r="DL16" i="2"/>
  <c r="DL20" i="2"/>
  <c r="DL18" i="2"/>
  <c r="DL19" i="2"/>
  <c r="GF18" i="2"/>
  <c r="GF17" i="2"/>
  <c r="GF16" i="2"/>
  <c r="GF19" i="2"/>
  <c r="GF20" i="2"/>
  <c r="DV18" i="2"/>
  <c r="DV17" i="2"/>
  <c r="DV19" i="2"/>
  <c r="DV16" i="2"/>
  <c r="DV20" i="2"/>
  <c r="FF20" i="2"/>
  <c r="FF16" i="2"/>
  <c r="FF17" i="2"/>
  <c r="FF18" i="2"/>
  <c r="FF19" i="2"/>
  <c r="CP16" i="2"/>
  <c r="CP19" i="2"/>
  <c r="CP18" i="2"/>
  <c r="CP20" i="2"/>
  <c r="CP17" i="2"/>
  <c r="GH17" i="2"/>
  <c r="GH20" i="2"/>
  <c r="GH18" i="2"/>
  <c r="GH16" i="2"/>
  <c r="GH19" i="2"/>
  <c r="EF20" i="2"/>
  <c r="EF18" i="2"/>
  <c r="EF19" i="2"/>
  <c r="EF17" i="2"/>
  <c r="EF16" i="2"/>
  <c r="FV20" i="2"/>
  <c r="FV16" i="2"/>
  <c r="FV18" i="2"/>
  <c r="FV17" i="2"/>
  <c r="FV19" i="2"/>
  <c r="ED18" i="2"/>
  <c r="ED20" i="2"/>
  <c r="ED17" i="2"/>
  <c r="ED16" i="2"/>
  <c r="ED19" i="2"/>
  <c r="D53" i="4"/>
  <c r="D61" i="4"/>
  <c r="AH49" i="4"/>
  <c r="G48" i="4"/>
  <c r="D54" i="4"/>
  <c r="D60" i="4"/>
  <c r="D55" i="4"/>
  <c r="G64" i="4"/>
  <c r="G57" i="4"/>
  <c r="J51" i="4"/>
  <c r="J42" i="4"/>
  <c r="S43" i="4"/>
  <c r="V45" i="4"/>
  <c r="V63" i="4"/>
  <c r="P62" i="4"/>
  <c r="S42" i="4"/>
  <c r="M48" i="4"/>
  <c r="Y56" i="4"/>
  <c r="Y51" i="4"/>
  <c r="S58" i="4"/>
  <c r="AB46" i="4"/>
  <c r="P54" i="4"/>
  <c r="Y40" i="4"/>
  <c r="Y52" i="4"/>
  <c r="Y47" i="4"/>
  <c r="S47" i="4"/>
  <c r="P59" i="4"/>
  <c r="S64" i="4"/>
  <c r="AE48" i="4"/>
  <c r="AE58" i="4"/>
  <c r="AB64" i="4"/>
  <c r="AE37" i="4"/>
  <c r="AE46" i="4"/>
  <c r="AH58" i="4"/>
  <c r="AH46" i="4"/>
  <c r="D35" i="4"/>
  <c r="M44" i="4"/>
  <c r="V53" i="4"/>
  <c r="D57" i="4"/>
  <c r="D45" i="4"/>
  <c r="V64" i="4"/>
  <c r="P43" i="4"/>
  <c r="AB48" i="4"/>
  <c r="V46" i="4"/>
  <c r="AB49" i="4"/>
  <c r="S50" i="4"/>
  <c r="Y62" i="4"/>
  <c r="S49" i="4"/>
  <c r="S55" i="4"/>
  <c r="S38" i="4"/>
  <c r="M57" i="4"/>
  <c r="P55" i="4"/>
  <c r="AE52" i="4"/>
  <c r="AE49" i="4"/>
  <c r="AE54" i="4"/>
  <c r="AH50" i="4"/>
  <c r="AH38" i="4"/>
  <c r="D49" i="4"/>
  <c r="M49" i="4"/>
  <c r="G54" i="4"/>
  <c r="G49" i="4"/>
  <c r="D64" i="4"/>
  <c r="AB42" i="4"/>
  <c r="Y49" i="4"/>
  <c r="AB43" i="4"/>
  <c r="P65" i="4"/>
  <c r="Y58" i="4"/>
  <c r="Y35" i="4"/>
  <c r="S54" i="4"/>
  <c r="Y38" i="4"/>
  <c r="V36" i="4"/>
  <c r="Y43" i="4"/>
  <c r="V44" i="4"/>
  <c r="Y50" i="4"/>
  <c r="V52" i="4"/>
  <c r="Y45" i="4"/>
  <c r="AB59" i="4"/>
  <c r="AH59" i="4"/>
  <c r="AH42" i="4"/>
  <c r="D52" i="4"/>
  <c r="M55" i="4"/>
  <c r="D40" i="4"/>
  <c r="D43" i="4"/>
  <c r="G50" i="4"/>
  <c r="D62" i="4"/>
  <c r="D63" i="4"/>
  <c r="G52" i="4"/>
  <c r="D41" i="4"/>
  <c r="J53" i="4"/>
  <c r="Y39" i="4"/>
  <c r="V37" i="4"/>
  <c r="V65" i="4"/>
  <c r="Y41" i="4"/>
  <c r="S53" i="4"/>
  <c r="AE36" i="4"/>
  <c r="AE39" i="4"/>
  <c r="AH51" i="4"/>
  <c r="AH47" i="4"/>
  <c r="AH44" i="4"/>
  <c r="D44" i="4"/>
  <c r="D37" i="4"/>
  <c r="D36" i="4"/>
  <c r="D50" i="4"/>
  <c r="D46" i="4"/>
  <c r="D48" i="4"/>
  <c r="P64" i="4"/>
  <c r="S39" i="4"/>
  <c r="P50" i="4"/>
  <c r="D56" i="4"/>
  <c r="J65" i="4"/>
  <c r="V57" i="4"/>
  <c r="D59" i="4"/>
  <c r="D39" i="4"/>
  <c r="AB47" i="4"/>
  <c r="S51" i="4"/>
  <c r="D51" i="4"/>
  <c r="D42" i="4"/>
  <c r="D47" i="4"/>
  <c r="D38" i="4"/>
  <c r="D58" i="4"/>
  <c r="AB51" i="4"/>
  <c r="AE35" i="4"/>
  <c r="G51" i="4"/>
  <c r="J61" i="4"/>
  <c r="G58" i="4"/>
  <c r="M64" i="4"/>
  <c r="G45" i="4"/>
  <c r="J44" i="4"/>
  <c r="P37" i="4"/>
  <c r="M43" i="4"/>
  <c r="J64" i="4"/>
  <c r="P45" i="4"/>
  <c r="M38" i="4"/>
  <c r="J63" i="4"/>
  <c r="P49" i="4"/>
  <c r="J57" i="4"/>
  <c r="M63" i="4"/>
  <c r="M46" i="4"/>
  <c r="G60" i="4"/>
  <c r="P41" i="4"/>
  <c r="G41" i="4"/>
  <c r="G36" i="4"/>
  <c r="J60" i="4"/>
  <c r="M56" i="4"/>
  <c r="G47" i="4"/>
  <c r="G42" i="4"/>
  <c r="G40" i="4"/>
  <c r="S62" i="4"/>
  <c r="J36" i="4"/>
  <c r="V54" i="4"/>
  <c r="M59" i="4"/>
  <c r="V61" i="4"/>
  <c r="P58" i="4"/>
  <c r="M37" i="4"/>
  <c r="AB41" i="4"/>
  <c r="Y42" i="4"/>
  <c r="AE55" i="4"/>
  <c r="AB65" i="4"/>
  <c r="AH57" i="4"/>
  <c r="G35" i="4"/>
  <c r="V47" i="4"/>
  <c r="P52" i="4"/>
  <c r="M65" i="4"/>
  <c r="V43" i="4"/>
  <c r="Y55" i="4"/>
  <c r="P53" i="4"/>
  <c r="AH54" i="4"/>
  <c r="S57" i="4"/>
  <c r="AK44" i="4"/>
  <c r="AK58" i="4"/>
  <c r="AK40" i="4"/>
  <c r="AK54" i="4"/>
  <c r="J56" i="4"/>
  <c r="P63" i="4"/>
  <c r="S45" i="4"/>
  <c r="Y46" i="4"/>
  <c r="V41" i="4"/>
  <c r="AB62" i="4"/>
  <c r="AH60" i="4"/>
  <c r="G63" i="4"/>
  <c r="J37" i="4"/>
  <c r="P47" i="4"/>
  <c r="S46" i="4"/>
  <c r="AB35" i="4"/>
  <c r="AB60" i="4"/>
  <c r="AE42" i="4"/>
  <c r="AE51" i="4"/>
  <c r="AH55" i="4"/>
  <c r="AK49" i="4"/>
  <c r="AK63" i="4"/>
  <c r="AH56" i="4"/>
  <c r="AH52" i="4"/>
  <c r="G43" i="4"/>
  <c r="P60" i="4"/>
  <c r="Y60" i="4"/>
  <c r="M61" i="4"/>
  <c r="P38" i="4"/>
  <c r="V58" i="4"/>
  <c r="V38" i="4"/>
  <c r="P39" i="4"/>
  <c r="Y53" i="4"/>
  <c r="AH48" i="4"/>
  <c r="G53" i="4"/>
  <c r="J43" i="4"/>
  <c r="J38" i="4"/>
  <c r="J39" i="4"/>
  <c r="V56" i="4"/>
  <c r="S59" i="4"/>
  <c r="V49" i="4"/>
  <c r="AB44" i="4"/>
  <c r="V40" i="4"/>
  <c r="AB55" i="4"/>
  <c r="P51" i="4"/>
  <c r="S44" i="4"/>
  <c r="M51" i="4"/>
  <c r="M39" i="4"/>
  <c r="S48" i="4"/>
  <c r="P44" i="4"/>
  <c r="AB56" i="4"/>
  <c r="AB45" i="4"/>
  <c r="M50" i="4"/>
  <c r="Y37" i="4"/>
  <c r="P36" i="4"/>
  <c r="J59" i="4"/>
  <c r="V59" i="4"/>
  <c r="AB58" i="4"/>
  <c r="AE41" i="4"/>
  <c r="AE47" i="4"/>
  <c r="AE56" i="4"/>
  <c r="AE61" i="4"/>
  <c r="AH43" i="4"/>
  <c r="AK45" i="4"/>
  <c r="AK59" i="4"/>
  <c r="AH39" i="4"/>
  <c r="AH61" i="4"/>
  <c r="AH40" i="4"/>
  <c r="AH36" i="4"/>
  <c r="M52" i="4"/>
  <c r="Y54" i="4"/>
  <c r="P35" i="4"/>
  <c r="AB63" i="4"/>
  <c r="AK39" i="4"/>
  <c r="AK53" i="4"/>
  <c r="AK43" i="4"/>
  <c r="AK57" i="4"/>
  <c r="AK36" i="4"/>
  <c r="G62" i="4"/>
  <c r="G59" i="4"/>
  <c r="G55" i="4"/>
  <c r="J45" i="4"/>
  <c r="P40" i="4"/>
  <c r="P46" i="4"/>
  <c r="M40" i="4"/>
  <c r="S52" i="4"/>
  <c r="AE62" i="4"/>
  <c r="G44" i="4"/>
  <c r="J55" i="4"/>
  <c r="J47" i="4"/>
  <c r="M58" i="4"/>
  <c r="AB36" i="4"/>
  <c r="P42" i="4"/>
  <c r="V50" i="4"/>
  <c r="M45" i="4"/>
  <c r="P61" i="4"/>
  <c r="S63" i="4"/>
  <c r="Y57" i="4"/>
  <c r="AE45" i="4"/>
  <c r="AB57" i="4"/>
  <c r="AE63" i="4"/>
  <c r="AE65" i="4"/>
  <c r="AK41" i="4"/>
  <c r="AK55" i="4"/>
  <c r="G46" i="4"/>
  <c r="G39" i="4"/>
  <c r="G38" i="4"/>
  <c r="G61" i="4"/>
  <c r="J35" i="4"/>
  <c r="J49" i="4"/>
  <c r="J46" i="4"/>
  <c r="J52" i="4"/>
  <c r="M35" i="4"/>
  <c r="AB54" i="4"/>
  <c r="AB37" i="4"/>
  <c r="AB38" i="4"/>
  <c r="V39" i="4"/>
  <c r="M36" i="4"/>
  <c r="Y36" i="4"/>
  <c r="Y48" i="4"/>
  <c r="AB52" i="4"/>
  <c r="M53" i="4"/>
  <c r="M62" i="4"/>
  <c r="S41" i="4"/>
  <c r="M42" i="4"/>
  <c r="M54" i="4"/>
  <c r="V51" i="4"/>
  <c r="AB50" i="4"/>
  <c r="S37" i="4"/>
  <c r="P56" i="4"/>
  <c r="S36" i="4"/>
  <c r="S60" i="4"/>
  <c r="Y64" i="4"/>
  <c r="AE38" i="4"/>
  <c r="AE50" i="4"/>
  <c r="AE59" i="4"/>
  <c r="AE44" i="4"/>
  <c r="AE64" i="4"/>
  <c r="AH35" i="4"/>
  <c r="AK37" i="4"/>
  <c r="AK51" i="4"/>
  <c r="AK50" i="4"/>
  <c r="AK64" i="4"/>
  <c r="AH53" i="4"/>
  <c r="AK35" i="4"/>
  <c r="AK47" i="4"/>
  <c r="AK61" i="4"/>
  <c r="G56" i="4"/>
  <c r="G37" i="4"/>
  <c r="J50" i="4"/>
  <c r="J40" i="4"/>
  <c r="J41" i="4"/>
  <c r="S56" i="4"/>
  <c r="V60" i="4"/>
  <c r="V48" i="4"/>
  <c r="M60" i="4"/>
  <c r="Y61" i="4"/>
  <c r="V42" i="4"/>
  <c r="Y63" i="4"/>
  <c r="M47" i="4"/>
  <c r="S35" i="4"/>
  <c r="P57" i="4"/>
  <c r="S61" i="4"/>
  <c r="V62" i="4"/>
  <c r="Y44" i="4"/>
  <c r="AB53" i="4"/>
  <c r="AE40" i="4"/>
  <c r="AE43" i="4"/>
  <c r="AK46" i="4"/>
  <c r="AK60" i="4"/>
  <c r="AH62" i="4"/>
  <c r="AH45" i="4"/>
  <c r="AK42" i="4"/>
  <c r="AK56" i="4"/>
  <c r="AH41" i="4"/>
  <c r="G65" i="4"/>
  <c r="J54" i="4"/>
  <c r="J48" i="4"/>
  <c r="V55" i="4"/>
  <c r="AB39" i="4"/>
  <c r="AB40" i="4"/>
  <c r="J62" i="4"/>
  <c r="M41" i="4"/>
  <c r="J58" i="4"/>
  <c r="P48" i="4"/>
  <c r="V35" i="4"/>
  <c r="S40" i="4"/>
  <c r="Y59" i="4"/>
  <c r="AE53" i="4"/>
  <c r="AE57" i="4"/>
  <c r="AB61" i="4"/>
  <c r="AE60" i="4"/>
  <c r="AK38" i="4"/>
  <c r="AK52" i="4"/>
  <c r="AH37" i="4"/>
  <c r="AK48" i="4"/>
  <c r="AK62" i="4"/>
  <c r="Z78" i="4" l="1"/>
  <c r="Z77" i="4"/>
  <c r="K77" i="4"/>
  <c r="K78" i="4"/>
  <c r="AI78" i="4"/>
  <c r="AI77" i="4"/>
  <c r="W78" i="4"/>
  <c r="W77" i="4"/>
  <c r="T78" i="4"/>
  <c r="T77" i="4"/>
  <c r="AL78" i="4"/>
  <c r="AL77" i="4"/>
  <c r="N78" i="4"/>
  <c r="N77" i="4"/>
  <c r="E78" i="4"/>
  <c r="AF78" i="4"/>
  <c r="AF77" i="4"/>
  <c r="Q77" i="4"/>
  <c r="Q78" i="4"/>
  <c r="AC78" i="4"/>
  <c r="AC77" i="4"/>
  <c r="H78" i="4"/>
  <c r="H77" i="4"/>
  <c r="AN17" i="2"/>
  <c r="AN16" i="2"/>
  <c r="AN18" i="2"/>
  <c r="AH18" i="2"/>
  <c r="AN19" i="2"/>
  <c r="AN20" i="2"/>
  <c r="CB17" i="2"/>
  <c r="AR19" i="2"/>
  <c r="R19" i="2"/>
  <c r="BL18" i="2"/>
  <c r="CB18" i="2"/>
  <c r="CB20" i="2"/>
  <c r="BF20" i="2"/>
  <c r="CB16" i="2"/>
  <c r="CB19" i="2"/>
  <c r="AD20" i="2"/>
  <c r="AF20" i="2"/>
  <c r="CH19" i="2"/>
  <c r="R16" i="2"/>
  <c r="AX16" i="2"/>
  <c r="R17" i="2"/>
  <c r="BV18" i="2"/>
  <c r="BH20" i="2"/>
  <c r="T16" i="2"/>
  <c r="BT17" i="2"/>
  <c r="BL16" i="2"/>
  <c r="AH16" i="2"/>
  <c r="R20" i="2"/>
  <c r="BL17" i="2"/>
  <c r="AH19" i="2"/>
  <c r="R18" i="2"/>
  <c r="BL19" i="2"/>
  <c r="AH17" i="2"/>
  <c r="AT20" i="2"/>
  <c r="BB19" i="2"/>
  <c r="AB16" i="2"/>
  <c r="AH20" i="2"/>
  <c r="AP19" i="2"/>
  <c r="BL20" i="2"/>
  <c r="AP18" i="2"/>
  <c r="Z18" i="2"/>
  <c r="BD17" i="2"/>
  <c r="AP16" i="2"/>
  <c r="BD18" i="2"/>
  <c r="AX19" i="2"/>
  <c r="BD20" i="2"/>
  <c r="AX18" i="2"/>
  <c r="AL18" i="2"/>
  <c r="BX17" i="2"/>
  <c r="BR18" i="2"/>
  <c r="BR19" i="2"/>
  <c r="V20" i="2"/>
  <c r="BB17" i="2"/>
  <c r="BR17" i="2"/>
  <c r="CF19" i="2"/>
  <c r="CD20" i="2"/>
  <c r="BR16" i="2"/>
  <c r="Z16" i="2"/>
  <c r="AB19" i="2"/>
  <c r="T18" i="2"/>
  <c r="CD16" i="2"/>
  <c r="BH17" i="2"/>
  <c r="CF17" i="2"/>
  <c r="AB17" i="2"/>
  <c r="AR17" i="2"/>
  <c r="BJ19" i="2"/>
  <c r="BR20" i="2"/>
  <c r="AX17" i="2"/>
  <c r="V18" i="2"/>
  <c r="CD19" i="2"/>
  <c r="CD17" i="2"/>
  <c r="BJ20" i="2"/>
  <c r="BD16" i="2"/>
  <c r="AX20" i="2"/>
  <c r="V19" i="2"/>
  <c r="CD18" i="2"/>
  <c r="BB20" i="2"/>
  <c r="BT16" i="2"/>
  <c r="AD19" i="2"/>
  <c r="P20" i="2"/>
  <c r="BH16" i="2"/>
  <c r="AR20" i="2"/>
  <c r="BJ17" i="2"/>
  <c r="V16" i="2"/>
  <c r="BB18" i="2"/>
  <c r="AJ16" i="2"/>
  <c r="CH20" i="2"/>
  <c r="BN16" i="2"/>
  <c r="AF17" i="2"/>
  <c r="CF20" i="2"/>
  <c r="BB16" i="2"/>
  <c r="BD19" i="2"/>
  <c r="CF18" i="2"/>
  <c r="AB20" i="2"/>
  <c r="BJ18" i="2"/>
  <c r="V17" i="2"/>
  <c r="AP17" i="2"/>
  <c r="AL19" i="2"/>
  <c r="AB18" i="2"/>
  <c r="BX16" i="2"/>
  <c r="P17" i="2"/>
  <c r="BT20" i="2"/>
  <c r="BX18" i="2"/>
  <c r="BV19" i="2"/>
  <c r="AD16" i="2"/>
  <c r="BN19" i="2"/>
  <c r="T20" i="2"/>
  <c r="BZ17" i="2"/>
  <c r="AF16" i="2"/>
  <c r="BX19" i="2"/>
  <c r="BV16" i="2"/>
  <c r="BN18" i="2"/>
  <c r="AF18" i="2"/>
  <c r="AD17" i="2"/>
  <c r="T17" i="2"/>
  <c r="AT17" i="2"/>
  <c r="CF16" i="2"/>
  <c r="BT19" i="2"/>
  <c r="BX20" i="2"/>
  <c r="P16" i="2"/>
  <c r="BV17" i="2"/>
  <c r="X18" i="2"/>
  <c r="BV20" i="2"/>
  <c r="AJ20" i="2"/>
  <c r="T19" i="2"/>
  <c r="BN17" i="2"/>
  <c r="AF19" i="2"/>
  <c r="AD18" i="2"/>
  <c r="AT16" i="2"/>
  <c r="BT18" i="2"/>
  <c r="P19" i="2"/>
  <c r="P18" i="2"/>
  <c r="X16" i="2"/>
  <c r="BN20" i="2"/>
  <c r="AL20" i="2"/>
  <c r="Z19" i="2"/>
  <c r="AJ19" i="2"/>
  <c r="AJ18" i="2"/>
  <c r="AT18" i="2"/>
  <c r="AR16" i="2"/>
  <c r="BZ19" i="2"/>
  <c r="BP19" i="2"/>
  <c r="AR18" i="2"/>
  <c r="BH18" i="2"/>
  <c r="BF19" i="2"/>
  <c r="Z20" i="2"/>
  <c r="BZ20" i="2"/>
  <c r="BP18" i="2"/>
  <c r="X20" i="2"/>
  <c r="CH18" i="2"/>
  <c r="Z17" i="2"/>
  <c r="AJ17" i="2"/>
  <c r="BZ16" i="2"/>
  <c r="BP16" i="2"/>
  <c r="X17" i="2"/>
  <c r="BJ16" i="2"/>
  <c r="CH16" i="2"/>
  <c r="AP20" i="2"/>
  <c r="BH19" i="2"/>
  <c r="AT19" i="2"/>
  <c r="AL17" i="2"/>
  <c r="BP20" i="2"/>
  <c r="X19" i="2"/>
  <c r="CH17" i="2"/>
  <c r="BZ18" i="2"/>
  <c r="BP17" i="2"/>
  <c r="AL16" i="2"/>
  <c r="J16" i="2"/>
  <c r="J18" i="2"/>
  <c r="BF16" i="2"/>
  <c r="BF17" i="2"/>
  <c r="BF18" i="2"/>
  <c r="L20" i="2"/>
  <c r="FT22" i="2"/>
  <c r="FT23" i="2" s="1"/>
  <c r="FT24" i="2" s="1"/>
  <c r="J17" i="2"/>
  <c r="J19" i="2"/>
  <c r="J20" i="2"/>
  <c r="GH22" i="2"/>
  <c r="GH23" i="2" s="1"/>
  <c r="GH24" i="2" s="1"/>
  <c r="FH22" i="2"/>
  <c r="FH23" i="2" s="1"/>
  <c r="FH24" i="2" s="1"/>
  <c r="CP22" i="2"/>
  <c r="CP23" i="2" s="1"/>
  <c r="CP24" i="2" s="1"/>
  <c r="DN22" i="2"/>
  <c r="DN23" i="2" s="1"/>
  <c r="DN24" i="2" s="1"/>
  <c r="N19" i="2"/>
  <c r="HH22" i="2"/>
  <c r="HH23" i="2" s="1"/>
  <c r="HH24" i="2" s="1"/>
  <c r="EZ22" i="2"/>
  <c r="EZ23" i="2" s="1"/>
  <c r="EZ24" i="2" s="1"/>
  <c r="EX22" i="2"/>
  <c r="EX23" i="2" s="1"/>
  <c r="EX24" i="2" s="1"/>
  <c r="GX22" i="2"/>
  <c r="GX23" i="2" s="1"/>
  <c r="GX24" i="2" s="1"/>
  <c r="L16" i="2"/>
  <c r="CN22" i="2"/>
  <c r="CN23" i="2" s="1"/>
  <c r="CN24" i="2" s="1"/>
  <c r="L17" i="2"/>
  <c r="DV22" i="2"/>
  <c r="DV23" i="2" s="1"/>
  <c r="DV24" i="2" s="1"/>
  <c r="GD22" i="2"/>
  <c r="GD23" i="2" s="1"/>
  <c r="GD24" i="2" s="1"/>
  <c r="DX22" i="2"/>
  <c r="DX23" i="2" s="1"/>
  <c r="DX24" i="2" s="1"/>
  <c r="FN22" i="2"/>
  <c r="FN23" i="2" s="1"/>
  <c r="FN24" i="2" s="1"/>
  <c r="CJ22" i="2"/>
  <c r="CJ23" i="2" s="1"/>
  <c r="CJ24" i="2" s="1"/>
  <c r="N20" i="2"/>
  <c r="FV22" i="2"/>
  <c r="FV23" i="2" s="1"/>
  <c r="FV24" i="2" s="1"/>
  <c r="GJ22" i="2"/>
  <c r="GJ23" i="2" s="1"/>
  <c r="GJ24" i="2" s="1"/>
  <c r="HB22" i="2"/>
  <c r="HB23" i="2" s="1"/>
  <c r="HB24" i="2" s="1"/>
  <c r="AZ22" i="2"/>
  <c r="AZ23" i="2" s="1"/>
  <c r="AZ24" i="2" s="1"/>
  <c r="FX22" i="2"/>
  <c r="FX23" i="2" s="1"/>
  <c r="FX24" i="2" s="1"/>
  <c r="DP22" i="2"/>
  <c r="DP23" i="2" s="1"/>
  <c r="DP24" i="2" s="1"/>
  <c r="GV22" i="2"/>
  <c r="GV23" i="2" s="1"/>
  <c r="GV24" i="2" s="1"/>
  <c r="EP22" i="2"/>
  <c r="EP23" i="2" s="1"/>
  <c r="EP24" i="2" s="1"/>
  <c r="FF22" i="2"/>
  <c r="FF23" i="2" s="1"/>
  <c r="FF24" i="2" s="1"/>
  <c r="EJ22" i="2"/>
  <c r="EJ23" i="2" s="1"/>
  <c r="EJ24" i="2" s="1"/>
  <c r="DF22" i="2"/>
  <c r="DF23" i="2" s="1"/>
  <c r="DF24" i="2" s="1"/>
  <c r="AV22" i="2"/>
  <c r="AV23" i="2" s="1"/>
  <c r="AV24" i="2" s="1"/>
  <c r="CL22" i="2"/>
  <c r="CL23" i="2" s="1"/>
  <c r="CL24" i="2" s="1"/>
  <c r="N17" i="2"/>
  <c r="L18" i="2"/>
  <c r="EL22" i="2"/>
  <c r="EL23" i="2" s="1"/>
  <c r="EL24" i="2" s="1"/>
  <c r="GT22" i="2"/>
  <c r="GT23" i="2" s="1"/>
  <c r="GT24" i="2" s="1"/>
  <c r="FP22" i="2"/>
  <c r="FP23" i="2" s="1"/>
  <c r="FP24" i="2" s="1"/>
  <c r="L19" i="2"/>
  <c r="ED22" i="2"/>
  <c r="ED23" i="2" s="1"/>
  <c r="ED24" i="2" s="1"/>
  <c r="HD22" i="2"/>
  <c r="HD23" i="2" s="1"/>
  <c r="HD24" i="2" s="1"/>
  <c r="EN22" i="2"/>
  <c r="EN23" i="2" s="1"/>
  <c r="EN24" i="2" s="1"/>
  <c r="DT22" i="2"/>
  <c r="DT23" i="2" s="1"/>
  <c r="DT24" i="2" s="1"/>
  <c r="N16" i="2"/>
  <c r="GR22" i="2"/>
  <c r="GR23" i="2" s="1"/>
  <c r="GR24" i="2" s="1"/>
  <c r="GP22" i="2"/>
  <c r="GP23" i="2" s="1"/>
  <c r="GP24" i="2" s="1"/>
  <c r="DD22" i="2"/>
  <c r="DD23" i="2" s="1"/>
  <c r="DD24" i="2" s="1"/>
  <c r="HF22" i="2"/>
  <c r="HF23" i="2" s="1"/>
  <c r="HF24" i="2" s="1"/>
  <c r="CT22" i="2"/>
  <c r="CT23" i="2" s="1"/>
  <c r="CT24" i="2" s="1"/>
  <c r="N18" i="2"/>
  <c r="DL22" i="2"/>
  <c r="DL23" i="2" s="1"/>
  <c r="DL24" i="2" s="1"/>
  <c r="DR22" i="2"/>
  <c r="DR23" i="2" s="1"/>
  <c r="DR24" i="2" s="1"/>
  <c r="ET22" i="2"/>
  <c r="ET23" i="2" s="1"/>
  <c r="ET24" i="2" s="1"/>
  <c r="CZ22" i="2"/>
  <c r="CZ23" i="2" s="1"/>
  <c r="CZ24" i="2" s="1"/>
  <c r="DB22" i="2"/>
  <c r="DB23" i="2" s="1"/>
  <c r="DB24" i="2" s="1"/>
  <c r="FZ22" i="2"/>
  <c r="FZ23" i="2" s="1"/>
  <c r="FZ24" i="2" s="1"/>
  <c r="EV22" i="2"/>
  <c r="EV23" i="2" s="1"/>
  <c r="EV24" i="2" s="1"/>
  <c r="ER22" i="2"/>
  <c r="ER23" i="2" s="1"/>
  <c r="ER24" i="2" s="1"/>
  <c r="DJ22" i="2"/>
  <c r="DJ23" i="2" s="1"/>
  <c r="DJ24" i="2" s="1"/>
  <c r="FR22" i="2"/>
  <c r="FR23" i="2" s="1"/>
  <c r="FR24" i="2" s="1"/>
  <c r="EB22" i="2"/>
  <c r="EB23" i="2" s="1"/>
  <c r="EB24" i="2" s="1"/>
  <c r="GL22" i="2"/>
  <c r="GL23" i="2" s="1"/>
  <c r="GL24" i="2" s="1"/>
  <c r="DZ22" i="2"/>
  <c r="DZ23" i="2" s="1"/>
  <c r="DZ24" i="2" s="1"/>
  <c r="FB22" i="2"/>
  <c r="FB23" i="2" s="1"/>
  <c r="FB24" i="2" s="1"/>
  <c r="FJ22" i="2"/>
  <c r="FJ23" i="2" s="1"/>
  <c r="FJ24" i="2" s="1"/>
  <c r="CV22" i="2"/>
  <c r="CV23" i="2" s="1"/>
  <c r="CV24" i="2" s="1"/>
  <c r="GB22" i="2"/>
  <c r="GB23" i="2" s="1"/>
  <c r="GB24" i="2" s="1"/>
  <c r="DH22" i="2"/>
  <c r="DH23" i="2" s="1"/>
  <c r="DH24" i="2" s="1"/>
  <c r="CR22" i="2"/>
  <c r="CR23" i="2" s="1"/>
  <c r="CR24" i="2" s="1"/>
  <c r="GN22" i="2"/>
  <c r="GN23" i="2" s="1"/>
  <c r="GN24" i="2" s="1"/>
  <c r="EH22" i="2"/>
  <c r="EH23" i="2" s="1"/>
  <c r="EH24" i="2" s="1"/>
  <c r="EF22" i="2"/>
  <c r="EF23" i="2" s="1"/>
  <c r="EF24" i="2" s="1"/>
  <c r="GF22" i="2"/>
  <c r="GF23" i="2" s="1"/>
  <c r="GF24" i="2" s="1"/>
  <c r="FL22" i="2"/>
  <c r="FL23" i="2" s="1"/>
  <c r="FL24" i="2" s="1"/>
  <c r="FD22" i="2"/>
  <c r="FD23" i="2" s="1"/>
  <c r="FD24" i="2" s="1"/>
  <c r="GZ22" i="2"/>
  <c r="GZ23" i="2" s="1"/>
  <c r="GZ24" i="2" s="1"/>
  <c r="CX22" i="2"/>
  <c r="CX23" i="2" s="1"/>
  <c r="CX24" i="2" s="1"/>
  <c r="E77" i="4"/>
  <c r="K79" i="4" l="1"/>
  <c r="K80" i="4" s="1"/>
  <c r="N79" i="4"/>
  <c r="N80" i="4" s="1"/>
  <c r="AC79" i="4"/>
  <c r="AC80" i="4" s="1"/>
  <c r="AL79" i="4"/>
  <c r="AL80" i="4" s="1"/>
  <c r="W79" i="4"/>
  <c r="W80" i="4" s="1"/>
  <c r="H79" i="4"/>
  <c r="H80" i="4" s="1"/>
  <c r="AI79" i="4"/>
  <c r="AI80" i="4" s="1"/>
  <c r="Q79" i="4"/>
  <c r="Q80" i="4" s="1"/>
  <c r="T79" i="4"/>
  <c r="T80" i="4" s="1"/>
  <c r="Z79" i="4"/>
  <c r="Z80" i="4" s="1"/>
  <c r="AF79" i="4"/>
  <c r="AF80" i="4" s="1"/>
  <c r="AN22" i="2"/>
  <c r="AN23" i="2" s="1"/>
  <c r="AN24" i="2" s="1"/>
  <c r="CB22" i="2"/>
  <c r="CB23" i="2" s="1"/>
  <c r="CB24" i="2" s="1"/>
  <c r="BL22" i="2"/>
  <c r="BL23" i="2" s="1"/>
  <c r="BL24" i="2" s="1"/>
  <c r="R22" i="2"/>
  <c r="R23" i="2" s="1"/>
  <c r="R24" i="2" s="1"/>
  <c r="AH22" i="2"/>
  <c r="AH23" i="2" s="1"/>
  <c r="AH24" i="2" s="1"/>
  <c r="V22" i="2"/>
  <c r="V23" i="2" s="1"/>
  <c r="V24" i="2" s="1"/>
  <c r="AB22" i="2"/>
  <c r="AB23" i="2" s="1"/>
  <c r="AB24" i="2" s="1"/>
  <c r="CD22" i="2"/>
  <c r="CD23" i="2" s="1"/>
  <c r="CD24" i="2" s="1"/>
  <c r="BX22" i="2"/>
  <c r="BX23" i="2" s="1"/>
  <c r="BX24" i="2" s="1"/>
  <c r="BR22" i="2"/>
  <c r="BR23" i="2" s="1"/>
  <c r="BR24" i="2" s="1"/>
  <c r="BB22" i="2"/>
  <c r="BB23" i="2" s="1"/>
  <c r="BB24" i="2" s="1"/>
  <c r="T22" i="2"/>
  <c r="T23" i="2" s="1"/>
  <c r="T24" i="2" s="1"/>
  <c r="CF22" i="2"/>
  <c r="CF23" i="2" s="1"/>
  <c r="CF24" i="2" s="1"/>
  <c r="BD22" i="2"/>
  <c r="BD23" i="2" s="1"/>
  <c r="BD24" i="2" s="1"/>
  <c r="AR22" i="2"/>
  <c r="AR23" i="2" s="1"/>
  <c r="AR24" i="2" s="1"/>
  <c r="BJ22" i="2"/>
  <c r="BJ23" i="2" s="1"/>
  <c r="BJ24" i="2" s="1"/>
  <c r="AX22" i="2"/>
  <c r="AX23" i="2" s="1"/>
  <c r="AX24" i="2" s="1"/>
  <c r="AP22" i="2"/>
  <c r="AP23" i="2" s="1"/>
  <c r="AP24" i="2" s="1"/>
  <c r="BT22" i="2"/>
  <c r="BT23" i="2" s="1"/>
  <c r="BT24" i="2" s="1"/>
  <c r="BV22" i="2"/>
  <c r="BV23" i="2" s="1"/>
  <c r="BV24" i="2" s="1"/>
  <c r="AF22" i="2"/>
  <c r="AF23" i="2" s="1"/>
  <c r="AF24" i="2" s="1"/>
  <c r="AT22" i="2"/>
  <c r="AT23" i="2" s="1"/>
  <c r="AT24" i="2" s="1"/>
  <c r="AD22" i="2"/>
  <c r="AD23" i="2" s="1"/>
  <c r="AD24" i="2" s="1"/>
  <c r="Z22" i="2"/>
  <c r="Z23" i="2" s="1"/>
  <c r="Z24" i="2" s="1"/>
  <c r="P22" i="2"/>
  <c r="P23" i="2" s="1"/>
  <c r="P24" i="2" s="1"/>
  <c r="BN22" i="2"/>
  <c r="BN23" i="2" s="1"/>
  <c r="BN24" i="2" s="1"/>
  <c r="BP22" i="2"/>
  <c r="BP23" i="2" s="1"/>
  <c r="BP24" i="2" s="1"/>
  <c r="BF22" i="2"/>
  <c r="BF23" i="2" s="1"/>
  <c r="BF24" i="2" s="1"/>
  <c r="AJ22" i="2"/>
  <c r="AJ23" i="2" s="1"/>
  <c r="AJ24" i="2" s="1"/>
  <c r="CH22" i="2"/>
  <c r="CH23" i="2" s="1"/>
  <c r="CH24" i="2" s="1"/>
  <c r="BH22" i="2"/>
  <c r="BH23" i="2" s="1"/>
  <c r="BH24" i="2" s="1"/>
  <c r="AL22" i="2"/>
  <c r="AL23" i="2" s="1"/>
  <c r="AL24" i="2" s="1"/>
  <c r="X22" i="2"/>
  <c r="X23" i="2" s="1"/>
  <c r="X24" i="2" s="1"/>
  <c r="BZ22" i="2"/>
  <c r="BZ23" i="2" s="1"/>
  <c r="BZ24" i="2" s="1"/>
  <c r="J22" i="2"/>
  <c r="J23" i="2" s="1"/>
  <c r="J24" i="2" s="1"/>
  <c r="N22" i="2"/>
  <c r="N23" i="2" s="1"/>
  <c r="N24" i="2" s="1"/>
  <c r="L22" i="2"/>
  <c r="L23" i="2" s="1"/>
  <c r="L24" i="2" s="1"/>
  <c r="E79" i="4"/>
  <c r="E80" i="4" s="1"/>
  <c r="H24" i="2" l="1"/>
  <c r="F5" i="1" s="1"/>
  <c r="B80" i="4"/>
  <c r="F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E23" authorId="0" shapeId="0" xr:uid="{30B37751-247E-4448-BE1A-77A7186824D5}">
      <text>
        <r>
          <rPr>
            <b/>
            <sz val="14"/>
            <color indexed="81"/>
            <rFont val="MS P ゴシック"/>
            <family val="3"/>
            <charset val="128"/>
          </rPr>
          <t>リストから選んで入力してください。
週単位、月単位、通期、未達成の順に優先するので最上位の達成状況を入力してください。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<sst xmlns="http://schemas.openxmlformats.org/spreadsheetml/2006/main" count="570" uniqueCount="94">
  <si>
    <t>計画</t>
    <rPh sb="0" eb="2">
      <t>ケイカク</t>
    </rPh>
    <phoneticPr fontId="3"/>
  </si>
  <si>
    <t>日付を入力したら曜日を返す</t>
    <rPh sb="0" eb="2">
      <t>ヒヅケ</t>
    </rPh>
    <rPh sb="3" eb="5">
      <t>ニュウリョク</t>
    </rPh>
    <rPh sb="8" eb="10">
      <t>ヨウビ</t>
    </rPh>
    <rPh sb="11" eb="12">
      <t>カエ</t>
    </rPh>
    <phoneticPr fontId="3"/>
  </si>
  <si>
    <t>入力</t>
    <rPh sb="0" eb="2">
      <t>ニュウリョク</t>
    </rPh>
    <phoneticPr fontId="3"/>
  </si>
  <si>
    <t>出力</t>
    <rPh sb="0" eb="2">
      <t>シュツリョク</t>
    </rPh>
    <phoneticPr fontId="3"/>
  </si>
  <si>
    <t>日付に対しての曜日番号を返す</t>
    <rPh sb="0" eb="2">
      <t>ヒヅケ</t>
    </rPh>
    <rPh sb="3" eb="4">
      <t>タイ</t>
    </rPh>
    <rPh sb="7" eb="9">
      <t>ヨウビ</t>
    </rPh>
    <rPh sb="9" eb="11">
      <t>バンゴウ</t>
    </rPh>
    <rPh sb="12" eb="13">
      <t>カエ</t>
    </rPh>
    <phoneticPr fontId="3"/>
  </si>
  <si>
    <t>月</t>
  </si>
  <si>
    <t>火</t>
  </si>
  <si>
    <t>水</t>
  </si>
  <si>
    <t>木</t>
  </si>
  <si>
    <t>金</t>
  </si>
  <si>
    <t>土</t>
  </si>
  <si>
    <t>日</t>
  </si>
  <si>
    <t>工期日数</t>
    <rPh sb="0" eb="2">
      <t>コウキ</t>
    </rPh>
    <rPh sb="2" eb="4">
      <t>ニッスウ</t>
    </rPh>
    <phoneticPr fontId="3"/>
  </si>
  <si>
    <t>計算に使用した工期始め　日付</t>
    <rPh sb="0" eb="2">
      <t>ケイサン</t>
    </rPh>
    <rPh sb="3" eb="5">
      <t>シヨウ</t>
    </rPh>
    <rPh sb="7" eb="9">
      <t>コウキ</t>
    </rPh>
    <rPh sb="9" eb="10">
      <t>ハジ</t>
    </rPh>
    <rPh sb="12" eb="14">
      <t>ヒヅケ</t>
    </rPh>
    <phoneticPr fontId="3"/>
  </si>
  <si>
    <t>計算に使用した工期終わり　日付</t>
    <rPh sb="0" eb="2">
      <t>ケイサン</t>
    </rPh>
    <rPh sb="3" eb="5">
      <t>シヨウ</t>
    </rPh>
    <rPh sb="7" eb="9">
      <t>コウキ</t>
    </rPh>
    <rPh sb="9" eb="10">
      <t>オ</t>
    </rPh>
    <rPh sb="13" eb="15">
      <t>ヒヅケ</t>
    </rPh>
    <phoneticPr fontId="3"/>
  </si>
  <si>
    <r>
      <t>曜日番号の条件に応じて</t>
    </r>
    <r>
      <rPr>
        <b/>
        <sz val="8"/>
        <color rgb="FFFF0000"/>
        <rFont val="Yu Gothic"/>
        <family val="3"/>
        <charset val="128"/>
        <scheme val="minor"/>
      </rPr>
      <t>加える</t>
    </r>
    <r>
      <rPr>
        <sz val="8"/>
        <color theme="1"/>
        <rFont val="Yu Gothic"/>
        <family val="3"/>
        <charset val="128"/>
        <scheme val="minor"/>
      </rPr>
      <t>数値を区別する</t>
    </r>
    <rPh sb="0" eb="4">
      <t>ヨウビバンゴウ</t>
    </rPh>
    <rPh sb="5" eb="7">
      <t>ジョウケン</t>
    </rPh>
    <rPh sb="8" eb="9">
      <t>オウ</t>
    </rPh>
    <rPh sb="11" eb="12">
      <t>クワ</t>
    </rPh>
    <rPh sb="14" eb="16">
      <t>スウチ</t>
    </rPh>
    <rPh sb="17" eb="19">
      <t>クベツ</t>
    </rPh>
    <phoneticPr fontId="3"/>
  </si>
  <si>
    <r>
      <t>曜日番号の条件に応じて</t>
    </r>
    <r>
      <rPr>
        <b/>
        <sz val="8"/>
        <color rgb="FFFF0000"/>
        <rFont val="Yu Gothic"/>
        <family val="3"/>
        <charset val="128"/>
        <scheme val="minor"/>
      </rPr>
      <t>減じる</t>
    </r>
    <r>
      <rPr>
        <sz val="8"/>
        <color theme="1"/>
        <rFont val="Yu Gothic"/>
        <family val="3"/>
        <charset val="128"/>
        <scheme val="minor"/>
      </rPr>
      <t>数値を区別する</t>
    </r>
    <rPh sb="0" eb="4">
      <t>ヨウビバンゴウ</t>
    </rPh>
    <rPh sb="5" eb="7">
      <t>ジョウケン</t>
    </rPh>
    <rPh sb="8" eb="9">
      <t>オウ</t>
    </rPh>
    <rPh sb="11" eb="12">
      <t>ゲン</t>
    </rPh>
    <rPh sb="14" eb="16">
      <t>スウチ</t>
    </rPh>
    <rPh sb="17" eb="19">
      <t>クベツ</t>
    </rPh>
    <phoneticPr fontId="3"/>
  </si>
  <si>
    <t>現場閉所</t>
    <phoneticPr fontId="3"/>
  </si>
  <si>
    <t>日付</t>
    <rPh sb="0" eb="2">
      <t>ヒヅケ</t>
    </rPh>
    <phoneticPr fontId="3"/>
  </si>
  <si>
    <t>曜日</t>
    <rPh sb="0" eb="2">
      <t>ヨウビ</t>
    </rPh>
    <phoneticPr fontId="3"/>
  </si>
  <si>
    <t>実績</t>
    <rPh sb="0" eb="2">
      <t>ジッセキ</t>
    </rPh>
    <phoneticPr fontId="3"/>
  </si>
  <si>
    <t>現場閉所の数①</t>
    <rPh sb="5" eb="6">
      <t>カズ</t>
    </rPh>
    <phoneticPr fontId="3"/>
  </si>
  <si>
    <t>夏季休暇の数②</t>
    <rPh sb="0" eb="4">
      <t>カキキュウカ</t>
    </rPh>
    <rPh sb="5" eb="6">
      <t>カズ</t>
    </rPh>
    <phoneticPr fontId="3"/>
  </si>
  <si>
    <t>年末年始の数③</t>
    <rPh sb="0" eb="2">
      <t>ネンマツ</t>
    </rPh>
    <rPh sb="2" eb="4">
      <t>ネンシ</t>
    </rPh>
    <rPh sb="5" eb="6">
      <t>カズ</t>
    </rPh>
    <phoneticPr fontId="3"/>
  </si>
  <si>
    <t>一時中止の数④</t>
    <rPh sb="0" eb="2">
      <t>イチジ</t>
    </rPh>
    <rPh sb="2" eb="4">
      <t>チュウシ</t>
    </rPh>
    <rPh sb="5" eb="6">
      <t>カズ</t>
    </rPh>
    <phoneticPr fontId="3"/>
  </si>
  <si>
    <t>工場製作の数⑤</t>
    <rPh sb="0" eb="2">
      <t>コウジョウ</t>
    </rPh>
    <rPh sb="2" eb="4">
      <t>セイサク</t>
    </rPh>
    <rPh sb="5" eb="6">
      <t>カズ</t>
    </rPh>
    <phoneticPr fontId="3"/>
  </si>
  <si>
    <t>対象外とする日数の計⑦＝②～⑥の和</t>
    <rPh sb="0" eb="3">
      <t>タイショウガイ</t>
    </rPh>
    <rPh sb="6" eb="8">
      <t>ニッスウ</t>
    </rPh>
    <rPh sb="9" eb="10">
      <t>ケイ</t>
    </rPh>
    <rPh sb="16" eb="17">
      <t>ワ</t>
    </rPh>
    <phoneticPr fontId="3"/>
  </si>
  <si>
    <t>その月の日数⑧</t>
    <rPh sb="2" eb="3">
      <t>ツキ</t>
    </rPh>
    <rPh sb="4" eb="6">
      <t>ニッスウ</t>
    </rPh>
    <phoneticPr fontId="3"/>
  </si>
  <si>
    <t>対象とする日数⑨＝⑧－⑦</t>
    <rPh sb="0" eb="2">
      <t>タイショウ</t>
    </rPh>
    <rPh sb="5" eb="7">
      <t>ニッスウ</t>
    </rPh>
    <phoneticPr fontId="3"/>
  </si>
  <si>
    <t>月全体の土、日の数⑩</t>
    <rPh sb="0" eb="1">
      <t>ツキ</t>
    </rPh>
    <rPh sb="1" eb="3">
      <t>ゼンタイ</t>
    </rPh>
    <rPh sb="4" eb="5">
      <t>ド</t>
    </rPh>
    <rPh sb="6" eb="7">
      <t>ニチ</t>
    </rPh>
    <rPh sb="8" eb="9">
      <t>カズ</t>
    </rPh>
    <phoneticPr fontId="3"/>
  </si>
  <si>
    <t>閉所率⑬＝（①／⑨）</t>
    <rPh sb="0" eb="3">
      <t>ヘイショリツ</t>
    </rPh>
    <phoneticPr fontId="3"/>
  </si>
  <si>
    <t>【判定】
対象とする日数⑨が７日以上のときに、
閉所率⑬が28.5％以上
または、現場閉所の数①が
本来休むべき土日の数⑫より多いときに
達成</t>
    <rPh sb="1" eb="3">
      <t>ハンテイ</t>
    </rPh>
    <rPh sb="5" eb="7">
      <t>タイショウ</t>
    </rPh>
    <rPh sb="10" eb="12">
      <t>ニッスウ</t>
    </rPh>
    <rPh sb="15" eb="16">
      <t>ニチ</t>
    </rPh>
    <rPh sb="16" eb="18">
      <t>イジョウ</t>
    </rPh>
    <rPh sb="24" eb="26">
      <t>ヘイショ</t>
    </rPh>
    <rPh sb="26" eb="27">
      <t>リツ</t>
    </rPh>
    <rPh sb="34" eb="36">
      <t>イジョウ</t>
    </rPh>
    <rPh sb="41" eb="45">
      <t>ゲンバヘイショ</t>
    </rPh>
    <rPh sb="46" eb="47">
      <t>カズ</t>
    </rPh>
    <rPh sb="50" eb="53">
      <t>ホンライヤス</t>
    </rPh>
    <rPh sb="56" eb="58">
      <t>ドニチ</t>
    </rPh>
    <rPh sb="59" eb="60">
      <t>カズ</t>
    </rPh>
    <rPh sb="63" eb="64">
      <t>オオ</t>
    </rPh>
    <rPh sb="69" eb="71">
      <t>タッセイ</t>
    </rPh>
    <phoneticPr fontId="3"/>
  </si>
  <si>
    <t>対象期間の日数⑧＝工期日数-⑦</t>
    <rPh sb="0" eb="4">
      <t>タイショウキカン</t>
    </rPh>
    <rPh sb="5" eb="7">
      <t>ニチスウ</t>
    </rPh>
    <rPh sb="9" eb="11">
      <t>コウキ</t>
    </rPh>
    <rPh sb="11" eb="13">
      <t>ニチスウ</t>
    </rPh>
    <phoneticPr fontId="3"/>
  </si>
  <si>
    <t>現場閉所率⑨＝①／⑧</t>
    <rPh sb="0" eb="5">
      <t>ゲンバヘイショリツ</t>
    </rPh>
    <phoneticPr fontId="3"/>
  </si>
  <si>
    <t>工場製作</t>
    <rPh sb="0" eb="2">
      <t>コウジョウ</t>
    </rPh>
    <rPh sb="2" eb="4">
      <t>セイサク</t>
    </rPh>
    <phoneticPr fontId="3"/>
  </si>
  <si>
    <t>判定２（現場閉所の数①が２以上であれば達成）</t>
    <rPh sb="0" eb="2">
      <t>ハンテイ</t>
    </rPh>
    <rPh sb="4" eb="6">
      <t>ゲンバ</t>
    </rPh>
    <rPh sb="6" eb="8">
      <t>ヘイショ</t>
    </rPh>
    <rPh sb="9" eb="10">
      <t>カズ</t>
    </rPh>
    <rPh sb="13" eb="15">
      <t>イジョウ</t>
    </rPh>
    <rPh sb="19" eb="21">
      <t>タッセイ</t>
    </rPh>
    <phoneticPr fontId="3"/>
  </si>
  <si>
    <t>判定１（対象外とする日数の計⑦が１以上であれば判断対象外）</t>
    <rPh sb="0" eb="2">
      <t>ハンテイ</t>
    </rPh>
    <rPh sb="4" eb="7">
      <t>タイショウガイ</t>
    </rPh>
    <rPh sb="10" eb="12">
      <t>ニッスウ</t>
    </rPh>
    <rPh sb="13" eb="14">
      <t>ケイ</t>
    </rPh>
    <rPh sb="17" eb="19">
      <t>イジョウ</t>
    </rPh>
    <rPh sb="23" eb="25">
      <t>ハンダン</t>
    </rPh>
    <rPh sb="25" eb="27">
      <t>タイショウ</t>
    </rPh>
    <rPh sb="27" eb="28">
      <t>ガイ</t>
    </rPh>
    <phoneticPr fontId="3"/>
  </si>
  <si>
    <t>夏季休暇</t>
    <rPh sb="0" eb="4">
      <t>カキキュウカ</t>
    </rPh>
    <phoneticPr fontId="3"/>
  </si>
  <si>
    <t>現場閉所</t>
    <rPh sb="0" eb="4">
      <t>ゲンバヘイショ</t>
    </rPh>
    <phoneticPr fontId="3"/>
  </si>
  <si>
    <t>年末年始</t>
    <rPh sb="0" eb="4">
      <t>ネンマツネンシ</t>
    </rPh>
    <phoneticPr fontId="3"/>
  </si>
  <si>
    <t>一時中止</t>
    <rPh sb="0" eb="4">
      <t>イチジチュウシ</t>
    </rPh>
    <phoneticPr fontId="3"/>
  </si>
  <si>
    <t>工場製作</t>
    <rPh sb="0" eb="2">
      <t>コウジョウ</t>
    </rPh>
    <rPh sb="2" eb="4">
      <t>セイサク</t>
    </rPh>
    <phoneticPr fontId="3"/>
  </si>
  <si>
    <t>工事名</t>
    <rPh sb="0" eb="3">
      <t>コウジメイ</t>
    </rPh>
    <phoneticPr fontId="3"/>
  </si>
  <si>
    <t>株式会社○○建設</t>
    <rPh sb="0" eb="4">
      <t>カブシキカイシャ</t>
    </rPh>
    <rPh sb="6" eb="8">
      <t>ケンセツ</t>
    </rPh>
    <phoneticPr fontId="3"/>
  </si>
  <si>
    <t>【判定】現場閉所率⑨が28.5％以上の時に達成</t>
    <rPh sb="1" eb="3">
      <t>ハンテイ</t>
    </rPh>
    <rPh sb="4" eb="6">
      <t>ゲンバ</t>
    </rPh>
    <rPh sb="6" eb="9">
      <t>ヘイショリツ</t>
    </rPh>
    <rPh sb="16" eb="18">
      <t>イジョウ</t>
    </rPh>
    <rPh sb="19" eb="20">
      <t>トキ</t>
    </rPh>
    <rPh sb="21" eb="23">
      <t>タッセイ</t>
    </rPh>
    <phoneticPr fontId="3"/>
  </si>
  <si>
    <t>受注者</t>
    <rPh sb="0" eb="3">
      <t>ジュチュウシャ</t>
    </rPh>
    <phoneticPr fontId="15"/>
  </si>
  <si>
    <t>工事名</t>
    <rPh sb="0" eb="3">
      <t>コウジメイ</t>
    </rPh>
    <phoneticPr fontId="15"/>
  </si>
  <si>
    <t>～</t>
    <phoneticPr fontId="15"/>
  </si>
  <si>
    <t>契　約　工　期</t>
    <rPh sb="0" eb="1">
      <t>チギリ</t>
    </rPh>
    <rPh sb="2" eb="3">
      <t>ヤク</t>
    </rPh>
    <rPh sb="4" eb="5">
      <t>コウ</t>
    </rPh>
    <rPh sb="6" eb="7">
      <t>キ</t>
    </rPh>
    <phoneticPr fontId="15"/>
  </si>
  <si>
    <t>週休２日の実績</t>
    <rPh sb="0" eb="2">
      <t>シュウキュウ</t>
    </rPh>
    <rPh sb="3" eb="4">
      <t>ニチ</t>
    </rPh>
    <rPh sb="5" eb="7">
      <t>ジッセキ</t>
    </rPh>
    <phoneticPr fontId="15"/>
  </si>
  <si>
    <t>夏季休暇
（最大3日/年）</t>
    <rPh sb="0" eb="4">
      <t>カキキュウカ</t>
    </rPh>
    <rPh sb="6" eb="8">
      <t>サイダイ</t>
    </rPh>
    <rPh sb="9" eb="10">
      <t>ニチ</t>
    </rPh>
    <rPh sb="10" eb="12">
      <t>･ネン</t>
    </rPh>
    <phoneticPr fontId="3"/>
  </si>
  <si>
    <t>年末年始
（最大6日/年）</t>
    <rPh sb="0" eb="4">
      <t>ネンマツネンシ</t>
    </rPh>
    <rPh sb="6" eb="8">
      <t>サイダイ</t>
    </rPh>
    <rPh sb="9" eb="10">
      <t>ニチ</t>
    </rPh>
    <rPh sb="11" eb="12">
      <t>ネン</t>
    </rPh>
    <phoneticPr fontId="3"/>
  </si>
  <si>
    <t>休日取得　計画・実績表</t>
    <rPh sb="0" eb="2">
      <t>キュウジツ</t>
    </rPh>
    <rPh sb="2" eb="4">
      <t>シュトク</t>
    </rPh>
    <rPh sb="5" eb="7">
      <t>ケイカク</t>
    </rPh>
    <rPh sb="8" eb="10">
      <t>ジッセキ</t>
    </rPh>
    <rPh sb="10" eb="11">
      <t>ヒョウ</t>
    </rPh>
    <phoneticPr fontId="3"/>
  </si>
  <si>
    <t>【令和８年４月版】</t>
    <rPh sb="1" eb="3">
      <t>レイワ</t>
    </rPh>
    <rPh sb="4" eb="5">
      <t>ネン</t>
    </rPh>
    <rPh sb="6" eb="7">
      <t>ガツ</t>
    </rPh>
    <rPh sb="7" eb="8">
      <t>バン</t>
    </rPh>
    <phoneticPr fontId="3"/>
  </si>
  <si>
    <t>山田太郎</t>
    <rPh sb="0" eb="2">
      <t>ヤマダ</t>
    </rPh>
    <rPh sb="2" eb="4">
      <t>タロウ</t>
    </rPh>
    <phoneticPr fontId="3"/>
  </si>
  <si>
    <t>現場閉所</t>
    <rPh sb="0" eb="4">
      <t>ゲンバヘイショ</t>
    </rPh>
    <phoneticPr fontId="3"/>
  </si>
  <si>
    <t>受注者
（交替制の場合は
下段に氏名）</t>
    <rPh sb="0" eb="3">
      <t>ジュチュウシャ</t>
    </rPh>
    <rPh sb="5" eb="8">
      <t>コウタイセイ</t>
    </rPh>
    <rPh sb="9" eb="11">
      <t>バアイ</t>
    </rPh>
    <rPh sb="13" eb="15">
      <t>ゲダン</t>
    </rPh>
    <rPh sb="16" eb="18">
      <t>シメイ</t>
    </rPh>
    <phoneticPr fontId="3"/>
  </si>
  <si>
    <t>本来休むべき土日の数⑫＝⑩-⑪</t>
    <rPh sb="0" eb="2">
      <t>ホンライ</t>
    </rPh>
    <rPh sb="2" eb="3">
      <t>ヤス</t>
    </rPh>
    <rPh sb="6" eb="8">
      <t>ドニチ</t>
    </rPh>
    <rPh sb="9" eb="10">
      <t>カズ</t>
    </rPh>
    <phoneticPr fontId="3"/>
  </si>
  <si>
    <t>現場閉所</t>
    <rPh sb="0" eb="2">
      <t>ゲンバ</t>
    </rPh>
    <rPh sb="2" eb="4">
      <t>ヘイショ</t>
    </rPh>
    <phoneticPr fontId="3"/>
  </si>
  <si>
    <t>現場閉所/交替制</t>
    <rPh sb="0" eb="4">
      <t>ゲンバヘイショ</t>
    </rPh>
    <rPh sb="5" eb="8">
      <t>コウタイセイ</t>
    </rPh>
    <phoneticPr fontId="3"/>
  </si>
  <si>
    <t>交替制</t>
    <rPh sb="0" eb="3">
      <t>コウタイセイ</t>
    </rPh>
    <phoneticPr fontId="3"/>
  </si>
  <si>
    <t>契約工期（始）</t>
    <rPh sb="0" eb="2">
      <t>ケイヤク</t>
    </rPh>
    <rPh sb="2" eb="4">
      <t>コウキ</t>
    </rPh>
    <rPh sb="5" eb="6">
      <t>ハジ</t>
    </rPh>
    <phoneticPr fontId="3"/>
  </si>
  <si>
    <t>契約工期（終）</t>
    <rPh sb="0" eb="4">
      <t>ケイヤクコウキ</t>
    </rPh>
    <rPh sb="5" eb="6">
      <t>オ</t>
    </rPh>
    <phoneticPr fontId="3"/>
  </si>
  <si>
    <t>週単位</t>
    <rPh sb="0" eb="3">
      <t>シュウタンイ</t>
    </rPh>
    <phoneticPr fontId="3"/>
  </si>
  <si>
    <t>月単位</t>
    <rPh sb="0" eb="3">
      <t>ツキタンイ</t>
    </rPh>
    <phoneticPr fontId="3"/>
  </si>
  <si>
    <t>通期</t>
    <rPh sb="0" eb="2">
      <t>ツウキ</t>
    </rPh>
    <phoneticPr fontId="3"/>
  </si>
  <si>
    <t>達成状況（実績）</t>
    <rPh sb="0" eb="4">
      <t>タッセイジョウキョウ</t>
    </rPh>
    <rPh sb="5" eb="7">
      <t>ジッセキ</t>
    </rPh>
    <phoneticPr fontId="3"/>
  </si>
  <si>
    <t>週単位　達成</t>
    <rPh sb="0" eb="3">
      <t>シュウタンイ</t>
    </rPh>
    <rPh sb="4" eb="6">
      <t>タッセイ</t>
    </rPh>
    <phoneticPr fontId="3"/>
  </si>
  <si>
    <t>月単位　達成</t>
    <rPh sb="0" eb="3">
      <t>ツキタンイ</t>
    </rPh>
    <rPh sb="4" eb="6">
      <t>タッセイ</t>
    </rPh>
    <phoneticPr fontId="3"/>
  </si>
  <si>
    <t>通期　　達成</t>
    <rPh sb="0" eb="2">
      <t>ツウキ</t>
    </rPh>
    <rPh sb="4" eb="6">
      <t>タッセイ</t>
    </rPh>
    <phoneticPr fontId="3"/>
  </si>
  <si>
    <t>未達成</t>
    <rPh sb="0" eb="3">
      <t>ミタッセイ</t>
    </rPh>
    <phoneticPr fontId="3"/>
  </si>
  <si>
    <t>令和　　年　　月　　日</t>
    <rPh sb="0" eb="2">
      <t>レイワ</t>
    </rPh>
    <rPh sb="4" eb="5">
      <t>ネン</t>
    </rPh>
    <rPh sb="7" eb="8">
      <t>ガツ</t>
    </rPh>
    <rPh sb="10" eb="11">
      <t>ニチ</t>
    </rPh>
    <phoneticPr fontId="3"/>
  </si>
  <si>
    <t>北九州市長　様</t>
    <rPh sb="0" eb="5">
      <t>キタキュウシュウシチョウ</t>
    </rPh>
    <rPh sb="6" eb="7">
      <t>サマ</t>
    </rPh>
    <phoneticPr fontId="15"/>
  </si>
  <si>
    <t>休日等の詳細につきましては、別に提出の休日取得計画・実績表によります。</t>
    <rPh sb="0" eb="2">
      <t>キュウジツ</t>
    </rPh>
    <rPh sb="2" eb="3">
      <t>ナド</t>
    </rPh>
    <rPh sb="4" eb="6">
      <t>ショウサイ</t>
    </rPh>
    <rPh sb="14" eb="15">
      <t>ベツ</t>
    </rPh>
    <rPh sb="16" eb="18">
      <t>テイシュツ</t>
    </rPh>
    <rPh sb="19" eb="21">
      <t>キュウジツ</t>
    </rPh>
    <rPh sb="21" eb="23">
      <t>シュトク</t>
    </rPh>
    <rPh sb="23" eb="25">
      <t>ケイカク</t>
    </rPh>
    <rPh sb="26" eb="28">
      <t>ジッセキ</t>
    </rPh>
    <rPh sb="28" eb="29">
      <t>ヒョウ</t>
    </rPh>
    <phoneticPr fontId="3"/>
  </si>
  <si>
    <t>土日に対象外の②～⑤がある日の数⑪</t>
    <rPh sb="0" eb="1">
      <t>ド</t>
    </rPh>
    <rPh sb="1" eb="2">
      <t>ニチ</t>
    </rPh>
    <rPh sb="3" eb="6">
      <t>タイショウガイ</t>
    </rPh>
    <rPh sb="13" eb="14">
      <t>ヒ</t>
    </rPh>
    <rPh sb="15" eb="16">
      <t>カズ</t>
    </rPh>
    <phoneticPr fontId="3"/>
  </si>
  <si>
    <t>週休２日実施証明書発行申出書</t>
    <rPh sb="0" eb="2">
      <t>シュウキュウ</t>
    </rPh>
    <rPh sb="3" eb="4">
      <t>ニチ</t>
    </rPh>
    <rPh sb="4" eb="6">
      <t>ジッシ</t>
    </rPh>
    <rPh sb="6" eb="9">
      <t>ショウメイショ</t>
    </rPh>
    <rPh sb="9" eb="11">
      <t>ハッコウ</t>
    </rPh>
    <rPh sb="11" eb="14">
      <t>モウシデショ</t>
    </rPh>
    <phoneticPr fontId="15"/>
  </si>
  <si>
    <t>下記対象工事について、週休２日実施証明書の発行を申し出ます。</t>
    <rPh sb="0" eb="2">
      <t>カキ</t>
    </rPh>
    <rPh sb="2" eb="4">
      <t>タイショウ</t>
    </rPh>
    <rPh sb="4" eb="6">
      <t>コウジ</t>
    </rPh>
    <rPh sb="11" eb="13">
      <t>シュウキュウ</t>
    </rPh>
    <rPh sb="14" eb="15">
      <t>ニチ</t>
    </rPh>
    <rPh sb="15" eb="17">
      <t>ジッシ</t>
    </rPh>
    <rPh sb="17" eb="20">
      <t>ショウメイショ</t>
    </rPh>
    <rPh sb="21" eb="23">
      <t>ハッコウ</t>
    </rPh>
    <rPh sb="24" eb="25">
      <t>モウ</t>
    </rPh>
    <rPh sb="26" eb="27">
      <t>デ</t>
    </rPh>
    <phoneticPr fontId="15"/>
  </si>
  <si>
    <t>工　期</t>
    <rPh sb="0" eb="1">
      <t>コウ</t>
    </rPh>
    <rPh sb="2" eb="3">
      <t>キ</t>
    </rPh>
    <phoneticPr fontId="15"/>
  </si>
  <si>
    <t>令和　年　月　日</t>
    <rPh sb="0" eb="2">
      <t>レイワ</t>
    </rPh>
    <rPh sb="3" eb="4">
      <t>ネン</t>
    </rPh>
    <rPh sb="5" eb="6">
      <t>ガツ</t>
    </rPh>
    <rPh sb="7" eb="8">
      <t>ニチ</t>
    </rPh>
    <phoneticPr fontId="3"/>
  </si>
  <si>
    <t>○○修繕工事</t>
    <rPh sb="2" eb="4">
      <t>シュウゼン</t>
    </rPh>
    <rPh sb="4" eb="6">
      <t>コウジ</t>
    </rPh>
    <phoneticPr fontId="3"/>
  </si>
  <si>
    <t>災害その他</t>
    <rPh sb="0" eb="2">
      <t>サイガイ</t>
    </rPh>
    <rPh sb="4" eb="5">
      <t>タ</t>
    </rPh>
    <phoneticPr fontId="3"/>
  </si>
  <si>
    <t>災害その他の数⑥</t>
    <rPh sb="0" eb="2">
      <t>サイガイ</t>
    </rPh>
    <rPh sb="4" eb="5">
      <t>タ</t>
    </rPh>
    <rPh sb="6" eb="7">
      <t>カズ</t>
    </rPh>
    <phoneticPr fontId="3"/>
  </si>
  <si>
    <t>対象期間始期（契約の翌日）</t>
    <rPh sb="0" eb="4">
      <t>タイショウキカン</t>
    </rPh>
    <rPh sb="4" eb="6">
      <t>シキ</t>
    </rPh>
    <rPh sb="7" eb="9">
      <t>ケイヤク</t>
    </rPh>
    <rPh sb="10" eb="12">
      <t>ヨクジツ</t>
    </rPh>
    <phoneticPr fontId="3"/>
  </si>
  <si>
    <t>対象期間終期（完成届の完成日）</t>
    <rPh sb="0" eb="6">
      <t>タイショウキカンシュウキ</t>
    </rPh>
    <rPh sb="7" eb="10">
      <t>カンセイトドケ</t>
    </rPh>
    <rPh sb="11" eb="14">
      <t>カンセイビ</t>
    </rPh>
    <phoneticPr fontId="3"/>
  </si>
  <si>
    <t>対象期間始期（契約の翌日）</t>
    <rPh sb="0" eb="2">
      <t>タイショウ</t>
    </rPh>
    <rPh sb="2" eb="4">
      <t>キカン</t>
    </rPh>
    <rPh sb="4" eb="6">
      <t>シキ</t>
    </rPh>
    <rPh sb="7" eb="9">
      <t>ケイヤク</t>
    </rPh>
    <rPh sb="10" eb="12">
      <t>ヨクジツ</t>
    </rPh>
    <phoneticPr fontId="3"/>
  </si>
  <si>
    <t>対象期間終期（完成届の完成日）</t>
    <rPh sb="0" eb="2">
      <t>タイショウ</t>
    </rPh>
    <rPh sb="2" eb="4">
      <t>キカン</t>
    </rPh>
    <rPh sb="4" eb="6">
      <t>シュウキ</t>
    </rPh>
    <rPh sb="7" eb="9">
      <t>カンセイ</t>
    </rPh>
    <rPh sb="9" eb="10">
      <t>トドケ</t>
    </rPh>
    <rPh sb="11" eb="13">
      <t>カンセイ</t>
    </rPh>
    <rPh sb="13" eb="14">
      <t>ビ</t>
    </rPh>
    <phoneticPr fontId="3"/>
  </si>
  <si>
    <t>対象期間日数</t>
    <rPh sb="0" eb="2">
      <t>タイショウ</t>
    </rPh>
    <rPh sb="2" eb="4">
      <t>キカン</t>
    </rPh>
    <rPh sb="4" eb="6">
      <t>ニッスウ</t>
    </rPh>
    <phoneticPr fontId="3"/>
  </si>
  <si>
    <t>判定期間　始期</t>
    <rPh sb="0" eb="2">
      <t>ハンテイ</t>
    </rPh>
    <rPh sb="2" eb="4">
      <t>キカン</t>
    </rPh>
    <rPh sb="5" eb="7">
      <t>シキ</t>
    </rPh>
    <phoneticPr fontId="3"/>
  </si>
  <si>
    <t>判定期間　終期</t>
    <rPh sb="0" eb="4">
      <t>ハンテイキカン</t>
    </rPh>
    <rPh sb="5" eb="7">
      <t>シュウキ</t>
    </rPh>
    <phoneticPr fontId="3"/>
  </si>
  <si>
    <t>判定期間日数</t>
    <rPh sb="0" eb="4">
      <t>ハンテイキカン</t>
    </rPh>
    <rPh sb="4" eb="6">
      <t>ニッスウ</t>
    </rPh>
    <phoneticPr fontId="3"/>
  </si>
  <si>
    <t>災害その他の数⑥</t>
    <rPh sb="0" eb="2">
      <t>サイガイ</t>
    </rPh>
    <rPh sb="4" eb="5">
      <t>タ</t>
    </rPh>
    <rPh sb="6" eb="7">
      <t>カズ</t>
    </rPh>
    <phoneticPr fontId="3"/>
  </si>
  <si>
    <t>週休２日試行工事　実績報告書</t>
    <rPh sb="0" eb="2">
      <t>シュウキュウ</t>
    </rPh>
    <rPh sb="3" eb="4">
      <t>ニチ</t>
    </rPh>
    <rPh sb="4" eb="6">
      <t>シコウ</t>
    </rPh>
    <rPh sb="6" eb="8">
      <t>コウジ</t>
    </rPh>
    <rPh sb="9" eb="11">
      <t>ジッセキ</t>
    </rPh>
    <rPh sb="11" eb="14">
      <t>ホウコクショ</t>
    </rPh>
    <phoneticPr fontId="15"/>
  </si>
  <si>
    <t>下記対象工事の週休２日試行工事の実績について、次のとおり報告します。</t>
    <rPh sb="0" eb="2">
      <t>カキ</t>
    </rPh>
    <rPh sb="2" eb="4">
      <t>タイショウ</t>
    </rPh>
    <rPh sb="4" eb="6">
      <t>コウジ</t>
    </rPh>
    <rPh sb="7" eb="9">
      <t>シュウキュウ</t>
    </rPh>
    <rPh sb="10" eb="11">
      <t>ニチ</t>
    </rPh>
    <rPh sb="11" eb="13">
      <t>シコウ</t>
    </rPh>
    <rPh sb="13" eb="15">
      <t>コウジ</t>
    </rPh>
    <rPh sb="16" eb="18">
      <t>ジッセキ</t>
    </rPh>
    <rPh sb="23" eb="24">
      <t>ツギ</t>
    </rPh>
    <rPh sb="28" eb="30">
      <t>ホウコク</t>
    </rPh>
    <phoneticPr fontId="15"/>
  </si>
  <si>
    <t>現場閉所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</si>
</sst>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yyyy&quot;年&quot;m&quot;月&quot;;@"/>
    <numFmt numFmtId="178" formatCode="0.0%"/>
    <numFmt numFmtId="179" formatCode="[$-411]ggge&quot;年&quot;m&quot;月&quot;d&quot;日&quot;;@"/>
  </numFmts>
  <fonts count="22">
    <font>
      <sz val="11"/>
      <color theme="1"/>
      <name val="Yu Gothic"/>
      <family val="2"/>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11"/>
      <color rgb="FFFF0000"/>
      <name val="Yu Gothic"/>
      <family val="2"/>
      <scheme val="minor"/>
    </font>
    <font>
      <sz val="8"/>
      <color theme="1"/>
      <name val="Yu Gothic"/>
      <family val="3"/>
      <charset val="128"/>
      <scheme val="minor"/>
    </font>
    <font>
      <b/>
      <sz val="8"/>
      <color rgb="FFFF0000"/>
      <name val="Yu Gothic"/>
      <family val="3"/>
      <charset val="128"/>
      <scheme val="minor"/>
    </font>
    <font>
      <sz val="11"/>
      <color theme="1"/>
      <name val="Yu Gothic"/>
      <family val="2"/>
      <scheme val="minor"/>
    </font>
    <font>
      <sz val="11"/>
      <color theme="1"/>
      <name val="Yu Gothic"/>
      <family val="3"/>
      <charset val="128"/>
      <scheme val="minor"/>
    </font>
    <font>
      <sz val="8"/>
      <color rgb="FFFF0000"/>
      <name val="Yu Gothic"/>
      <family val="3"/>
      <charset val="128"/>
      <scheme val="minor"/>
    </font>
    <font>
      <b/>
      <sz val="11"/>
      <color theme="1"/>
      <name val="Yu Gothic"/>
      <family val="3"/>
      <charset val="128"/>
      <scheme val="minor"/>
    </font>
    <font>
      <sz val="11"/>
      <name val="Yu Gothic"/>
      <family val="2"/>
      <scheme val="minor"/>
    </font>
    <font>
      <b/>
      <sz val="20"/>
      <color rgb="FFFF0000"/>
      <name val="Yu Gothic"/>
      <family val="3"/>
      <charset val="128"/>
      <scheme val="minor"/>
    </font>
    <font>
      <sz val="20"/>
      <color rgb="FFFF0000"/>
      <name val="Yu Gothic"/>
      <family val="3"/>
      <charset val="128"/>
      <scheme val="minor"/>
    </font>
    <font>
      <b/>
      <sz val="8"/>
      <color theme="1"/>
      <name val="Yu Gothic"/>
      <family val="3"/>
      <charset val="128"/>
      <scheme val="minor"/>
    </font>
    <font>
      <sz val="6"/>
      <name val="Yu Gothic"/>
      <family val="2"/>
      <charset val="128"/>
      <scheme val="minor"/>
    </font>
    <font>
      <sz val="20"/>
      <color theme="1"/>
      <name val="Yu Gothic"/>
      <family val="2"/>
      <scheme val="minor"/>
    </font>
    <font>
      <sz val="14"/>
      <color theme="1"/>
      <name val="Yu Gothic"/>
      <family val="2"/>
      <charset val="128"/>
      <scheme val="minor"/>
    </font>
    <font>
      <sz val="14"/>
      <color theme="1"/>
      <name val="Yu Gothic"/>
      <family val="3"/>
      <charset val="128"/>
      <scheme val="minor"/>
    </font>
    <font>
      <sz val="12"/>
      <color theme="1"/>
      <name val="Yu Gothic"/>
      <family val="2"/>
      <charset val="128"/>
      <scheme val="minor"/>
    </font>
    <font>
      <sz val="12"/>
      <color theme="1"/>
      <name val="Yu Gothic"/>
      <family val="3"/>
      <charset val="128"/>
      <scheme val="minor"/>
    </font>
    <font>
      <b/>
      <sz val="14"/>
      <color indexed="81"/>
      <name val="MS P ゴシック"/>
      <family val="3"/>
      <charset val="128"/>
    </font>
  </fonts>
  <fills count="4">
    <fill>
      <patternFill patternType="none"/>
    </fill>
    <fill>
      <patternFill patternType="gray125"/>
    </fill>
    <fill>
      <patternFill patternType="solid">
        <fgColor theme="0"/>
        <bgColor indexed="64"/>
      </patternFill>
    </fill>
    <fill>
      <patternFill patternType="solid">
        <fgColor theme="7" tint="0.79998168889431442"/>
        <bgColor indexed="64"/>
      </patternFill>
    </fill>
  </fills>
  <borders count="4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auto="1"/>
      </left>
      <right style="dotted">
        <color auto="1"/>
      </right>
      <top style="medium">
        <color auto="1"/>
      </top>
      <bottom style="thin">
        <color auto="1"/>
      </bottom>
      <diagonal/>
    </border>
    <border>
      <left style="dotted">
        <color auto="1"/>
      </left>
      <right style="dotted">
        <color auto="1"/>
      </right>
      <top style="medium">
        <color auto="1"/>
      </top>
      <bottom style="thin">
        <color auto="1"/>
      </bottom>
      <diagonal/>
    </border>
    <border>
      <left style="dotted">
        <color auto="1"/>
      </left>
      <right style="medium">
        <color auto="1"/>
      </right>
      <top style="medium">
        <color auto="1"/>
      </top>
      <bottom style="thin">
        <color auto="1"/>
      </bottom>
      <diagonal/>
    </border>
    <border>
      <left style="medium">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medium">
        <color auto="1"/>
      </right>
      <top style="thin">
        <color auto="1"/>
      </top>
      <bottom style="thin">
        <color auto="1"/>
      </bottom>
      <diagonal/>
    </border>
    <border>
      <left style="medium">
        <color auto="1"/>
      </left>
      <right style="dotted">
        <color auto="1"/>
      </right>
      <top style="thin">
        <color auto="1"/>
      </top>
      <bottom style="medium">
        <color auto="1"/>
      </bottom>
      <diagonal/>
    </border>
    <border>
      <left style="dotted">
        <color auto="1"/>
      </left>
      <right style="dotted">
        <color auto="1"/>
      </right>
      <top style="thin">
        <color auto="1"/>
      </top>
      <bottom style="medium">
        <color auto="1"/>
      </bottom>
      <diagonal/>
    </border>
    <border>
      <left style="dotted">
        <color auto="1"/>
      </left>
      <right style="medium">
        <color auto="1"/>
      </right>
      <top style="thin">
        <color auto="1"/>
      </top>
      <bottom style="medium">
        <color auto="1"/>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auto="1"/>
      </left>
      <right style="dotted">
        <color auto="1"/>
      </right>
      <top style="thin">
        <color auto="1"/>
      </top>
      <bottom/>
      <diagonal/>
    </border>
    <border>
      <left style="medium">
        <color auto="1"/>
      </left>
      <right style="dotted">
        <color auto="1"/>
      </right>
      <top/>
      <bottom style="thin">
        <color auto="1"/>
      </bottom>
      <diagonal/>
    </border>
    <border>
      <left style="medium">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medium">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dotted">
        <color auto="1"/>
      </left>
      <right style="medium">
        <color indexed="64"/>
      </right>
      <top style="thin">
        <color auto="1"/>
      </top>
      <bottom/>
      <diagonal/>
    </border>
    <border>
      <left style="medium">
        <color auto="1"/>
      </left>
      <right style="dotted">
        <color auto="1"/>
      </right>
      <top/>
      <bottom style="medium">
        <color auto="1"/>
      </bottom>
      <diagonal/>
    </border>
    <border>
      <left style="dotted">
        <color auto="1"/>
      </left>
      <right style="medium">
        <color auto="1"/>
      </right>
      <top/>
      <bottom style="medium">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top/>
      <bottom style="thin">
        <color auto="1"/>
      </bottom>
      <diagonal/>
    </border>
    <border>
      <left/>
      <right style="thin">
        <color auto="1"/>
      </right>
      <top/>
      <bottom style="thin">
        <color auto="1"/>
      </bottom>
      <diagonal/>
    </border>
    <border>
      <left style="dotted">
        <color auto="1"/>
      </left>
      <right/>
      <top style="medium">
        <color auto="1"/>
      </top>
      <bottom style="thin">
        <color auto="1"/>
      </bottom>
      <diagonal/>
    </border>
    <border>
      <left style="dotted">
        <color auto="1"/>
      </left>
      <right/>
      <top style="thin">
        <color auto="1"/>
      </top>
      <bottom style="thin">
        <color auto="1"/>
      </bottom>
      <diagonal/>
    </border>
    <border>
      <left style="dotted">
        <color auto="1"/>
      </left>
      <right/>
      <top style="thin">
        <color auto="1"/>
      </top>
      <bottom style="medium">
        <color auto="1"/>
      </bottom>
      <diagonal/>
    </border>
  </borders>
  <cellStyleXfs count="4">
    <xf numFmtId="0" fontId="0" fillId="0" borderId="0"/>
    <xf numFmtId="9" fontId="7" fillId="0" borderId="0" applyFont="0" applyFill="0" applyBorder="0" applyAlignment="0" applyProtection="0">
      <alignment vertical="center"/>
    </xf>
    <xf numFmtId="0" fontId="2" fillId="0" borderId="0">
      <alignment vertical="center"/>
    </xf>
    <xf numFmtId="0" fontId="1" fillId="0" borderId="0">
      <alignment vertical="center"/>
    </xf>
  </cellStyleXfs>
  <cellXfs count="225">
    <xf numFmtId="0" fontId="0" fillId="0" borderId="0" xfId="0"/>
    <xf numFmtId="0" fontId="0" fillId="0" borderId="0" xfId="0" applyAlignment="1">
      <alignment horizontal="center"/>
    </xf>
    <xf numFmtId="14" fontId="0" fillId="0" borderId="0" xfId="0" applyNumberFormat="1" applyAlignment="1">
      <alignment horizontal="center"/>
    </xf>
    <xf numFmtId="14" fontId="5" fillId="0" borderId="0" xfId="0" applyNumberFormat="1" applyFont="1" applyFill="1"/>
    <xf numFmtId="176" fontId="5" fillId="0" borderId="0" xfId="0" applyNumberFormat="1" applyFont="1" applyFill="1"/>
    <xf numFmtId="14" fontId="5" fillId="0" borderId="0" xfId="0" applyNumberFormat="1" applyFont="1" applyAlignment="1">
      <alignment horizontal="center" wrapText="1"/>
    </xf>
    <xf numFmtId="0" fontId="5" fillId="0" borderId="1" xfId="0" applyFont="1" applyBorder="1"/>
    <xf numFmtId="0" fontId="5" fillId="0" borderId="2" xfId="0" applyFont="1" applyBorder="1"/>
    <xf numFmtId="0" fontId="5" fillId="0" borderId="4" xfId="0" applyFont="1" applyBorder="1"/>
    <xf numFmtId="14" fontId="5" fillId="2" borderId="0" xfId="0" applyNumberFormat="1" applyFont="1" applyFill="1" applyBorder="1"/>
    <xf numFmtId="0" fontId="5" fillId="0" borderId="0" xfId="0" applyFont="1" applyBorder="1" applyAlignment="1">
      <alignment horizontal="right"/>
    </xf>
    <xf numFmtId="14" fontId="5" fillId="0" borderId="0" xfId="0" applyNumberFormat="1" applyFont="1" applyBorder="1"/>
    <xf numFmtId="0" fontId="5" fillId="0" borderId="0" xfId="0" applyFont="1" applyBorder="1"/>
    <xf numFmtId="0" fontId="5" fillId="0" borderId="4" xfId="0" applyFont="1" applyBorder="1" applyAlignment="1">
      <alignment horizontal="right"/>
    </xf>
    <xf numFmtId="14" fontId="5" fillId="0" borderId="5" xfId="0" applyNumberFormat="1" applyFont="1" applyFill="1" applyBorder="1"/>
    <xf numFmtId="0" fontId="5" fillId="0" borderId="6" xfId="0" applyFont="1" applyBorder="1" applyAlignment="1">
      <alignment horizontal="right"/>
    </xf>
    <xf numFmtId="14" fontId="5" fillId="0" borderId="7" xfId="0" applyNumberFormat="1" applyFont="1" applyBorder="1"/>
    <xf numFmtId="14" fontId="5" fillId="2" borderId="7" xfId="0" applyNumberFormat="1" applyFont="1" applyFill="1" applyBorder="1"/>
    <xf numFmtId="14" fontId="5" fillId="0" borderId="8" xfId="0" applyNumberFormat="1" applyFont="1" applyFill="1" applyBorder="1"/>
    <xf numFmtId="14" fontId="5" fillId="2" borderId="0" xfId="0" applyNumberFormat="1" applyFont="1" applyFill="1"/>
    <xf numFmtId="0" fontId="5" fillId="0" borderId="0" xfId="0" applyFont="1" applyAlignment="1">
      <alignment horizontal="center"/>
    </xf>
    <xf numFmtId="0" fontId="5" fillId="0" borderId="0" xfId="0" applyFont="1" applyFill="1"/>
    <xf numFmtId="14" fontId="5" fillId="0" borderId="0" xfId="0" applyNumberFormat="1" applyFont="1" applyFill="1" applyAlignment="1">
      <alignment horizontal="center"/>
    </xf>
    <xf numFmtId="0" fontId="0" fillId="0" borderId="0" xfId="0" applyAlignment="1">
      <alignment horizontal="center" wrapText="1"/>
    </xf>
    <xf numFmtId="14" fontId="8" fillId="0" borderId="0" xfId="0" applyNumberFormat="1" applyFont="1" applyFill="1" applyAlignment="1">
      <alignment horizontal="center"/>
    </xf>
    <xf numFmtId="0" fontId="0" fillId="0" borderId="0" xfId="0" applyAlignment="1">
      <alignment vertical="center"/>
    </xf>
    <xf numFmtId="14" fontId="5" fillId="0" borderId="1" xfId="0" applyNumberFormat="1" applyFont="1" applyFill="1" applyBorder="1"/>
    <xf numFmtId="14" fontId="5" fillId="0" borderId="2" xfId="0" applyNumberFormat="1" applyFont="1" applyFill="1" applyBorder="1"/>
    <xf numFmtId="14" fontId="5" fillId="0" borderId="3" xfId="0" applyNumberFormat="1" applyFont="1" applyFill="1" applyBorder="1"/>
    <xf numFmtId="14" fontId="5" fillId="0" borderId="4" xfId="0" applyNumberFormat="1" applyFont="1" applyFill="1" applyBorder="1"/>
    <xf numFmtId="14" fontId="5" fillId="0" borderId="0" xfId="0" applyNumberFormat="1" applyFont="1" applyFill="1" applyBorder="1"/>
    <xf numFmtId="14" fontId="5" fillId="0" borderId="6" xfId="0" applyNumberFormat="1" applyFont="1" applyFill="1" applyBorder="1"/>
    <xf numFmtId="14" fontId="5" fillId="0" borderId="7" xfId="0" applyNumberFormat="1" applyFont="1" applyFill="1" applyBorder="1"/>
    <xf numFmtId="177" fontId="8" fillId="0" borderId="0" xfId="0" applyNumberFormat="1" applyFont="1"/>
    <xf numFmtId="14" fontId="8" fillId="0" borderId="0" xfId="0" applyNumberFormat="1" applyFont="1"/>
    <xf numFmtId="0" fontId="8" fillId="0" borderId="0" xfId="0" applyFont="1"/>
    <xf numFmtId="14" fontId="8" fillId="0" borderId="1" xfId="0" applyNumberFormat="1" applyFont="1" applyBorder="1"/>
    <xf numFmtId="14" fontId="8" fillId="0" borderId="2" xfId="0" applyNumberFormat="1" applyFont="1" applyBorder="1"/>
    <xf numFmtId="14" fontId="8" fillId="0" borderId="3" xfId="0" applyNumberFormat="1" applyFont="1" applyBorder="1"/>
    <xf numFmtId="14" fontId="8" fillId="0" borderId="4" xfId="0" applyNumberFormat="1" applyFont="1" applyBorder="1"/>
    <xf numFmtId="14" fontId="8" fillId="0" borderId="0" xfId="0" applyNumberFormat="1" applyFont="1" applyBorder="1"/>
    <xf numFmtId="14" fontId="8" fillId="0" borderId="5" xfId="0" applyNumberFormat="1" applyFont="1" applyBorder="1"/>
    <xf numFmtId="14" fontId="8" fillId="0" borderId="6" xfId="0" applyNumberFormat="1" applyFont="1" applyBorder="1"/>
    <xf numFmtId="14" fontId="8" fillId="0" borderId="7" xfId="0" applyNumberFormat="1" applyFont="1" applyBorder="1"/>
    <xf numFmtId="14" fontId="8" fillId="0" borderId="8" xfId="0" applyNumberFormat="1" applyFont="1" applyBorder="1"/>
    <xf numFmtId="0" fontId="8" fillId="0" borderId="0" xfId="0" applyFont="1" applyAlignment="1">
      <alignment horizontal="center"/>
    </xf>
    <xf numFmtId="0" fontId="8" fillId="0" borderId="0" xfId="0" applyFont="1" applyAlignment="1">
      <alignment vertical="center"/>
    </xf>
    <xf numFmtId="14" fontId="8" fillId="0" borderId="0" xfId="0" applyNumberFormat="1" applyFont="1" applyFill="1" applyBorder="1"/>
    <xf numFmtId="176" fontId="8" fillId="0" borderId="5" xfId="0" applyNumberFormat="1" applyFont="1" applyFill="1" applyBorder="1" applyAlignment="1">
      <alignment horizontal="center"/>
    </xf>
    <xf numFmtId="0" fontId="8" fillId="0" borderId="4" xfId="0" applyFont="1" applyBorder="1"/>
    <xf numFmtId="0" fontId="8" fillId="0" borderId="0" xfId="0" applyFont="1" applyBorder="1"/>
    <xf numFmtId="176" fontId="8" fillId="0" borderId="5" xfId="0" applyNumberFormat="1" applyFont="1" applyBorder="1" applyAlignment="1">
      <alignment horizontal="center"/>
    </xf>
    <xf numFmtId="178" fontId="8" fillId="0" borderId="5" xfId="1" applyNumberFormat="1" applyFont="1" applyBorder="1" applyAlignment="1">
      <alignment horizontal="center"/>
    </xf>
    <xf numFmtId="0" fontId="8" fillId="0" borderId="5" xfId="1" applyNumberFormat="1" applyFont="1" applyBorder="1" applyAlignment="1">
      <alignment horizontal="center"/>
    </xf>
    <xf numFmtId="0" fontId="8" fillId="0" borderId="5" xfId="0" applyFont="1" applyBorder="1" applyAlignment="1">
      <alignment horizontal="center"/>
    </xf>
    <xf numFmtId="0" fontId="5" fillId="0" borderId="2" xfId="0" applyFont="1" applyBorder="1" applyAlignment="1">
      <alignment horizontal="center"/>
    </xf>
    <xf numFmtId="0" fontId="5" fillId="0" borderId="3" xfId="0" applyNumberFormat="1" applyFont="1" applyBorder="1" applyAlignment="1">
      <alignment horizontal="center"/>
    </xf>
    <xf numFmtId="0" fontId="5" fillId="0" borderId="0" xfId="0" applyFont="1" applyBorder="1" applyAlignment="1">
      <alignment horizontal="center"/>
    </xf>
    <xf numFmtId="0" fontId="5" fillId="0" borderId="5" xfId="0" applyNumberFormat="1" applyFont="1" applyBorder="1" applyAlignment="1">
      <alignment horizontal="center"/>
    </xf>
    <xf numFmtId="0" fontId="5" fillId="0" borderId="7" xfId="0" applyFont="1" applyBorder="1" applyAlignment="1">
      <alignment horizontal="center"/>
    </xf>
    <xf numFmtId="0" fontId="5" fillId="0" borderId="8" xfId="0" applyNumberFormat="1" applyFont="1" applyBorder="1" applyAlignment="1">
      <alignment horizontal="center"/>
    </xf>
    <xf numFmtId="14" fontId="5" fillId="0" borderId="0" xfId="0" applyNumberFormat="1" applyFont="1" applyFill="1" applyAlignment="1">
      <alignment wrapText="1"/>
    </xf>
    <xf numFmtId="0" fontId="5" fillId="0" borderId="0" xfId="0" applyFont="1" applyAlignment="1">
      <alignment horizontal="center" wrapText="1"/>
    </xf>
    <xf numFmtId="0" fontId="5" fillId="0" borderId="5" xfId="0" applyNumberFormat="1" applyFont="1" applyFill="1" applyBorder="1"/>
    <xf numFmtId="0" fontId="5" fillId="0" borderId="0" xfId="0" applyNumberFormat="1" applyFont="1" applyFill="1" applyBorder="1" applyAlignment="1">
      <alignment horizontal="center"/>
    </xf>
    <xf numFmtId="0" fontId="0" fillId="0" borderId="9" xfId="0" applyBorder="1"/>
    <xf numFmtId="0" fontId="0" fillId="0" borderId="10" xfId="0" applyBorder="1"/>
    <xf numFmtId="0" fontId="0" fillId="0" borderId="11" xfId="0" applyBorder="1"/>
    <xf numFmtId="14" fontId="0" fillId="0" borderId="12" xfId="0" applyNumberFormat="1" applyBorder="1" applyAlignment="1">
      <alignment horizontal="center" vertical="center"/>
    </xf>
    <xf numFmtId="0" fontId="0" fillId="0" borderId="13" xfId="0" applyBorder="1" applyAlignment="1">
      <alignment horizontal="center" vertical="center"/>
    </xf>
    <xf numFmtId="14" fontId="0" fillId="2" borderId="15" xfId="0" applyNumberFormat="1" applyFill="1" applyBorder="1" applyAlignment="1">
      <alignment horizontal="center"/>
    </xf>
    <xf numFmtId="0" fontId="0" fillId="0" borderId="16" xfId="0" applyBorder="1" applyAlignment="1">
      <alignment horizontal="center"/>
    </xf>
    <xf numFmtId="14" fontId="0" fillId="0" borderId="15" xfId="0" applyNumberFormat="1" applyBorder="1" applyAlignment="1">
      <alignment horizontal="center"/>
    </xf>
    <xf numFmtId="14" fontId="0" fillId="0" borderId="18" xfId="0" applyNumberFormat="1" applyBorder="1" applyAlignment="1">
      <alignment horizontal="center"/>
    </xf>
    <xf numFmtId="0" fontId="0" fillId="0" borderId="19" xfId="0" applyBorder="1" applyAlignment="1">
      <alignment horizontal="center"/>
    </xf>
    <xf numFmtId="0" fontId="0" fillId="3" borderId="14" xfId="0" applyFill="1" applyBorder="1" applyAlignment="1">
      <alignment horizontal="center" vertical="center"/>
    </xf>
    <xf numFmtId="0" fontId="0" fillId="3" borderId="16" xfId="0" applyFill="1" applyBorder="1" applyAlignment="1">
      <alignment horizontal="center"/>
    </xf>
    <xf numFmtId="0" fontId="0" fillId="3" borderId="19" xfId="0" applyFill="1" applyBorder="1" applyAlignment="1">
      <alignment horizontal="center"/>
    </xf>
    <xf numFmtId="14" fontId="0" fillId="0" borderId="12" xfId="0" applyNumberFormat="1" applyBorder="1" applyAlignment="1">
      <alignment horizontal="center" vertical="center" wrapText="1"/>
    </xf>
    <xf numFmtId="14" fontId="0" fillId="3" borderId="19" xfId="0" applyNumberFormat="1" applyFill="1" applyBorder="1" applyAlignment="1">
      <alignment horizontal="center"/>
    </xf>
    <xf numFmtId="0" fontId="0" fillId="0" borderId="20" xfId="0" applyBorder="1" applyAlignment="1">
      <alignment horizontal="center"/>
    </xf>
    <xf numFmtId="14" fontId="5" fillId="0" borderId="2" xfId="0" applyNumberFormat="1" applyFont="1" applyFill="1" applyBorder="1" applyAlignment="1">
      <alignment horizontal="center"/>
    </xf>
    <xf numFmtId="0" fontId="5" fillId="0" borderId="2" xfId="0" applyNumberFormat="1" applyFont="1" applyFill="1" applyBorder="1"/>
    <xf numFmtId="0" fontId="5" fillId="0" borderId="3" xfId="0" applyNumberFormat="1" applyFont="1" applyFill="1" applyBorder="1"/>
    <xf numFmtId="14" fontId="5" fillId="0" borderId="0" xfId="0" applyNumberFormat="1" applyFont="1" applyFill="1" applyBorder="1" applyAlignment="1">
      <alignment horizontal="center"/>
    </xf>
    <xf numFmtId="0" fontId="5" fillId="0" borderId="0" xfId="0" applyNumberFormat="1" applyFont="1" applyFill="1" applyBorder="1"/>
    <xf numFmtId="14" fontId="5" fillId="0" borderId="4" xfId="0" applyNumberFormat="1" applyFont="1" applyFill="1" applyBorder="1" applyAlignment="1">
      <alignment horizontal="left"/>
    </xf>
    <xf numFmtId="176" fontId="5" fillId="0" borderId="0" xfId="0" applyNumberFormat="1" applyFont="1" applyFill="1" applyBorder="1"/>
    <xf numFmtId="176" fontId="5" fillId="0" borderId="5" xfId="0" applyNumberFormat="1" applyFont="1" applyFill="1" applyBorder="1"/>
    <xf numFmtId="14" fontId="5" fillId="0" borderId="4" xfId="0" applyNumberFormat="1" applyFont="1" applyFill="1" applyBorder="1" applyAlignment="1">
      <alignment horizontal="right"/>
    </xf>
    <xf numFmtId="14" fontId="5" fillId="0" borderId="4" xfId="0" applyNumberFormat="1" applyFont="1" applyFill="1" applyBorder="1" applyAlignment="1">
      <alignment wrapText="1"/>
    </xf>
    <xf numFmtId="14" fontId="5" fillId="0" borderId="0" xfId="0" applyNumberFormat="1" applyFont="1" applyFill="1" applyBorder="1" applyAlignment="1">
      <alignment wrapText="1"/>
    </xf>
    <xf numFmtId="14" fontId="5" fillId="0" borderId="5" xfId="0" applyNumberFormat="1" applyFont="1" applyFill="1" applyBorder="1" applyAlignment="1">
      <alignment wrapText="1"/>
    </xf>
    <xf numFmtId="14" fontId="5" fillId="0" borderId="6" xfId="0" applyNumberFormat="1" applyFont="1" applyFill="1" applyBorder="1" applyAlignment="1">
      <alignment wrapText="1"/>
    </xf>
    <xf numFmtId="0" fontId="5" fillId="0" borderId="3" xfId="0" applyFont="1" applyBorder="1" applyAlignment="1">
      <alignment horizontal="center"/>
    </xf>
    <xf numFmtId="14" fontId="5" fillId="0" borderId="7" xfId="0" applyNumberFormat="1" applyFont="1" applyFill="1" applyBorder="1" applyAlignment="1">
      <alignment horizontal="center"/>
    </xf>
    <xf numFmtId="14" fontId="5" fillId="0" borderId="0" xfId="0" applyNumberFormat="1" applyFont="1" applyFill="1" applyAlignment="1">
      <alignment horizontal="center" wrapText="1"/>
    </xf>
    <xf numFmtId="0" fontId="5" fillId="0" borderId="0" xfId="0" applyFont="1" applyFill="1" applyAlignment="1">
      <alignment horizontal="center"/>
    </xf>
    <xf numFmtId="0" fontId="8" fillId="0" borderId="0" xfId="0" applyNumberFormat="1" applyFont="1" applyBorder="1" applyAlignment="1">
      <alignment horizontal="center"/>
    </xf>
    <xf numFmtId="14" fontId="8" fillId="0" borderId="0" xfId="0" applyNumberFormat="1" applyFont="1" applyFill="1" applyBorder="1" applyAlignment="1">
      <alignment horizontal="center"/>
    </xf>
    <xf numFmtId="176" fontId="8" fillId="0" borderId="0" xfId="0" applyNumberFormat="1" applyFont="1" applyFill="1" applyBorder="1" applyAlignment="1">
      <alignment horizontal="center"/>
    </xf>
    <xf numFmtId="176" fontId="8" fillId="0" borderId="0" xfId="0" applyNumberFormat="1" applyFont="1" applyBorder="1" applyAlignment="1">
      <alignment horizontal="center"/>
    </xf>
    <xf numFmtId="178" fontId="8" fillId="0" borderId="0" xfId="1" applyNumberFormat="1" applyFont="1" applyBorder="1" applyAlignment="1">
      <alignment horizontal="center"/>
    </xf>
    <xf numFmtId="0" fontId="8" fillId="0" borderId="0" xfId="1" applyNumberFormat="1" applyFont="1" applyBorder="1" applyAlignment="1">
      <alignment horizontal="center"/>
    </xf>
    <xf numFmtId="0" fontId="8" fillId="0" borderId="0" xfId="0" applyFont="1" applyBorder="1" applyAlignment="1">
      <alignment horizontal="center"/>
    </xf>
    <xf numFmtId="0" fontId="8" fillId="0" borderId="1" xfId="0" applyFont="1" applyBorder="1"/>
    <xf numFmtId="0" fontId="8" fillId="0" borderId="2" xfId="0" applyFont="1" applyBorder="1"/>
    <xf numFmtId="0" fontId="8" fillId="0" borderId="2" xfId="0" applyNumberFormat="1" applyFont="1" applyBorder="1" applyAlignment="1">
      <alignment horizontal="center"/>
    </xf>
    <xf numFmtId="0" fontId="8" fillId="0" borderId="3" xfId="0" applyNumberFormat="1" applyFont="1" applyBorder="1" applyAlignment="1">
      <alignment horizontal="center"/>
    </xf>
    <xf numFmtId="0" fontId="8" fillId="0" borderId="5" xfId="0" applyNumberFormat="1" applyFont="1" applyBorder="1" applyAlignment="1">
      <alignment horizontal="center"/>
    </xf>
    <xf numFmtId="0" fontId="8" fillId="0" borderId="5" xfId="0" applyFont="1" applyBorder="1"/>
    <xf numFmtId="14" fontId="8" fillId="0" borderId="4" xfId="0" applyNumberFormat="1" applyFont="1" applyFill="1" applyBorder="1" applyAlignment="1">
      <alignment horizontal="center"/>
    </xf>
    <xf numFmtId="14" fontId="10" fillId="0" borderId="6" xfId="0" applyNumberFormat="1" applyFont="1" applyFill="1" applyBorder="1" applyAlignment="1">
      <alignment horizontal="left" vertical="center" wrapText="1"/>
    </xf>
    <xf numFmtId="0" fontId="8" fillId="0" borderId="7" xfId="0" applyFont="1" applyBorder="1" applyAlignment="1">
      <alignment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14" fontId="13" fillId="0" borderId="7" xfId="0" applyNumberFormat="1" applyFont="1" applyFill="1" applyBorder="1" applyAlignment="1">
      <alignment horizontal="center"/>
    </xf>
    <xf numFmtId="0" fontId="12" fillId="0" borderId="7" xfId="0" applyFont="1" applyBorder="1" applyAlignment="1">
      <alignment horizontal="center" vertical="center" wrapText="1"/>
    </xf>
    <xf numFmtId="14" fontId="9" fillId="0" borderId="0" xfId="0" applyNumberFormat="1" applyFont="1" applyFill="1" applyBorder="1"/>
    <xf numFmtId="0" fontId="5" fillId="0" borderId="3" xfId="0" applyNumberFormat="1" applyFont="1" applyFill="1" applyBorder="1" applyAlignment="1">
      <alignment horizontal="center"/>
    </xf>
    <xf numFmtId="0" fontId="5" fillId="0" borderId="5" xfId="0" applyNumberFormat="1" applyFont="1" applyFill="1" applyBorder="1" applyAlignment="1">
      <alignment horizontal="center"/>
    </xf>
    <xf numFmtId="176" fontId="5" fillId="0" borderId="5" xfId="0" applyNumberFormat="1" applyFont="1" applyFill="1" applyBorder="1" applyAlignment="1">
      <alignment horizontal="center"/>
    </xf>
    <xf numFmtId="178" fontId="5" fillId="0" borderId="5" xfId="1" applyNumberFormat="1" applyFont="1" applyFill="1" applyBorder="1" applyAlignment="1">
      <alignment horizontal="center"/>
    </xf>
    <xf numFmtId="14" fontId="13" fillId="0" borderId="5" xfId="0" applyNumberFormat="1" applyFont="1" applyFill="1" applyBorder="1" applyAlignment="1">
      <alignment horizontal="center"/>
    </xf>
    <xf numFmtId="14" fontId="5" fillId="0" borderId="8" xfId="0" applyNumberFormat="1" applyFont="1" applyFill="1" applyBorder="1" applyAlignment="1">
      <alignment horizontal="center"/>
    </xf>
    <xf numFmtId="14" fontId="14" fillId="0" borderId="4" xfId="0" applyNumberFormat="1" applyFont="1" applyFill="1" applyBorder="1" applyAlignment="1">
      <alignment horizontal="right" wrapText="1"/>
    </xf>
    <xf numFmtId="0" fontId="0" fillId="0" borderId="14" xfId="0" applyBorder="1" applyAlignment="1">
      <alignment horizontal="center" vertical="center" wrapText="1"/>
    </xf>
    <xf numFmtId="14" fontId="4" fillId="0" borderId="0" xfId="0" applyNumberFormat="1" applyFont="1" applyAlignment="1">
      <alignment horizontal="center"/>
    </xf>
    <xf numFmtId="14" fontId="16" fillId="0" borderId="0" xfId="0" applyNumberFormat="1" applyFont="1" applyAlignment="1">
      <alignment horizontal="left"/>
    </xf>
    <xf numFmtId="0" fontId="0" fillId="0" borderId="28" xfId="0" applyBorder="1" applyAlignment="1">
      <alignment horizontal="right" vertical="center" wrapText="1"/>
    </xf>
    <xf numFmtId="0" fontId="0" fillId="0" borderId="29" xfId="0" applyBorder="1" applyAlignment="1">
      <alignment horizontal="center" vertical="center"/>
    </xf>
    <xf numFmtId="0" fontId="0" fillId="0" borderId="30" xfId="0" applyBorder="1" applyAlignment="1">
      <alignment horizontal="right" wrapText="1"/>
    </xf>
    <xf numFmtId="0" fontId="11" fillId="0" borderId="31" xfId="0" applyNumberFormat="1" applyFont="1" applyBorder="1" applyAlignment="1">
      <alignment horizontal="center" vertical="center"/>
    </xf>
    <xf numFmtId="0" fontId="17" fillId="0" borderId="0" xfId="2" applyFont="1">
      <alignment vertical="center"/>
    </xf>
    <xf numFmtId="0" fontId="18" fillId="0" borderId="0" xfId="2" applyFont="1" applyAlignment="1">
      <alignment horizontal="center" vertical="center"/>
    </xf>
    <xf numFmtId="0" fontId="18" fillId="0" borderId="21" xfId="2" applyFont="1" applyBorder="1" applyAlignment="1">
      <alignment horizontal="center" vertical="center"/>
    </xf>
    <xf numFmtId="0" fontId="18" fillId="0" borderId="21" xfId="2" applyFont="1" applyBorder="1" applyAlignment="1">
      <alignment vertical="center"/>
    </xf>
    <xf numFmtId="0" fontId="0" fillId="3" borderId="16" xfId="0" applyFill="1" applyBorder="1" applyAlignment="1">
      <alignment horizontal="center"/>
    </xf>
    <xf numFmtId="0" fontId="17" fillId="0" borderId="0" xfId="2" applyFont="1" applyFill="1" applyAlignment="1">
      <alignment vertical="center"/>
    </xf>
    <xf numFmtId="0" fontId="0" fillId="0" borderId="4" xfId="0" applyFill="1" applyBorder="1" applyAlignment="1"/>
    <xf numFmtId="0" fontId="0" fillId="0" borderId="4" xfId="0" applyFill="1" applyBorder="1" applyAlignment="1">
      <alignment vertical="center"/>
    </xf>
    <xf numFmtId="0" fontId="0" fillId="0" borderId="4" xfId="0" applyFill="1" applyBorder="1" applyAlignment="1">
      <alignment horizontal="center" vertical="center"/>
    </xf>
    <xf numFmtId="0" fontId="0" fillId="0" borderId="0" xfId="0" applyFill="1" applyAlignment="1">
      <alignment horizontal="center"/>
    </xf>
    <xf numFmtId="0" fontId="0" fillId="0" borderId="32" xfId="0" applyFill="1" applyBorder="1" applyAlignment="1">
      <alignment horizontal="center" vertical="center"/>
    </xf>
    <xf numFmtId="0" fontId="0" fillId="0" borderId="0" xfId="0" applyFill="1" applyBorder="1" applyAlignment="1">
      <alignment horizontal="center" vertical="center"/>
    </xf>
    <xf numFmtId="14" fontId="0" fillId="0" borderId="0" xfId="0" applyNumberFormat="1" applyFill="1" applyBorder="1" applyAlignment="1">
      <alignment horizontal="center"/>
    </xf>
    <xf numFmtId="0" fontId="0" fillId="0" borderId="4" xfId="0" applyFill="1" applyBorder="1" applyAlignment="1">
      <alignment horizontal="center"/>
    </xf>
    <xf numFmtId="14" fontId="0" fillId="0" borderId="15" xfId="0" applyNumberFormat="1" applyBorder="1" applyAlignment="1">
      <alignment horizontal="center" vertical="center"/>
    </xf>
    <xf numFmtId="14" fontId="0" fillId="0" borderId="26" xfId="0" applyNumberFormat="1" applyBorder="1" applyAlignment="1">
      <alignment horizontal="center" vertical="center"/>
    </xf>
    <xf numFmtId="14" fontId="0" fillId="3" borderId="34" xfId="0" applyNumberFormat="1" applyFill="1" applyBorder="1" applyAlignment="1">
      <alignment horizontal="center" vertical="center"/>
    </xf>
    <xf numFmtId="0" fontId="0" fillId="3" borderId="17" xfId="0" applyFill="1" applyBorder="1" applyAlignment="1">
      <alignment horizontal="center" vertical="center"/>
    </xf>
    <xf numFmtId="14" fontId="0" fillId="3" borderId="33" xfId="0" applyNumberFormat="1" applyFill="1" applyBorder="1" applyAlignment="1">
      <alignment horizontal="center" vertical="center"/>
    </xf>
    <xf numFmtId="0" fontId="0" fillId="0" borderId="17" xfId="0" applyBorder="1" applyAlignment="1">
      <alignment horizontal="center" vertical="center"/>
    </xf>
    <xf numFmtId="0" fontId="0" fillId="0" borderId="15" xfId="0" applyFill="1" applyBorder="1" applyAlignment="1">
      <alignment horizontal="center" vertical="center"/>
    </xf>
    <xf numFmtId="0" fontId="0" fillId="0" borderId="18" xfId="0" applyFill="1" applyBorder="1" applyAlignment="1">
      <alignment horizontal="center" vertical="center"/>
    </xf>
    <xf numFmtId="14" fontId="0" fillId="0" borderId="17" xfId="0" applyNumberFormat="1" applyFill="1" applyBorder="1" applyAlignment="1">
      <alignment horizontal="center" vertical="center"/>
    </xf>
    <xf numFmtId="14" fontId="0" fillId="0" borderId="20" xfId="0" applyNumberFormat="1" applyBorder="1" applyAlignment="1">
      <alignment horizontal="center" vertical="center"/>
    </xf>
    <xf numFmtId="0" fontId="17" fillId="0" borderId="9" xfId="2" applyFont="1" applyBorder="1">
      <alignment vertical="center"/>
    </xf>
    <xf numFmtId="0" fontId="17" fillId="0" borderId="10" xfId="2" applyFont="1" applyBorder="1">
      <alignment vertical="center"/>
    </xf>
    <xf numFmtId="0" fontId="17" fillId="0" borderId="11" xfId="2" applyFont="1" applyBorder="1">
      <alignment vertical="center"/>
    </xf>
    <xf numFmtId="0" fontId="0" fillId="0" borderId="13" xfId="0" applyFill="1" applyBorder="1" applyAlignment="1">
      <alignment horizontal="center" vertical="center"/>
    </xf>
    <xf numFmtId="0" fontId="18" fillId="0" borderId="0" xfId="2" applyFont="1" applyBorder="1" applyAlignment="1">
      <alignment horizontal="center" vertical="center"/>
    </xf>
    <xf numFmtId="0" fontId="1" fillId="0" borderId="0" xfId="3">
      <alignment vertical="center"/>
    </xf>
    <xf numFmtId="0" fontId="19" fillId="0" borderId="0" xfId="3" applyFont="1">
      <alignment vertical="center"/>
    </xf>
    <xf numFmtId="0" fontId="19" fillId="0" borderId="0" xfId="3" applyFont="1" applyAlignment="1">
      <alignment horizontal="center" vertical="center"/>
    </xf>
    <xf numFmtId="0" fontId="20" fillId="0" borderId="0" xfId="3" applyFont="1" applyAlignment="1">
      <alignment horizontal="center" vertical="center"/>
    </xf>
    <xf numFmtId="0" fontId="19" fillId="0" borderId="21" xfId="3" applyFont="1" applyBorder="1" applyAlignment="1">
      <alignment vertical="center" wrapText="1"/>
    </xf>
    <xf numFmtId="0" fontId="19" fillId="0" borderId="21" xfId="3" applyFont="1" applyBorder="1" applyAlignment="1">
      <alignment horizontal="center" vertical="center" wrapText="1"/>
    </xf>
    <xf numFmtId="0" fontId="1" fillId="0" borderId="21" xfId="3" applyBorder="1">
      <alignment vertical="center"/>
    </xf>
    <xf numFmtId="0" fontId="19" fillId="0" borderId="0" xfId="3" applyFont="1" applyAlignment="1">
      <alignment vertical="center" wrapText="1"/>
    </xf>
    <xf numFmtId="0" fontId="19" fillId="0" borderId="0" xfId="3" applyFont="1" applyAlignment="1">
      <alignment horizontal="center" vertical="center" wrapText="1"/>
    </xf>
    <xf numFmtId="0" fontId="1" fillId="0" borderId="0" xfId="3" applyAlignment="1">
      <alignment vertical="center" wrapText="1"/>
    </xf>
    <xf numFmtId="14" fontId="5" fillId="0" borderId="0" xfId="0" applyNumberFormat="1" applyFont="1" applyFill="1" applyBorder="1" applyAlignment="1">
      <alignment horizontal="center" wrapText="1"/>
    </xf>
    <xf numFmtId="0" fontId="0" fillId="0" borderId="42" xfId="0" applyFill="1" applyBorder="1" applyAlignment="1">
      <alignment horizontal="center" vertical="center" wrapText="1"/>
    </xf>
    <xf numFmtId="0" fontId="0" fillId="3" borderId="43" xfId="0" applyFill="1" applyBorder="1" applyAlignment="1">
      <alignment horizontal="center"/>
    </xf>
    <xf numFmtId="0" fontId="0" fillId="3" borderId="44" xfId="0" applyFill="1" applyBorder="1" applyAlignment="1">
      <alignment horizontal="center"/>
    </xf>
    <xf numFmtId="0" fontId="0" fillId="0" borderId="4" xfId="0" applyFill="1" applyBorder="1" applyAlignment="1">
      <alignment horizontal="center" vertical="center" wrapText="1"/>
    </xf>
    <xf numFmtId="14" fontId="0" fillId="0" borderId="18" xfId="0" applyNumberFormat="1" applyFill="1" applyBorder="1" applyAlignment="1">
      <alignment horizontal="center"/>
    </xf>
    <xf numFmtId="14" fontId="0" fillId="0" borderId="26" xfId="0" applyNumberFormat="1" applyBorder="1" applyAlignment="1">
      <alignment horizontal="center" wrapText="1"/>
    </xf>
    <xf numFmtId="14" fontId="0" fillId="0" borderId="27" xfId="0" applyNumberFormat="1" applyBorder="1" applyAlignment="1">
      <alignment horizontal="center"/>
    </xf>
    <xf numFmtId="0" fontId="0" fillId="0" borderId="12" xfId="0" applyFill="1" applyBorder="1" applyAlignment="1">
      <alignment horizontal="center" vertical="center"/>
    </xf>
    <xf numFmtId="0" fontId="0" fillId="0" borderId="14" xfId="0" applyFill="1" applyBorder="1" applyAlignment="1">
      <alignment horizontal="center" vertical="center"/>
    </xf>
    <xf numFmtId="0" fontId="18" fillId="0" borderId="0" xfId="2" applyFont="1" applyAlignment="1">
      <alignment horizontal="center" vertical="center"/>
    </xf>
    <xf numFmtId="0" fontId="18" fillId="0" borderId="23" xfId="2" applyFont="1" applyBorder="1" applyAlignment="1">
      <alignment horizontal="center" vertical="center"/>
    </xf>
    <xf numFmtId="0" fontId="18" fillId="0" borderId="25" xfId="2" applyFont="1" applyBorder="1" applyAlignment="1">
      <alignment horizontal="center" vertical="center"/>
    </xf>
    <xf numFmtId="0" fontId="18" fillId="0" borderId="24" xfId="2" applyFont="1" applyBorder="1" applyAlignment="1">
      <alignment horizontal="center" vertical="center"/>
    </xf>
    <xf numFmtId="0" fontId="18" fillId="0" borderId="0" xfId="2" applyFont="1" applyBorder="1" applyAlignment="1">
      <alignment horizontal="left" vertical="center"/>
    </xf>
    <xf numFmtId="0" fontId="2" fillId="0" borderId="0" xfId="2" applyFont="1" applyAlignment="1">
      <alignment horizontal="right" vertical="center"/>
    </xf>
    <xf numFmtId="0" fontId="8" fillId="0" borderId="0" xfId="2" applyFont="1" applyAlignment="1">
      <alignment horizontal="right" vertical="center"/>
    </xf>
    <xf numFmtId="0" fontId="18" fillId="0" borderId="22" xfId="2" applyFont="1" applyBorder="1" applyAlignment="1">
      <alignment horizontal="center" vertical="center" wrapText="1"/>
    </xf>
    <xf numFmtId="179" fontId="18" fillId="0" borderId="23" xfId="2" applyNumberFormat="1" applyFont="1" applyBorder="1" applyAlignment="1">
      <alignment horizontal="center" vertical="center"/>
    </xf>
    <xf numFmtId="179" fontId="18" fillId="0" borderId="25" xfId="2" applyNumberFormat="1" applyFont="1" applyBorder="1" applyAlignment="1">
      <alignment horizontal="center" vertical="center"/>
    </xf>
    <xf numFmtId="179" fontId="18" fillId="0" borderId="24" xfId="2" applyNumberFormat="1" applyFont="1" applyBorder="1" applyAlignment="1">
      <alignment horizontal="center" vertical="center"/>
    </xf>
    <xf numFmtId="0" fontId="18" fillId="3" borderId="23" xfId="2" applyFont="1" applyFill="1" applyBorder="1" applyAlignment="1">
      <alignment horizontal="center" vertical="center"/>
    </xf>
    <xf numFmtId="0" fontId="18" fillId="3" borderId="25" xfId="2" applyFont="1" applyFill="1" applyBorder="1" applyAlignment="1">
      <alignment horizontal="center" vertical="center"/>
    </xf>
    <xf numFmtId="0" fontId="18" fillId="3" borderId="24" xfId="2" applyFont="1" applyFill="1" applyBorder="1" applyAlignment="1">
      <alignment horizontal="center" vertical="center"/>
    </xf>
    <xf numFmtId="179" fontId="17" fillId="0" borderId="0" xfId="2" applyNumberFormat="1" applyFont="1" applyAlignment="1">
      <alignment horizontal="center" vertical="center"/>
    </xf>
    <xf numFmtId="179" fontId="19" fillId="0" borderId="0" xfId="3" applyNumberFormat="1" applyFont="1" applyAlignment="1">
      <alignment horizontal="center" vertical="center"/>
    </xf>
    <xf numFmtId="0" fontId="19" fillId="0" borderId="0" xfId="3" applyFont="1" applyAlignment="1">
      <alignment horizontal="center" vertical="center"/>
    </xf>
    <xf numFmtId="0" fontId="19" fillId="0" borderId="35" xfId="3" applyFont="1" applyBorder="1" applyAlignment="1">
      <alignment horizontal="center" vertical="center"/>
    </xf>
    <xf numFmtId="0" fontId="19" fillId="0" borderId="21" xfId="3" applyFont="1" applyBorder="1" applyAlignment="1">
      <alignment horizontal="center" vertical="center"/>
    </xf>
    <xf numFmtId="0" fontId="19" fillId="0" borderId="36" xfId="3" applyFont="1" applyBorder="1" applyAlignment="1">
      <alignment horizontal="center" vertical="center"/>
    </xf>
    <xf numFmtId="0" fontId="19" fillId="0" borderId="37" xfId="3" applyFont="1" applyBorder="1" applyAlignment="1">
      <alignment horizontal="center" vertical="center"/>
    </xf>
    <xf numFmtId="0" fontId="19" fillId="0" borderId="38" xfId="3" applyFont="1" applyBorder="1" applyAlignment="1">
      <alignment horizontal="center" vertical="center"/>
    </xf>
    <xf numFmtId="0" fontId="19" fillId="0" borderId="39" xfId="3" applyFont="1" applyBorder="1" applyAlignment="1">
      <alignment horizontal="center" vertical="center"/>
    </xf>
    <xf numFmtId="0" fontId="19" fillId="0" borderId="40" xfId="3" applyFont="1" applyBorder="1" applyAlignment="1">
      <alignment horizontal="center" vertical="center"/>
    </xf>
    <xf numFmtId="0" fontId="19" fillId="0" borderId="41" xfId="3" applyFont="1" applyBorder="1" applyAlignment="1">
      <alignment horizontal="center" vertical="center"/>
    </xf>
    <xf numFmtId="0" fontId="1" fillId="0" borderId="35" xfId="3" applyBorder="1" applyAlignment="1">
      <alignment horizontal="center" vertical="center"/>
    </xf>
    <xf numFmtId="0" fontId="1" fillId="0" borderId="21" xfId="3" applyBorder="1" applyAlignment="1">
      <alignment horizontal="center" vertical="center"/>
    </xf>
    <xf numFmtId="0" fontId="1" fillId="0" borderId="36" xfId="3" applyBorder="1" applyAlignment="1">
      <alignment horizontal="center" vertical="center"/>
    </xf>
    <xf numFmtId="0" fontId="1" fillId="0" borderId="37" xfId="3" applyBorder="1" applyAlignment="1">
      <alignment horizontal="center" vertical="center"/>
    </xf>
    <xf numFmtId="0" fontId="1" fillId="0" borderId="0" xfId="3" applyAlignment="1">
      <alignment horizontal="center" vertical="center"/>
    </xf>
    <xf numFmtId="0" fontId="1" fillId="0" borderId="38" xfId="3" applyBorder="1" applyAlignment="1">
      <alignment horizontal="center" vertical="center"/>
    </xf>
    <xf numFmtId="0" fontId="1" fillId="0" borderId="39" xfId="3" applyBorder="1" applyAlignment="1">
      <alignment horizontal="center" vertical="center"/>
    </xf>
    <xf numFmtId="0" fontId="1" fillId="0" borderId="40" xfId="3" applyBorder="1" applyAlignment="1">
      <alignment horizontal="center" vertical="center"/>
    </xf>
    <xf numFmtId="0" fontId="1" fillId="0" borderId="41" xfId="3" applyBorder="1" applyAlignment="1">
      <alignment horizontal="center" vertical="center"/>
    </xf>
    <xf numFmtId="179" fontId="1" fillId="0" borderId="35" xfId="3" applyNumberFormat="1" applyBorder="1" applyAlignment="1">
      <alignment horizontal="center" vertical="center"/>
    </xf>
    <xf numFmtId="179" fontId="1" fillId="0" borderId="21" xfId="3" applyNumberFormat="1" applyBorder="1" applyAlignment="1">
      <alignment horizontal="center" vertical="center"/>
    </xf>
    <xf numFmtId="179" fontId="1" fillId="0" borderId="37" xfId="3" applyNumberFormat="1" applyBorder="1" applyAlignment="1">
      <alignment horizontal="center" vertical="center"/>
    </xf>
    <xf numFmtId="179" fontId="1" fillId="0" borderId="0" xfId="3" applyNumberFormat="1" applyAlignment="1">
      <alignment horizontal="center" vertical="center"/>
    </xf>
    <xf numFmtId="179" fontId="1" fillId="0" borderId="39" xfId="3" applyNumberFormat="1" applyBorder="1" applyAlignment="1">
      <alignment horizontal="center" vertical="center"/>
    </xf>
    <xf numFmtId="179" fontId="1" fillId="0" borderId="40" xfId="3" applyNumberFormat="1" applyBorder="1" applyAlignment="1">
      <alignment horizontal="center" vertical="center"/>
    </xf>
    <xf numFmtId="179" fontId="1" fillId="0" borderId="36" xfId="3" applyNumberFormat="1" applyBorder="1" applyAlignment="1">
      <alignment horizontal="center" vertical="center"/>
    </xf>
    <xf numFmtId="179" fontId="1" fillId="0" borderId="38" xfId="3" applyNumberFormat="1" applyBorder="1" applyAlignment="1">
      <alignment horizontal="center" vertical="center"/>
    </xf>
    <xf numFmtId="179" fontId="1" fillId="0" borderId="41" xfId="3" applyNumberFormat="1" applyBorder="1" applyAlignment="1">
      <alignment horizontal="center" vertical="center"/>
    </xf>
  </cellXfs>
  <cellStyles count="4">
    <cellStyle name="パーセント" xfId="1" builtinId="5"/>
    <cellStyle name="標準" xfId="0" builtinId="0"/>
    <cellStyle name="標準 2" xfId="2" xr:uid="{96359AD2-F977-43CE-BF5B-DB3736DA65D0}"/>
    <cellStyle name="標準 3" xfId="3" xr:uid="{4D992D86-D2A1-4EEB-9FC8-D8D94DF4FB7E}"/>
  </cellStyles>
  <dxfs count="3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drawings/drawing1.xml><?xml version="1.0" encoding="utf-8"?>
<xdr:wsDr xmlns:xdr="http://schemas.openxmlformats.org/drawingml/2006/spreadsheetDrawing" xmlns:a="http://schemas.openxmlformats.org/drawingml/2006/main">
  <xdr:oneCellAnchor>
    <xdr:from>
      <xdr:col>7</xdr:col>
      <xdr:colOff>512849</xdr:colOff>
      <xdr:row>32</xdr:row>
      <xdr:rowOff>6392</xdr:rowOff>
    </xdr:from>
    <xdr:ext cx="6981825" cy="1122423"/>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1012761" y="9609833"/>
          <a:ext cx="6981825" cy="1122423"/>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　計画段階の判定は行っていません</a:t>
          </a:r>
          <a:endParaRPr kumimoji="1" lang="en-US" altLang="ja-JP" sz="1600" b="1">
            <a:solidFill>
              <a:schemeClr val="bg1"/>
            </a:solidFill>
          </a:endParaRPr>
        </a:p>
        <a:p>
          <a:r>
            <a:rPr kumimoji="1" lang="ja-JP" altLang="en-US" sz="1600" b="1">
              <a:solidFill>
                <a:schemeClr val="bg1"/>
              </a:solidFill>
            </a:rPr>
            <a:t>　（計画段階での達成確認の必要があるときは実績列に仮入力して判定を行ってください）</a:t>
          </a:r>
        </a:p>
      </xdr:txBody>
    </xdr:sp>
    <xdr:clientData/>
  </xdr:oneCellAnchor>
  <xdr:oneCellAnchor>
    <xdr:from>
      <xdr:col>7</xdr:col>
      <xdr:colOff>554870</xdr:colOff>
      <xdr:row>58</xdr:row>
      <xdr:rowOff>49364</xdr:rowOff>
    </xdr:from>
    <xdr:ext cx="6981825" cy="1122423"/>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1054782" y="15771217"/>
          <a:ext cx="6981825" cy="1122423"/>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　夏季休暇は年間で最大３日間、年末年始が年間で最大６日間です。</a:t>
          </a:r>
          <a:endParaRPr kumimoji="1" lang="en-US" altLang="ja-JP" sz="1600" b="1">
            <a:solidFill>
              <a:schemeClr val="bg1"/>
            </a:solidFill>
          </a:endParaRPr>
        </a:p>
        <a:p>
          <a:r>
            <a:rPr kumimoji="1" lang="ja-JP" altLang="en-US" sz="1600" b="1">
              <a:solidFill>
                <a:schemeClr val="bg1"/>
              </a:solidFill>
            </a:rPr>
            <a:t>　工期が</a:t>
          </a:r>
          <a:r>
            <a:rPr kumimoji="1" lang="en-US" altLang="ja-JP" sz="1600" b="1">
              <a:solidFill>
                <a:schemeClr val="bg1"/>
              </a:solidFill>
            </a:rPr>
            <a:t>1</a:t>
          </a:r>
          <a:r>
            <a:rPr kumimoji="1" lang="ja-JP" altLang="en-US" sz="1600" b="1">
              <a:solidFill>
                <a:schemeClr val="bg1"/>
              </a:solidFill>
            </a:rPr>
            <a:t>年以内で規定の日数より多く年末年始や夏季休暇で休んでいる場合は「現場閉所」を入力してください。</a:t>
          </a:r>
          <a:endParaRPr kumimoji="1" lang="en-US" altLang="ja-JP" sz="1600" b="1">
            <a:solidFill>
              <a:schemeClr val="bg1"/>
            </a:solidFill>
          </a:endParaRPr>
        </a:p>
      </xdr:txBody>
    </xdr:sp>
    <xdr:clientData/>
  </xdr:oneCellAnchor>
  <xdr:oneCellAnchor>
    <xdr:from>
      <xdr:col>7</xdr:col>
      <xdr:colOff>531159</xdr:colOff>
      <xdr:row>1</xdr:row>
      <xdr:rowOff>28014</xdr:rowOff>
    </xdr:from>
    <xdr:ext cx="7193616" cy="1465786"/>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11046759" y="266139"/>
          <a:ext cx="7193616" cy="1465786"/>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　黄色の着色部分へ入力してください</a:t>
          </a:r>
          <a:endParaRPr kumimoji="1" lang="en-US" altLang="ja-JP" sz="1600" b="1">
            <a:solidFill>
              <a:schemeClr val="bg1"/>
            </a:solidFill>
          </a:endParaRPr>
        </a:p>
        <a:p>
          <a:r>
            <a:rPr kumimoji="1" lang="ja-JP" altLang="en-US" sz="1600" b="1">
              <a:solidFill>
                <a:schemeClr val="bg1"/>
              </a:solidFill>
            </a:rPr>
            <a:t>　工事着手日、工事完成日を入力すると自動的に日付と曜日を生成します</a:t>
          </a:r>
          <a:endParaRPr kumimoji="1" lang="en-US" altLang="ja-JP" sz="1600" b="1">
            <a:solidFill>
              <a:schemeClr val="bg1"/>
            </a:solidFill>
          </a:endParaRPr>
        </a:p>
        <a:p>
          <a:r>
            <a:rPr kumimoji="1" lang="ja-JP" altLang="en-US" sz="1600" b="1">
              <a:solidFill>
                <a:schemeClr val="bg1"/>
              </a:solidFill>
            </a:rPr>
            <a:t>　最長２年間分（７３１日分）の計算シートを作っていますので、これより長い場合は監督員と相談して対応お願いします。</a:t>
          </a:r>
          <a:endParaRPr kumimoji="1" lang="en-US" altLang="ja-JP" sz="1600" b="1">
            <a:solidFill>
              <a:schemeClr val="bg1"/>
            </a:solidFill>
          </a:endParaRPr>
        </a:p>
      </xdr:txBody>
    </xdr:sp>
    <xdr:clientData/>
  </xdr:oneCellAnchor>
  <xdr:oneCellAnchor>
    <xdr:from>
      <xdr:col>7</xdr:col>
      <xdr:colOff>466725</xdr:colOff>
      <xdr:row>9</xdr:row>
      <xdr:rowOff>66066</xdr:rowOff>
    </xdr:from>
    <xdr:ext cx="7277100" cy="779059"/>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0982325" y="3714141"/>
          <a:ext cx="7277100" cy="779059"/>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「判定計算シート（週</a:t>
          </a:r>
          <a:r>
            <a:rPr kumimoji="1" lang="ja-JP" altLang="en-US" sz="1600" b="1" i="0" u="none" strike="noStrike" kern="0" cap="none" spc="0" normalizeH="0" baseline="0" noProof="0">
              <a:ln>
                <a:noFill/>
              </a:ln>
              <a:solidFill>
                <a:prstClr val="white"/>
              </a:solidFill>
              <a:effectLst/>
              <a:uLnTx/>
              <a:uFillTx/>
              <a:latin typeface="+mn-lt"/>
              <a:ea typeface="+mn-ea"/>
              <a:cs typeface="+mn-cs"/>
            </a:rPr>
            <a:t>単位</a:t>
          </a:r>
          <a:r>
            <a:rPr kumimoji="1" lang="ja-JP" altLang="en-US" sz="1600" b="1">
              <a:solidFill>
                <a:schemeClr val="bg1"/>
              </a:solidFill>
            </a:rPr>
            <a:t>・月</a:t>
          </a:r>
          <a:r>
            <a:rPr kumimoji="1" lang="ja-JP" altLang="en-US" sz="1600" b="1" i="0" u="none" strike="noStrike" kern="0" cap="none" spc="0" normalizeH="0" baseline="0" noProof="0">
              <a:ln>
                <a:noFill/>
              </a:ln>
              <a:solidFill>
                <a:prstClr val="white"/>
              </a:solidFill>
              <a:effectLst/>
              <a:uLnTx/>
              <a:uFillTx/>
              <a:latin typeface="+mn-lt"/>
              <a:ea typeface="+mn-ea"/>
              <a:cs typeface="+mn-cs"/>
            </a:rPr>
            <a:t>単位</a:t>
          </a:r>
          <a:r>
            <a:rPr kumimoji="1" lang="ja-JP" altLang="en-US" sz="1600" b="1">
              <a:solidFill>
                <a:schemeClr val="bg1"/>
              </a:solidFill>
            </a:rPr>
            <a:t>・通期）」は紙での出力を想定していないので、必要な場合はデータ上で監督員との確認をお願いします</a:t>
          </a:r>
          <a:endParaRPr kumimoji="1" lang="en-US" altLang="ja-JP" sz="1600" b="1">
            <a:solidFill>
              <a:schemeClr val="bg1"/>
            </a:solidFill>
          </a:endParaRPr>
        </a:p>
      </xdr:txBody>
    </xdr:sp>
    <xdr:clientData/>
  </xdr:oneCellAnchor>
  <xdr:oneCellAnchor>
    <xdr:from>
      <xdr:col>7</xdr:col>
      <xdr:colOff>563247</xdr:colOff>
      <xdr:row>48</xdr:row>
      <xdr:rowOff>100523</xdr:rowOff>
    </xdr:from>
    <xdr:ext cx="8233370" cy="1809150"/>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11063159" y="13469141"/>
          <a:ext cx="8233370" cy="1809150"/>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「計画列」「実績列」には</a:t>
          </a:r>
          <a:endParaRPr kumimoji="1" lang="en-US" altLang="ja-JP" sz="1600" b="1">
            <a:solidFill>
              <a:schemeClr val="bg1"/>
            </a:solidFill>
          </a:endParaRPr>
        </a:p>
        <a:p>
          <a:r>
            <a:rPr kumimoji="1" lang="ja-JP" altLang="en-US" sz="1600" b="1">
              <a:solidFill>
                <a:schemeClr val="bg1"/>
              </a:solidFill>
            </a:rPr>
            <a:t>　　現場閉所　　夏季休暇　　年末年始　　一時中止　　工場製作　　災害その他</a:t>
          </a:r>
          <a:endParaRPr kumimoji="1" lang="en-US" altLang="ja-JP" sz="1600" b="1">
            <a:solidFill>
              <a:schemeClr val="bg1"/>
            </a:solidFill>
          </a:endParaRPr>
        </a:p>
        <a:p>
          <a:r>
            <a:rPr kumimoji="1" lang="ja-JP" altLang="en-US" sz="1600" b="1">
              <a:solidFill>
                <a:schemeClr val="bg1"/>
              </a:solidFill>
            </a:rPr>
            <a:t>のどれかを入力してください</a:t>
          </a:r>
          <a:endParaRPr kumimoji="1" lang="en-US" altLang="ja-JP" sz="1600" b="1">
            <a:solidFill>
              <a:schemeClr val="bg1"/>
            </a:solidFill>
          </a:endParaRPr>
        </a:p>
        <a:p>
          <a:r>
            <a:rPr kumimoji="1" lang="en-US" altLang="ja-JP" sz="1600" b="1">
              <a:solidFill>
                <a:schemeClr val="bg1"/>
              </a:solidFill>
            </a:rPr>
            <a:t>※</a:t>
          </a:r>
          <a:r>
            <a:rPr kumimoji="1" lang="ja-JP" altLang="en-US" sz="1600" b="1">
              <a:solidFill>
                <a:schemeClr val="bg1"/>
              </a:solidFill>
            </a:rPr>
            <a:t>「災害その他」とは、災害その他避けることのできない事由により現場作業を余儀なくされる期間（受発注者間の協議により書面で確認する）を指す。</a:t>
          </a:r>
          <a:endParaRPr kumimoji="1" lang="en-US" altLang="ja-JP" sz="1600" b="1">
            <a:solidFill>
              <a:schemeClr val="bg1"/>
            </a:solidFill>
          </a:endParaRPr>
        </a:p>
      </xdr:txBody>
    </xdr:sp>
    <xdr:clientData/>
  </xdr:oneCellAnchor>
  <xdr:oneCellAnchor>
    <xdr:from>
      <xdr:col>7</xdr:col>
      <xdr:colOff>572264</xdr:colOff>
      <xdr:row>11</xdr:row>
      <xdr:rowOff>332221</xdr:rowOff>
    </xdr:from>
    <xdr:ext cx="6973981" cy="4556055"/>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1072176" y="4702515"/>
          <a:ext cx="6973981" cy="4556055"/>
        </a:xfrm>
        <a:prstGeom prst="rect">
          <a:avLst/>
        </a:prstGeom>
        <a:solidFill>
          <a:srgbClr val="7030A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　</a:t>
          </a:r>
          <a:r>
            <a:rPr kumimoji="1" lang="en-US" altLang="ja-JP" sz="1600" b="1">
              <a:solidFill>
                <a:schemeClr val="bg1"/>
              </a:solidFill>
            </a:rPr>
            <a:t>【</a:t>
          </a:r>
          <a:r>
            <a:rPr kumimoji="1" lang="ja-JP" altLang="en-US" sz="1600" b="1">
              <a:solidFill>
                <a:schemeClr val="bg1"/>
              </a:solidFill>
            </a:rPr>
            <a:t>交替制の場合の注意事項</a:t>
          </a:r>
          <a:r>
            <a:rPr kumimoji="1" lang="en-US" altLang="ja-JP" sz="1600" b="1">
              <a:solidFill>
                <a:schemeClr val="bg1"/>
              </a:solidFill>
            </a:rPr>
            <a:t>】</a:t>
          </a:r>
        </a:p>
        <a:p>
          <a:r>
            <a:rPr kumimoji="1" lang="ja-JP" altLang="en-US" sz="1600" b="1">
              <a:solidFill>
                <a:schemeClr val="bg1"/>
              </a:solidFill>
            </a:rPr>
            <a:t>　受注者欄に会社名と個人のお名前を記入して使用し、対象者</a:t>
          </a:r>
          <a:r>
            <a:rPr kumimoji="1" lang="en-US" altLang="ja-JP" sz="1600" b="1">
              <a:solidFill>
                <a:schemeClr val="bg1"/>
              </a:solidFill>
            </a:rPr>
            <a:t>1</a:t>
          </a:r>
          <a:r>
            <a:rPr kumimoji="1" lang="ja-JP" altLang="en-US" sz="1600" b="1">
              <a:solidFill>
                <a:schemeClr val="bg1"/>
              </a:solidFill>
            </a:rPr>
            <a:t>人につき１つのエクセルファイルを作成して管理してください。</a:t>
          </a:r>
          <a:endParaRPr kumimoji="1" lang="en-US" altLang="ja-JP" sz="1600" b="1">
            <a:solidFill>
              <a:schemeClr val="bg1"/>
            </a:solidFill>
          </a:endParaRPr>
        </a:p>
        <a:p>
          <a:r>
            <a:rPr kumimoji="1" lang="ja-JP" altLang="en-US" sz="1600" b="1">
              <a:solidFill>
                <a:schemeClr val="bg1"/>
              </a:solidFill>
            </a:rPr>
            <a:t>　「対象期間始期」「対象期間終期」には該当の作業員の方の入場日及び退場日を入力してください。</a:t>
          </a:r>
          <a:endParaRPr kumimoji="1" lang="en-US" altLang="ja-JP" sz="1600" b="1">
            <a:solidFill>
              <a:schemeClr val="bg1"/>
            </a:solidFill>
          </a:endParaRPr>
        </a:p>
        <a:p>
          <a:r>
            <a:rPr kumimoji="1" lang="ja-JP" altLang="en-US" sz="1600" b="1">
              <a:solidFill>
                <a:schemeClr val="bg1"/>
              </a:solidFill>
            </a:rPr>
            <a:t>　作業員の方の休日は「現場閉所」を入力し、「休日」と読み替えてください</a:t>
          </a:r>
          <a:endParaRPr kumimoji="1" lang="en-US" altLang="ja-JP" sz="1600" b="1">
            <a:solidFill>
              <a:schemeClr val="bg1"/>
            </a:solidFill>
          </a:endParaRPr>
        </a:p>
        <a:p>
          <a:r>
            <a:rPr kumimoji="1" lang="ja-JP" altLang="en-US" sz="1600" b="1">
              <a:solidFill>
                <a:schemeClr val="bg1"/>
              </a:solidFill>
            </a:rPr>
            <a:t>　途中で長期にわたって現場から離れる場合は「一時中止」を入力して、集計から外れるようにしてください。</a:t>
          </a:r>
          <a:endParaRPr kumimoji="1" lang="en-US" altLang="ja-JP" sz="1600" b="1">
            <a:solidFill>
              <a:schemeClr val="bg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white"/>
              </a:solidFill>
              <a:effectLst/>
              <a:uLnTx/>
              <a:uFillTx/>
              <a:latin typeface="+mn-lt"/>
              <a:ea typeface="+mn-ea"/>
              <a:cs typeface="+mn-cs"/>
            </a:rPr>
            <a:t>　実績確認の方法は、まずエクセルシート上で各対象者の達成状況を確認してください。全員が達成できた実績のうち、最も上位のものをその工事の実績として「週休２日試行工事実績報告書」に入力し、監督員に提出してください。</a:t>
          </a:r>
          <a:endParaRPr kumimoji="1" lang="en-US" altLang="ja-JP" sz="1600" b="1" i="0" u="none" strike="noStrike" kern="0" cap="none" spc="0" normalizeH="0" baseline="0" noProof="0">
            <a:ln>
              <a:noFill/>
            </a:ln>
            <a:solidFill>
              <a:prstClr val="white"/>
            </a:solidFill>
            <a:effectLst/>
            <a:uLnTx/>
            <a:uFillTx/>
            <a:latin typeface="+mn-lt"/>
            <a:ea typeface="+mn-ea"/>
            <a:cs typeface="+mn-cs"/>
          </a:endParaRPr>
        </a:p>
      </xdr:txBody>
    </xdr:sp>
    <xdr:clientData/>
  </xdr:oneCellAnchor>
  <xdr:oneCellAnchor>
    <xdr:from>
      <xdr:col>7</xdr:col>
      <xdr:colOff>488042</xdr:colOff>
      <xdr:row>6</xdr:row>
      <xdr:rowOff>23203</xdr:rowOff>
    </xdr:from>
    <xdr:ext cx="7246258" cy="1122423"/>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11003642" y="2299678"/>
          <a:ext cx="7246258" cy="1122423"/>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　施工計画書へはこの「休日取得　計画・実績表」の「計画列」を入力して出力したものを提出してください</a:t>
          </a:r>
          <a:endParaRPr kumimoji="1" lang="en-US" altLang="ja-JP" sz="1600" b="1">
            <a:solidFill>
              <a:schemeClr val="bg1"/>
            </a:solidFill>
          </a:endParaRPr>
        </a:p>
        <a:p>
          <a:r>
            <a:rPr kumimoji="1" lang="ja-JP" altLang="en-US" sz="1600" b="1">
              <a:solidFill>
                <a:schemeClr val="bg1"/>
              </a:solidFill>
            </a:rPr>
            <a:t>　施工途中の確認は紙・電子データなど監督員と相談して行ってください</a:t>
          </a:r>
          <a:endParaRPr kumimoji="1" lang="en-US" altLang="ja-JP" sz="1600" b="1">
            <a:solidFill>
              <a:schemeClr val="bg1"/>
            </a:solidFill>
          </a:endParaRPr>
        </a:p>
      </xdr:txBody>
    </xdr:sp>
    <xdr:clientData/>
  </xdr:oneCellAnchor>
  <xdr:oneCellAnchor>
    <xdr:from>
      <xdr:col>7</xdr:col>
      <xdr:colOff>496040</xdr:colOff>
      <xdr:row>37</xdr:row>
      <xdr:rowOff>107244</xdr:rowOff>
    </xdr:from>
    <xdr:ext cx="8804842" cy="2152512"/>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10995952" y="10887303"/>
          <a:ext cx="8804842" cy="2152512"/>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white"/>
              </a:solidFill>
              <a:effectLst/>
              <a:uLnTx/>
              <a:uFillTx/>
              <a:latin typeface="+mn-lt"/>
              <a:ea typeface="+mn-ea"/>
              <a:cs typeface="+mn-cs"/>
            </a:rPr>
            <a:t>　</a:t>
          </a:r>
          <a:r>
            <a:rPr kumimoji="1" lang="en-US" altLang="ja-JP" sz="1600" b="1" i="0" u="none" strike="noStrike" kern="0" cap="none" spc="0" normalizeH="0" baseline="0" noProof="0">
              <a:ln>
                <a:noFill/>
              </a:ln>
              <a:solidFill>
                <a:prstClr val="white"/>
              </a:solidFill>
              <a:effectLst/>
              <a:uLnTx/>
              <a:uFillTx/>
              <a:latin typeface="+mn-lt"/>
              <a:ea typeface="+mn-ea"/>
              <a:cs typeface="+mn-cs"/>
            </a:rPr>
            <a:t>【</a:t>
          </a:r>
          <a:r>
            <a:rPr kumimoji="1" lang="ja-JP" altLang="en-US" sz="1600" b="1" i="0" u="none" strike="noStrike" kern="0" cap="none" spc="0" normalizeH="0" baseline="0" noProof="0">
              <a:ln>
                <a:noFill/>
              </a:ln>
              <a:solidFill>
                <a:prstClr val="white"/>
              </a:solidFill>
              <a:effectLst/>
              <a:uLnTx/>
              <a:uFillTx/>
              <a:latin typeface="+mn-lt"/>
              <a:ea typeface="+mn-ea"/>
              <a:cs typeface="+mn-cs"/>
            </a:rPr>
            <a:t>現場閉所日の振替について</a:t>
          </a:r>
          <a:r>
            <a:rPr kumimoji="1" lang="en-US" altLang="ja-JP" sz="1600" b="1" i="0" u="none" strike="noStrike" kern="0" cap="none" spc="0" normalizeH="0" baseline="0" noProof="0">
              <a:ln>
                <a:noFill/>
              </a:ln>
              <a:solidFill>
                <a:prstClr val="white"/>
              </a:solidFill>
              <a:effectLst/>
              <a:uLnTx/>
              <a:uFillTx/>
              <a:latin typeface="+mn-lt"/>
              <a:ea typeface="+mn-ea"/>
              <a:cs typeface="+mn-cs"/>
            </a:rPr>
            <a:t>】</a:t>
          </a:r>
        </a:p>
        <a:p>
          <a:r>
            <a:rPr kumimoji="1" lang="ja-JP" altLang="en-US" sz="1600" b="1">
              <a:solidFill>
                <a:schemeClr val="bg1"/>
              </a:solidFill>
            </a:rPr>
            <a:t>　週単位では、２日間の休日はその週の中で取るようにしないと、週単位の達成となりません。月単位でも同様にその月の中で取るようにしないと、月単位の達成となりません。</a:t>
          </a:r>
          <a:endParaRPr kumimoji="1" lang="en-US" altLang="ja-JP" sz="1600" b="1">
            <a:solidFill>
              <a:schemeClr val="bg1"/>
            </a:solidFill>
          </a:endParaRPr>
        </a:p>
        <a:p>
          <a:r>
            <a:rPr kumimoji="1" lang="ja-JP" altLang="en-US" sz="1600" b="1">
              <a:solidFill>
                <a:schemeClr val="bg1"/>
              </a:solidFill>
            </a:rPr>
            <a:t>　月単位・通期の場合は休日に作業した日の１４日以内に振替の休日を入力して、休日の取得に努めてください。１４日以内の判定などは自動計算には入れていないので、本制度の主旨をご理解の上、適正に休日を取得してください。</a:t>
          </a:r>
          <a:endParaRPr kumimoji="1" lang="en-US" altLang="ja-JP" sz="1600" b="1">
            <a:solidFill>
              <a:schemeClr val="bg1"/>
            </a:solidFill>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12</xdr:col>
      <xdr:colOff>60699</xdr:colOff>
      <xdr:row>20</xdr:row>
      <xdr:rowOff>452904</xdr:rowOff>
    </xdr:from>
    <xdr:ext cx="6973981" cy="779059"/>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8268074" y="5612279"/>
          <a:ext cx="6973981" cy="779059"/>
        </a:xfrm>
        <a:prstGeom prst="rect">
          <a:avLst/>
        </a:prstGeom>
        <a:solidFill>
          <a:schemeClr val="accent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chemeClr val="bg1"/>
              </a:solidFill>
            </a:rPr>
            <a:t>　現場閉所や交替制を問わず、工事全体に対しての総括的な報告をこの書式にて監督員へ報告してください。</a:t>
          </a:r>
          <a:endParaRPr kumimoji="1" lang="en-US" altLang="ja-JP" sz="1600" b="1">
            <a:solidFill>
              <a:schemeClr val="bg1"/>
            </a:solidFill>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561975</xdr:colOff>
      <xdr:row>17</xdr:row>
      <xdr:rowOff>19050</xdr:rowOff>
    </xdr:from>
    <xdr:ext cx="4267199" cy="607218"/>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4448175" y="2800350"/>
          <a:ext cx="4267199" cy="607218"/>
        </a:xfrm>
        <a:prstGeom prst="rect">
          <a:avLst/>
        </a:prstGeom>
        <a:solidFill>
          <a:schemeClr val="accent6"/>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b="1">
              <a:solidFill>
                <a:schemeClr val="bg1"/>
              </a:solidFill>
            </a:rPr>
            <a:t>１．入力された対象期間を月曜日スタート、日曜日エンドの日付に変換する（週単位のみ）↑</a:t>
          </a:r>
          <a:endParaRPr kumimoji="1" lang="en-US" altLang="ja-JP" sz="1200" b="1">
            <a:solidFill>
              <a:schemeClr val="bg1"/>
            </a:solidFill>
          </a:endParaRPr>
        </a:p>
      </xdr:txBody>
    </xdr:sp>
    <xdr:clientData/>
  </xdr:oneCellAnchor>
  <xdr:oneCellAnchor>
    <xdr:from>
      <xdr:col>5</xdr:col>
      <xdr:colOff>495300</xdr:colOff>
      <xdr:row>0</xdr:row>
      <xdr:rowOff>142875</xdr:rowOff>
    </xdr:from>
    <xdr:ext cx="3286125" cy="349776"/>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8896350" y="142875"/>
          <a:ext cx="3286125" cy="349776"/>
        </a:xfrm>
        <a:prstGeom prst="rect">
          <a:avLst/>
        </a:prstGeom>
        <a:solidFill>
          <a:schemeClr val="accent6"/>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b="1">
              <a:solidFill>
                <a:schemeClr val="bg1"/>
              </a:solidFill>
            </a:rPr>
            <a:t>２．週ごとのカレンダーを生成する→</a:t>
          </a:r>
          <a:endParaRPr kumimoji="1" lang="en-US" altLang="ja-JP" sz="1200" b="1">
            <a:solidFill>
              <a:schemeClr val="bg1"/>
            </a:solidFill>
          </a:endParaRPr>
        </a:p>
      </xdr:txBody>
    </xdr:sp>
    <xdr:clientData/>
  </xdr:oneCellAnchor>
  <xdr:oneCellAnchor>
    <xdr:from>
      <xdr:col>10</xdr:col>
      <xdr:colOff>514350</xdr:colOff>
      <xdr:row>24</xdr:row>
      <xdr:rowOff>133350</xdr:rowOff>
    </xdr:from>
    <xdr:ext cx="3286125" cy="607218"/>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14297025" y="4362450"/>
          <a:ext cx="3286125" cy="607218"/>
        </a:xfrm>
        <a:prstGeom prst="rect">
          <a:avLst/>
        </a:prstGeom>
        <a:solidFill>
          <a:schemeClr val="accent6"/>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b="1">
              <a:solidFill>
                <a:schemeClr val="bg1"/>
              </a:solidFill>
            </a:rPr>
            <a:t>３．各日付に対応した休みの種類を計数して判断対象外、達成の判定をする↑</a:t>
          </a:r>
          <a:endParaRPr kumimoji="1" lang="en-US" altLang="ja-JP" sz="1200" b="1">
            <a:solidFill>
              <a:schemeClr val="bg1"/>
            </a:solidFill>
          </a:endParaRPr>
        </a:p>
      </xdr:txBody>
    </xdr:sp>
    <xdr:clientData/>
  </xdr:oneCellAnchor>
  <xdr:oneCellAnchor>
    <xdr:from>
      <xdr:col>4</xdr:col>
      <xdr:colOff>923925</xdr:colOff>
      <xdr:row>27</xdr:row>
      <xdr:rowOff>409575</xdr:rowOff>
    </xdr:from>
    <xdr:ext cx="6477000" cy="1980670"/>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8086725" y="5153025"/>
          <a:ext cx="6477000" cy="1980670"/>
        </a:xfrm>
        <a:prstGeom prst="rect">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4400" b="1">
              <a:solidFill>
                <a:schemeClr val="bg1"/>
              </a:solidFill>
            </a:rPr>
            <a:t>このシートは計算シート</a:t>
          </a:r>
          <a:endParaRPr kumimoji="1" lang="en-US" altLang="ja-JP" sz="4400" b="1">
            <a:solidFill>
              <a:schemeClr val="bg1"/>
            </a:solidFill>
          </a:endParaRPr>
        </a:p>
        <a:p>
          <a:pPr algn="ctr"/>
          <a:r>
            <a:rPr kumimoji="1" lang="ja-JP" altLang="en-US" sz="4400" b="1">
              <a:solidFill>
                <a:schemeClr val="bg1"/>
              </a:solidFill>
            </a:rPr>
            <a:t>なので触らない事</a:t>
          </a:r>
          <a:endParaRPr kumimoji="1" lang="en-US" altLang="ja-JP" sz="4400" b="1">
            <a:solidFill>
              <a:schemeClr val="bg1"/>
            </a:solidFill>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495301</xdr:colOff>
      <xdr:row>50</xdr:row>
      <xdr:rowOff>169719</xdr:rowOff>
    </xdr:from>
    <xdr:ext cx="5029200" cy="2924840"/>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495301" y="12292446"/>
          <a:ext cx="5029200" cy="2924840"/>
        </a:xfrm>
        <a:prstGeom prst="rect">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4400" b="1">
              <a:solidFill>
                <a:schemeClr val="bg1"/>
              </a:solidFill>
            </a:rPr>
            <a:t>このシートは計算シートなので触らない事</a:t>
          </a:r>
          <a:endParaRPr kumimoji="1" lang="en-US" altLang="ja-JP" sz="4400" b="1">
            <a:solidFill>
              <a:schemeClr val="bg1"/>
            </a:solidFill>
          </a:endParaRPr>
        </a:p>
      </xdr:txBody>
    </xdr:sp>
    <xdr:clientData/>
  </xdr:oneCellAnchor>
  <xdr:oneCellAnchor>
    <xdr:from>
      <xdr:col>0</xdr:col>
      <xdr:colOff>2143125</xdr:colOff>
      <xdr:row>4</xdr:row>
      <xdr:rowOff>152400</xdr:rowOff>
    </xdr:from>
    <xdr:ext cx="3286125" cy="349776"/>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2143125" y="1114425"/>
          <a:ext cx="3286125" cy="349776"/>
        </a:xfrm>
        <a:prstGeom prst="rect">
          <a:avLst/>
        </a:prstGeom>
        <a:solidFill>
          <a:schemeClr val="accent5"/>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b="1">
              <a:solidFill>
                <a:schemeClr val="bg1"/>
              </a:solidFill>
            </a:rPr>
            <a:t>１．月ごとのカレンダーを生成する→</a:t>
          </a:r>
          <a:endParaRPr kumimoji="1" lang="en-US" altLang="ja-JP" sz="1200" b="1">
            <a:solidFill>
              <a:schemeClr val="bg1"/>
            </a:solidFill>
          </a:endParaRPr>
        </a:p>
      </xdr:txBody>
    </xdr:sp>
    <xdr:clientData/>
  </xdr:oneCellAnchor>
  <xdr:oneCellAnchor>
    <xdr:from>
      <xdr:col>0</xdr:col>
      <xdr:colOff>2528454</xdr:colOff>
      <xdr:row>45</xdr:row>
      <xdr:rowOff>121228</xdr:rowOff>
    </xdr:from>
    <xdr:ext cx="3286125" cy="607218"/>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2528454" y="11031683"/>
          <a:ext cx="3286125" cy="607218"/>
        </a:xfrm>
        <a:prstGeom prst="rect">
          <a:avLst/>
        </a:prstGeom>
        <a:solidFill>
          <a:schemeClr val="accent5"/>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b="1">
              <a:solidFill>
                <a:schemeClr val="bg1"/>
              </a:solidFill>
            </a:rPr>
            <a:t>２．各日付に対応した休みの種類を計数して判断対象外、達成の判定をする→</a:t>
          </a:r>
          <a:endParaRPr kumimoji="1" lang="en-US" altLang="ja-JP" sz="1200" b="1">
            <a:solidFill>
              <a:schemeClr val="bg1"/>
            </a:solidFill>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152400</xdr:colOff>
      <xdr:row>13</xdr:row>
      <xdr:rowOff>0</xdr:rowOff>
    </xdr:from>
    <xdr:ext cx="3286125" cy="607218"/>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2095500" y="1952625"/>
          <a:ext cx="3286125" cy="607218"/>
        </a:xfrm>
        <a:prstGeom prst="rect">
          <a:avLst/>
        </a:prstGeom>
        <a:solidFill>
          <a:schemeClr val="tx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200" b="1">
              <a:solidFill>
                <a:schemeClr val="bg1"/>
              </a:solidFill>
            </a:rPr>
            <a:t>１．各日付に対応した休みの種類を計数して判断対象外、達成の判断をする→</a:t>
          </a:r>
          <a:endParaRPr kumimoji="1" lang="en-US" altLang="ja-JP" sz="1200" b="1">
            <a:solidFill>
              <a:schemeClr val="bg1"/>
            </a:solidFill>
          </a:endParaRPr>
        </a:p>
      </xdr:txBody>
    </xdr:sp>
    <xdr:clientData/>
  </xdr:oneCellAnchor>
  <xdr:oneCellAnchor>
    <xdr:from>
      <xdr:col>0</xdr:col>
      <xdr:colOff>152400</xdr:colOff>
      <xdr:row>17</xdr:row>
      <xdr:rowOff>142875</xdr:rowOff>
    </xdr:from>
    <xdr:ext cx="5029200" cy="2924840"/>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52400" y="2762250"/>
          <a:ext cx="5029200" cy="2924840"/>
        </a:xfrm>
        <a:prstGeom prst="rect">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4400" b="1">
              <a:solidFill>
                <a:schemeClr val="bg1"/>
              </a:solidFill>
            </a:rPr>
            <a:t>このシートは計算シートなので触らない事</a:t>
          </a:r>
          <a:endParaRPr kumimoji="1" lang="en-US" altLang="ja-JP" sz="4400" b="1">
            <a:solidFill>
              <a:schemeClr val="bg1"/>
            </a:solidFill>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3.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4.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79998168889431442"/>
    <pageSetUpPr fitToPage="1"/>
  </sheetPr>
  <dimension ref="B1:V745"/>
  <sheetViews>
    <sheetView view="pageBreakPreview" zoomScale="85" zoomScaleNormal="85" zoomScaleSheetLayoutView="85" workbookViewId="0">
      <selection activeCell="F17" sqref="F17"/>
    </sheetView>
  </sheetViews>
  <sheetFormatPr defaultRowHeight="18.75"/>
  <cols>
    <col min="2" max="2" width="29.625" style="2" customWidth="1"/>
    <col min="3" max="3" width="29.625" style="1" customWidth="1"/>
    <col min="4" max="5" width="16.5" style="1" customWidth="1"/>
    <col min="6" max="6" width="27.75" style="1" bestFit="1" customWidth="1"/>
    <col min="22" max="22" width="13" bestFit="1" customWidth="1"/>
  </cols>
  <sheetData>
    <row r="1" spans="2:6">
      <c r="F1" s="2" t="s">
        <v>53</v>
      </c>
    </row>
    <row r="2" spans="2:6" ht="33">
      <c r="B2" s="128" t="s">
        <v>52</v>
      </c>
      <c r="F2" s="142"/>
    </row>
    <row r="3" spans="2:6" ht="19.5" thickBot="1">
      <c r="F3" s="142"/>
    </row>
    <row r="4" spans="2:6" ht="36" customHeight="1">
      <c r="B4" s="68" t="s">
        <v>42</v>
      </c>
      <c r="C4" s="75" t="s">
        <v>79</v>
      </c>
      <c r="D4" s="139"/>
      <c r="E4" s="180" t="s">
        <v>66</v>
      </c>
      <c r="F4" s="181"/>
    </row>
    <row r="5" spans="2:6" ht="36" customHeight="1">
      <c r="B5" s="178" t="s">
        <v>56</v>
      </c>
      <c r="C5" s="150" t="s">
        <v>43</v>
      </c>
      <c r="D5" s="139"/>
      <c r="E5" s="153" t="s">
        <v>63</v>
      </c>
      <c r="F5" s="155" t="str">
        <f>'判定計算シート(週単位)'!$H$24</f>
        <v>達成</v>
      </c>
    </row>
    <row r="6" spans="2:6" ht="36" customHeight="1">
      <c r="B6" s="179"/>
      <c r="C6" s="150" t="s">
        <v>54</v>
      </c>
      <c r="D6" s="139"/>
      <c r="E6" s="153" t="s">
        <v>64</v>
      </c>
      <c r="F6" s="152" t="str">
        <f>'判定計算シート(月単位)'!$B$80</f>
        <v>達成</v>
      </c>
    </row>
    <row r="7" spans="2:6" ht="36" customHeight="1" thickBot="1">
      <c r="B7" s="147" t="s">
        <v>59</v>
      </c>
      <c r="C7" s="150" t="s">
        <v>58</v>
      </c>
      <c r="D7" s="140"/>
      <c r="E7" s="154" t="s">
        <v>65</v>
      </c>
      <c r="F7" s="156" t="str">
        <f>'判定計算シート(通期) '!$F$13</f>
        <v>達成</v>
      </c>
    </row>
    <row r="8" spans="2:6" ht="36" customHeight="1">
      <c r="B8" s="148" t="s">
        <v>61</v>
      </c>
      <c r="C8" s="143" t="s">
        <v>62</v>
      </c>
      <c r="D8" s="141"/>
      <c r="E8" s="144"/>
    </row>
    <row r="9" spans="2:6" ht="36" customHeight="1" thickBot="1">
      <c r="B9" s="151">
        <v>46113</v>
      </c>
      <c r="C9" s="149">
        <v>46843</v>
      </c>
      <c r="D9" s="146"/>
      <c r="E9" s="145"/>
    </row>
    <row r="10" spans="2:6" ht="19.5" thickBot="1"/>
    <row r="11" spans="2:6" s="25" customFormat="1" ht="36.75" customHeight="1">
      <c r="B11" s="78" t="s">
        <v>82</v>
      </c>
      <c r="C11" s="69" t="s">
        <v>83</v>
      </c>
      <c r="D11" s="126" t="s">
        <v>12</v>
      </c>
      <c r="E11" s="129" t="s">
        <v>50</v>
      </c>
      <c r="F11" s="130">
        <f>'判定計算シート(通期) '!$F$5</f>
        <v>6</v>
      </c>
    </row>
    <row r="12" spans="2:6" ht="36.75" customHeight="1" thickBot="1">
      <c r="B12" s="177">
        <f>B9+1</f>
        <v>46114</v>
      </c>
      <c r="C12" s="79">
        <v>46843</v>
      </c>
      <c r="D12" s="80">
        <f>'判定計算シート(週単位)'!C2</f>
        <v>730</v>
      </c>
      <c r="E12" s="131" t="s">
        <v>51</v>
      </c>
      <c r="F12" s="132">
        <f>'判定計算シート(通期) '!$F$6</f>
        <v>12</v>
      </c>
    </row>
    <row r="13" spans="2:6" ht="19.5" thickBot="1">
      <c r="C13" s="2"/>
      <c r="E13" s="23"/>
      <c r="F13" s="127"/>
    </row>
    <row r="14" spans="2:6" s="25" customFormat="1">
      <c r="B14" s="68" t="s">
        <v>18</v>
      </c>
      <c r="C14" s="69" t="s">
        <v>19</v>
      </c>
      <c r="D14" s="160" t="s">
        <v>0</v>
      </c>
      <c r="E14" s="173" t="s">
        <v>20</v>
      </c>
      <c r="F14" s="176"/>
    </row>
    <row r="15" spans="2:6">
      <c r="B15" s="70" cm="1">
        <f t="array" ref="B15:B744">_xlfn.SEQUENCE(D12, 1, B12, 1)</f>
        <v>46114</v>
      </c>
      <c r="C15" s="71" t="str">
        <f>IF(B15="","",TEXT(B15,"aaa"))</f>
        <v>木</v>
      </c>
      <c r="D15" s="76"/>
      <c r="E15" s="174" t="s">
        <v>34</v>
      </c>
      <c r="F15" s="146"/>
    </row>
    <row r="16" spans="2:6" ht="19.5" thickBot="1">
      <c r="B16" s="72">
        <v>46115</v>
      </c>
      <c r="C16" s="71" t="str">
        <f t="shared" ref="C16:C79" si="0">IF(B16="","",TEXT(B16,"aaa"))</f>
        <v>金</v>
      </c>
      <c r="D16" s="76"/>
      <c r="E16" s="174" t="s">
        <v>34</v>
      </c>
      <c r="F16" s="146"/>
    </row>
    <row r="17" spans="2:22">
      <c r="B17" s="72">
        <v>46116</v>
      </c>
      <c r="C17" s="71" t="str">
        <f t="shared" si="0"/>
        <v>土</v>
      </c>
      <c r="D17" s="76" t="s">
        <v>93</v>
      </c>
      <c r="E17" s="174" t="s">
        <v>34</v>
      </c>
      <c r="F17" s="146"/>
      <c r="T17" s="65"/>
      <c r="U17" s="65"/>
      <c r="V17" s="65"/>
    </row>
    <row r="18" spans="2:22" ht="19.5" thickBot="1">
      <c r="B18" s="72">
        <v>46117</v>
      </c>
      <c r="C18" s="71" t="str">
        <f t="shared" si="0"/>
        <v>日</v>
      </c>
      <c r="D18" s="76" t="s">
        <v>93</v>
      </c>
      <c r="E18" s="174" t="s">
        <v>34</v>
      </c>
      <c r="F18" s="146"/>
      <c r="T18" s="66" t="s">
        <v>58</v>
      </c>
      <c r="U18" s="66" t="s">
        <v>38</v>
      </c>
      <c r="V18" s="67"/>
    </row>
    <row r="19" spans="2:22" ht="19.5" thickBot="1">
      <c r="B19" s="72">
        <v>46118</v>
      </c>
      <c r="C19" s="71" t="str">
        <f t="shared" si="0"/>
        <v>月</v>
      </c>
      <c r="D19" s="76"/>
      <c r="E19" s="174" t="s">
        <v>34</v>
      </c>
      <c r="F19" s="146"/>
      <c r="T19" s="67" t="s">
        <v>60</v>
      </c>
      <c r="U19" s="66" t="s">
        <v>37</v>
      </c>
    </row>
    <row r="20" spans="2:22">
      <c r="B20" s="72">
        <v>46119</v>
      </c>
      <c r="C20" s="71" t="str">
        <f t="shared" si="0"/>
        <v>火</v>
      </c>
      <c r="D20" s="76"/>
      <c r="E20" s="174" t="s">
        <v>34</v>
      </c>
      <c r="F20" s="146"/>
      <c r="U20" s="66" t="s">
        <v>39</v>
      </c>
    </row>
    <row r="21" spans="2:22">
      <c r="B21" s="72">
        <v>46120</v>
      </c>
      <c r="C21" s="71" t="str">
        <f t="shared" si="0"/>
        <v>水</v>
      </c>
      <c r="D21" s="76"/>
      <c r="E21" s="174" t="s">
        <v>34</v>
      </c>
      <c r="F21" s="146"/>
      <c r="U21" s="66" t="s">
        <v>40</v>
      </c>
    </row>
    <row r="22" spans="2:22">
      <c r="B22" s="72">
        <v>46121</v>
      </c>
      <c r="C22" s="71" t="str">
        <f t="shared" si="0"/>
        <v>木</v>
      </c>
      <c r="D22" s="76"/>
      <c r="E22" s="174" t="s">
        <v>34</v>
      </c>
      <c r="F22" s="146"/>
      <c r="U22" s="66" t="s">
        <v>41</v>
      </c>
    </row>
    <row r="23" spans="2:22" ht="19.5" thickBot="1">
      <c r="B23" s="72">
        <v>46122</v>
      </c>
      <c r="C23" s="71" t="str">
        <f t="shared" si="0"/>
        <v>金</v>
      </c>
      <c r="D23" s="76"/>
      <c r="E23" s="174" t="s">
        <v>34</v>
      </c>
      <c r="F23" s="146"/>
      <c r="U23" s="67" t="s">
        <v>80</v>
      </c>
    </row>
    <row r="24" spans="2:22">
      <c r="B24" s="72">
        <v>46123</v>
      </c>
      <c r="C24" s="71" t="str">
        <f t="shared" si="0"/>
        <v>土</v>
      </c>
      <c r="D24" s="76" t="s">
        <v>93</v>
      </c>
      <c r="E24" s="174" t="s">
        <v>34</v>
      </c>
      <c r="F24" s="146"/>
    </row>
    <row r="25" spans="2:22">
      <c r="B25" s="72">
        <v>46124</v>
      </c>
      <c r="C25" s="71" t="str">
        <f t="shared" si="0"/>
        <v>日</v>
      </c>
      <c r="D25" s="76" t="s">
        <v>93</v>
      </c>
      <c r="E25" s="174" t="s">
        <v>34</v>
      </c>
      <c r="F25" s="146"/>
    </row>
    <row r="26" spans="2:22">
      <c r="B26" s="72">
        <v>46125</v>
      </c>
      <c r="C26" s="71" t="str">
        <f t="shared" si="0"/>
        <v>月</v>
      </c>
      <c r="D26" s="76"/>
      <c r="E26" s="174" t="s">
        <v>34</v>
      </c>
      <c r="F26" s="146"/>
    </row>
    <row r="27" spans="2:22">
      <c r="B27" s="72">
        <v>46126</v>
      </c>
      <c r="C27" s="71" t="str">
        <f t="shared" si="0"/>
        <v>火</v>
      </c>
      <c r="D27" s="76"/>
      <c r="E27" s="174" t="s">
        <v>34</v>
      </c>
      <c r="F27" s="146"/>
    </row>
    <row r="28" spans="2:22">
      <c r="B28" s="72">
        <v>46127</v>
      </c>
      <c r="C28" s="71" t="str">
        <f t="shared" si="0"/>
        <v>水</v>
      </c>
      <c r="D28" s="76"/>
      <c r="E28" s="174" t="s">
        <v>34</v>
      </c>
      <c r="F28" s="146"/>
    </row>
    <row r="29" spans="2:22">
      <c r="B29" s="72">
        <v>46128</v>
      </c>
      <c r="C29" s="71" t="str">
        <f t="shared" si="0"/>
        <v>木</v>
      </c>
      <c r="D29" s="76"/>
      <c r="E29" s="174" t="s">
        <v>34</v>
      </c>
      <c r="F29" s="146"/>
    </row>
    <row r="30" spans="2:22">
      <c r="B30" s="72">
        <v>46129</v>
      </c>
      <c r="C30" s="71" t="str">
        <f t="shared" si="0"/>
        <v>金</v>
      </c>
      <c r="D30" s="76"/>
      <c r="E30" s="174" t="s">
        <v>34</v>
      </c>
      <c r="F30" s="146"/>
    </row>
    <row r="31" spans="2:22">
      <c r="B31" s="72">
        <v>46130</v>
      </c>
      <c r="C31" s="71" t="str">
        <f t="shared" si="0"/>
        <v>土</v>
      </c>
      <c r="D31" s="76" t="s">
        <v>93</v>
      </c>
      <c r="E31" s="174" t="s">
        <v>34</v>
      </c>
      <c r="F31" s="146"/>
    </row>
    <row r="32" spans="2:22">
      <c r="B32" s="72">
        <v>46131</v>
      </c>
      <c r="C32" s="71" t="str">
        <f t="shared" si="0"/>
        <v>日</v>
      </c>
      <c r="D32" s="76" t="s">
        <v>93</v>
      </c>
      <c r="E32" s="174" t="s">
        <v>34</v>
      </c>
      <c r="F32" s="146"/>
    </row>
    <row r="33" spans="2:6">
      <c r="B33" s="72">
        <v>46132</v>
      </c>
      <c r="C33" s="71" t="str">
        <f t="shared" si="0"/>
        <v>月</v>
      </c>
      <c r="D33" s="76"/>
      <c r="E33" s="174" t="s">
        <v>34</v>
      </c>
      <c r="F33" s="146"/>
    </row>
    <row r="34" spans="2:6">
      <c r="B34" s="72">
        <v>46133</v>
      </c>
      <c r="C34" s="71" t="str">
        <f t="shared" si="0"/>
        <v>火</v>
      </c>
      <c r="D34" s="76"/>
      <c r="E34" s="174" t="s">
        <v>34</v>
      </c>
      <c r="F34" s="146"/>
    </row>
    <row r="35" spans="2:6">
      <c r="B35" s="72">
        <v>46134</v>
      </c>
      <c r="C35" s="71" t="str">
        <f t="shared" si="0"/>
        <v>水</v>
      </c>
      <c r="D35" s="76"/>
      <c r="E35" s="174" t="s">
        <v>34</v>
      </c>
      <c r="F35" s="146"/>
    </row>
    <row r="36" spans="2:6">
      <c r="B36" s="72">
        <v>46135</v>
      </c>
      <c r="C36" s="71" t="str">
        <f t="shared" si="0"/>
        <v>木</v>
      </c>
      <c r="D36" s="76"/>
      <c r="E36" s="174" t="s">
        <v>34</v>
      </c>
      <c r="F36" s="146"/>
    </row>
    <row r="37" spans="2:6">
      <c r="B37" s="72">
        <v>46136</v>
      </c>
      <c r="C37" s="71" t="str">
        <f t="shared" si="0"/>
        <v>金</v>
      </c>
      <c r="D37" s="76"/>
      <c r="E37" s="174"/>
      <c r="F37" s="146"/>
    </row>
    <row r="38" spans="2:6">
      <c r="B38" s="72">
        <v>46137</v>
      </c>
      <c r="C38" s="71" t="str">
        <f t="shared" si="0"/>
        <v>土</v>
      </c>
      <c r="D38" s="76" t="s">
        <v>93</v>
      </c>
      <c r="E38" s="174" t="s">
        <v>38</v>
      </c>
      <c r="F38" s="146"/>
    </row>
    <row r="39" spans="2:6">
      <c r="B39" s="72">
        <v>46138</v>
      </c>
      <c r="C39" s="71" t="str">
        <f t="shared" si="0"/>
        <v>日</v>
      </c>
      <c r="D39" s="76" t="s">
        <v>93</v>
      </c>
      <c r="E39" s="174" t="s">
        <v>38</v>
      </c>
      <c r="F39" s="146"/>
    </row>
    <row r="40" spans="2:6">
      <c r="B40" s="72">
        <v>46139</v>
      </c>
      <c r="C40" s="71" t="str">
        <f t="shared" si="0"/>
        <v>月</v>
      </c>
      <c r="D40" s="76"/>
      <c r="E40" s="174"/>
      <c r="F40" s="146"/>
    </row>
    <row r="41" spans="2:6">
      <c r="B41" s="72">
        <v>46140</v>
      </c>
      <c r="C41" s="71" t="str">
        <f t="shared" si="0"/>
        <v>火</v>
      </c>
      <c r="D41" s="76"/>
      <c r="E41" s="174"/>
      <c r="F41" s="146"/>
    </row>
    <row r="42" spans="2:6">
      <c r="B42" s="72">
        <v>46141</v>
      </c>
      <c r="C42" s="71" t="str">
        <f t="shared" si="0"/>
        <v>水</v>
      </c>
      <c r="D42" s="76"/>
      <c r="E42" s="174"/>
      <c r="F42" s="146"/>
    </row>
    <row r="43" spans="2:6">
      <c r="B43" s="72">
        <v>46142</v>
      </c>
      <c r="C43" s="71" t="str">
        <f t="shared" si="0"/>
        <v>木</v>
      </c>
      <c r="D43" s="76"/>
      <c r="E43" s="174"/>
      <c r="F43" s="146"/>
    </row>
    <row r="44" spans="2:6">
      <c r="B44" s="72">
        <v>46143</v>
      </c>
      <c r="C44" s="71" t="str">
        <f t="shared" si="0"/>
        <v>金</v>
      </c>
      <c r="D44" s="76"/>
      <c r="E44" s="174"/>
      <c r="F44" s="146"/>
    </row>
    <row r="45" spans="2:6">
      <c r="B45" s="72">
        <v>46144</v>
      </c>
      <c r="C45" s="71" t="str">
        <f t="shared" si="0"/>
        <v>土</v>
      </c>
      <c r="D45" s="76" t="s">
        <v>93</v>
      </c>
      <c r="E45" s="174" t="s">
        <v>38</v>
      </c>
      <c r="F45" s="146"/>
    </row>
    <row r="46" spans="2:6">
      <c r="B46" s="72">
        <v>46145</v>
      </c>
      <c r="C46" s="71" t="str">
        <f t="shared" si="0"/>
        <v>日</v>
      </c>
      <c r="D46" s="76" t="s">
        <v>93</v>
      </c>
      <c r="E46" s="174" t="s">
        <v>38</v>
      </c>
      <c r="F46" s="146"/>
    </row>
    <row r="47" spans="2:6">
      <c r="B47" s="72">
        <v>46146</v>
      </c>
      <c r="C47" s="71" t="str">
        <f t="shared" si="0"/>
        <v>月</v>
      </c>
      <c r="D47" s="76"/>
      <c r="E47" s="174"/>
      <c r="F47" s="146"/>
    </row>
    <row r="48" spans="2:6">
      <c r="B48" s="72">
        <v>46147</v>
      </c>
      <c r="C48" s="71" t="str">
        <f t="shared" si="0"/>
        <v>火</v>
      </c>
      <c r="D48" s="76"/>
      <c r="E48" s="174"/>
      <c r="F48" s="146"/>
    </row>
    <row r="49" spans="2:6">
      <c r="B49" s="72">
        <v>46148</v>
      </c>
      <c r="C49" s="71" t="str">
        <f t="shared" si="0"/>
        <v>水</v>
      </c>
      <c r="D49" s="76"/>
      <c r="E49" s="174"/>
      <c r="F49" s="146"/>
    </row>
    <row r="50" spans="2:6">
      <c r="B50" s="72">
        <v>46149</v>
      </c>
      <c r="C50" s="71" t="str">
        <f t="shared" si="0"/>
        <v>木</v>
      </c>
      <c r="D50" s="76"/>
      <c r="E50" s="174"/>
      <c r="F50" s="146"/>
    </row>
    <row r="51" spans="2:6">
      <c r="B51" s="72">
        <v>46150</v>
      </c>
      <c r="C51" s="71" t="str">
        <f t="shared" si="0"/>
        <v>金</v>
      </c>
      <c r="D51" s="76"/>
      <c r="E51" s="174"/>
      <c r="F51" s="146"/>
    </row>
    <row r="52" spans="2:6">
      <c r="B52" s="72">
        <v>46151</v>
      </c>
      <c r="C52" s="71" t="str">
        <f t="shared" si="0"/>
        <v>土</v>
      </c>
      <c r="D52" s="76" t="s">
        <v>93</v>
      </c>
      <c r="E52" s="174" t="s">
        <v>38</v>
      </c>
      <c r="F52" s="146"/>
    </row>
    <row r="53" spans="2:6">
      <c r="B53" s="72">
        <v>46152</v>
      </c>
      <c r="C53" s="71" t="str">
        <f t="shared" si="0"/>
        <v>日</v>
      </c>
      <c r="D53" s="76" t="s">
        <v>93</v>
      </c>
      <c r="E53" s="174" t="s">
        <v>55</v>
      </c>
      <c r="F53" s="146"/>
    </row>
    <row r="54" spans="2:6">
      <c r="B54" s="72">
        <v>46153</v>
      </c>
      <c r="C54" s="71" t="str">
        <f t="shared" si="0"/>
        <v>月</v>
      </c>
      <c r="D54" s="76"/>
      <c r="E54" s="174"/>
      <c r="F54" s="146"/>
    </row>
    <row r="55" spans="2:6">
      <c r="B55" s="72">
        <v>46154</v>
      </c>
      <c r="C55" s="71" t="str">
        <f t="shared" si="0"/>
        <v>火</v>
      </c>
      <c r="D55" s="76"/>
      <c r="E55" s="174"/>
      <c r="F55" s="146"/>
    </row>
    <row r="56" spans="2:6">
      <c r="B56" s="72">
        <v>46155</v>
      </c>
      <c r="C56" s="71" t="str">
        <f t="shared" si="0"/>
        <v>水</v>
      </c>
      <c r="D56" s="76"/>
      <c r="E56" s="174"/>
      <c r="F56" s="146"/>
    </row>
    <row r="57" spans="2:6">
      <c r="B57" s="72">
        <v>46156</v>
      </c>
      <c r="C57" s="71" t="str">
        <f t="shared" si="0"/>
        <v>木</v>
      </c>
      <c r="D57" s="76"/>
      <c r="E57" s="174"/>
      <c r="F57" s="146"/>
    </row>
    <row r="58" spans="2:6">
      <c r="B58" s="72">
        <v>46157</v>
      </c>
      <c r="C58" s="71" t="str">
        <f t="shared" si="0"/>
        <v>金</v>
      </c>
      <c r="D58" s="76"/>
      <c r="E58" s="174"/>
      <c r="F58" s="146"/>
    </row>
    <row r="59" spans="2:6">
      <c r="B59" s="72">
        <v>46158</v>
      </c>
      <c r="C59" s="71" t="str">
        <f t="shared" si="0"/>
        <v>土</v>
      </c>
      <c r="D59" s="76" t="s">
        <v>93</v>
      </c>
      <c r="E59" s="174" t="s">
        <v>38</v>
      </c>
      <c r="F59" s="146"/>
    </row>
    <row r="60" spans="2:6">
      <c r="B60" s="72">
        <v>46159</v>
      </c>
      <c r="C60" s="71" t="str">
        <f t="shared" si="0"/>
        <v>日</v>
      </c>
      <c r="D60" s="76" t="s">
        <v>93</v>
      </c>
      <c r="E60" s="174" t="s">
        <v>38</v>
      </c>
      <c r="F60" s="146"/>
    </row>
    <row r="61" spans="2:6">
      <c r="B61" s="72">
        <v>46160</v>
      </c>
      <c r="C61" s="71" t="str">
        <f t="shared" si="0"/>
        <v>月</v>
      </c>
      <c r="D61" s="76"/>
      <c r="E61" s="174"/>
      <c r="F61" s="146"/>
    </row>
    <row r="62" spans="2:6">
      <c r="B62" s="72">
        <v>46161</v>
      </c>
      <c r="C62" s="71" t="str">
        <f t="shared" si="0"/>
        <v>火</v>
      </c>
      <c r="D62" s="76"/>
      <c r="E62" s="174"/>
      <c r="F62" s="146"/>
    </row>
    <row r="63" spans="2:6">
      <c r="B63" s="72">
        <v>46162</v>
      </c>
      <c r="C63" s="71" t="str">
        <f t="shared" si="0"/>
        <v>水</v>
      </c>
      <c r="D63" s="76"/>
      <c r="E63" s="174"/>
      <c r="F63" s="146"/>
    </row>
    <row r="64" spans="2:6">
      <c r="B64" s="72">
        <v>46163</v>
      </c>
      <c r="C64" s="71" t="str">
        <f t="shared" si="0"/>
        <v>木</v>
      </c>
      <c r="D64" s="76"/>
      <c r="E64" s="174"/>
      <c r="F64" s="146"/>
    </row>
    <row r="65" spans="2:6">
      <c r="B65" s="72">
        <v>46164</v>
      </c>
      <c r="C65" s="71" t="str">
        <f t="shared" si="0"/>
        <v>金</v>
      </c>
      <c r="D65" s="76"/>
      <c r="E65" s="174"/>
      <c r="F65" s="146"/>
    </row>
    <row r="66" spans="2:6">
      <c r="B66" s="72">
        <v>46165</v>
      </c>
      <c r="C66" s="71" t="str">
        <f t="shared" si="0"/>
        <v>土</v>
      </c>
      <c r="D66" s="76" t="s">
        <v>93</v>
      </c>
      <c r="E66" s="174" t="s">
        <v>38</v>
      </c>
      <c r="F66" s="146"/>
    </row>
    <row r="67" spans="2:6">
      <c r="B67" s="72">
        <v>46166</v>
      </c>
      <c r="C67" s="71" t="str">
        <f t="shared" si="0"/>
        <v>日</v>
      </c>
      <c r="D67" s="76" t="s">
        <v>93</v>
      </c>
      <c r="E67" s="174" t="s">
        <v>38</v>
      </c>
      <c r="F67" s="146"/>
    </row>
    <row r="68" spans="2:6">
      <c r="B68" s="72">
        <v>46167</v>
      </c>
      <c r="C68" s="71" t="str">
        <f t="shared" si="0"/>
        <v>月</v>
      </c>
      <c r="D68" s="76"/>
      <c r="E68" s="174"/>
      <c r="F68" s="146"/>
    </row>
    <row r="69" spans="2:6">
      <c r="B69" s="72">
        <v>46168</v>
      </c>
      <c r="C69" s="71" t="str">
        <f t="shared" si="0"/>
        <v>火</v>
      </c>
      <c r="D69" s="76"/>
      <c r="E69" s="174"/>
      <c r="F69" s="146"/>
    </row>
    <row r="70" spans="2:6">
      <c r="B70" s="72">
        <v>46169</v>
      </c>
      <c r="C70" s="71" t="str">
        <f t="shared" si="0"/>
        <v>水</v>
      </c>
      <c r="D70" s="76"/>
      <c r="E70" s="174"/>
      <c r="F70" s="146"/>
    </row>
    <row r="71" spans="2:6">
      <c r="B71" s="72">
        <v>46170</v>
      </c>
      <c r="C71" s="71" t="str">
        <f t="shared" si="0"/>
        <v>木</v>
      </c>
      <c r="D71" s="76"/>
      <c r="E71" s="174"/>
      <c r="F71" s="146"/>
    </row>
    <row r="72" spans="2:6">
      <c r="B72" s="72">
        <v>46171</v>
      </c>
      <c r="C72" s="71" t="str">
        <f t="shared" si="0"/>
        <v>金</v>
      </c>
      <c r="D72" s="76"/>
      <c r="E72" s="174"/>
      <c r="F72" s="146"/>
    </row>
    <row r="73" spans="2:6">
      <c r="B73" s="72">
        <v>46172</v>
      </c>
      <c r="C73" s="71" t="str">
        <f t="shared" si="0"/>
        <v>土</v>
      </c>
      <c r="D73" s="76" t="s">
        <v>93</v>
      </c>
      <c r="E73" s="174" t="s">
        <v>38</v>
      </c>
      <c r="F73" s="146"/>
    </row>
    <row r="74" spans="2:6">
      <c r="B74" s="72">
        <v>46173</v>
      </c>
      <c r="C74" s="71" t="str">
        <f t="shared" si="0"/>
        <v>日</v>
      </c>
      <c r="D74" s="76" t="s">
        <v>93</v>
      </c>
      <c r="E74" s="174" t="s">
        <v>38</v>
      </c>
      <c r="F74" s="146"/>
    </row>
    <row r="75" spans="2:6">
      <c r="B75" s="72">
        <v>46174</v>
      </c>
      <c r="C75" s="71" t="str">
        <f t="shared" si="0"/>
        <v>月</v>
      </c>
      <c r="D75" s="76"/>
      <c r="E75" s="174"/>
      <c r="F75" s="146"/>
    </row>
    <row r="76" spans="2:6">
      <c r="B76" s="72">
        <v>46175</v>
      </c>
      <c r="C76" s="71" t="str">
        <f t="shared" si="0"/>
        <v>火</v>
      </c>
      <c r="D76" s="76"/>
      <c r="E76" s="174"/>
      <c r="F76" s="146"/>
    </row>
    <row r="77" spans="2:6">
      <c r="B77" s="72">
        <v>46176</v>
      </c>
      <c r="C77" s="71" t="str">
        <f t="shared" si="0"/>
        <v>水</v>
      </c>
      <c r="D77" s="76"/>
      <c r="E77" s="174"/>
      <c r="F77" s="146"/>
    </row>
    <row r="78" spans="2:6">
      <c r="B78" s="72">
        <v>46177</v>
      </c>
      <c r="C78" s="71" t="str">
        <f t="shared" si="0"/>
        <v>木</v>
      </c>
      <c r="D78" s="76"/>
      <c r="E78" s="174"/>
      <c r="F78" s="146"/>
    </row>
    <row r="79" spans="2:6">
      <c r="B79" s="72">
        <v>46178</v>
      </c>
      <c r="C79" s="71" t="str">
        <f t="shared" si="0"/>
        <v>金</v>
      </c>
      <c r="D79" s="76"/>
      <c r="E79" s="174"/>
      <c r="F79" s="146"/>
    </row>
    <row r="80" spans="2:6">
      <c r="B80" s="72">
        <v>46179</v>
      </c>
      <c r="C80" s="71" t="str">
        <f t="shared" ref="C80:C143" si="1">IF(B80="","",TEXT(B80,"aaa"))</f>
        <v>土</v>
      </c>
      <c r="D80" s="76" t="s">
        <v>93</v>
      </c>
      <c r="E80" s="174" t="s">
        <v>38</v>
      </c>
      <c r="F80" s="146"/>
    </row>
    <row r="81" spans="2:6">
      <c r="B81" s="72">
        <v>46180</v>
      </c>
      <c r="C81" s="71" t="str">
        <f t="shared" si="1"/>
        <v>日</v>
      </c>
      <c r="D81" s="76" t="s">
        <v>93</v>
      </c>
      <c r="E81" s="174" t="s">
        <v>38</v>
      </c>
      <c r="F81" s="146"/>
    </row>
    <row r="82" spans="2:6">
      <c r="B82" s="72">
        <v>46181</v>
      </c>
      <c r="C82" s="71" t="str">
        <f t="shared" si="1"/>
        <v>月</v>
      </c>
      <c r="D82" s="76"/>
      <c r="E82" s="174"/>
      <c r="F82" s="146"/>
    </row>
    <row r="83" spans="2:6">
      <c r="B83" s="72">
        <v>46182</v>
      </c>
      <c r="C83" s="71" t="str">
        <f t="shared" si="1"/>
        <v>火</v>
      </c>
      <c r="D83" s="76"/>
      <c r="E83" s="174"/>
      <c r="F83" s="146"/>
    </row>
    <row r="84" spans="2:6">
      <c r="B84" s="72">
        <v>46183</v>
      </c>
      <c r="C84" s="71" t="str">
        <f t="shared" si="1"/>
        <v>水</v>
      </c>
      <c r="D84" s="76"/>
      <c r="E84" s="174"/>
      <c r="F84" s="146"/>
    </row>
    <row r="85" spans="2:6">
      <c r="B85" s="72">
        <v>46184</v>
      </c>
      <c r="C85" s="71" t="str">
        <f t="shared" si="1"/>
        <v>木</v>
      </c>
      <c r="D85" s="76"/>
      <c r="E85" s="174"/>
      <c r="F85" s="146"/>
    </row>
    <row r="86" spans="2:6">
      <c r="B86" s="72">
        <v>46185</v>
      </c>
      <c r="C86" s="71" t="str">
        <f t="shared" si="1"/>
        <v>金</v>
      </c>
      <c r="D86" s="76"/>
      <c r="E86" s="174"/>
      <c r="F86" s="146"/>
    </row>
    <row r="87" spans="2:6">
      <c r="B87" s="72">
        <v>46186</v>
      </c>
      <c r="C87" s="71" t="str">
        <f t="shared" si="1"/>
        <v>土</v>
      </c>
      <c r="D87" s="76" t="s">
        <v>93</v>
      </c>
      <c r="E87" s="174" t="s">
        <v>38</v>
      </c>
      <c r="F87" s="146"/>
    </row>
    <row r="88" spans="2:6">
      <c r="B88" s="72">
        <v>46187</v>
      </c>
      <c r="C88" s="71" t="str">
        <f t="shared" si="1"/>
        <v>日</v>
      </c>
      <c r="D88" s="76" t="s">
        <v>93</v>
      </c>
      <c r="E88" s="174" t="s">
        <v>38</v>
      </c>
      <c r="F88" s="146"/>
    </row>
    <row r="89" spans="2:6">
      <c r="B89" s="72">
        <v>46188</v>
      </c>
      <c r="C89" s="71" t="str">
        <f t="shared" si="1"/>
        <v>月</v>
      </c>
      <c r="D89" s="76"/>
      <c r="E89" s="174"/>
      <c r="F89" s="146"/>
    </row>
    <row r="90" spans="2:6">
      <c r="B90" s="72">
        <v>46189</v>
      </c>
      <c r="C90" s="71" t="str">
        <f t="shared" si="1"/>
        <v>火</v>
      </c>
      <c r="D90" s="76"/>
      <c r="E90" s="174"/>
      <c r="F90" s="146"/>
    </row>
    <row r="91" spans="2:6">
      <c r="B91" s="72">
        <v>46190</v>
      </c>
      <c r="C91" s="71" t="str">
        <f t="shared" si="1"/>
        <v>水</v>
      </c>
      <c r="D91" s="76"/>
      <c r="E91" s="174"/>
      <c r="F91" s="146"/>
    </row>
    <row r="92" spans="2:6">
      <c r="B92" s="72">
        <v>46191</v>
      </c>
      <c r="C92" s="71" t="str">
        <f t="shared" si="1"/>
        <v>木</v>
      </c>
      <c r="D92" s="76"/>
      <c r="E92" s="174"/>
      <c r="F92" s="146"/>
    </row>
    <row r="93" spans="2:6">
      <c r="B93" s="72">
        <v>46192</v>
      </c>
      <c r="C93" s="71" t="str">
        <f t="shared" si="1"/>
        <v>金</v>
      </c>
      <c r="D93" s="76"/>
      <c r="E93" s="174"/>
      <c r="F93" s="146"/>
    </row>
    <row r="94" spans="2:6">
      <c r="B94" s="72">
        <v>46193</v>
      </c>
      <c r="C94" s="71" t="str">
        <f t="shared" si="1"/>
        <v>土</v>
      </c>
      <c r="D94" s="76" t="s">
        <v>93</v>
      </c>
      <c r="E94" s="174" t="s">
        <v>38</v>
      </c>
      <c r="F94" s="146"/>
    </row>
    <row r="95" spans="2:6">
      <c r="B95" s="72">
        <v>46194</v>
      </c>
      <c r="C95" s="71" t="str">
        <f t="shared" si="1"/>
        <v>日</v>
      </c>
      <c r="D95" s="137" t="s">
        <v>93</v>
      </c>
      <c r="E95" s="174" t="s">
        <v>38</v>
      </c>
      <c r="F95" s="146"/>
    </row>
    <row r="96" spans="2:6">
      <c r="B96" s="72">
        <v>46195</v>
      </c>
      <c r="C96" s="71" t="str">
        <f t="shared" si="1"/>
        <v>月</v>
      </c>
      <c r="D96" s="137"/>
      <c r="E96" s="174"/>
      <c r="F96" s="146"/>
    </row>
    <row r="97" spans="2:6">
      <c r="B97" s="72">
        <v>46196</v>
      </c>
      <c r="C97" s="71" t="str">
        <f t="shared" si="1"/>
        <v>火</v>
      </c>
      <c r="D97" s="76"/>
      <c r="E97" s="174"/>
      <c r="F97" s="146"/>
    </row>
    <row r="98" spans="2:6">
      <c r="B98" s="72">
        <v>46197</v>
      </c>
      <c r="C98" s="71" t="str">
        <f t="shared" si="1"/>
        <v>水</v>
      </c>
      <c r="D98" s="76"/>
      <c r="E98" s="174" t="s">
        <v>80</v>
      </c>
      <c r="F98" s="146"/>
    </row>
    <row r="99" spans="2:6">
      <c r="B99" s="72">
        <v>46198</v>
      </c>
      <c r="C99" s="71" t="str">
        <f t="shared" si="1"/>
        <v>木</v>
      </c>
      <c r="D99" s="76"/>
      <c r="E99" s="174"/>
      <c r="F99" s="146"/>
    </row>
    <row r="100" spans="2:6">
      <c r="B100" s="72">
        <v>46199</v>
      </c>
      <c r="C100" s="71" t="str">
        <f t="shared" si="1"/>
        <v>金</v>
      </c>
      <c r="D100" s="76"/>
      <c r="E100" s="174"/>
      <c r="F100" s="146"/>
    </row>
    <row r="101" spans="2:6">
      <c r="B101" s="72">
        <v>46200</v>
      </c>
      <c r="C101" s="71" t="str">
        <f t="shared" si="1"/>
        <v>土</v>
      </c>
      <c r="D101" s="76" t="s">
        <v>93</v>
      </c>
      <c r="E101" s="174" t="s">
        <v>38</v>
      </c>
      <c r="F101" s="146"/>
    </row>
    <row r="102" spans="2:6">
      <c r="B102" s="72">
        <v>46201</v>
      </c>
      <c r="C102" s="71" t="str">
        <f t="shared" si="1"/>
        <v>日</v>
      </c>
      <c r="D102" s="137" t="s">
        <v>93</v>
      </c>
      <c r="E102" s="174" t="s">
        <v>38</v>
      </c>
      <c r="F102" s="146"/>
    </row>
    <row r="103" spans="2:6">
      <c r="B103" s="72">
        <v>46202</v>
      </c>
      <c r="C103" s="71" t="str">
        <f t="shared" si="1"/>
        <v>月</v>
      </c>
      <c r="D103" s="137"/>
      <c r="E103" s="174"/>
      <c r="F103" s="146"/>
    </row>
    <row r="104" spans="2:6">
      <c r="B104" s="72">
        <v>46203</v>
      </c>
      <c r="C104" s="71" t="str">
        <f t="shared" si="1"/>
        <v>火</v>
      </c>
      <c r="D104" s="76"/>
      <c r="E104" s="174"/>
      <c r="F104" s="146"/>
    </row>
    <row r="105" spans="2:6">
      <c r="B105" s="72">
        <v>46204</v>
      </c>
      <c r="C105" s="71" t="str">
        <f t="shared" si="1"/>
        <v>水</v>
      </c>
      <c r="D105" s="76"/>
      <c r="E105" s="174"/>
      <c r="F105" s="146"/>
    </row>
    <row r="106" spans="2:6">
      <c r="B106" s="72">
        <v>46205</v>
      </c>
      <c r="C106" s="71" t="str">
        <f t="shared" si="1"/>
        <v>木</v>
      </c>
      <c r="D106" s="76"/>
      <c r="E106" s="174"/>
      <c r="F106" s="146"/>
    </row>
    <row r="107" spans="2:6">
      <c r="B107" s="72">
        <v>46206</v>
      </c>
      <c r="C107" s="71" t="str">
        <f t="shared" si="1"/>
        <v>金</v>
      </c>
      <c r="D107" s="76"/>
      <c r="E107" s="174"/>
      <c r="F107" s="146"/>
    </row>
    <row r="108" spans="2:6">
      <c r="B108" s="72">
        <v>46207</v>
      </c>
      <c r="C108" s="71" t="str">
        <f t="shared" si="1"/>
        <v>土</v>
      </c>
      <c r="D108" s="76" t="s">
        <v>93</v>
      </c>
      <c r="E108" s="174" t="s">
        <v>38</v>
      </c>
      <c r="F108" s="146"/>
    </row>
    <row r="109" spans="2:6">
      <c r="B109" s="72">
        <v>46208</v>
      </c>
      <c r="C109" s="71" t="str">
        <f t="shared" si="1"/>
        <v>日</v>
      </c>
      <c r="D109" s="137" t="s">
        <v>93</v>
      </c>
      <c r="E109" s="174" t="s">
        <v>38</v>
      </c>
      <c r="F109" s="146"/>
    </row>
    <row r="110" spans="2:6">
      <c r="B110" s="72">
        <v>46209</v>
      </c>
      <c r="C110" s="71" t="str">
        <f t="shared" si="1"/>
        <v>月</v>
      </c>
      <c r="D110" s="137"/>
      <c r="E110" s="174"/>
      <c r="F110" s="146"/>
    </row>
    <row r="111" spans="2:6">
      <c r="B111" s="72">
        <v>46210</v>
      </c>
      <c r="C111" s="71" t="str">
        <f t="shared" si="1"/>
        <v>火</v>
      </c>
      <c r="D111" s="76"/>
      <c r="E111" s="174"/>
      <c r="F111" s="146"/>
    </row>
    <row r="112" spans="2:6">
      <c r="B112" s="72">
        <v>46211</v>
      </c>
      <c r="C112" s="71" t="str">
        <f t="shared" si="1"/>
        <v>水</v>
      </c>
      <c r="D112" s="76"/>
      <c r="E112" s="174"/>
      <c r="F112" s="146"/>
    </row>
    <row r="113" spans="2:6">
      <c r="B113" s="72">
        <v>46212</v>
      </c>
      <c r="C113" s="71" t="str">
        <f t="shared" si="1"/>
        <v>木</v>
      </c>
      <c r="D113" s="76"/>
      <c r="E113" s="174"/>
      <c r="F113" s="146"/>
    </row>
    <row r="114" spans="2:6">
      <c r="B114" s="72">
        <v>46213</v>
      </c>
      <c r="C114" s="71" t="str">
        <f t="shared" si="1"/>
        <v>金</v>
      </c>
      <c r="D114" s="76"/>
      <c r="E114" s="174"/>
      <c r="F114" s="146"/>
    </row>
    <row r="115" spans="2:6">
      <c r="B115" s="72">
        <v>46214</v>
      </c>
      <c r="C115" s="71" t="str">
        <f t="shared" si="1"/>
        <v>土</v>
      </c>
      <c r="D115" s="137" t="s">
        <v>93</v>
      </c>
      <c r="E115" s="174" t="s">
        <v>38</v>
      </c>
      <c r="F115" s="146"/>
    </row>
    <row r="116" spans="2:6">
      <c r="B116" s="72">
        <v>46215</v>
      </c>
      <c r="C116" s="71" t="str">
        <f t="shared" si="1"/>
        <v>日</v>
      </c>
      <c r="D116" s="137" t="s">
        <v>93</v>
      </c>
      <c r="E116" s="174" t="s">
        <v>38</v>
      </c>
      <c r="F116" s="146"/>
    </row>
    <row r="117" spans="2:6">
      <c r="B117" s="72">
        <v>46216</v>
      </c>
      <c r="C117" s="71" t="str">
        <f t="shared" si="1"/>
        <v>月</v>
      </c>
      <c r="D117" s="137"/>
      <c r="E117" s="174"/>
      <c r="F117" s="146"/>
    </row>
    <row r="118" spans="2:6">
      <c r="B118" s="72">
        <v>46217</v>
      </c>
      <c r="C118" s="71" t="str">
        <f t="shared" si="1"/>
        <v>火</v>
      </c>
      <c r="D118" s="76"/>
      <c r="E118" s="174"/>
      <c r="F118" s="146"/>
    </row>
    <row r="119" spans="2:6">
      <c r="B119" s="72">
        <v>46218</v>
      </c>
      <c r="C119" s="71" t="str">
        <f t="shared" si="1"/>
        <v>水</v>
      </c>
      <c r="D119" s="76"/>
      <c r="E119" s="174"/>
      <c r="F119" s="146"/>
    </row>
    <row r="120" spans="2:6">
      <c r="B120" s="72">
        <v>46219</v>
      </c>
      <c r="C120" s="71" t="str">
        <f t="shared" si="1"/>
        <v>木</v>
      </c>
      <c r="D120" s="76"/>
      <c r="E120" s="174"/>
      <c r="F120" s="146"/>
    </row>
    <row r="121" spans="2:6">
      <c r="B121" s="72">
        <v>46220</v>
      </c>
      <c r="C121" s="71" t="str">
        <f t="shared" si="1"/>
        <v>金</v>
      </c>
      <c r="D121" s="76"/>
      <c r="E121" s="174"/>
      <c r="F121" s="146"/>
    </row>
    <row r="122" spans="2:6">
      <c r="B122" s="72">
        <v>46221</v>
      </c>
      <c r="C122" s="71" t="str">
        <f t="shared" si="1"/>
        <v>土</v>
      </c>
      <c r="D122" s="76" t="s">
        <v>93</v>
      </c>
      <c r="E122" s="174" t="s">
        <v>38</v>
      </c>
      <c r="F122" s="146"/>
    </row>
    <row r="123" spans="2:6">
      <c r="B123" s="72">
        <v>46222</v>
      </c>
      <c r="C123" s="71" t="str">
        <f t="shared" si="1"/>
        <v>日</v>
      </c>
      <c r="D123" s="137" t="s">
        <v>93</v>
      </c>
      <c r="E123" s="174" t="s">
        <v>38</v>
      </c>
      <c r="F123" s="146"/>
    </row>
    <row r="124" spans="2:6">
      <c r="B124" s="72">
        <v>46223</v>
      </c>
      <c r="C124" s="71" t="str">
        <f t="shared" si="1"/>
        <v>月</v>
      </c>
      <c r="D124" s="137"/>
      <c r="E124" s="174"/>
      <c r="F124" s="146"/>
    </row>
    <row r="125" spans="2:6">
      <c r="B125" s="72">
        <v>46224</v>
      </c>
      <c r="C125" s="71" t="str">
        <f t="shared" si="1"/>
        <v>火</v>
      </c>
      <c r="D125" s="76"/>
      <c r="E125" s="174"/>
      <c r="F125" s="146"/>
    </row>
    <row r="126" spans="2:6">
      <c r="B126" s="72">
        <v>46225</v>
      </c>
      <c r="C126" s="71" t="str">
        <f t="shared" si="1"/>
        <v>水</v>
      </c>
      <c r="D126" s="76"/>
      <c r="E126" s="174"/>
      <c r="F126" s="146"/>
    </row>
    <row r="127" spans="2:6">
      <c r="B127" s="72">
        <v>46226</v>
      </c>
      <c r="C127" s="71" t="str">
        <f t="shared" si="1"/>
        <v>木</v>
      </c>
      <c r="D127" s="76"/>
      <c r="E127" s="174"/>
      <c r="F127" s="146"/>
    </row>
    <row r="128" spans="2:6">
      <c r="B128" s="72">
        <v>46227</v>
      </c>
      <c r="C128" s="71" t="str">
        <f t="shared" si="1"/>
        <v>金</v>
      </c>
      <c r="D128" s="76"/>
      <c r="E128" s="174"/>
      <c r="F128" s="146"/>
    </row>
    <row r="129" spans="2:6">
      <c r="B129" s="72">
        <v>46228</v>
      </c>
      <c r="C129" s="71" t="str">
        <f t="shared" si="1"/>
        <v>土</v>
      </c>
      <c r="D129" s="137" t="s">
        <v>93</v>
      </c>
      <c r="E129" s="174" t="s">
        <v>38</v>
      </c>
      <c r="F129" s="146"/>
    </row>
    <row r="130" spans="2:6">
      <c r="B130" s="72">
        <v>46229</v>
      </c>
      <c r="C130" s="71" t="str">
        <f t="shared" si="1"/>
        <v>日</v>
      </c>
      <c r="D130" s="137" t="s">
        <v>93</v>
      </c>
      <c r="E130" s="174" t="s">
        <v>38</v>
      </c>
      <c r="F130" s="146"/>
    </row>
    <row r="131" spans="2:6">
      <c r="B131" s="72">
        <v>46230</v>
      </c>
      <c r="C131" s="71" t="str">
        <f t="shared" si="1"/>
        <v>月</v>
      </c>
      <c r="D131" s="137"/>
      <c r="E131" s="174"/>
      <c r="F131" s="146"/>
    </row>
    <row r="132" spans="2:6">
      <c r="B132" s="72">
        <v>46231</v>
      </c>
      <c r="C132" s="71" t="str">
        <f t="shared" si="1"/>
        <v>火</v>
      </c>
      <c r="D132" s="76"/>
      <c r="E132" s="174"/>
      <c r="F132" s="146"/>
    </row>
    <row r="133" spans="2:6">
      <c r="B133" s="72">
        <v>46232</v>
      </c>
      <c r="C133" s="71" t="str">
        <f t="shared" si="1"/>
        <v>水</v>
      </c>
      <c r="D133" s="76"/>
      <c r="E133" s="174"/>
      <c r="F133" s="146"/>
    </row>
    <row r="134" spans="2:6">
      <c r="B134" s="72">
        <v>46233</v>
      </c>
      <c r="C134" s="71" t="str">
        <f t="shared" si="1"/>
        <v>木</v>
      </c>
      <c r="D134" s="76"/>
      <c r="E134" s="174"/>
      <c r="F134" s="146"/>
    </row>
    <row r="135" spans="2:6">
      <c r="B135" s="72">
        <v>46234</v>
      </c>
      <c r="C135" s="71" t="str">
        <f t="shared" si="1"/>
        <v>金</v>
      </c>
      <c r="D135" s="76"/>
      <c r="E135" s="174"/>
      <c r="F135" s="146"/>
    </row>
    <row r="136" spans="2:6">
      <c r="B136" s="72">
        <v>46235</v>
      </c>
      <c r="C136" s="71" t="str">
        <f t="shared" si="1"/>
        <v>土</v>
      </c>
      <c r="D136" s="76" t="s">
        <v>93</v>
      </c>
      <c r="E136" s="174" t="s">
        <v>38</v>
      </c>
      <c r="F136" s="146"/>
    </row>
    <row r="137" spans="2:6">
      <c r="B137" s="72">
        <v>46236</v>
      </c>
      <c r="C137" s="71" t="str">
        <f t="shared" si="1"/>
        <v>日</v>
      </c>
      <c r="D137" s="137" t="s">
        <v>93</v>
      </c>
      <c r="E137" s="174" t="s">
        <v>38</v>
      </c>
      <c r="F137" s="146"/>
    </row>
    <row r="138" spans="2:6">
      <c r="B138" s="72">
        <v>46237</v>
      </c>
      <c r="C138" s="71" t="str">
        <f t="shared" si="1"/>
        <v>月</v>
      </c>
      <c r="D138" s="137"/>
      <c r="E138" s="174"/>
      <c r="F138" s="146"/>
    </row>
    <row r="139" spans="2:6">
      <c r="B139" s="72">
        <v>46238</v>
      </c>
      <c r="C139" s="71" t="str">
        <f t="shared" si="1"/>
        <v>火</v>
      </c>
      <c r="D139" s="76"/>
      <c r="E139" s="174"/>
      <c r="F139" s="146"/>
    </row>
    <row r="140" spans="2:6">
      <c r="B140" s="72">
        <v>46239</v>
      </c>
      <c r="C140" s="71" t="str">
        <f t="shared" si="1"/>
        <v>水</v>
      </c>
      <c r="D140" s="76"/>
      <c r="E140" s="174"/>
      <c r="F140" s="146"/>
    </row>
    <row r="141" spans="2:6">
      <c r="B141" s="72">
        <v>46240</v>
      </c>
      <c r="C141" s="71" t="str">
        <f t="shared" si="1"/>
        <v>木</v>
      </c>
      <c r="D141" s="76"/>
      <c r="E141" s="174"/>
      <c r="F141" s="146"/>
    </row>
    <row r="142" spans="2:6">
      <c r="B142" s="72">
        <v>46241</v>
      </c>
      <c r="C142" s="71" t="str">
        <f t="shared" si="1"/>
        <v>金</v>
      </c>
      <c r="D142" s="76"/>
      <c r="E142" s="174"/>
      <c r="F142" s="146"/>
    </row>
    <row r="143" spans="2:6">
      <c r="B143" s="72">
        <v>46242</v>
      </c>
      <c r="C143" s="71" t="str">
        <f t="shared" si="1"/>
        <v>土</v>
      </c>
      <c r="D143" s="76" t="s">
        <v>38</v>
      </c>
      <c r="E143" s="174" t="s">
        <v>38</v>
      </c>
      <c r="F143" s="146"/>
    </row>
    <row r="144" spans="2:6">
      <c r="B144" s="72">
        <v>46243</v>
      </c>
      <c r="C144" s="71" t="str">
        <f t="shared" ref="C144:C207" si="2">IF(B144="","",TEXT(B144,"aaa"))</f>
        <v>日</v>
      </c>
      <c r="D144" s="137" t="s">
        <v>17</v>
      </c>
      <c r="E144" s="174" t="s">
        <v>38</v>
      </c>
      <c r="F144" s="146"/>
    </row>
    <row r="145" spans="2:6">
      <c r="B145" s="72">
        <v>46244</v>
      </c>
      <c r="C145" s="71" t="str">
        <f t="shared" si="2"/>
        <v>月</v>
      </c>
      <c r="D145" s="137"/>
      <c r="E145" s="174"/>
      <c r="F145" s="146"/>
    </row>
    <row r="146" spans="2:6">
      <c r="B146" s="72">
        <v>46245</v>
      </c>
      <c r="C146" s="71" t="str">
        <f t="shared" si="2"/>
        <v>火</v>
      </c>
      <c r="D146" s="76"/>
      <c r="E146" s="174"/>
      <c r="F146" s="146"/>
    </row>
    <row r="147" spans="2:6">
      <c r="B147" s="72">
        <v>46246</v>
      </c>
      <c r="C147" s="71" t="str">
        <f t="shared" si="2"/>
        <v>水</v>
      </c>
      <c r="D147" s="76"/>
      <c r="E147" s="174" t="s">
        <v>37</v>
      </c>
      <c r="F147" s="146"/>
    </row>
    <row r="148" spans="2:6">
      <c r="B148" s="72">
        <v>46247</v>
      </c>
      <c r="C148" s="71" t="str">
        <f t="shared" si="2"/>
        <v>木</v>
      </c>
      <c r="D148" s="76"/>
      <c r="E148" s="174" t="s">
        <v>37</v>
      </c>
      <c r="F148" s="146"/>
    </row>
    <row r="149" spans="2:6">
      <c r="B149" s="72">
        <v>46248</v>
      </c>
      <c r="C149" s="71" t="str">
        <f t="shared" si="2"/>
        <v>金</v>
      </c>
      <c r="D149" s="76"/>
      <c r="E149" s="174" t="s">
        <v>37</v>
      </c>
      <c r="F149" s="146"/>
    </row>
    <row r="150" spans="2:6">
      <c r="B150" s="72">
        <v>46249</v>
      </c>
      <c r="C150" s="71" t="str">
        <f t="shared" si="2"/>
        <v>土</v>
      </c>
      <c r="D150" s="76" t="s">
        <v>38</v>
      </c>
      <c r="E150" s="174" t="s">
        <v>38</v>
      </c>
      <c r="F150" s="146"/>
    </row>
    <row r="151" spans="2:6">
      <c r="B151" s="72">
        <v>46250</v>
      </c>
      <c r="C151" s="71" t="str">
        <f t="shared" si="2"/>
        <v>日</v>
      </c>
      <c r="D151" s="137" t="s">
        <v>17</v>
      </c>
      <c r="E151" s="174" t="s">
        <v>38</v>
      </c>
      <c r="F151" s="146"/>
    </row>
    <row r="152" spans="2:6">
      <c r="B152" s="72">
        <v>46251</v>
      </c>
      <c r="C152" s="71" t="str">
        <f t="shared" si="2"/>
        <v>月</v>
      </c>
      <c r="D152" s="137"/>
      <c r="E152" s="174"/>
      <c r="F152" s="146"/>
    </row>
    <row r="153" spans="2:6">
      <c r="B153" s="72">
        <v>46252</v>
      </c>
      <c r="C153" s="71" t="str">
        <f t="shared" si="2"/>
        <v>火</v>
      </c>
      <c r="D153" s="76"/>
      <c r="E153" s="174"/>
      <c r="F153" s="146"/>
    </row>
    <row r="154" spans="2:6">
      <c r="B154" s="72">
        <v>46253</v>
      </c>
      <c r="C154" s="71" t="str">
        <f t="shared" si="2"/>
        <v>水</v>
      </c>
      <c r="D154" s="76"/>
      <c r="E154" s="174"/>
      <c r="F154" s="146"/>
    </row>
    <row r="155" spans="2:6">
      <c r="B155" s="72">
        <v>46254</v>
      </c>
      <c r="C155" s="71" t="str">
        <f t="shared" si="2"/>
        <v>木</v>
      </c>
      <c r="D155" s="76"/>
      <c r="E155" s="174"/>
      <c r="F155" s="146"/>
    </row>
    <row r="156" spans="2:6">
      <c r="B156" s="72">
        <v>46255</v>
      </c>
      <c r="C156" s="71" t="str">
        <f t="shared" si="2"/>
        <v>金</v>
      </c>
      <c r="D156" s="76"/>
      <c r="E156" s="174"/>
      <c r="F156" s="146"/>
    </row>
    <row r="157" spans="2:6">
      <c r="B157" s="72">
        <v>46256</v>
      </c>
      <c r="C157" s="71" t="str">
        <f t="shared" si="2"/>
        <v>土</v>
      </c>
      <c r="D157" s="137" t="s">
        <v>38</v>
      </c>
      <c r="E157" s="174" t="s">
        <v>38</v>
      </c>
      <c r="F157" s="146"/>
    </row>
    <row r="158" spans="2:6">
      <c r="B158" s="72">
        <v>46257</v>
      </c>
      <c r="C158" s="71" t="str">
        <f t="shared" si="2"/>
        <v>日</v>
      </c>
      <c r="D158" s="137" t="s">
        <v>17</v>
      </c>
      <c r="E158" s="174" t="s">
        <v>38</v>
      </c>
      <c r="F158" s="146"/>
    </row>
    <row r="159" spans="2:6">
      <c r="B159" s="72">
        <v>46258</v>
      </c>
      <c r="C159" s="71" t="str">
        <f t="shared" si="2"/>
        <v>月</v>
      </c>
      <c r="D159" s="137"/>
      <c r="E159" s="174"/>
      <c r="F159" s="146"/>
    </row>
    <row r="160" spans="2:6">
      <c r="B160" s="72">
        <v>46259</v>
      </c>
      <c r="C160" s="71" t="str">
        <f t="shared" si="2"/>
        <v>火</v>
      </c>
      <c r="D160" s="137"/>
      <c r="E160" s="174"/>
      <c r="F160" s="146"/>
    </row>
    <row r="161" spans="2:6">
      <c r="B161" s="72">
        <v>46260</v>
      </c>
      <c r="C161" s="71" t="str">
        <f t="shared" si="2"/>
        <v>水</v>
      </c>
      <c r="D161" s="137"/>
      <c r="E161" s="174"/>
      <c r="F161" s="146"/>
    </row>
    <row r="162" spans="2:6">
      <c r="B162" s="72">
        <v>46261</v>
      </c>
      <c r="C162" s="71" t="str">
        <f t="shared" si="2"/>
        <v>木</v>
      </c>
      <c r="D162" s="137"/>
      <c r="E162" s="174"/>
      <c r="F162" s="146"/>
    </row>
    <row r="163" spans="2:6">
      <c r="B163" s="72">
        <v>46262</v>
      </c>
      <c r="C163" s="71" t="str">
        <f t="shared" si="2"/>
        <v>金</v>
      </c>
      <c r="D163" s="137"/>
      <c r="E163" s="174"/>
      <c r="F163" s="146"/>
    </row>
    <row r="164" spans="2:6">
      <c r="B164" s="72">
        <v>46263</v>
      </c>
      <c r="C164" s="71" t="str">
        <f t="shared" si="2"/>
        <v>土</v>
      </c>
      <c r="D164" s="137" t="s">
        <v>38</v>
      </c>
      <c r="E164" s="174" t="s">
        <v>38</v>
      </c>
      <c r="F164" s="146"/>
    </row>
    <row r="165" spans="2:6">
      <c r="B165" s="72">
        <v>46264</v>
      </c>
      <c r="C165" s="71" t="str">
        <f t="shared" si="2"/>
        <v>日</v>
      </c>
      <c r="D165" s="137" t="s">
        <v>17</v>
      </c>
      <c r="E165" s="174" t="s">
        <v>38</v>
      </c>
      <c r="F165" s="146"/>
    </row>
    <row r="166" spans="2:6">
      <c r="B166" s="72">
        <v>46265</v>
      </c>
      <c r="C166" s="71" t="str">
        <f t="shared" si="2"/>
        <v>月</v>
      </c>
      <c r="D166" s="137"/>
      <c r="E166" s="174"/>
      <c r="F166" s="146"/>
    </row>
    <row r="167" spans="2:6">
      <c r="B167" s="72">
        <v>46266</v>
      </c>
      <c r="C167" s="71" t="str">
        <f t="shared" si="2"/>
        <v>火</v>
      </c>
      <c r="D167" s="137"/>
      <c r="E167" s="174"/>
      <c r="F167" s="146"/>
    </row>
    <row r="168" spans="2:6">
      <c r="B168" s="72">
        <v>46267</v>
      </c>
      <c r="C168" s="71" t="str">
        <f t="shared" si="2"/>
        <v>水</v>
      </c>
      <c r="D168" s="137"/>
      <c r="E168" s="174"/>
      <c r="F168" s="146"/>
    </row>
    <row r="169" spans="2:6">
      <c r="B169" s="72">
        <v>46268</v>
      </c>
      <c r="C169" s="71" t="str">
        <f t="shared" si="2"/>
        <v>木</v>
      </c>
      <c r="D169" s="137"/>
      <c r="E169" s="174"/>
      <c r="F169" s="146"/>
    </row>
    <row r="170" spans="2:6">
      <c r="B170" s="72">
        <v>46269</v>
      </c>
      <c r="C170" s="71" t="str">
        <f t="shared" si="2"/>
        <v>金</v>
      </c>
      <c r="D170" s="137"/>
      <c r="E170" s="174"/>
      <c r="F170" s="146"/>
    </row>
    <row r="171" spans="2:6">
      <c r="B171" s="72">
        <v>46270</v>
      </c>
      <c r="C171" s="71" t="str">
        <f t="shared" si="2"/>
        <v>土</v>
      </c>
      <c r="D171" s="137" t="s">
        <v>38</v>
      </c>
      <c r="E171" s="174" t="s">
        <v>38</v>
      </c>
      <c r="F171" s="146"/>
    </row>
    <row r="172" spans="2:6">
      <c r="B172" s="72">
        <v>46271</v>
      </c>
      <c r="C172" s="71" t="str">
        <f t="shared" si="2"/>
        <v>日</v>
      </c>
      <c r="D172" s="137" t="s">
        <v>17</v>
      </c>
      <c r="E172" s="174" t="s">
        <v>38</v>
      </c>
      <c r="F172" s="146"/>
    </row>
    <row r="173" spans="2:6">
      <c r="B173" s="72">
        <v>46272</v>
      </c>
      <c r="C173" s="71" t="str">
        <f t="shared" si="2"/>
        <v>月</v>
      </c>
      <c r="D173" s="137"/>
      <c r="E173" s="174"/>
      <c r="F173" s="146"/>
    </row>
    <row r="174" spans="2:6">
      <c r="B174" s="72">
        <v>46273</v>
      </c>
      <c r="C174" s="71" t="str">
        <f t="shared" si="2"/>
        <v>火</v>
      </c>
      <c r="D174" s="137"/>
      <c r="E174" s="174"/>
      <c r="F174" s="146"/>
    </row>
    <row r="175" spans="2:6">
      <c r="B175" s="72">
        <v>46274</v>
      </c>
      <c r="C175" s="71" t="str">
        <f t="shared" si="2"/>
        <v>水</v>
      </c>
      <c r="D175" s="137"/>
      <c r="E175" s="174"/>
      <c r="F175" s="146"/>
    </row>
    <row r="176" spans="2:6">
      <c r="B176" s="72">
        <v>46275</v>
      </c>
      <c r="C176" s="71" t="str">
        <f t="shared" si="2"/>
        <v>木</v>
      </c>
      <c r="D176" s="137"/>
      <c r="E176" s="174"/>
      <c r="F176" s="146"/>
    </row>
    <row r="177" spans="2:6">
      <c r="B177" s="72">
        <v>46276</v>
      </c>
      <c r="C177" s="71" t="str">
        <f t="shared" si="2"/>
        <v>金</v>
      </c>
      <c r="D177" s="137"/>
      <c r="E177" s="174"/>
      <c r="F177" s="146"/>
    </row>
    <row r="178" spans="2:6">
      <c r="B178" s="72">
        <v>46277</v>
      </c>
      <c r="C178" s="71" t="str">
        <f t="shared" si="2"/>
        <v>土</v>
      </c>
      <c r="D178" s="137" t="s">
        <v>38</v>
      </c>
      <c r="E178" s="174" t="s">
        <v>38</v>
      </c>
      <c r="F178" s="146"/>
    </row>
    <row r="179" spans="2:6">
      <c r="B179" s="72">
        <v>46278</v>
      </c>
      <c r="C179" s="71" t="str">
        <f t="shared" si="2"/>
        <v>日</v>
      </c>
      <c r="D179" s="137" t="s">
        <v>17</v>
      </c>
      <c r="E179" s="174" t="s">
        <v>38</v>
      </c>
      <c r="F179" s="146"/>
    </row>
    <row r="180" spans="2:6">
      <c r="B180" s="72">
        <v>46279</v>
      </c>
      <c r="C180" s="71" t="str">
        <f t="shared" si="2"/>
        <v>月</v>
      </c>
      <c r="D180" s="137"/>
      <c r="E180" s="174"/>
      <c r="F180" s="146"/>
    </row>
    <row r="181" spans="2:6">
      <c r="B181" s="72">
        <v>46280</v>
      </c>
      <c r="C181" s="71" t="str">
        <f t="shared" si="2"/>
        <v>火</v>
      </c>
      <c r="D181" s="137"/>
      <c r="E181" s="174"/>
      <c r="F181" s="146"/>
    </row>
    <row r="182" spans="2:6">
      <c r="B182" s="72">
        <v>46281</v>
      </c>
      <c r="C182" s="71" t="str">
        <f t="shared" si="2"/>
        <v>水</v>
      </c>
      <c r="D182" s="137"/>
      <c r="E182" s="174"/>
      <c r="F182" s="146"/>
    </row>
    <row r="183" spans="2:6">
      <c r="B183" s="72">
        <v>46282</v>
      </c>
      <c r="C183" s="71" t="str">
        <f t="shared" si="2"/>
        <v>木</v>
      </c>
      <c r="D183" s="137"/>
      <c r="E183" s="174"/>
      <c r="F183" s="146"/>
    </row>
    <row r="184" spans="2:6">
      <c r="B184" s="72">
        <v>46283</v>
      </c>
      <c r="C184" s="71" t="str">
        <f t="shared" si="2"/>
        <v>金</v>
      </c>
      <c r="D184" s="137"/>
      <c r="E184" s="174"/>
      <c r="F184" s="146"/>
    </row>
    <row r="185" spans="2:6">
      <c r="B185" s="72">
        <v>46284</v>
      </c>
      <c r="C185" s="71" t="str">
        <f t="shared" si="2"/>
        <v>土</v>
      </c>
      <c r="D185" s="137" t="s">
        <v>38</v>
      </c>
      <c r="E185" s="174" t="s">
        <v>38</v>
      </c>
      <c r="F185" s="146"/>
    </row>
    <row r="186" spans="2:6">
      <c r="B186" s="72">
        <v>46285</v>
      </c>
      <c r="C186" s="71" t="str">
        <f t="shared" si="2"/>
        <v>日</v>
      </c>
      <c r="D186" s="137" t="s">
        <v>17</v>
      </c>
      <c r="E186" s="174" t="s">
        <v>38</v>
      </c>
      <c r="F186" s="146"/>
    </row>
    <row r="187" spans="2:6">
      <c r="B187" s="72">
        <v>46286</v>
      </c>
      <c r="C187" s="71" t="str">
        <f t="shared" si="2"/>
        <v>月</v>
      </c>
      <c r="D187" s="137"/>
      <c r="E187" s="174"/>
      <c r="F187" s="146"/>
    </row>
    <row r="188" spans="2:6">
      <c r="B188" s="72">
        <v>46287</v>
      </c>
      <c r="C188" s="71" t="str">
        <f t="shared" si="2"/>
        <v>火</v>
      </c>
      <c r="D188" s="137"/>
      <c r="E188" s="174"/>
      <c r="F188" s="146"/>
    </row>
    <row r="189" spans="2:6">
      <c r="B189" s="72">
        <v>46288</v>
      </c>
      <c r="C189" s="71" t="str">
        <f t="shared" si="2"/>
        <v>水</v>
      </c>
      <c r="D189" s="137"/>
      <c r="E189" s="174"/>
      <c r="F189" s="146"/>
    </row>
    <row r="190" spans="2:6">
      <c r="B190" s="72">
        <v>46289</v>
      </c>
      <c r="C190" s="71" t="str">
        <f t="shared" si="2"/>
        <v>木</v>
      </c>
      <c r="D190" s="137"/>
      <c r="E190" s="174"/>
      <c r="F190" s="146"/>
    </row>
    <row r="191" spans="2:6">
      <c r="B191" s="72">
        <v>46290</v>
      </c>
      <c r="C191" s="71" t="str">
        <f t="shared" si="2"/>
        <v>金</v>
      </c>
      <c r="D191" s="137"/>
      <c r="E191" s="174"/>
      <c r="F191" s="146"/>
    </row>
    <row r="192" spans="2:6">
      <c r="B192" s="72">
        <v>46291</v>
      </c>
      <c r="C192" s="71" t="str">
        <f t="shared" si="2"/>
        <v>土</v>
      </c>
      <c r="D192" s="137" t="s">
        <v>38</v>
      </c>
      <c r="E192" s="174" t="s">
        <v>38</v>
      </c>
      <c r="F192" s="146"/>
    </row>
    <row r="193" spans="2:6">
      <c r="B193" s="72">
        <v>46292</v>
      </c>
      <c r="C193" s="71" t="str">
        <f t="shared" si="2"/>
        <v>日</v>
      </c>
      <c r="D193" s="137" t="s">
        <v>17</v>
      </c>
      <c r="E193" s="174" t="s">
        <v>38</v>
      </c>
      <c r="F193" s="146"/>
    </row>
    <row r="194" spans="2:6">
      <c r="B194" s="72">
        <v>46293</v>
      </c>
      <c r="C194" s="71" t="str">
        <f t="shared" si="2"/>
        <v>月</v>
      </c>
      <c r="D194" s="137"/>
      <c r="E194" s="174"/>
      <c r="F194" s="146"/>
    </row>
    <row r="195" spans="2:6">
      <c r="B195" s="72">
        <v>46294</v>
      </c>
      <c r="C195" s="71" t="str">
        <f t="shared" si="2"/>
        <v>火</v>
      </c>
      <c r="D195" s="137"/>
      <c r="E195" s="174"/>
      <c r="F195" s="146"/>
    </row>
    <row r="196" spans="2:6">
      <c r="B196" s="72">
        <v>46295</v>
      </c>
      <c r="C196" s="71" t="str">
        <f t="shared" si="2"/>
        <v>水</v>
      </c>
      <c r="D196" s="137"/>
      <c r="E196" s="174"/>
      <c r="F196" s="146"/>
    </row>
    <row r="197" spans="2:6">
      <c r="B197" s="72">
        <v>46296</v>
      </c>
      <c r="C197" s="71" t="str">
        <f t="shared" si="2"/>
        <v>木</v>
      </c>
      <c r="D197" s="137"/>
      <c r="E197" s="174"/>
      <c r="F197" s="146"/>
    </row>
    <row r="198" spans="2:6">
      <c r="B198" s="72">
        <v>46297</v>
      </c>
      <c r="C198" s="71" t="str">
        <f t="shared" si="2"/>
        <v>金</v>
      </c>
      <c r="D198" s="137"/>
      <c r="E198" s="174"/>
      <c r="F198" s="146"/>
    </row>
    <row r="199" spans="2:6">
      <c r="B199" s="72">
        <v>46298</v>
      </c>
      <c r="C199" s="71" t="str">
        <f t="shared" si="2"/>
        <v>土</v>
      </c>
      <c r="D199" s="137" t="s">
        <v>38</v>
      </c>
      <c r="E199" s="174" t="s">
        <v>38</v>
      </c>
      <c r="F199" s="146"/>
    </row>
    <row r="200" spans="2:6">
      <c r="B200" s="72">
        <v>46299</v>
      </c>
      <c r="C200" s="71" t="str">
        <f t="shared" si="2"/>
        <v>日</v>
      </c>
      <c r="D200" s="137" t="s">
        <v>17</v>
      </c>
      <c r="E200" s="174" t="s">
        <v>38</v>
      </c>
      <c r="F200" s="146"/>
    </row>
    <row r="201" spans="2:6">
      <c r="B201" s="72">
        <v>46300</v>
      </c>
      <c r="C201" s="71" t="str">
        <f t="shared" si="2"/>
        <v>月</v>
      </c>
      <c r="D201" s="137"/>
      <c r="E201" s="174"/>
      <c r="F201" s="146"/>
    </row>
    <row r="202" spans="2:6">
      <c r="B202" s="72">
        <v>46301</v>
      </c>
      <c r="C202" s="71" t="str">
        <f t="shared" si="2"/>
        <v>火</v>
      </c>
      <c r="D202" s="137"/>
      <c r="E202" s="174"/>
      <c r="F202" s="146"/>
    </row>
    <row r="203" spans="2:6">
      <c r="B203" s="72">
        <v>46302</v>
      </c>
      <c r="C203" s="71" t="str">
        <f t="shared" si="2"/>
        <v>水</v>
      </c>
      <c r="D203" s="137"/>
      <c r="E203" s="174"/>
      <c r="F203" s="146"/>
    </row>
    <row r="204" spans="2:6">
      <c r="B204" s="72">
        <v>46303</v>
      </c>
      <c r="C204" s="71" t="str">
        <f t="shared" si="2"/>
        <v>木</v>
      </c>
      <c r="D204" s="137"/>
      <c r="E204" s="174"/>
      <c r="F204" s="146"/>
    </row>
    <row r="205" spans="2:6">
      <c r="B205" s="72">
        <v>46304</v>
      </c>
      <c r="C205" s="71" t="str">
        <f t="shared" si="2"/>
        <v>金</v>
      </c>
      <c r="D205" s="137"/>
      <c r="E205" s="174"/>
      <c r="F205" s="146"/>
    </row>
    <row r="206" spans="2:6">
      <c r="B206" s="72">
        <v>46305</v>
      </c>
      <c r="C206" s="71" t="str">
        <f t="shared" si="2"/>
        <v>土</v>
      </c>
      <c r="D206" s="137" t="s">
        <v>38</v>
      </c>
      <c r="E206" s="174" t="s">
        <v>38</v>
      </c>
      <c r="F206" s="146"/>
    </row>
    <row r="207" spans="2:6">
      <c r="B207" s="72">
        <v>46306</v>
      </c>
      <c r="C207" s="71" t="str">
        <f t="shared" si="2"/>
        <v>日</v>
      </c>
      <c r="D207" s="137" t="s">
        <v>17</v>
      </c>
      <c r="E207" s="174" t="s">
        <v>38</v>
      </c>
      <c r="F207" s="146"/>
    </row>
    <row r="208" spans="2:6">
      <c r="B208" s="72">
        <v>46307</v>
      </c>
      <c r="C208" s="71" t="str">
        <f t="shared" ref="C208:C271" si="3">IF(B208="","",TEXT(B208,"aaa"))</f>
        <v>月</v>
      </c>
      <c r="D208" s="137"/>
      <c r="E208" s="174"/>
      <c r="F208" s="146"/>
    </row>
    <row r="209" spans="2:6">
      <c r="B209" s="72">
        <v>46308</v>
      </c>
      <c r="C209" s="71" t="str">
        <f t="shared" si="3"/>
        <v>火</v>
      </c>
      <c r="D209" s="137"/>
      <c r="E209" s="174"/>
      <c r="F209" s="146"/>
    </row>
    <row r="210" spans="2:6">
      <c r="B210" s="72">
        <v>46309</v>
      </c>
      <c r="C210" s="71" t="str">
        <f t="shared" si="3"/>
        <v>水</v>
      </c>
      <c r="D210" s="137"/>
      <c r="E210" s="174"/>
      <c r="F210" s="146"/>
    </row>
    <row r="211" spans="2:6">
      <c r="B211" s="72">
        <v>46310</v>
      </c>
      <c r="C211" s="71" t="str">
        <f t="shared" si="3"/>
        <v>木</v>
      </c>
      <c r="D211" s="137"/>
      <c r="E211" s="174"/>
      <c r="F211" s="146"/>
    </row>
    <row r="212" spans="2:6">
      <c r="B212" s="72">
        <v>46311</v>
      </c>
      <c r="C212" s="71" t="str">
        <f t="shared" si="3"/>
        <v>金</v>
      </c>
      <c r="D212" s="137"/>
      <c r="E212" s="174"/>
      <c r="F212" s="146"/>
    </row>
    <row r="213" spans="2:6">
      <c r="B213" s="72">
        <v>46312</v>
      </c>
      <c r="C213" s="71" t="str">
        <f t="shared" si="3"/>
        <v>土</v>
      </c>
      <c r="D213" s="137" t="s">
        <v>38</v>
      </c>
      <c r="E213" s="174" t="s">
        <v>38</v>
      </c>
      <c r="F213" s="146"/>
    </row>
    <row r="214" spans="2:6">
      <c r="B214" s="72">
        <v>46313</v>
      </c>
      <c r="C214" s="71" t="str">
        <f t="shared" si="3"/>
        <v>日</v>
      </c>
      <c r="D214" s="137" t="s">
        <v>17</v>
      </c>
      <c r="E214" s="174" t="s">
        <v>38</v>
      </c>
      <c r="F214" s="146"/>
    </row>
    <row r="215" spans="2:6">
      <c r="B215" s="72">
        <v>46314</v>
      </c>
      <c r="C215" s="71" t="str">
        <f t="shared" si="3"/>
        <v>月</v>
      </c>
      <c r="D215" s="137"/>
      <c r="E215" s="174"/>
      <c r="F215" s="146"/>
    </row>
    <row r="216" spans="2:6">
      <c r="B216" s="72">
        <v>46315</v>
      </c>
      <c r="C216" s="71" t="str">
        <f t="shared" si="3"/>
        <v>火</v>
      </c>
      <c r="D216" s="137"/>
      <c r="E216" s="174"/>
      <c r="F216" s="146"/>
    </row>
    <row r="217" spans="2:6">
      <c r="B217" s="72">
        <v>46316</v>
      </c>
      <c r="C217" s="71" t="str">
        <f t="shared" si="3"/>
        <v>水</v>
      </c>
      <c r="D217" s="137"/>
      <c r="E217" s="174"/>
      <c r="F217" s="146"/>
    </row>
    <row r="218" spans="2:6">
      <c r="B218" s="72">
        <v>46317</v>
      </c>
      <c r="C218" s="71" t="str">
        <f t="shared" si="3"/>
        <v>木</v>
      </c>
      <c r="D218" s="137"/>
      <c r="E218" s="174"/>
      <c r="F218" s="146"/>
    </row>
    <row r="219" spans="2:6">
      <c r="B219" s="72">
        <v>46318</v>
      </c>
      <c r="C219" s="71" t="str">
        <f t="shared" si="3"/>
        <v>金</v>
      </c>
      <c r="D219" s="137"/>
      <c r="E219" s="174"/>
      <c r="F219" s="146"/>
    </row>
    <row r="220" spans="2:6">
      <c r="B220" s="72">
        <v>46319</v>
      </c>
      <c r="C220" s="71" t="str">
        <f t="shared" si="3"/>
        <v>土</v>
      </c>
      <c r="D220" s="137" t="s">
        <v>38</v>
      </c>
      <c r="E220" s="174" t="s">
        <v>38</v>
      </c>
      <c r="F220" s="146"/>
    </row>
    <row r="221" spans="2:6">
      <c r="B221" s="72">
        <v>46320</v>
      </c>
      <c r="C221" s="71" t="str">
        <f t="shared" si="3"/>
        <v>日</v>
      </c>
      <c r="D221" s="137" t="s">
        <v>17</v>
      </c>
      <c r="E221" s="174" t="s">
        <v>38</v>
      </c>
      <c r="F221" s="146"/>
    </row>
    <row r="222" spans="2:6">
      <c r="B222" s="72">
        <v>46321</v>
      </c>
      <c r="C222" s="71" t="str">
        <f t="shared" si="3"/>
        <v>月</v>
      </c>
      <c r="D222" s="137"/>
      <c r="E222" s="174"/>
      <c r="F222" s="146"/>
    </row>
    <row r="223" spans="2:6">
      <c r="B223" s="72">
        <v>46322</v>
      </c>
      <c r="C223" s="71" t="str">
        <f t="shared" si="3"/>
        <v>火</v>
      </c>
      <c r="D223" s="137"/>
      <c r="E223" s="174"/>
      <c r="F223" s="146"/>
    </row>
    <row r="224" spans="2:6">
      <c r="B224" s="72">
        <v>46323</v>
      </c>
      <c r="C224" s="71" t="str">
        <f t="shared" si="3"/>
        <v>水</v>
      </c>
      <c r="D224" s="137"/>
      <c r="E224" s="174"/>
      <c r="F224" s="146"/>
    </row>
    <row r="225" spans="2:6">
      <c r="B225" s="72">
        <v>46324</v>
      </c>
      <c r="C225" s="71" t="str">
        <f t="shared" si="3"/>
        <v>木</v>
      </c>
      <c r="D225" s="137"/>
      <c r="E225" s="174"/>
      <c r="F225" s="146"/>
    </row>
    <row r="226" spans="2:6">
      <c r="B226" s="72">
        <v>46325</v>
      </c>
      <c r="C226" s="71" t="str">
        <f t="shared" si="3"/>
        <v>金</v>
      </c>
      <c r="D226" s="137"/>
      <c r="E226" s="174"/>
      <c r="F226" s="146"/>
    </row>
    <row r="227" spans="2:6">
      <c r="B227" s="72">
        <v>46326</v>
      </c>
      <c r="C227" s="71" t="str">
        <f t="shared" si="3"/>
        <v>土</v>
      </c>
      <c r="D227" s="137" t="s">
        <v>38</v>
      </c>
      <c r="E227" s="174" t="s">
        <v>38</v>
      </c>
      <c r="F227" s="146"/>
    </row>
    <row r="228" spans="2:6">
      <c r="B228" s="72">
        <v>46327</v>
      </c>
      <c r="C228" s="71" t="str">
        <f t="shared" si="3"/>
        <v>日</v>
      </c>
      <c r="D228" s="137" t="s">
        <v>17</v>
      </c>
      <c r="E228" s="174" t="s">
        <v>38</v>
      </c>
      <c r="F228" s="146"/>
    </row>
    <row r="229" spans="2:6">
      <c r="B229" s="72">
        <v>46328</v>
      </c>
      <c r="C229" s="71" t="str">
        <f t="shared" si="3"/>
        <v>月</v>
      </c>
      <c r="D229" s="137"/>
      <c r="E229" s="174"/>
      <c r="F229" s="146"/>
    </row>
    <row r="230" spans="2:6">
      <c r="B230" s="72">
        <v>46329</v>
      </c>
      <c r="C230" s="71" t="str">
        <f t="shared" si="3"/>
        <v>火</v>
      </c>
      <c r="D230" s="137"/>
      <c r="E230" s="174"/>
      <c r="F230" s="146"/>
    </row>
    <row r="231" spans="2:6">
      <c r="B231" s="72">
        <v>46330</v>
      </c>
      <c r="C231" s="71" t="str">
        <f t="shared" si="3"/>
        <v>水</v>
      </c>
      <c r="D231" s="137"/>
      <c r="E231" s="174"/>
      <c r="F231" s="146"/>
    </row>
    <row r="232" spans="2:6">
      <c r="B232" s="72">
        <v>46331</v>
      </c>
      <c r="C232" s="71" t="str">
        <f t="shared" si="3"/>
        <v>木</v>
      </c>
      <c r="D232" s="137"/>
      <c r="E232" s="174"/>
      <c r="F232" s="146"/>
    </row>
    <row r="233" spans="2:6">
      <c r="B233" s="72">
        <v>46332</v>
      </c>
      <c r="C233" s="71" t="str">
        <f t="shared" si="3"/>
        <v>金</v>
      </c>
      <c r="D233" s="137"/>
      <c r="E233" s="174"/>
      <c r="F233" s="146"/>
    </row>
    <row r="234" spans="2:6">
      <c r="B234" s="72">
        <v>46333</v>
      </c>
      <c r="C234" s="71" t="str">
        <f t="shared" si="3"/>
        <v>土</v>
      </c>
      <c r="D234" s="137" t="s">
        <v>38</v>
      </c>
      <c r="E234" s="174" t="s">
        <v>38</v>
      </c>
      <c r="F234" s="146"/>
    </row>
    <row r="235" spans="2:6">
      <c r="B235" s="72">
        <v>46334</v>
      </c>
      <c r="C235" s="71" t="str">
        <f t="shared" si="3"/>
        <v>日</v>
      </c>
      <c r="D235" s="137" t="s">
        <v>17</v>
      </c>
      <c r="E235" s="174" t="s">
        <v>38</v>
      </c>
      <c r="F235" s="146"/>
    </row>
    <row r="236" spans="2:6">
      <c r="B236" s="72">
        <v>46335</v>
      </c>
      <c r="C236" s="71" t="str">
        <f t="shared" si="3"/>
        <v>月</v>
      </c>
      <c r="D236" s="137"/>
      <c r="E236" s="174"/>
      <c r="F236" s="146"/>
    </row>
    <row r="237" spans="2:6">
      <c r="B237" s="72">
        <v>46336</v>
      </c>
      <c r="C237" s="71" t="str">
        <f t="shared" si="3"/>
        <v>火</v>
      </c>
      <c r="D237" s="137"/>
      <c r="E237" s="174"/>
      <c r="F237" s="146"/>
    </row>
    <row r="238" spans="2:6">
      <c r="B238" s="72">
        <v>46337</v>
      </c>
      <c r="C238" s="71" t="str">
        <f t="shared" si="3"/>
        <v>水</v>
      </c>
      <c r="D238" s="137"/>
      <c r="E238" s="174"/>
      <c r="F238" s="146"/>
    </row>
    <row r="239" spans="2:6">
      <c r="B239" s="72">
        <v>46338</v>
      </c>
      <c r="C239" s="71" t="str">
        <f t="shared" si="3"/>
        <v>木</v>
      </c>
      <c r="D239" s="137"/>
      <c r="E239" s="174"/>
      <c r="F239" s="146"/>
    </row>
    <row r="240" spans="2:6">
      <c r="B240" s="72">
        <v>46339</v>
      </c>
      <c r="C240" s="71" t="str">
        <f t="shared" si="3"/>
        <v>金</v>
      </c>
      <c r="D240" s="137"/>
      <c r="E240" s="174"/>
      <c r="F240" s="146"/>
    </row>
    <row r="241" spans="2:6">
      <c r="B241" s="72">
        <v>46340</v>
      </c>
      <c r="C241" s="71" t="str">
        <f t="shared" si="3"/>
        <v>土</v>
      </c>
      <c r="D241" s="137" t="s">
        <v>38</v>
      </c>
      <c r="E241" s="174" t="s">
        <v>38</v>
      </c>
      <c r="F241" s="146"/>
    </row>
    <row r="242" spans="2:6">
      <c r="B242" s="72">
        <v>46341</v>
      </c>
      <c r="C242" s="71" t="str">
        <f t="shared" si="3"/>
        <v>日</v>
      </c>
      <c r="D242" s="137" t="s">
        <v>17</v>
      </c>
      <c r="E242" s="174" t="s">
        <v>38</v>
      </c>
      <c r="F242" s="146"/>
    </row>
    <row r="243" spans="2:6">
      <c r="B243" s="72">
        <v>46342</v>
      </c>
      <c r="C243" s="71" t="str">
        <f t="shared" si="3"/>
        <v>月</v>
      </c>
      <c r="D243" s="137"/>
      <c r="E243" s="174"/>
      <c r="F243" s="146"/>
    </row>
    <row r="244" spans="2:6">
      <c r="B244" s="72">
        <v>46343</v>
      </c>
      <c r="C244" s="71" t="str">
        <f t="shared" si="3"/>
        <v>火</v>
      </c>
      <c r="D244" s="137"/>
      <c r="E244" s="174"/>
      <c r="F244" s="146"/>
    </row>
    <row r="245" spans="2:6">
      <c r="B245" s="72">
        <v>46344</v>
      </c>
      <c r="C245" s="71" t="str">
        <f t="shared" si="3"/>
        <v>水</v>
      </c>
      <c r="D245" s="137"/>
      <c r="E245" s="174"/>
      <c r="F245" s="146"/>
    </row>
    <row r="246" spans="2:6">
      <c r="B246" s="72">
        <v>46345</v>
      </c>
      <c r="C246" s="71" t="str">
        <f t="shared" si="3"/>
        <v>木</v>
      </c>
      <c r="D246" s="137"/>
      <c r="E246" s="174"/>
      <c r="F246" s="146"/>
    </row>
    <row r="247" spans="2:6">
      <c r="B247" s="72">
        <v>46346</v>
      </c>
      <c r="C247" s="71" t="str">
        <f t="shared" si="3"/>
        <v>金</v>
      </c>
      <c r="D247" s="137"/>
      <c r="E247" s="174"/>
      <c r="F247" s="146"/>
    </row>
    <row r="248" spans="2:6">
      <c r="B248" s="72">
        <v>46347</v>
      </c>
      <c r="C248" s="71" t="str">
        <f t="shared" si="3"/>
        <v>土</v>
      </c>
      <c r="D248" s="137" t="s">
        <v>38</v>
      </c>
      <c r="E248" s="174" t="s">
        <v>38</v>
      </c>
      <c r="F248" s="146"/>
    </row>
    <row r="249" spans="2:6">
      <c r="B249" s="72">
        <v>46348</v>
      </c>
      <c r="C249" s="71" t="str">
        <f t="shared" si="3"/>
        <v>日</v>
      </c>
      <c r="D249" s="137" t="s">
        <v>17</v>
      </c>
      <c r="E249" s="174" t="s">
        <v>38</v>
      </c>
      <c r="F249" s="146"/>
    </row>
    <row r="250" spans="2:6">
      <c r="B250" s="72">
        <v>46349</v>
      </c>
      <c r="C250" s="71" t="str">
        <f t="shared" si="3"/>
        <v>月</v>
      </c>
      <c r="D250" s="137"/>
      <c r="E250" s="174"/>
      <c r="F250" s="146"/>
    </row>
    <row r="251" spans="2:6">
      <c r="B251" s="72">
        <v>46350</v>
      </c>
      <c r="C251" s="71" t="str">
        <f t="shared" si="3"/>
        <v>火</v>
      </c>
      <c r="D251" s="137"/>
      <c r="E251" s="174"/>
      <c r="F251" s="146"/>
    </row>
    <row r="252" spans="2:6">
      <c r="B252" s="72">
        <v>46351</v>
      </c>
      <c r="C252" s="71" t="str">
        <f t="shared" si="3"/>
        <v>水</v>
      </c>
      <c r="D252" s="137"/>
      <c r="E252" s="174"/>
      <c r="F252" s="146"/>
    </row>
    <row r="253" spans="2:6">
      <c r="B253" s="72">
        <v>46352</v>
      </c>
      <c r="C253" s="71" t="str">
        <f t="shared" si="3"/>
        <v>木</v>
      </c>
      <c r="D253" s="137"/>
      <c r="E253" s="174"/>
      <c r="F253" s="146"/>
    </row>
    <row r="254" spans="2:6">
      <c r="B254" s="72">
        <v>46353</v>
      </c>
      <c r="C254" s="71" t="str">
        <f t="shared" si="3"/>
        <v>金</v>
      </c>
      <c r="D254" s="137"/>
      <c r="E254" s="174"/>
      <c r="F254" s="146"/>
    </row>
    <row r="255" spans="2:6">
      <c r="B255" s="72">
        <v>46354</v>
      </c>
      <c r="C255" s="71" t="str">
        <f t="shared" si="3"/>
        <v>土</v>
      </c>
      <c r="D255" s="137" t="s">
        <v>38</v>
      </c>
      <c r="E255" s="174" t="s">
        <v>38</v>
      </c>
      <c r="F255" s="146"/>
    </row>
    <row r="256" spans="2:6">
      <c r="B256" s="72">
        <v>46355</v>
      </c>
      <c r="C256" s="71" t="str">
        <f t="shared" si="3"/>
        <v>日</v>
      </c>
      <c r="D256" s="137" t="s">
        <v>17</v>
      </c>
      <c r="E256" s="174" t="s">
        <v>38</v>
      </c>
      <c r="F256" s="146"/>
    </row>
    <row r="257" spans="2:6">
      <c r="B257" s="72">
        <v>46356</v>
      </c>
      <c r="C257" s="71" t="str">
        <f t="shared" si="3"/>
        <v>月</v>
      </c>
      <c r="D257" s="137"/>
      <c r="E257" s="174"/>
      <c r="F257" s="146"/>
    </row>
    <row r="258" spans="2:6">
      <c r="B258" s="72">
        <v>46357</v>
      </c>
      <c r="C258" s="71" t="str">
        <f t="shared" si="3"/>
        <v>火</v>
      </c>
      <c r="D258" s="137"/>
      <c r="E258" s="174"/>
      <c r="F258" s="146"/>
    </row>
    <row r="259" spans="2:6">
      <c r="B259" s="72">
        <v>46358</v>
      </c>
      <c r="C259" s="71" t="str">
        <f t="shared" si="3"/>
        <v>水</v>
      </c>
      <c r="D259" s="137"/>
      <c r="E259" s="174"/>
      <c r="F259" s="146"/>
    </row>
    <row r="260" spans="2:6">
      <c r="B260" s="72">
        <v>46359</v>
      </c>
      <c r="C260" s="71" t="str">
        <f t="shared" si="3"/>
        <v>木</v>
      </c>
      <c r="D260" s="137"/>
      <c r="E260" s="174"/>
      <c r="F260" s="146"/>
    </row>
    <row r="261" spans="2:6">
      <c r="B261" s="72">
        <v>46360</v>
      </c>
      <c r="C261" s="71" t="str">
        <f t="shared" si="3"/>
        <v>金</v>
      </c>
      <c r="D261" s="137"/>
      <c r="E261" s="174"/>
      <c r="F261" s="146"/>
    </row>
    <row r="262" spans="2:6">
      <c r="B262" s="72">
        <v>46361</v>
      </c>
      <c r="C262" s="71" t="str">
        <f t="shared" si="3"/>
        <v>土</v>
      </c>
      <c r="D262" s="137" t="s">
        <v>38</v>
      </c>
      <c r="E262" s="174" t="s">
        <v>38</v>
      </c>
      <c r="F262" s="146"/>
    </row>
    <row r="263" spans="2:6">
      <c r="B263" s="72">
        <v>46362</v>
      </c>
      <c r="C263" s="71" t="str">
        <f t="shared" si="3"/>
        <v>日</v>
      </c>
      <c r="D263" s="137" t="s">
        <v>17</v>
      </c>
      <c r="E263" s="174" t="s">
        <v>38</v>
      </c>
      <c r="F263" s="146"/>
    </row>
    <row r="264" spans="2:6">
      <c r="B264" s="72">
        <v>46363</v>
      </c>
      <c r="C264" s="71" t="str">
        <f t="shared" si="3"/>
        <v>月</v>
      </c>
      <c r="D264" s="137"/>
      <c r="E264" s="174"/>
      <c r="F264" s="146"/>
    </row>
    <row r="265" spans="2:6">
      <c r="B265" s="72">
        <v>46364</v>
      </c>
      <c r="C265" s="71" t="str">
        <f t="shared" si="3"/>
        <v>火</v>
      </c>
      <c r="D265" s="137"/>
      <c r="E265" s="174"/>
      <c r="F265" s="146"/>
    </row>
    <row r="266" spans="2:6">
      <c r="B266" s="72">
        <v>46365</v>
      </c>
      <c r="C266" s="71" t="str">
        <f t="shared" si="3"/>
        <v>水</v>
      </c>
      <c r="D266" s="137"/>
      <c r="E266" s="174"/>
      <c r="F266" s="146"/>
    </row>
    <row r="267" spans="2:6">
      <c r="B267" s="72">
        <v>46366</v>
      </c>
      <c r="C267" s="71" t="str">
        <f t="shared" si="3"/>
        <v>木</v>
      </c>
      <c r="D267" s="137"/>
      <c r="E267" s="174"/>
      <c r="F267" s="146"/>
    </row>
    <row r="268" spans="2:6">
      <c r="B268" s="72">
        <v>46367</v>
      </c>
      <c r="C268" s="71" t="str">
        <f t="shared" si="3"/>
        <v>金</v>
      </c>
      <c r="D268" s="137"/>
      <c r="E268" s="174"/>
      <c r="F268" s="146"/>
    </row>
    <row r="269" spans="2:6">
      <c r="B269" s="72">
        <v>46368</v>
      </c>
      <c r="C269" s="71" t="str">
        <f t="shared" si="3"/>
        <v>土</v>
      </c>
      <c r="D269" s="137" t="s">
        <v>38</v>
      </c>
      <c r="E269" s="174" t="s">
        <v>38</v>
      </c>
      <c r="F269" s="146"/>
    </row>
    <row r="270" spans="2:6">
      <c r="B270" s="72">
        <v>46369</v>
      </c>
      <c r="C270" s="71" t="str">
        <f t="shared" si="3"/>
        <v>日</v>
      </c>
      <c r="D270" s="137" t="s">
        <v>17</v>
      </c>
      <c r="E270" s="174" t="s">
        <v>38</v>
      </c>
      <c r="F270" s="146"/>
    </row>
    <row r="271" spans="2:6">
      <c r="B271" s="72">
        <v>46370</v>
      </c>
      <c r="C271" s="71" t="str">
        <f t="shared" si="3"/>
        <v>月</v>
      </c>
      <c r="D271" s="137"/>
      <c r="E271" s="174"/>
      <c r="F271" s="146"/>
    </row>
    <row r="272" spans="2:6">
      <c r="B272" s="72">
        <v>46371</v>
      </c>
      <c r="C272" s="71" t="str">
        <f t="shared" ref="C272:C335" si="4">IF(B272="","",TEXT(B272,"aaa"))</f>
        <v>火</v>
      </c>
      <c r="D272" s="137"/>
      <c r="E272" s="174"/>
      <c r="F272" s="146"/>
    </row>
    <row r="273" spans="2:6">
      <c r="B273" s="72">
        <v>46372</v>
      </c>
      <c r="C273" s="71" t="str">
        <f t="shared" si="4"/>
        <v>水</v>
      </c>
      <c r="D273" s="137"/>
      <c r="E273" s="174"/>
      <c r="F273" s="146"/>
    </row>
    <row r="274" spans="2:6">
      <c r="B274" s="72">
        <v>46373</v>
      </c>
      <c r="C274" s="71" t="str">
        <f t="shared" si="4"/>
        <v>木</v>
      </c>
      <c r="D274" s="137"/>
      <c r="E274" s="174"/>
      <c r="F274" s="146"/>
    </row>
    <row r="275" spans="2:6">
      <c r="B275" s="72">
        <v>46374</v>
      </c>
      <c r="C275" s="71" t="str">
        <f t="shared" si="4"/>
        <v>金</v>
      </c>
      <c r="D275" s="137"/>
      <c r="E275" s="174"/>
      <c r="F275" s="146"/>
    </row>
    <row r="276" spans="2:6">
      <c r="B276" s="72">
        <v>46375</v>
      </c>
      <c r="C276" s="71" t="str">
        <f t="shared" si="4"/>
        <v>土</v>
      </c>
      <c r="D276" s="137" t="s">
        <v>38</v>
      </c>
      <c r="E276" s="174" t="s">
        <v>38</v>
      </c>
      <c r="F276" s="146"/>
    </row>
    <row r="277" spans="2:6">
      <c r="B277" s="72">
        <v>46376</v>
      </c>
      <c r="C277" s="71" t="str">
        <f t="shared" si="4"/>
        <v>日</v>
      </c>
      <c r="D277" s="137" t="s">
        <v>17</v>
      </c>
      <c r="E277" s="174" t="s">
        <v>38</v>
      </c>
      <c r="F277" s="146"/>
    </row>
    <row r="278" spans="2:6">
      <c r="B278" s="72">
        <v>46377</v>
      </c>
      <c r="C278" s="71" t="str">
        <f t="shared" si="4"/>
        <v>月</v>
      </c>
      <c r="D278" s="137"/>
      <c r="E278" s="174"/>
      <c r="F278" s="146"/>
    </row>
    <row r="279" spans="2:6">
      <c r="B279" s="72">
        <v>46378</v>
      </c>
      <c r="C279" s="71" t="str">
        <f t="shared" si="4"/>
        <v>火</v>
      </c>
      <c r="D279" s="137"/>
      <c r="E279" s="174"/>
      <c r="F279" s="146"/>
    </row>
    <row r="280" spans="2:6">
      <c r="B280" s="72">
        <v>46379</v>
      </c>
      <c r="C280" s="71" t="str">
        <f t="shared" si="4"/>
        <v>水</v>
      </c>
      <c r="D280" s="137"/>
      <c r="E280" s="174"/>
      <c r="F280" s="146"/>
    </row>
    <row r="281" spans="2:6">
      <c r="B281" s="72">
        <v>46380</v>
      </c>
      <c r="C281" s="71" t="str">
        <f t="shared" si="4"/>
        <v>木</v>
      </c>
      <c r="D281" s="137"/>
      <c r="E281" s="174"/>
      <c r="F281" s="146"/>
    </row>
    <row r="282" spans="2:6">
      <c r="B282" s="72">
        <v>46381</v>
      </c>
      <c r="C282" s="71" t="str">
        <f t="shared" si="4"/>
        <v>金</v>
      </c>
      <c r="D282" s="137"/>
      <c r="E282" s="174"/>
      <c r="F282" s="146"/>
    </row>
    <row r="283" spans="2:6">
      <c r="B283" s="72">
        <v>46382</v>
      </c>
      <c r="C283" s="71" t="str">
        <f t="shared" si="4"/>
        <v>土</v>
      </c>
      <c r="D283" s="137" t="s">
        <v>38</v>
      </c>
      <c r="E283" s="174" t="s">
        <v>38</v>
      </c>
      <c r="F283" s="146"/>
    </row>
    <row r="284" spans="2:6">
      <c r="B284" s="72">
        <v>46383</v>
      </c>
      <c r="C284" s="71" t="str">
        <f t="shared" si="4"/>
        <v>日</v>
      </c>
      <c r="D284" s="137" t="s">
        <v>17</v>
      </c>
      <c r="E284" s="174" t="s">
        <v>38</v>
      </c>
      <c r="F284" s="146"/>
    </row>
    <row r="285" spans="2:6">
      <c r="B285" s="72">
        <v>46384</v>
      </c>
      <c r="C285" s="71" t="str">
        <f t="shared" si="4"/>
        <v>月</v>
      </c>
      <c r="D285" s="137"/>
      <c r="E285" s="174"/>
      <c r="F285" s="146"/>
    </row>
    <row r="286" spans="2:6">
      <c r="B286" s="72">
        <v>46385</v>
      </c>
      <c r="C286" s="71" t="str">
        <f t="shared" si="4"/>
        <v>火</v>
      </c>
      <c r="D286" s="137" t="s">
        <v>39</v>
      </c>
      <c r="E286" s="174" t="s">
        <v>39</v>
      </c>
      <c r="F286" s="146"/>
    </row>
    <row r="287" spans="2:6">
      <c r="B287" s="72">
        <v>46386</v>
      </c>
      <c r="C287" s="71" t="str">
        <f t="shared" si="4"/>
        <v>水</v>
      </c>
      <c r="D287" s="137" t="s">
        <v>39</v>
      </c>
      <c r="E287" s="174" t="s">
        <v>39</v>
      </c>
      <c r="F287" s="146"/>
    </row>
    <row r="288" spans="2:6">
      <c r="B288" s="72">
        <v>46387</v>
      </c>
      <c r="C288" s="71" t="str">
        <f t="shared" si="4"/>
        <v>木</v>
      </c>
      <c r="D288" s="137" t="s">
        <v>39</v>
      </c>
      <c r="E288" s="174" t="s">
        <v>39</v>
      </c>
      <c r="F288" s="146"/>
    </row>
    <row r="289" spans="2:6">
      <c r="B289" s="72">
        <v>46388</v>
      </c>
      <c r="C289" s="71" t="str">
        <f t="shared" si="4"/>
        <v>金</v>
      </c>
      <c r="D289" s="137" t="s">
        <v>39</v>
      </c>
      <c r="E289" s="174" t="s">
        <v>39</v>
      </c>
      <c r="F289" s="146"/>
    </row>
    <row r="290" spans="2:6">
      <c r="B290" s="72">
        <v>46389</v>
      </c>
      <c r="C290" s="71" t="str">
        <f t="shared" si="4"/>
        <v>土</v>
      </c>
      <c r="D290" s="137" t="s">
        <v>39</v>
      </c>
      <c r="E290" s="174" t="s">
        <v>39</v>
      </c>
      <c r="F290" s="146"/>
    </row>
    <row r="291" spans="2:6">
      <c r="B291" s="72">
        <v>46390</v>
      </c>
      <c r="C291" s="71" t="str">
        <f t="shared" si="4"/>
        <v>日</v>
      </c>
      <c r="D291" s="137" t="s">
        <v>39</v>
      </c>
      <c r="E291" s="174" t="s">
        <v>39</v>
      </c>
      <c r="F291" s="146"/>
    </row>
    <row r="292" spans="2:6">
      <c r="B292" s="72">
        <v>46391</v>
      </c>
      <c r="C292" s="71" t="str">
        <f t="shared" si="4"/>
        <v>月</v>
      </c>
      <c r="D292" s="137"/>
      <c r="E292" s="174"/>
      <c r="F292" s="146"/>
    </row>
    <row r="293" spans="2:6">
      <c r="B293" s="72">
        <v>46392</v>
      </c>
      <c r="C293" s="71" t="str">
        <f t="shared" si="4"/>
        <v>火</v>
      </c>
      <c r="D293" s="137"/>
      <c r="E293" s="174"/>
      <c r="F293" s="146"/>
    </row>
    <row r="294" spans="2:6">
      <c r="B294" s="72">
        <v>46393</v>
      </c>
      <c r="C294" s="71" t="str">
        <f t="shared" si="4"/>
        <v>水</v>
      </c>
      <c r="D294" s="137"/>
      <c r="E294" s="174"/>
      <c r="F294" s="146"/>
    </row>
    <row r="295" spans="2:6">
      <c r="B295" s="72">
        <v>46394</v>
      </c>
      <c r="C295" s="71" t="str">
        <f t="shared" si="4"/>
        <v>木</v>
      </c>
      <c r="D295" s="137"/>
      <c r="E295" s="174"/>
      <c r="F295" s="146"/>
    </row>
    <row r="296" spans="2:6">
      <c r="B296" s="72">
        <v>46395</v>
      </c>
      <c r="C296" s="71" t="str">
        <f t="shared" si="4"/>
        <v>金</v>
      </c>
      <c r="D296" s="137"/>
      <c r="E296" s="174"/>
      <c r="F296" s="146"/>
    </row>
    <row r="297" spans="2:6">
      <c r="B297" s="72">
        <v>46396</v>
      </c>
      <c r="C297" s="71" t="str">
        <f t="shared" si="4"/>
        <v>土</v>
      </c>
      <c r="D297" s="137" t="s">
        <v>38</v>
      </c>
      <c r="E297" s="174" t="s">
        <v>38</v>
      </c>
      <c r="F297" s="146"/>
    </row>
    <row r="298" spans="2:6">
      <c r="B298" s="72">
        <v>46397</v>
      </c>
      <c r="C298" s="71" t="str">
        <f t="shared" si="4"/>
        <v>日</v>
      </c>
      <c r="D298" s="137" t="s">
        <v>17</v>
      </c>
      <c r="E298" s="174" t="s">
        <v>38</v>
      </c>
      <c r="F298" s="146"/>
    </row>
    <row r="299" spans="2:6">
      <c r="B299" s="72">
        <v>46398</v>
      </c>
      <c r="C299" s="71" t="str">
        <f t="shared" si="4"/>
        <v>月</v>
      </c>
      <c r="D299" s="137"/>
      <c r="E299" s="174"/>
      <c r="F299" s="146"/>
    </row>
    <row r="300" spans="2:6">
      <c r="B300" s="72">
        <v>46399</v>
      </c>
      <c r="C300" s="71" t="str">
        <f t="shared" si="4"/>
        <v>火</v>
      </c>
      <c r="D300" s="137"/>
      <c r="E300" s="174"/>
      <c r="F300" s="146"/>
    </row>
    <row r="301" spans="2:6">
      <c r="B301" s="72">
        <v>46400</v>
      </c>
      <c r="C301" s="71" t="str">
        <f t="shared" si="4"/>
        <v>水</v>
      </c>
      <c r="D301" s="137"/>
      <c r="E301" s="174"/>
      <c r="F301" s="146"/>
    </row>
    <row r="302" spans="2:6">
      <c r="B302" s="72">
        <v>46401</v>
      </c>
      <c r="C302" s="71" t="str">
        <f t="shared" si="4"/>
        <v>木</v>
      </c>
      <c r="D302" s="137"/>
      <c r="E302" s="174"/>
      <c r="F302" s="146"/>
    </row>
    <row r="303" spans="2:6">
      <c r="B303" s="72">
        <v>46402</v>
      </c>
      <c r="C303" s="71" t="str">
        <f t="shared" si="4"/>
        <v>金</v>
      </c>
      <c r="D303" s="137"/>
      <c r="E303" s="174"/>
      <c r="F303" s="146"/>
    </row>
    <row r="304" spans="2:6">
      <c r="B304" s="72">
        <v>46403</v>
      </c>
      <c r="C304" s="71" t="str">
        <f t="shared" si="4"/>
        <v>土</v>
      </c>
      <c r="D304" s="137" t="s">
        <v>38</v>
      </c>
      <c r="E304" s="174" t="s">
        <v>38</v>
      </c>
      <c r="F304" s="146"/>
    </row>
    <row r="305" spans="2:6">
      <c r="B305" s="72">
        <v>46404</v>
      </c>
      <c r="C305" s="71" t="str">
        <f t="shared" si="4"/>
        <v>日</v>
      </c>
      <c r="D305" s="137" t="s">
        <v>17</v>
      </c>
      <c r="E305" s="174" t="s">
        <v>38</v>
      </c>
      <c r="F305" s="146"/>
    </row>
    <row r="306" spans="2:6">
      <c r="B306" s="72">
        <v>46405</v>
      </c>
      <c r="C306" s="71" t="str">
        <f t="shared" si="4"/>
        <v>月</v>
      </c>
      <c r="D306" s="137"/>
      <c r="E306" s="174"/>
      <c r="F306" s="146"/>
    </row>
    <row r="307" spans="2:6">
      <c r="B307" s="72">
        <v>46406</v>
      </c>
      <c r="C307" s="71" t="str">
        <f t="shared" si="4"/>
        <v>火</v>
      </c>
      <c r="D307" s="137"/>
      <c r="E307" s="174"/>
      <c r="F307" s="146"/>
    </row>
    <row r="308" spans="2:6">
      <c r="B308" s="72">
        <v>46407</v>
      </c>
      <c r="C308" s="71" t="str">
        <f t="shared" si="4"/>
        <v>水</v>
      </c>
      <c r="D308" s="137"/>
      <c r="E308" s="174"/>
      <c r="F308" s="146"/>
    </row>
    <row r="309" spans="2:6">
      <c r="B309" s="72">
        <v>46408</v>
      </c>
      <c r="C309" s="71" t="str">
        <f t="shared" si="4"/>
        <v>木</v>
      </c>
      <c r="D309" s="137"/>
      <c r="E309" s="174"/>
      <c r="F309" s="146"/>
    </row>
    <row r="310" spans="2:6">
      <c r="B310" s="72">
        <v>46409</v>
      </c>
      <c r="C310" s="71" t="str">
        <f t="shared" si="4"/>
        <v>金</v>
      </c>
      <c r="D310" s="137"/>
      <c r="E310" s="174"/>
      <c r="F310" s="146"/>
    </row>
    <row r="311" spans="2:6">
      <c r="B311" s="72">
        <v>46410</v>
      </c>
      <c r="C311" s="71" t="str">
        <f t="shared" si="4"/>
        <v>土</v>
      </c>
      <c r="D311" s="137" t="s">
        <v>38</v>
      </c>
      <c r="E311" s="174" t="s">
        <v>38</v>
      </c>
      <c r="F311" s="146"/>
    </row>
    <row r="312" spans="2:6">
      <c r="B312" s="72">
        <v>46411</v>
      </c>
      <c r="C312" s="71" t="str">
        <f t="shared" si="4"/>
        <v>日</v>
      </c>
      <c r="D312" s="137" t="s">
        <v>17</v>
      </c>
      <c r="E312" s="174" t="s">
        <v>38</v>
      </c>
      <c r="F312" s="146"/>
    </row>
    <row r="313" spans="2:6">
      <c r="B313" s="72">
        <v>46412</v>
      </c>
      <c r="C313" s="71" t="str">
        <f t="shared" si="4"/>
        <v>月</v>
      </c>
      <c r="D313" s="137"/>
      <c r="E313" s="174"/>
      <c r="F313" s="146"/>
    </row>
    <row r="314" spans="2:6">
      <c r="B314" s="72">
        <v>46413</v>
      </c>
      <c r="C314" s="71" t="str">
        <f t="shared" si="4"/>
        <v>火</v>
      </c>
      <c r="D314" s="137"/>
      <c r="E314" s="174"/>
      <c r="F314" s="146"/>
    </row>
    <row r="315" spans="2:6">
      <c r="B315" s="72">
        <v>46414</v>
      </c>
      <c r="C315" s="71" t="str">
        <f t="shared" si="4"/>
        <v>水</v>
      </c>
      <c r="D315" s="137"/>
      <c r="E315" s="174"/>
      <c r="F315" s="146"/>
    </row>
    <row r="316" spans="2:6">
      <c r="B316" s="72">
        <v>46415</v>
      </c>
      <c r="C316" s="71" t="str">
        <f t="shared" si="4"/>
        <v>木</v>
      </c>
      <c r="D316" s="137"/>
      <c r="E316" s="174"/>
      <c r="F316" s="146"/>
    </row>
    <row r="317" spans="2:6">
      <c r="B317" s="72">
        <v>46416</v>
      </c>
      <c r="C317" s="71" t="str">
        <f t="shared" si="4"/>
        <v>金</v>
      </c>
      <c r="D317" s="137"/>
      <c r="E317" s="174"/>
      <c r="F317" s="146"/>
    </row>
    <row r="318" spans="2:6">
      <c r="B318" s="72">
        <v>46417</v>
      </c>
      <c r="C318" s="71" t="str">
        <f t="shared" si="4"/>
        <v>土</v>
      </c>
      <c r="D318" s="137" t="s">
        <v>38</v>
      </c>
      <c r="E318" s="174" t="s">
        <v>38</v>
      </c>
      <c r="F318" s="146"/>
    </row>
    <row r="319" spans="2:6">
      <c r="B319" s="72">
        <v>46418</v>
      </c>
      <c r="C319" s="71" t="str">
        <f t="shared" si="4"/>
        <v>日</v>
      </c>
      <c r="D319" s="137" t="s">
        <v>17</v>
      </c>
      <c r="E319" s="174" t="s">
        <v>38</v>
      </c>
      <c r="F319" s="146"/>
    </row>
    <row r="320" spans="2:6">
      <c r="B320" s="72">
        <v>46419</v>
      </c>
      <c r="C320" s="71" t="str">
        <f t="shared" si="4"/>
        <v>月</v>
      </c>
      <c r="D320" s="137"/>
      <c r="E320" s="174"/>
      <c r="F320" s="146"/>
    </row>
    <row r="321" spans="2:6">
      <c r="B321" s="72">
        <v>46420</v>
      </c>
      <c r="C321" s="71" t="str">
        <f t="shared" si="4"/>
        <v>火</v>
      </c>
      <c r="D321" s="137"/>
      <c r="E321" s="174"/>
      <c r="F321" s="146"/>
    </row>
    <row r="322" spans="2:6">
      <c r="B322" s="72">
        <v>46421</v>
      </c>
      <c r="C322" s="71" t="str">
        <f t="shared" si="4"/>
        <v>水</v>
      </c>
      <c r="D322" s="137"/>
      <c r="E322" s="174"/>
      <c r="F322" s="146"/>
    </row>
    <row r="323" spans="2:6">
      <c r="B323" s="72">
        <v>46422</v>
      </c>
      <c r="C323" s="71" t="str">
        <f t="shared" si="4"/>
        <v>木</v>
      </c>
      <c r="D323" s="137"/>
      <c r="E323" s="174"/>
      <c r="F323" s="146"/>
    </row>
    <row r="324" spans="2:6">
      <c r="B324" s="72">
        <v>46423</v>
      </c>
      <c r="C324" s="71" t="str">
        <f t="shared" si="4"/>
        <v>金</v>
      </c>
      <c r="D324" s="137"/>
      <c r="E324" s="174"/>
      <c r="F324" s="146"/>
    </row>
    <row r="325" spans="2:6">
      <c r="B325" s="72">
        <v>46424</v>
      </c>
      <c r="C325" s="71" t="str">
        <f t="shared" si="4"/>
        <v>土</v>
      </c>
      <c r="D325" s="137" t="s">
        <v>38</v>
      </c>
      <c r="E325" s="174" t="s">
        <v>38</v>
      </c>
      <c r="F325" s="146"/>
    </row>
    <row r="326" spans="2:6">
      <c r="B326" s="72">
        <v>46425</v>
      </c>
      <c r="C326" s="71" t="str">
        <f t="shared" si="4"/>
        <v>日</v>
      </c>
      <c r="D326" s="137" t="s">
        <v>17</v>
      </c>
      <c r="E326" s="174" t="s">
        <v>38</v>
      </c>
      <c r="F326" s="146"/>
    </row>
    <row r="327" spans="2:6">
      <c r="B327" s="72">
        <v>46426</v>
      </c>
      <c r="C327" s="71" t="str">
        <f t="shared" si="4"/>
        <v>月</v>
      </c>
      <c r="D327" s="137"/>
      <c r="E327" s="174"/>
      <c r="F327" s="146"/>
    </row>
    <row r="328" spans="2:6">
      <c r="B328" s="72">
        <v>46427</v>
      </c>
      <c r="C328" s="71" t="str">
        <f t="shared" si="4"/>
        <v>火</v>
      </c>
      <c r="D328" s="137"/>
      <c r="E328" s="174"/>
      <c r="F328" s="146"/>
    </row>
    <row r="329" spans="2:6">
      <c r="B329" s="72">
        <v>46428</v>
      </c>
      <c r="C329" s="71" t="str">
        <f t="shared" si="4"/>
        <v>水</v>
      </c>
      <c r="D329" s="137"/>
      <c r="E329" s="174"/>
      <c r="F329" s="146"/>
    </row>
    <row r="330" spans="2:6">
      <c r="B330" s="72">
        <v>46429</v>
      </c>
      <c r="C330" s="71" t="str">
        <f t="shared" si="4"/>
        <v>木</v>
      </c>
      <c r="D330" s="137"/>
      <c r="E330" s="174"/>
      <c r="F330" s="146"/>
    </row>
    <row r="331" spans="2:6">
      <c r="B331" s="72">
        <v>46430</v>
      </c>
      <c r="C331" s="71" t="str">
        <f t="shared" si="4"/>
        <v>金</v>
      </c>
      <c r="D331" s="137"/>
      <c r="E331" s="174"/>
      <c r="F331" s="146"/>
    </row>
    <row r="332" spans="2:6">
      <c r="B332" s="72">
        <v>46431</v>
      </c>
      <c r="C332" s="71" t="str">
        <f t="shared" si="4"/>
        <v>土</v>
      </c>
      <c r="D332" s="137" t="s">
        <v>38</v>
      </c>
      <c r="E332" s="174" t="s">
        <v>38</v>
      </c>
      <c r="F332" s="146"/>
    </row>
    <row r="333" spans="2:6">
      <c r="B333" s="72">
        <v>46432</v>
      </c>
      <c r="C333" s="71" t="str">
        <f t="shared" si="4"/>
        <v>日</v>
      </c>
      <c r="D333" s="137" t="s">
        <v>17</v>
      </c>
      <c r="E333" s="174" t="s">
        <v>38</v>
      </c>
      <c r="F333" s="146"/>
    </row>
    <row r="334" spans="2:6">
      <c r="B334" s="72">
        <v>46433</v>
      </c>
      <c r="C334" s="71" t="str">
        <f t="shared" si="4"/>
        <v>月</v>
      </c>
      <c r="D334" s="137"/>
      <c r="E334" s="174"/>
      <c r="F334" s="146"/>
    </row>
    <row r="335" spans="2:6">
      <c r="B335" s="72">
        <v>46434</v>
      </c>
      <c r="C335" s="71" t="str">
        <f t="shared" si="4"/>
        <v>火</v>
      </c>
      <c r="D335" s="137"/>
      <c r="E335" s="174"/>
      <c r="F335" s="146"/>
    </row>
    <row r="336" spans="2:6">
      <c r="B336" s="72">
        <v>46435</v>
      </c>
      <c r="C336" s="71" t="str">
        <f t="shared" ref="C336:C399" si="5">IF(B336="","",TEXT(B336,"aaa"))</f>
        <v>水</v>
      </c>
      <c r="D336" s="137"/>
      <c r="E336" s="174"/>
      <c r="F336" s="146"/>
    </row>
    <row r="337" spans="2:6">
      <c r="B337" s="72">
        <v>46436</v>
      </c>
      <c r="C337" s="71" t="str">
        <f t="shared" si="5"/>
        <v>木</v>
      </c>
      <c r="D337" s="137"/>
      <c r="E337" s="174"/>
      <c r="F337" s="146"/>
    </row>
    <row r="338" spans="2:6">
      <c r="B338" s="72">
        <v>46437</v>
      </c>
      <c r="C338" s="71" t="str">
        <f t="shared" si="5"/>
        <v>金</v>
      </c>
      <c r="D338" s="137"/>
      <c r="E338" s="174"/>
      <c r="F338" s="146"/>
    </row>
    <row r="339" spans="2:6">
      <c r="B339" s="72">
        <v>46438</v>
      </c>
      <c r="C339" s="71" t="str">
        <f t="shared" si="5"/>
        <v>土</v>
      </c>
      <c r="D339" s="137" t="s">
        <v>38</v>
      </c>
      <c r="E339" s="174" t="s">
        <v>38</v>
      </c>
      <c r="F339" s="146"/>
    </row>
    <row r="340" spans="2:6">
      <c r="B340" s="72">
        <v>46439</v>
      </c>
      <c r="C340" s="71" t="str">
        <f t="shared" si="5"/>
        <v>日</v>
      </c>
      <c r="D340" s="137" t="s">
        <v>17</v>
      </c>
      <c r="E340" s="174" t="s">
        <v>38</v>
      </c>
      <c r="F340" s="146"/>
    </row>
    <row r="341" spans="2:6">
      <c r="B341" s="72">
        <v>46440</v>
      </c>
      <c r="C341" s="71" t="str">
        <f t="shared" si="5"/>
        <v>月</v>
      </c>
      <c r="D341" s="137"/>
      <c r="E341" s="174"/>
      <c r="F341" s="146"/>
    </row>
    <row r="342" spans="2:6">
      <c r="B342" s="72">
        <v>46441</v>
      </c>
      <c r="C342" s="71" t="str">
        <f t="shared" si="5"/>
        <v>火</v>
      </c>
      <c r="D342" s="137"/>
      <c r="E342" s="174"/>
      <c r="F342" s="146"/>
    </row>
    <row r="343" spans="2:6">
      <c r="B343" s="72">
        <v>46442</v>
      </c>
      <c r="C343" s="71" t="str">
        <f t="shared" si="5"/>
        <v>水</v>
      </c>
      <c r="D343" s="137"/>
      <c r="E343" s="174"/>
      <c r="F343" s="146"/>
    </row>
    <row r="344" spans="2:6">
      <c r="B344" s="72">
        <v>46443</v>
      </c>
      <c r="C344" s="71" t="str">
        <f t="shared" si="5"/>
        <v>木</v>
      </c>
      <c r="D344" s="137"/>
      <c r="E344" s="174"/>
      <c r="F344" s="146"/>
    </row>
    <row r="345" spans="2:6">
      <c r="B345" s="72">
        <v>46444</v>
      </c>
      <c r="C345" s="71" t="str">
        <f t="shared" si="5"/>
        <v>金</v>
      </c>
      <c r="D345" s="137"/>
      <c r="E345" s="174"/>
      <c r="F345" s="146"/>
    </row>
    <row r="346" spans="2:6">
      <c r="B346" s="72">
        <v>46445</v>
      </c>
      <c r="C346" s="71" t="str">
        <f t="shared" si="5"/>
        <v>土</v>
      </c>
      <c r="D346" s="137" t="s">
        <v>38</v>
      </c>
      <c r="E346" s="174" t="s">
        <v>38</v>
      </c>
      <c r="F346" s="146"/>
    </row>
    <row r="347" spans="2:6">
      <c r="B347" s="72">
        <v>46446</v>
      </c>
      <c r="C347" s="71" t="str">
        <f t="shared" si="5"/>
        <v>日</v>
      </c>
      <c r="D347" s="137" t="s">
        <v>17</v>
      </c>
      <c r="E347" s="174" t="s">
        <v>38</v>
      </c>
      <c r="F347" s="146"/>
    </row>
    <row r="348" spans="2:6">
      <c r="B348" s="72">
        <v>46447</v>
      </c>
      <c r="C348" s="71" t="str">
        <f t="shared" si="5"/>
        <v>月</v>
      </c>
      <c r="D348" s="137"/>
      <c r="E348" s="174"/>
      <c r="F348" s="146"/>
    </row>
    <row r="349" spans="2:6">
      <c r="B349" s="72">
        <v>46448</v>
      </c>
      <c r="C349" s="71" t="str">
        <f t="shared" si="5"/>
        <v>火</v>
      </c>
      <c r="D349" s="137"/>
      <c r="E349" s="174"/>
      <c r="F349" s="146"/>
    </row>
    <row r="350" spans="2:6">
      <c r="B350" s="72">
        <v>46449</v>
      </c>
      <c r="C350" s="71" t="str">
        <f t="shared" si="5"/>
        <v>水</v>
      </c>
      <c r="D350" s="137"/>
      <c r="E350" s="174"/>
      <c r="F350" s="146"/>
    </row>
    <row r="351" spans="2:6">
      <c r="B351" s="72">
        <v>46450</v>
      </c>
      <c r="C351" s="71" t="str">
        <f t="shared" si="5"/>
        <v>木</v>
      </c>
      <c r="D351" s="137"/>
      <c r="E351" s="174"/>
      <c r="F351" s="146"/>
    </row>
    <row r="352" spans="2:6">
      <c r="B352" s="72">
        <v>46451</v>
      </c>
      <c r="C352" s="71" t="str">
        <f t="shared" si="5"/>
        <v>金</v>
      </c>
      <c r="D352" s="137"/>
      <c r="E352" s="174"/>
      <c r="F352" s="146"/>
    </row>
    <row r="353" spans="2:6">
      <c r="B353" s="72">
        <v>46452</v>
      </c>
      <c r="C353" s="71" t="str">
        <f t="shared" si="5"/>
        <v>土</v>
      </c>
      <c r="D353" s="137" t="s">
        <v>38</v>
      </c>
      <c r="E353" s="174" t="s">
        <v>38</v>
      </c>
      <c r="F353" s="146"/>
    </row>
    <row r="354" spans="2:6">
      <c r="B354" s="72">
        <v>46453</v>
      </c>
      <c r="C354" s="71" t="str">
        <f t="shared" si="5"/>
        <v>日</v>
      </c>
      <c r="D354" s="137" t="s">
        <v>17</v>
      </c>
      <c r="E354" s="174" t="s">
        <v>38</v>
      </c>
      <c r="F354" s="146"/>
    </row>
    <row r="355" spans="2:6">
      <c r="B355" s="72">
        <v>46454</v>
      </c>
      <c r="C355" s="71" t="str">
        <f t="shared" si="5"/>
        <v>月</v>
      </c>
      <c r="D355" s="137"/>
      <c r="E355" s="174"/>
      <c r="F355" s="146"/>
    </row>
    <row r="356" spans="2:6">
      <c r="B356" s="72">
        <v>46455</v>
      </c>
      <c r="C356" s="71" t="str">
        <f t="shared" si="5"/>
        <v>火</v>
      </c>
      <c r="D356" s="137"/>
      <c r="E356" s="174"/>
      <c r="F356" s="146"/>
    </row>
    <row r="357" spans="2:6">
      <c r="B357" s="72">
        <v>46456</v>
      </c>
      <c r="C357" s="71" t="str">
        <f t="shared" si="5"/>
        <v>水</v>
      </c>
      <c r="D357" s="137"/>
      <c r="E357" s="174"/>
      <c r="F357" s="146"/>
    </row>
    <row r="358" spans="2:6">
      <c r="B358" s="72">
        <v>46457</v>
      </c>
      <c r="C358" s="71" t="str">
        <f t="shared" si="5"/>
        <v>木</v>
      </c>
      <c r="D358" s="137"/>
      <c r="E358" s="174"/>
      <c r="F358" s="146"/>
    </row>
    <row r="359" spans="2:6">
      <c r="B359" s="72">
        <v>46458</v>
      </c>
      <c r="C359" s="71" t="str">
        <f t="shared" si="5"/>
        <v>金</v>
      </c>
      <c r="D359" s="137"/>
      <c r="E359" s="174"/>
      <c r="F359" s="146"/>
    </row>
    <row r="360" spans="2:6">
      <c r="B360" s="72">
        <v>46459</v>
      </c>
      <c r="C360" s="71" t="str">
        <f t="shared" si="5"/>
        <v>土</v>
      </c>
      <c r="D360" s="137" t="s">
        <v>38</v>
      </c>
      <c r="E360" s="174" t="s">
        <v>38</v>
      </c>
      <c r="F360" s="146"/>
    </row>
    <row r="361" spans="2:6">
      <c r="B361" s="72">
        <v>46460</v>
      </c>
      <c r="C361" s="71" t="str">
        <f t="shared" si="5"/>
        <v>日</v>
      </c>
      <c r="D361" s="137" t="s">
        <v>17</v>
      </c>
      <c r="E361" s="174" t="s">
        <v>38</v>
      </c>
      <c r="F361" s="146"/>
    </row>
    <row r="362" spans="2:6">
      <c r="B362" s="72">
        <v>46461</v>
      </c>
      <c r="C362" s="71" t="str">
        <f t="shared" si="5"/>
        <v>月</v>
      </c>
      <c r="D362" s="137"/>
      <c r="E362" s="174"/>
      <c r="F362" s="146"/>
    </row>
    <row r="363" spans="2:6">
      <c r="B363" s="72">
        <v>46462</v>
      </c>
      <c r="C363" s="71" t="str">
        <f t="shared" si="5"/>
        <v>火</v>
      </c>
      <c r="D363" s="137"/>
      <c r="E363" s="174"/>
      <c r="F363" s="146"/>
    </row>
    <row r="364" spans="2:6">
      <c r="B364" s="72">
        <v>46463</v>
      </c>
      <c r="C364" s="71" t="str">
        <f t="shared" si="5"/>
        <v>水</v>
      </c>
      <c r="D364" s="137"/>
      <c r="E364" s="174"/>
      <c r="F364" s="146"/>
    </row>
    <row r="365" spans="2:6">
      <c r="B365" s="72">
        <v>46464</v>
      </c>
      <c r="C365" s="71" t="str">
        <f t="shared" si="5"/>
        <v>木</v>
      </c>
      <c r="D365" s="137"/>
      <c r="E365" s="174"/>
      <c r="F365" s="146"/>
    </row>
    <row r="366" spans="2:6">
      <c r="B366" s="72">
        <v>46465</v>
      </c>
      <c r="C366" s="71" t="str">
        <f t="shared" si="5"/>
        <v>金</v>
      </c>
      <c r="D366" s="137"/>
      <c r="E366" s="174"/>
      <c r="F366" s="146"/>
    </row>
    <row r="367" spans="2:6">
      <c r="B367" s="72">
        <v>46466</v>
      </c>
      <c r="C367" s="71" t="str">
        <f t="shared" si="5"/>
        <v>土</v>
      </c>
      <c r="D367" s="137" t="s">
        <v>38</v>
      </c>
      <c r="E367" s="174" t="s">
        <v>38</v>
      </c>
      <c r="F367" s="146"/>
    </row>
    <row r="368" spans="2:6">
      <c r="B368" s="72">
        <v>46467</v>
      </c>
      <c r="C368" s="71" t="str">
        <f t="shared" si="5"/>
        <v>日</v>
      </c>
      <c r="D368" s="137" t="s">
        <v>17</v>
      </c>
      <c r="E368" s="174" t="s">
        <v>38</v>
      </c>
      <c r="F368" s="146"/>
    </row>
    <row r="369" spans="2:6">
      <c r="B369" s="72">
        <v>46468</v>
      </c>
      <c r="C369" s="71" t="str">
        <f t="shared" si="5"/>
        <v>月</v>
      </c>
      <c r="D369" s="137"/>
      <c r="E369" s="174"/>
      <c r="F369" s="146"/>
    </row>
    <row r="370" spans="2:6">
      <c r="B370" s="72">
        <v>46469</v>
      </c>
      <c r="C370" s="71" t="str">
        <f t="shared" si="5"/>
        <v>火</v>
      </c>
      <c r="D370" s="137"/>
      <c r="E370" s="174"/>
      <c r="F370" s="146"/>
    </row>
    <row r="371" spans="2:6">
      <c r="B371" s="72">
        <v>46470</v>
      </c>
      <c r="C371" s="71" t="str">
        <f t="shared" si="5"/>
        <v>水</v>
      </c>
      <c r="D371" s="137"/>
      <c r="E371" s="174"/>
      <c r="F371" s="146"/>
    </row>
    <row r="372" spans="2:6">
      <c r="B372" s="72">
        <v>46471</v>
      </c>
      <c r="C372" s="71" t="str">
        <f t="shared" si="5"/>
        <v>木</v>
      </c>
      <c r="D372" s="137"/>
      <c r="E372" s="174"/>
      <c r="F372" s="146"/>
    </row>
    <row r="373" spans="2:6">
      <c r="B373" s="72">
        <v>46472</v>
      </c>
      <c r="C373" s="71" t="str">
        <f t="shared" si="5"/>
        <v>金</v>
      </c>
      <c r="D373" s="137"/>
      <c r="E373" s="174"/>
      <c r="F373" s="146"/>
    </row>
    <row r="374" spans="2:6">
      <c r="B374" s="72">
        <v>46473</v>
      </c>
      <c r="C374" s="71" t="str">
        <f t="shared" si="5"/>
        <v>土</v>
      </c>
      <c r="D374" s="137" t="s">
        <v>38</v>
      </c>
      <c r="E374" s="174" t="s">
        <v>38</v>
      </c>
      <c r="F374" s="146"/>
    </row>
    <row r="375" spans="2:6">
      <c r="B375" s="72">
        <v>46474</v>
      </c>
      <c r="C375" s="71" t="str">
        <f t="shared" si="5"/>
        <v>日</v>
      </c>
      <c r="D375" s="137" t="s">
        <v>17</v>
      </c>
      <c r="E375" s="174" t="s">
        <v>38</v>
      </c>
      <c r="F375" s="146"/>
    </row>
    <row r="376" spans="2:6">
      <c r="B376" s="72">
        <v>46475</v>
      </c>
      <c r="C376" s="71" t="str">
        <f t="shared" si="5"/>
        <v>月</v>
      </c>
      <c r="D376" s="137"/>
      <c r="E376" s="174"/>
      <c r="F376" s="146"/>
    </row>
    <row r="377" spans="2:6">
      <c r="B377" s="72">
        <v>46476</v>
      </c>
      <c r="C377" s="71" t="str">
        <f t="shared" si="5"/>
        <v>火</v>
      </c>
      <c r="D377" s="137"/>
      <c r="E377" s="174"/>
      <c r="F377" s="146"/>
    </row>
    <row r="378" spans="2:6">
      <c r="B378" s="72">
        <v>46477</v>
      </c>
      <c r="C378" s="71" t="str">
        <f t="shared" si="5"/>
        <v>水</v>
      </c>
      <c r="D378" s="137"/>
      <c r="E378" s="174"/>
      <c r="F378" s="146"/>
    </row>
    <row r="379" spans="2:6">
      <c r="B379" s="72">
        <v>46478</v>
      </c>
      <c r="C379" s="71" t="str">
        <f t="shared" si="5"/>
        <v>木</v>
      </c>
      <c r="D379" s="137"/>
      <c r="E379" s="174"/>
      <c r="F379" s="146"/>
    </row>
    <row r="380" spans="2:6">
      <c r="B380" s="72">
        <v>46479</v>
      </c>
      <c r="C380" s="71" t="str">
        <f t="shared" si="5"/>
        <v>金</v>
      </c>
      <c r="D380" s="137"/>
      <c r="E380" s="174"/>
      <c r="F380" s="146"/>
    </row>
    <row r="381" spans="2:6">
      <c r="B381" s="72">
        <v>46480</v>
      </c>
      <c r="C381" s="71" t="str">
        <f t="shared" si="5"/>
        <v>土</v>
      </c>
      <c r="D381" s="137" t="s">
        <v>38</v>
      </c>
      <c r="E381" s="174" t="s">
        <v>38</v>
      </c>
      <c r="F381" s="146"/>
    </row>
    <row r="382" spans="2:6">
      <c r="B382" s="72">
        <v>46481</v>
      </c>
      <c r="C382" s="71" t="str">
        <f t="shared" si="5"/>
        <v>日</v>
      </c>
      <c r="D382" s="137" t="s">
        <v>17</v>
      </c>
      <c r="E382" s="174" t="s">
        <v>38</v>
      </c>
      <c r="F382" s="146"/>
    </row>
    <row r="383" spans="2:6">
      <c r="B383" s="72">
        <v>46482</v>
      </c>
      <c r="C383" s="71" t="str">
        <f t="shared" si="5"/>
        <v>月</v>
      </c>
      <c r="D383" s="137"/>
      <c r="E383" s="174"/>
      <c r="F383" s="146"/>
    </row>
    <row r="384" spans="2:6">
      <c r="B384" s="72">
        <v>46483</v>
      </c>
      <c r="C384" s="71" t="str">
        <f t="shared" si="5"/>
        <v>火</v>
      </c>
      <c r="D384" s="137"/>
      <c r="E384" s="174"/>
      <c r="F384" s="146"/>
    </row>
    <row r="385" spans="2:6">
      <c r="B385" s="72">
        <v>46484</v>
      </c>
      <c r="C385" s="71" t="str">
        <f t="shared" si="5"/>
        <v>水</v>
      </c>
      <c r="D385" s="137"/>
      <c r="E385" s="174"/>
      <c r="F385" s="146"/>
    </row>
    <row r="386" spans="2:6">
      <c r="B386" s="72">
        <v>46485</v>
      </c>
      <c r="C386" s="71" t="str">
        <f t="shared" si="5"/>
        <v>木</v>
      </c>
      <c r="D386" s="137"/>
      <c r="E386" s="174"/>
      <c r="F386" s="146"/>
    </row>
    <row r="387" spans="2:6">
      <c r="B387" s="72">
        <v>46486</v>
      </c>
      <c r="C387" s="71" t="str">
        <f t="shared" si="5"/>
        <v>金</v>
      </c>
      <c r="D387" s="137"/>
      <c r="E387" s="174"/>
      <c r="F387" s="146"/>
    </row>
    <row r="388" spans="2:6">
      <c r="B388" s="72">
        <v>46487</v>
      </c>
      <c r="C388" s="71" t="str">
        <f t="shared" si="5"/>
        <v>土</v>
      </c>
      <c r="D388" s="137" t="s">
        <v>38</v>
      </c>
      <c r="E388" s="174" t="s">
        <v>38</v>
      </c>
      <c r="F388" s="146"/>
    </row>
    <row r="389" spans="2:6">
      <c r="B389" s="72">
        <v>46488</v>
      </c>
      <c r="C389" s="71" t="str">
        <f t="shared" si="5"/>
        <v>日</v>
      </c>
      <c r="D389" s="137" t="s">
        <v>17</v>
      </c>
      <c r="E389" s="174" t="s">
        <v>38</v>
      </c>
      <c r="F389" s="146"/>
    </row>
    <row r="390" spans="2:6">
      <c r="B390" s="72">
        <v>46489</v>
      </c>
      <c r="C390" s="71" t="str">
        <f t="shared" si="5"/>
        <v>月</v>
      </c>
      <c r="D390" s="137"/>
      <c r="E390" s="174"/>
      <c r="F390" s="146"/>
    </row>
    <row r="391" spans="2:6">
      <c r="B391" s="72">
        <v>46490</v>
      </c>
      <c r="C391" s="71" t="str">
        <f t="shared" si="5"/>
        <v>火</v>
      </c>
      <c r="D391" s="137"/>
      <c r="E391" s="174"/>
      <c r="F391" s="146"/>
    </row>
    <row r="392" spans="2:6">
      <c r="B392" s="72">
        <v>46491</v>
      </c>
      <c r="C392" s="71" t="str">
        <f t="shared" si="5"/>
        <v>水</v>
      </c>
      <c r="D392" s="137"/>
      <c r="E392" s="174"/>
      <c r="F392" s="146"/>
    </row>
    <row r="393" spans="2:6">
      <c r="B393" s="72">
        <v>46492</v>
      </c>
      <c r="C393" s="71" t="str">
        <f t="shared" si="5"/>
        <v>木</v>
      </c>
      <c r="D393" s="137"/>
      <c r="E393" s="174"/>
      <c r="F393" s="146"/>
    </row>
    <row r="394" spans="2:6">
      <c r="B394" s="72">
        <v>46493</v>
      </c>
      <c r="C394" s="71" t="str">
        <f t="shared" si="5"/>
        <v>金</v>
      </c>
      <c r="D394" s="137"/>
      <c r="E394" s="174"/>
      <c r="F394" s="146"/>
    </row>
    <row r="395" spans="2:6">
      <c r="B395" s="72">
        <v>46494</v>
      </c>
      <c r="C395" s="71" t="str">
        <f t="shared" si="5"/>
        <v>土</v>
      </c>
      <c r="D395" s="137" t="s">
        <v>38</v>
      </c>
      <c r="E395" s="174" t="s">
        <v>38</v>
      </c>
      <c r="F395" s="146"/>
    </row>
    <row r="396" spans="2:6">
      <c r="B396" s="72">
        <v>46495</v>
      </c>
      <c r="C396" s="71" t="str">
        <f t="shared" si="5"/>
        <v>日</v>
      </c>
      <c r="D396" s="137" t="s">
        <v>17</v>
      </c>
      <c r="E396" s="174" t="s">
        <v>38</v>
      </c>
      <c r="F396" s="146"/>
    </row>
    <row r="397" spans="2:6">
      <c r="B397" s="72">
        <v>46496</v>
      </c>
      <c r="C397" s="71" t="str">
        <f t="shared" si="5"/>
        <v>月</v>
      </c>
      <c r="D397" s="137"/>
      <c r="E397" s="174"/>
      <c r="F397" s="146"/>
    </row>
    <row r="398" spans="2:6">
      <c r="B398" s="72">
        <v>46497</v>
      </c>
      <c r="C398" s="71" t="str">
        <f t="shared" si="5"/>
        <v>火</v>
      </c>
      <c r="D398" s="137"/>
      <c r="E398" s="174"/>
      <c r="F398" s="146"/>
    </row>
    <row r="399" spans="2:6">
      <c r="B399" s="72">
        <v>46498</v>
      </c>
      <c r="C399" s="71" t="str">
        <f t="shared" si="5"/>
        <v>水</v>
      </c>
      <c r="D399" s="137"/>
      <c r="E399" s="174"/>
      <c r="F399" s="146"/>
    </row>
    <row r="400" spans="2:6">
      <c r="B400" s="72">
        <v>46499</v>
      </c>
      <c r="C400" s="71" t="str">
        <f t="shared" ref="C400:C463" si="6">IF(B400="","",TEXT(B400,"aaa"))</f>
        <v>木</v>
      </c>
      <c r="D400" s="137"/>
      <c r="E400" s="174"/>
      <c r="F400" s="146"/>
    </row>
    <row r="401" spans="2:6">
      <c r="B401" s="72">
        <v>46500</v>
      </c>
      <c r="C401" s="71" t="str">
        <f t="shared" si="6"/>
        <v>金</v>
      </c>
      <c r="D401" s="137"/>
      <c r="E401" s="174"/>
      <c r="F401" s="146"/>
    </row>
    <row r="402" spans="2:6">
      <c r="B402" s="72">
        <v>46501</v>
      </c>
      <c r="C402" s="71" t="str">
        <f t="shared" si="6"/>
        <v>土</v>
      </c>
      <c r="D402" s="137" t="s">
        <v>38</v>
      </c>
      <c r="E402" s="174" t="s">
        <v>38</v>
      </c>
      <c r="F402" s="146"/>
    </row>
    <row r="403" spans="2:6">
      <c r="B403" s="72">
        <v>46502</v>
      </c>
      <c r="C403" s="71" t="str">
        <f t="shared" si="6"/>
        <v>日</v>
      </c>
      <c r="D403" s="137" t="s">
        <v>17</v>
      </c>
      <c r="E403" s="174" t="s">
        <v>38</v>
      </c>
      <c r="F403" s="146"/>
    </row>
    <row r="404" spans="2:6">
      <c r="B404" s="72">
        <v>46503</v>
      </c>
      <c r="C404" s="71" t="str">
        <f t="shared" si="6"/>
        <v>月</v>
      </c>
      <c r="D404" s="137"/>
      <c r="E404" s="174"/>
      <c r="F404" s="146"/>
    </row>
    <row r="405" spans="2:6">
      <c r="B405" s="72">
        <v>46504</v>
      </c>
      <c r="C405" s="71" t="str">
        <f t="shared" si="6"/>
        <v>火</v>
      </c>
      <c r="D405" s="137"/>
      <c r="E405" s="174"/>
      <c r="F405" s="146"/>
    </row>
    <row r="406" spans="2:6">
      <c r="B406" s="72">
        <v>46505</v>
      </c>
      <c r="C406" s="71" t="str">
        <f t="shared" si="6"/>
        <v>水</v>
      </c>
      <c r="D406" s="137"/>
      <c r="E406" s="174"/>
      <c r="F406" s="146"/>
    </row>
    <row r="407" spans="2:6">
      <c r="B407" s="72">
        <v>46506</v>
      </c>
      <c r="C407" s="71" t="str">
        <f t="shared" si="6"/>
        <v>木</v>
      </c>
      <c r="D407" s="137"/>
      <c r="E407" s="174"/>
      <c r="F407" s="146"/>
    </row>
    <row r="408" spans="2:6">
      <c r="B408" s="72">
        <v>46507</v>
      </c>
      <c r="C408" s="71" t="str">
        <f t="shared" si="6"/>
        <v>金</v>
      </c>
      <c r="D408" s="137"/>
      <c r="E408" s="174"/>
      <c r="F408" s="146"/>
    </row>
    <row r="409" spans="2:6">
      <c r="B409" s="72">
        <v>46508</v>
      </c>
      <c r="C409" s="71" t="str">
        <f t="shared" si="6"/>
        <v>土</v>
      </c>
      <c r="D409" s="137" t="s">
        <v>38</v>
      </c>
      <c r="E409" s="174" t="s">
        <v>38</v>
      </c>
      <c r="F409" s="146"/>
    </row>
    <row r="410" spans="2:6">
      <c r="B410" s="72">
        <v>46509</v>
      </c>
      <c r="C410" s="71" t="str">
        <f t="shared" si="6"/>
        <v>日</v>
      </c>
      <c r="D410" s="137" t="s">
        <v>17</v>
      </c>
      <c r="E410" s="174" t="s">
        <v>38</v>
      </c>
      <c r="F410" s="146"/>
    </row>
    <row r="411" spans="2:6">
      <c r="B411" s="72">
        <v>46510</v>
      </c>
      <c r="C411" s="71" t="str">
        <f t="shared" si="6"/>
        <v>月</v>
      </c>
      <c r="D411" s="137"/>
      <c r="E411" s="174"/>
      <c r="F411" s="146"/>
    </row>
    <row r="412" spans="2:6">
      <c r="B412" s="72">
        <v>46511</v>
      </c>
      <c r="C412" s="71" t="str">
        <f t="shared" si="6"/>
        <v>火</v>
      </c>
      <c r="D412" s="137"/>
      <c r="E412" s="174"/>
      <c r="F412" s="146"/>
    </row>
    <row r="413" spans="2:6">
      <c r="B413" s="72">
        <v>46512</v>
      </c>
      <c r="C413" s="71" t="str">
        <f t="shared" si="6"/>
        <v>水</v>
      </c>
      <c r="D413" s="137"/>
      <c r="E413" s="174"/>
      <c r="F413" s="146"/>
    </row>
    <row r="414" spans="2:6">
      <c r="B414" s="72">
        <v>46513</v>
      </c>
      <c r="C414" s="71" t="str">
        <f t="shared" si="6"/>
        <v>木</v>
      </c>
      <c r="D414" s="137"/>
      <c r="E414" s="174"/>
      <c r="F414" s="146"/>
    </row>
    <row r="415" spans="2:6">
      <c r="B415" s="72">
        <v>46514</v>
      </c>
      <c r="C415" s="71" t="str">
        <f t="shared" si="6"/>
        <v>金</v>
      </c>
      <c r="D415" s="137"/>
      <c r="E415" s="174"/>
      <c r="F415" s="146"/>
    </row>
    <row r="416" spans="2:6">
      <c r="B416" s="72">
        <v>46515</v>
      </c>
      <c r="C416" s="71" t="str">
        <f t="shared" si="6"/>
        <v>土</v>
      </c>
      <c r="D416" s="137" t="s">
        <v>38</v>
      </c>
      <c r="E416" s="174" t="s">
        <v>38</v>
      </c>
      <c r="F416" s="146"/>
    </row>
    <row r="417" spans="2:6">
      <c r="B417" s="72">
        <v>46516</v>
      </c>
      <c r="C417" s="71" t="str">
        <f t="shared" si="6"/>
        <v>日</v>
      </c>
      <c r="D417" s="137" t="s">
        <v>17</v>
      </c>
      <c r="E417" s="174" t="s">
        <v>38</v>
      </c>
      <c r="F417" s="146"/>
    </row>
    <row r="418" spans="2:6">
      <c r="B418" s="72">
        <v>46517</v>
      </c>
      <c r="C418" s="71" t="str">
        <f t="shared" si="6"/>
        <v>月</v>
      </c>
      <c r="D418" s="137"/>
      <c r="E418" s="174"/>
      <c r="F418" s="146"/>
    </row>
    <row r="419" spans="2:6">
      <c r="B419" s="72">
        <v>46518</v>
      </c>
      <c r="C419" s="71" t="str">
        <f t="shared" si="6"/>
        <v>火</v>
      </c>
      <c r="D419" s="137"/>
      <c r="E419" s="174"/>
      <c r="F419" s="146"/>
    </row>
    <row r="420" spans="2:6">
      <c r="B420" s="72">
        <v>46519</v>
      </c>
      <c r="C420" s="71" t="str">
        <f t="shared" si="6"/>
        <v>水</v>
      </c>
      <c r="D420" s="137"/>
      <c r="E420" s="174"/>
      <c r="F420" s="146"/>
    </row>
    <row r="421" spans="2:6">
      <c r="B421" s="72">
        <v>46520</v>
      </c>
      <c r="C421" s="71" t="str">
        <f t="shared" si="6"/>
        <v>木</v>
      </c>
      <c r="D421" s="137"/>
      <c r="E421" s="174"/>
      <c r="F421" s="146"/>
    </row>
    <row r="422" spans="2:6">
      <c r="B422" s="72">
        <v>46521</v>
      </c>
      <c r="C422" s="71" t="str">
        <f t="shared" si="6"/>
        <v>金</v>
      </c>
      <c r="D422" s="137"/>
      <c r="E422" s="174"/>
      <c r="F422" s="146"/>
    </row>
    <row r="423" spans="2:6">
      <c r="B423" s="72">
        <v>46522</v>
      </c>
      <c r="C423" s="71" t="str">
        <f t="shared" si="6"/>
        <v>土</v>
      </c>
      <c r="D423" s="137" t="s">
        <v>38</v>
      </c>
      <c r="E423" s="174" t="s">
        <v>38</v>
      </c>
      <c r="F423" s="146"/>
    </row>
    <row r="424" spans="2:6">
      <c r="B424" s="72">
        <v>46523</v>
      </c>
      <c r="C424" s="71" t="str">
        <f t="shared" si="6"/>
        <v>日</v>
      </c>
      <c r="D424" s="137" t="s">
        <v>17</v>
      </c>
      <c r="E424" s="174" t="s">
        <v>38</v>
      </c>
      <c r="F424" s="146"/>
    </row>
    <row r="425" spans="2:6">
      <c r="B425" s="72">
        <v>46524</v>
      </c>
      <c r="C425" s="71" t="str">
        <f t="shared" si="6"/>
        <v>月</v>
      </c>
      <c r="D425" s="137"/>
      <c r="E425" s="174"/>
      <c r="F425" s="146"/>
    </row>
    <row r="426" spans="2:6">
      <c r="B426" s="72">
        <v>46525</v>
      </c>
      <c r="C426" s="71" t="str">
        <f t="shared" si="6"/>
        <v>火</v>
      </c>
      <c r="D426" s="137"/>
      <c r="E426" s="174"/>
      <c r="F426" s="146"/>
    </row>
    <row r="427" spans="2:6">
      <c r="B427" s="72">
        <v>46526</v>
      </c>
      <c r="C427" s="71" t="str">
        <f t="shared" si="6"/>
        <v>水</v>
      </c>
      <c r="D427" s="137"/>
      <c r="E427" s="174"/>
      <c r="F427" s="146"/>
    </row>
    <row r="428" spans="2:6">
      <c r="B428" s="72">
        <v>46527</v>
      </c>
      <c r="C428" s="71" t="str">
        <f t="shared" si="6"/>
        <v>木</v>
      </c>
      <c r="D428" s="137"/>
      <c r="E428" s="174"/>
      <c r="F428" s="146"/>
    </row>
    <row r="429" spans="2:6">
      <c r="B429" s="72">
        <v>46528</v>
      </c>
      <c r="C429" s="71" t="str">
        <f t="shared" si="6"/>
        <v>金</v>
      </c>
      <c r="D429" s="137"/>
      <c r="E429" s="174"/>
      <c r="F429" s="146"/>
    </row>
    <row r="430" spans="2:6">
      <c r="B430" s="72">
        <v>46529</v>
      </c>
      <c r="C430" s="71" t="str">
        <f t="shared" si="6"/>
        <v>土</v>
      </c>
      <c r="D430" s="137" t="s">
        <v>38</v>
      </c>
      <c r="E430" s="174" t="s">
        <v>38</v>
      </c>
      <c r="F430" s="146"/>
    </row>
    <row r="431" spans="2:6">
      <c r="B431" s="72">
        <v>46530</v>
      </c>
      <c r="C431" s="71" t="str">
        <f t="shared" si="6"/>
        <v>日</v>
      </c>
      <c r="D431" s="137" t="s">
        <v>17</v>
      </c>
      <c r="E431" s="174" t="s">
        <v>38</v>
      </c>
      <c r="F431" s="146"/>
    </row>
    <row r="432" spans="2:6">
      <c r="B432" s="72">
        <v>46531</v>
      </c>
      <c r="C432" s="71" t="str">
        <f t="shared" si="6"/>
        <v>月</v>
      </c>
      <c r="D432" s="137"/>
      <c r="E432" s="174"/>
      <c r="F432" s="146"/>
    </row>
    <row r="433" spans="2:6">
      <c r="B433" s="72">
        <v>46532</v>
      </c>
      <c r="C433" s="71" t="str">
        <f t="shared" si="6"/>
        <v>火</v>
      </c>
      <c r="D433" s="137"/>
      <c r="E433" s="174"/>
      <c r="F433" s="146"/>
    </row>
    <row r="434" spans="2:6">
      <c r="B434" s="72">
        <v>46533</v>
      </c>
      <c r="C434" s="71" t="str">
        <f t="shared" si="6"/>
        <v>水</v>
      </c>
      <c r="D434" s="137"/>
      <c r="E434" s="174"/>
      <c r="F434" s="146"/>
    </row>
    <row r="435" spans="2:6">
      <c r="B435" s="72">
        <v>46534</v>
      </c>
      <c r="C435" s="71" t="str">
        <f t="shared" si="6"/>
        <v>木</v>
      </c>
      <c r="D435" s="137"/>
      <c r="E435" s="174"/>
      <c r="F435" s="146"/>
    </row>
    <row r="436" spans="2:6">
      <c r="B436" s="72">
        <v>46535</v>
      </c>
      <c r="C436" s="71" t="str">
        <f t="shared" si="6"/>
        <v>金</v>
      </c>
      <c r="D436" s="137"/>
      <c r="E436" s="174"/>
      <c r="F436" s="146"/>
    </row>
    <row r="437" spans="2:6">
      <c r="B437" s="72">
        <v>46536</v>
      </c>
      <c r="C437" s="71" t="str">
        <f t="shared" si="6"/>
        <v>土</v>
      </c>
      <c r="D437" s="137" t="s">
        <v>38</v>
      </c>
      <c r="E437" s="174" t="s">
        <v>38</v>
      </c>
      <c r="F437" s="146"/>
    </row>
    <row r="438" spans="2:6">
      <c r="B438" s="72">
        <v>46537</v>
      </c>
      <c r="C438" s="71" t="str">
        <f t="shared" si="6"/>
        <v>日</v>
      </c>
      <c r="D438" s="137" t="s">
        <v>17</v>
      </c>
      <c r="E438" s="174" t="s">
        <v>38</v>
      </c>
      <c r="F438" s="146"/>
    </row>
    <row r="439" spans="2:6">
      <c r="B439" s="72">
        <v>46538</v>
      </c>
      <c r="C439" s="71" t="str">
        <f t="shared" si="6"/>
        <v>月</v>
      </c>
      <c r="D439" s="137"/>
      <c r="E439" s="174"/>
      <c r="F439" s="146"/>
    </row>
    <row r="440" spans="2:6">
      <c r="B440" s="72">
        <v>46539</v>
      </c>
      <c r="C440" s="71" t="str">
        <f t="shared" si="6"/>
        <v>火</v>
      </c>
      <c r="D440" s="137"/>
      <c r="E440" s="174"/>
      <c r="F440" s="146"/>
    </row>
    <row r="441" spans="2:6">
      <c r="B441" s="72">
        <v>46540</v>
      </c>
      <c r="C441" s="71" t="str">
        <f t="shared" si="6"/>
        <v>水</v>
      </c>
      <c r="D441" s="137"/>
      <c r="E441" s="174"/>
      <c r="F441" s="146"/>
    </row>
    <row r="442" spans="2:6">
      <c r="B442" s="72">
        <v>46541</v>
      </c>
      <c r="C442" s="71" t="str">
        <f t="shared" si="6"/>
        <v>木</v>
      </c>
      <c r="D442" s="137"/>
      <c r="E442" s="174"/>
      <c r="F442" s="146"/>
    </row>
    <row r="443" spans="2:6">
      <c r="B443" s="72">
        <v>46542</v>
      </c>
      <c r="C443" s="71" t="str">
        <f t="shared" si="6"/>
        <v>金</v>
      </c>
      <c r="D443" s="137"/>
      <c r="E443" s="174"/>
      <c r="F443" s="146"/>
    </row>
    <row r="444" spans="2:6">
      <c r="B444" s="72">
        <v>46543</v>
      </c>
      <c r="C444" s="71" t="str">
        <f t="shared" si="6"/>
        <v>土</v>
      </c>
      <c r="D444" s="137" t="s">
        <v>38</v>
      </c>
      <c r="E444" s="174" t="s">
        <v>38</v>
      </c>
      <c r="F444" s="146"/>
    </row>
    <row r="445" spans="2:6">
      <c r="B445" s="72">
        <v>46544</v>
      </c>
      <c r="C445" s="71" t="str">
        <f t="shared" si="6"/>
        <v>日</v>
      </c>
      <c r="D445" s="137" t="s">
        <v>17</v>
      </c>
      <c r="E445" s="174" t="s">
        <v>38</v>
      </c>
      <c r="F445" s="146"/>
    </row>
    <row r="446" spans="2:6">
      <c r="B446" s="72">
        <v>46545</v>
      </c>
      <c r="C446" s="71" t="str">
        <f t="shared" si="6"/>
        <v>月</v>
      </c>
      <c r="D446" s="137"/>
      <c r="E446" s="174"/>
      <c r="F446" s="146"/>
    </row>
    <row r="447" spans="2:6">
      <c r="B447" s="72">
        <v>46546</v>
      </c>
      <c r="C447" s="71" t="str">
        <f t="shared" si="6"/>
        <v>火</v>
      </c>
      <c r="D447" s="137"/>
      <c r="E447" s="174"/>
      <c r="F447" s="146"/>
    </row>
    <row r="448" spans="2:6">
      <c r="B448" s="72">
        <v>46547</v>
      </c>
      <c r="C448" s="71" t="str">
        <f t="shared" si="6"/>
        <v>水</v>
      </c>
      <c r="D448" s="137"/>
      <c r="E448" s="174"/>
      <c r="F448" s="146"/>
    </row>
    <row r="449" spans="2:6">
      <c r="B449" s="72">
        <v>46548</v>
      </c>
      <c r="C449" s="71" t="str">
        <f t="shared" si="6"/>
        <v>木</v>
      </c>
      <c r="D449" s="137"/>
      <c r="E449" s="174"/>
      <c r="F449" s="146"/>
    </row>
    <row r="450" spans="2:6">
      <c r="B450" s="72">
        <v>46549</v>
      </c>
      <c r="C450" s="71" t="str">
        <f t="shared" si="6"/>
        <v>金</v>
      </c>
      <c r="D450" s="137"/>
      <c r="E450" s="174"/>
      <c r="F450" s="146"/>
    </row>
    <row r="451" spans="2:6">
      <c r="B451" s="72">
        <v>46550</v>
      </c>
      <c r="C451" s="71" t="str">
        <f t="shared" si="6"/>
        <v>土</v>
      </c>
      <c r="D451" s="137" t="s">
        <v>38</v>
      </c>
      <c r="E451" s="174" t="s">
        <v>38</v>
      </c>
      <c r="F451" s="146"/>
    </row>
    <row r="452" spans="2:6">
      <c r="B452" s="72">
        <v>46551</v>
      </c>
      <c r="C452" s="71" t="str">
        <f t="shared" si="6"/>
        <v>日</v>
      </c>
      <c r="D452" s="137" t="s">
        <v>17</v>
      </c>
      <c r="E452" s="174" t="s">
        <v>38</v>
      </c>
      <c r="F452" s="146"/>
    </row>
    <row r="453" spans="2:6">
      <c r="B453" s="72">
        <v>46552</v>
      </c>
      <c r="C453" s="71" t="str">
        <f t="shared" si="6"/>
        <v>月</v>
      </c>
      <c r="D453" s="137"/>
      <c r="E453" s="174"/>
      <c r="F453" s="146"/>
    </row>
    <row r="454" spans="2:6">
      <c r="B454" s="72">
        <v>46553</v>
      </c>
      <c r="C454" s="71" t="str">
        <f t="shared" si="6"/>
        <v>火</v>
      </c>
      <c r="D454" s="137"/>
      <c r="E454" s="174"/>
      <c r="F454" s="146"/>
    </row>
    <row r="455" spans="2:6">
      <c r="B455" s="72">
        <v>46554</v>
      </c>
      <c r="C455" s="71" t="str">
        <f t="shared" si="6"/>
        <v>水</v>
      </c>
      <c r="D455" s="137"/>
      <c r="E455" s="174"/>
      <c r="F455" s="146"/>
    </row>
    <row r="456" spans="2:6">
      <c r="B456" s="72">
        <v>46555</v>
      </c>
      <c r="C456" s="71" t="str">
        <f t="shared" si="6"/>
        <v>木</v>
      </c>
      <c r="D456" s="137"/>
      <c r="E456" s="174"/>
      <c r="F456" s="146"/>
    </row>
    <row r="457" spans="2:6">
      <c r="B457" s="72">
        <v>46556</v>
      </c>
      <c r="C457" s="71" t="str">
        <f t="shared" si="6"/>
        <v>金</v>
      </c>
      <c r="D457" s="137"/>
      <c r="E457" s="174"/>
      <c r="F457" s="146"/>
    </row>
    <row r="458" spans="2:6">
      <c r="B458" s="72">
        <v>46557</v>
      </c>
      <c r="C458" s="71" t="str">
        <f t="shared" si="6"/>
        <v>土</v>
      </c>
      <c r="D458" s="137" t="s">
        <v>38</v>
      </c>
      <c r="E458" s="174" t="s">
        <v>38</v>
      </c>
      <c r="F458" s="146"/>
    </row>
    <row r="459" spans="2:6">
      <c r="B459" s="72">
        <v>46558</v>
      </c>
      <c r="C459" s="71" t="str">
        <f t="shared" si="6"/>
        <v>日</v>
      </c>
      <c r="D459" s="137" t="s">
        <v>17</v>
      </c>
      <c r="E459" s="174" t="s">
        <v>38</v>
      </c>
      <c r="F459" s="146"/>
    </row>
    <row r="460" spans="2:6">
      <c r="B460" s="72">
        <v>46559</v>
      </c>
      <c r="C460" s="71" t="str">
        <f t="shared" si="6"/>
        <v>月</v>
      </c>
      <c r="D460" s="137"/>
      <c r="E460" s="174"/>
      <c r="F460" s="146"/>
    </row>
    <row r="461" spans="2:6">
      <c r="B461" s="72">
        <v>46560</v>
      </c>
      <c r="C461" s="71" t="str">
        <f t="shared" si="6"/>
        <v>火</v>
      </c>
      <c r="D461" s="137"/>
      <c r="E461" s="174"/>
      <c r="F461" s="146"/>
    </row>
    <row r="462" spans="2:6">
      <c r="B462" s="72">
        <v>46561</v>
      </c>
      <c r="C462" s="71" t="str">
        <f t="shared" si="6"/>
        <v>水</v>
      </c>
      <c r="D462" s="137"/>
      <c r="E462" s="174"/>
      <c r="F462" s="146"/>
    </row>
    <row r="463" spans="2:6">
      <c r="B463" s="72">
        <v>46562</v>
      </c>
      <c r="C463" s="71" t="str">
        <f t="shared" si="6"/>
        <v>木</v>
      </c>
      <c r="D463" s="137"/>
      <c r="E463" s="174"/>
      <c r="F463" s="146"/>
    </row>
    <row r="464" spans="2:6">
      <c r="B464" s="72">
        <v>46563</v>
      </c>
      <c r="C464" s="71" t="str">
        <f t="shared" ref="C464:C527" si="7">IF(B464="","",TEXT(B464,"aaa"))</f>
        <v>金</v>
      </c>
      <c r="D464" s="137"/>
      <c r="E464" s="174"/>
      <c r="F464" s="146"/>
    </row>
    <row r="465" spans="2:6">
      <c r="B465" s="72">
        <v>46564</v>
      </c>
      <c r="C465" s="71" t="str">
        <f t="shared" si="7"/>
        <v>土</v>
      </c>
      <c r="D465" s="137" t="s">
        <v>38</v>
      </c>
      <c r="E465" s="174" t="s">
        <v>38</v>
      </c>
      <c r="F465" s="146"/>
    </row>
    <row r="466" spans="2:6">
      <c r="B466" s="72">
        <v>46565</v>
      </c>
      <c r="C466" s="71" t="str">
        <f t="shared" si="7"/>
        <v>日</v>
      </c>
      <c r="D466" s="137" t="s">
        <v>17</v>
      </c>
      <c r="E466" s="174" t="s">
        <v>38</v>
      </c>
      <c r="F466" s="146"/>
    </row>
    <row r="467" spans="2:6">
      <c r="B467" s="72">
        <v>46566</v>
      </c>
      <c r="C467" s="71" t="str">
        <f t="shared" si="7"/>
        <v>月</v>
      </c>
      <c r="D467" s="137"/>
      <c r="E467" s="174"/>
      <c r="F467" s="146"/>
    </row>
    <row r="468" spans="2:6">
      <c r="B468" s="72">
        <v>46567</v>
      </c>
      <c r="C468" s="71" t="str">
        <f t="shared" si="7"/>
        <v>火</v>
      </c>
      <c r="D468" s="137"/>
      <c r="E468" s="174"/>
      <c r="F468" s="146"/>
    </row>
    <row r="469" spans="2:6">
      <c r="B469" s="72">
        <v>46568</v>
      </c>
      <c r="C469" s="71" t="str">
        <f t="shared" si="7"/>
        <v>水</v>
      </c>
      <c r="D469" s="137"/>
      <c r="E469" s="174"/>
      <c r="F469" s="146"/>
    </row>
    <row r="470" spans="2:6">
      <c r="B470" s="72">
        <v>46569</v>
      </c>
      <c r="C470" s="71" t="str">
        <f t="shared" si="7"/>
        <v>木</v>
      </c>
      <c r="D470" s="137"/>
      <c r="E470" s="174"/>
      <c r="F470" s="146"/>
    </row>
    <row r="471" spans="2:6">
      <c r="B471" s="72">
        <v>46570</v>
      </c>
      <c r="C471" s="71" t="str">
        <f t="shared" si="7"/>
        <v>金</v>
      </c>
      <c r="D471" s="137"/>
      <c r="E471" s="174"/>
      <c r="F471" s="146"/>
    </row>
    <row r="472" spans="2:6">
      <c r="B472" s="72">
        <v>46571</v>
      </c>
      <c r="C472" s="71" t="str">
        <f t="shared" si="7"/>
        <v>土</v>
      </c>
      <c r="D472" s="137" t="s">
        <v>38</v>
      </c>
      <c r="E472" s="174" t="s">
        <v>38</v>
      </c>
      <c r="F472" s="146"/>
    </row>
    <row r="473" spans="2:6">
      <c r="B473" s="72">
        <v>46572</v>
      </c>
      <c r="C473" s="71" t="str">
        <f t="shared" si="7"/>
        <v>日</v>
      </c>
      <c r="D473" s="137" t="s">
        <v>17</v>
      </c>
      <c r="E473" s="174" t="s">
        <v>38</v>
      </c>
      <c r="F473" s="146"/>
    </row>
    <row r="474" spans="2:6">
      <c r="B474" s="72">
        <v>46573</v>
      </c>
      <c r="C474" s="71" t="str">
        <f t="shared" si="7"/>
        <v>月</v>
      </c>
      <c r="D474" s="137"/>
      <c r="E474" s="174"/>
      <c r="F474" s="146"/>
    </row>
    <row r="475" spans="2:6">
      <c r="B475" s="72">
        <v>46574</v>
      </c>
      <c r="C475" s="71" t="str">
        <f t="shared" si="7"/>
        <v>火</v>
      </c>
      <c r="D475" s="137"/>
      <c r="E475" s="174"/>
      <c r="F475" s="146"/>
    </row>
    <row r="476" spans="2:6">
      <c r="B476" s="72">
        <v>46575</v>
      </c>
      <c r="C476" s="71" t="str">
        <f t="shared" si="7"/>
        <v>水</v>
      </c>
      <c r="D476" s="137"/>
      <c r="E476" s="174"/>
      <c r="F476" s="146"/>
    </row>
    <row r="477" spans="2:6">
      <c r="B477" s="72">
        <v>46576</v>
      </c>
      <c r="C477" s="71" t="str">
        <f t="shared" si="7"/>
        <v>木</v>
      </c>
      <c r="D477" s="137"/>
      <c r="E477" s="174"/>
      <c r="F477" s="146"/>
    </row>
    <row r="478" spans="2:6">
      <c r="B478" s="72">
        <v>46577</v>
      </c>
      <c r="C478" s="71" t="str">
        <f t="shared" si="7"/>
        <v>金</v>
      </c>
      <c r="D478" s="137"/>
      <c r="E478" s="174"/>
      <c r="F478" s="146"/>
    </row>
    <row r="479" spans="2:6">
      <c r="B479" s="72">
        <v>46578</v>
      </c>
      <c r="C479" s="71" t="str">
        <f t="shared" si="7"/>
        <v>土</v>
      </c>
      <c r="D479" s="137" t="s">
        <v>38</v>
      </c>
      <c r="E479" s="174" t="s">
        <v>38</v>
      </c>
      <c r="F479" s="146"/>
    </row>
    <row r="480" spans="2:6">
      <c r="B480" s="72">
        <v>46579</v>
      </c>
      <c r="C480" s="71" t="str">
        <f t="shared" si="7"/>
        <v>日</v>
      </c>
      <c r="D480" s="137" t="s">
        <v>17</v>
      </c>
      <c r="E480" s="174" t="s">
        <v>38</v>
      </c>
      <c r="F480" s="146"/>
    </row>
    <row r="481" spans="2:6">
      <c r="B481" s="72">
        <v>46580</v>
      </c>
      <c r="C481" s="71" t="str">
        <f t="shared" si="7"/>
        <v>月</v>
      </c>
      <c r="D481" s="137"/>
      <c r="E481" s="174"/>
      <c r="F481" s="146"/>
    </row>
    <row r="482" spans="2:6">
      <c r="B482" s="72">
        <v>46581</v>
      </c>
      <c r="C482" s="71" t="str">
        <f t="shared" si="7"/>
        <v>火</v>
      </c>
      <c r="D482" s="137"/>
      <c r="E482" s="174"/>
      <c r="F482" s="146"/>
    </row>
    <row r="483" spans="2:6">
      <c r="B483" s="72">
        <v>46582</v>
      </c>
      <c r="C483" s="71" t="str">
        <f t="shared" si="7"/>
        <v>水</v>
      </c>
      <c r="D483" s="137"/>
      <c r="E483" s="174"/>
      <c r="F483" s="146"/>
    </row>
    <row r="484" spans="2:6">
      <c r="B484" s="72">
        <v>46583</v>
      </c>
      <c r="C484" s="71" t="str">
        <f t="shared" si="7"/>
        <v>木</v>
      </c>
      <c r="D484" s="137"/>
      <c r="E484" s="174"/>
      <c r="F484" s="146"/>
    </row>
    <row r="485" spans="2:6">
      <c r="B485" s="72">
        <v>46584</v>
      </c>
      <c r="C485" s="71" t="str">
        <f t="shared" si="7"/>
        <v>金</v>
      </c>
      <c r="D485" s="137"/>
      <c r="E485" s="174"/>
      <c r="F485" s="146"/>
    </row>
    <row r="486" spans="2:6">
      <c r="B486" s="72">
        <v>46585</v>
      </c>
      <c r="C486" s="71" t="str">
        <f t="shared" si="7"/>
        <v>土</v>
      </c>
      <c r="D486" s="137" t="s">
        <v>38</v>
      </c>
      <c r="E486" s="174" t="s">
        <v>38</v>
      </c>
      <c r="F486" s="146"/>
    </row>
    <row r="487" spans="2:6">
      <c r="B487" s="72">
        <v>46586</v>
      </c>
      <c r="C487" s="71" t="str">
        <f t="shared" si="7"/>
        <v>日</v>
      </c>
      <c r="D487" s="137" t="s">
        <v>17</v>
      </c>
      <c r="E487" s="174" t="s">
        <v>38</v>
      </c>
      <c r="F487" s="146"/>
    </row>
    <row r="488" spans="2:6">
      <c r="B488" s="72">
        <v>46587</v>
      </c>
      <c r="C488" s="71" t="str">
        <f t="shared" si="7"/>
        <v>月</v>
      </c>
      <c r="D488" s="137"/>
      <c r="E488" s="174"/>
      <c r="F488" s="146"/>
    </row>
    <row r="489" spans="2:6">
      <c r="B489" s="72">
        <v>46588</v>
      </c>
      <c r="C489" s="71" t="str">
        <f t="shared" si="7"/>
        <v>火</v>
      </c>
      <c r="D489" s="137"/>
      <c r="E489" s="174"/>
      <c r="F489" s="146"/>
    </row>
    <row r="490" spans="2:6">
      <c r="B490" s="72">
        <v>46589</v>
      </c>
      <c r="C490" s="71" t="str">
        <f t="shared" si="7"/>
        <v>水</v>
      </c>
      <c r="D490" s="137"/>
      <c r="E490" s="174"/>
      <c r="F490" s="146"/>
    </row>
    <row r="491" spans="2:6">
      <c r="B491" s="72">
        <v>46590</v>
      </c>
      <c r="C491" s="71" t="str">
        <f t="shared" si="7"/>
        <v>木</v>
      </c>
      <c r="D491" s="137"/>
      <c r="E491" s="174"/>
      <c r="F491" s="146"/>
    </row>
    <row r="492" spans="2:6">
      <c r="B492" s="72">
        <v>46591</v>
      </c>
      <c r="C492" s="71" t="str">
        <f t="shared" si="7"/>
        <v>金</v>
      </c>
      <c r="D492" s="137"/>
      <c r="E492" s="174"/>
      <c r="F492" s="146"/>
    </row>
    <row r="493" spans="2:6">
      <c r="B493" s="72">
        <v>46592</v>
      </c>
      <c r="C493" s="71" t="str">
        <f t="shared" si="7"/>
        <v>土</v>
      </c>
      <c r="D493" s="137" t="s">
        <v>38</v>
      </c>
      <c r="E493" s="174" t="s">
        <v>38</v>
      </c>
      <c r="F493" s="146"/>
    </row>
    <row r="494" spans="2:6">
      <c r="B494" s="72">
        <v>46593</v>
      </c>
      <c r="C494" s="71" t="str">
        <f t="shared" si="7"/>
        <v>日</v>
      </c>
      <c r="D494" s="137" t="s">
        <v>17</v>
      </c>
      <c r="E494" s="174" t="s">
        <v>38</v>
      </c>
      <c r="F494" s="146"/>
    </row>
    <row r="495" spans="2:6">
      <c r="B495" s="72">
        <v>46594</v>
      </c>
      <c r="C495" s="71" t="str">
        <f t="shared" si="7"/>
        <v>月</v>
      </c>
      <c r="D495" s="137"/>
      <c r="E495" s="174"/>
      <c r="F495" s="146"/>
    </row>
    <row r="496" spans="2:6">
      <c r="B496" s="72">
        <v>46595</v>
      </c>
      <c r="C496" s="71" t="str">
        <f t="shared" si="7"/>
        <v>火</v>
      </c>
      <c r="D496" s="137"/>
      <c r="E496" s="174"/>
      <c r="F496" s="146"/>
    </row>
    <row r="497" spans="2:6">
      <c r="B497" s="72">
        <v>46596</v>
      </c>
      <c r="C497" s="71" t="str">
        <f t="shared" si="7"/>
        <v>水</v>
      </c>
      <c r="D497" s="137"/>
      <c r="E497" s="174"/>
      <c r="F497" s="146"/>
    </row>
    <row r="498" spans="2:6">
      <c r="B498" s="72">
        <v>46597</v>
      </c>
      <c r="C498" s="71" t="str">
        <f t="shared" si="7"/>
        <v>木</v>
      </c>
      <c r="D498" s="137"/>
      <c r="E498" s="174"/>
      <c r="F498" s="146"/>
    </row>
    <row r="499" spans="2:6">
      <c r="B499" s="72">
        <v>46598</v>
      </c>
      <c r="C499" s="71" t="str">
        <f t="shared" si="7"/>
        <v>金</v>
      </c>
      <c r="D499" s="137"/>
      <c r="E499" s="174"/>
      <c r="F499" s="146"/>
    </row>
    <row r="500" spans="2:6">
      <c r="B500" s="72">
        <v>46599</v>
      </c>
      <c r="C500" s="71" t="str">
        <f t="shared" si="7"/>
        <v>土</v>
      </c>
      <c r="D500" s="137" t="s">
        <v>38</v>
      </c>
      <c r="E500" s="174" t="s">
        <v>38</v>
      </c>
      <c r="F500" s="146"/>
    </row>
    <row r="501" spans="2:6">
      <c r="B501" s="72">
        <v>46600</v>
      </c>
      <c r="C501" s="71" t="str">
        <f t="shared" si="7"/>
        <v>日</v>
      </c>
      <c r="D501" s="137" t="s">
        <v>17</v>
      </c>
      <c r="E501" s="174" t="s">
        <v>38</v>
      </c>
      <c r="F501" s="146"/>
    </row>
    <row r="502" spans="2:6">
      <c r="B502" s="72">
        <v>46601</v>
      </c>
      <c r="C502" s="71" t="str">
        <f t="shared" si="7"/>
        <v>月</v>
      </c>
      <c r="D502" s="137"/>
      <c r="E502" s="174"/>
      <c r="F502" s="146"/>
    </row>
    <row r="503" spans="2:6">
      <c r="B503" s="72">
        <v>46602</v>
      </c>
      <c r="C503" s="71" t="str">
        <f t="shared" si="7"/>
        <v>火</v>
      </c>
      <c r="D503" s="137"/>
      <c r="E503" s="174"/>
      <c r="F503" s="146"/>
    </row>
    <row r="504" spans="2:6">
      <c r="B504" s="72">
        <v>46603</v>
      </c>
      <c r="C504" s="71" t="str">
        <f t="shared" si="7"/>
        <v>水</v>
      </c>
      <c r="D504" s="137"/>
      <c r="E504" s="174"/>
      <c r="F504" s="146"/>
    </row>
    <row r="505" spans="2:6">
      <c r="B505" s="72">
        <v>46604</v>
      </c>
      <c r="C505" s="71" t="str">
        <f t="shared" si="7"/>
        <v>木</v>
      </c>
      <c r="D505" s="137"/>
      <c r="E505" s="174"/>
      <c r="F505" s="146"/>
    </row>
    <row r="506" spans="2:6">
      <c r="B506" s="72">
        <v>46605</v>
      </c>
      <c r="C506" s="71" t="str">
        <f t="shared" si="7"/>
        <v>金</v>
      </c>
      <c r="D506" s="137"/>
      <c r="E506" s="174"/>
      <c r="F506" s="146"/>
    </row>
    <row r="507" spans="2:6">
      <c r="B507" s="72">
        <v>46606</v>
      </c>
      <c r="C507" s="71" t="str">
        <f t="shared" si="7"/>
        <v>土</v>
      </c>
      <c r="D507" s="137" t="s">
        <v>38</v>
      </c>
      <c r="E507" s="174" t="s">
        <v>38</v>
      </c>
      <c r="F507" s="146"/>
    </row>
    <row r="508" spans="2:6">
      <c r="B508" s="72">
        <v>46607</v>
      </c>
      <c r="C508" s="71" t="str">
        <f t="shared" si="7"/>
        <v>日</v>
      </c>
      <c r="D508" s="137" t="s">
        <v>17</v>
      </c>
      <c r="E508" s="174" t="s">
        <v>38</v>
      </c>
      <c r="F508" s="146"/>
    </row>
    <row r="509" spans="2:6">
      <c r="B509" s="72">
        <v>46608</v>
      </c>
      <c r="C509" s="71" t="str">
        <f t="shared" si="7"/>
        <v>月</v>
      </c>
      <c r="D509" s="137"/>
      <c r="E509" s="174"/>
      <c r="F509" s="146"/>
    </row>
    <row r="510" spans="2:6">
      <c r="B510" s="72">
        <v>46609</v>
      </c>
      <c r="C510" s="71" t="str">
        <f t="shared" si="7"/>
        <v>火</v>
      </c>
      <c r="D510" s="137"/>
      <c r="E510" s="174"/>
      <c r="F510" s="146"/>
    </row>
    <row r="511" spans="2:6">
      <c r="B511" s="72">
        <v>46610</v>
      </c>
      <c r="C511" s="71" t="str">
        <f t="shared" si="7"/>
        <v>水</v>
      </c>
      <c r="D511" s="137"/>
      <c r="E511" s="174"/>
      <c r="F511" s="146"/>
    </row>
    <row r="512" spans="2:6">
      <c r="B512" s="72">
        <v>46611</v>
      </c>
      <c r="C512" s="71" t="str">
        <f t="shared" si="7"/>
        <v>木</v>
      </c>
      <c r="D512" s="137"/>
      <c r="E512" s="174"/>
      <c r="F512" s="146"/>
    </row>
    <row r="513" spans="2:6">
      <c r="B513" s="72">
        <v>46612</v>
      </c>
      <c r="C513" s="71" t="str">
        <f t="shared" si="7"/>
        <v>金</v>
      </c>
      <c r="D513" s="137"/>
      <c r="E513" s="174" t="s">
        <v>37</v>
      </c>
      <c r="F513" s="146"/>
    </row>
    <row r="514" spans="2:6">
      <c r="B514" s="72">
        <v>46613</v>
      </c>
      <c r="C514" s="71" t="str">
        <f t="shared" si="7"/>
        <v>土</v>
      </c>
      <c r="D514" s="137" t="s">
        <v>38</v>
      </c>
      <c r="E514" s="174" t="s">
        <v>38</v>
      </c>
      <c r="F514" s="146"/>
    </row>
    <row r="515" spans="2:6">
      <c r="B515" s="72">
        <v>46614</v>
      </c>
      <c r="C515" s="71" t="str">
        <f t="shared" si="7"/>
        <v>日</v>
      </c>
      <c r="D515" s="137" t="s">
        <v>17</v>
      </c>
      <c r="E515" s="174" t="s">
        <v>38</v>
      </c>
      <c r="F515" s="146"/>
    </row>
    <row r="516" spans="2:6">
      <c r="B516" s="72">
        <v>46615</v>
      </c>
      <c r="C516" s="71" t="str">
        <f t="shared" si="7"/>
        <v>月</v>
      </c>
      <c r="D516" s="137"/>
      <c r="E516" s="174" t="s">
        <v>37</v>
      </c>
      <c r="F516" s="146"/>
    </row>
    <row r="517" spans="2:6">
      <c r="B517" s="72">
        <v>46616</v>
      </c>
      <c r="C517" s="71" t="str">
        <f t="shared" si="7"/>
        <v>火</v>
      </c>
      <c r="D517" s="137"/>
      <c r="E517" s="174" t="s">
        <v>37</v>
      </c>
      <c r="F517" s="146"/>
    </row>
    <row r="518" spans="2:6">
      <c r="B518" s="72">
        <v>46617</v>
      </c>
      <c r="C518" s="71" t="str">
        <f t="shared" si="7"/>
        <v>水</v>
      </c>
      <c r="D518" s="137"/>
      <c r="E518" s="174"/>
      <c r="F518" s="146"/>
    </row>
    <row r="519" spans="2:6">
      <c r="B519" s="72">
        <v>46618</v>
      </c>
      <c r="C519" s="71" t="str">
        <f t="shared" si="7"/>
        <v>木</v>
      </c>
      <c r="D519" s="137"/>
      <c r="E519" s="174"/>
      <c r="F519" s="146"/>
    </row>
    <row r="520" spans="2:6">
      <c r="B520" s="72">
        <v>46619</v>
      </c>
      <c r="C520" s="71" t="str">
        <f t="shared" si="7"/>
        <v>金</v>
      </c>
      <c r="D520" s="137"/>
      <c r="E520" s="174"/>
      <c r="F520" s="146"/>
    </row>
    <row r="521" spans="2:6">
      <c r="B521" s="72">
        <v>46620</v>
      </c>
      <c r="C521" s="71" t="str">
        <f t="shared" si="7"/>
        <v>土</v>
      </c>
      <c r="D521" s="137" t="s">
        <v>38</v>
      </c>
      <c r="E521" s="174" t="s">
        <v>38</v>
      </c>
      <c r="F521" s="146"/>
    </row>
    <row r="522" spans="2:6">
      <c r="B522" s="72">
        <v>46621</v>
      </c>
      <c r="C522" s="71" t="str">
        <f t="shared" si="7"/>
        <v>日</v>
      </c>
      <c r="D522" s="137" t="s">
        <v>17</v>
      </c>
      <c r="E522" s="174" t="s">
        <v>38</v>
      </c>
      <c r="F522" s="146"/>
    </row>
    <row r="523" spans="2:6">
      <c r="B523" s="72">
        <v>46622</v>
      </c>
      <c r="C523" s="71" t="str">
        <f t="shared" si="7"/>
        <v>月</v>
      </c>
      <c r="D523" s="137"/>
      <c r="E523" s="174"/>
      <c r="F523" s="146"/>
    </row>
    <row r="524" spans="2:6">
      <c r="B524" s="72">
        <v>46623</v>
      </c>
      <c r="C524" s="71" t="str">
        <f t="shared" si="7"/>
        <v>火</v>
      </c>
      <c r="D524" s="137"/>
      <c r="E524" s="174"/>
      <c r="F524" s="146"/>
    </row>
    <row r="525" spans="2:6">
      <c r="B525" s="72">
        <v>46624</v>
      </c>
      <c r="C525" s="71" t="str">
        <f t="shared" si="7"/>
        <v>水</v>
      </c>
      <c r="D525" s="137"/>
      <c r="E525" s="174"/>
      <c r="F525" s="146"/>
    </row>
    <row r="526" spans="2:6">
      <c r="B526" s="72">
        <v>46625</v>
      </c>
      <c r="C526" s="71" t="str">
        <f t="shared" si="7"/>
        <v>木</v>
      </c>
      <c r="D526" s="137"/>
      <c r="E526" s="174"/>
      <c r="F526" s="146"/>
    </row>
    <row r="527" spans="2:6">
      <c r="B527" s="72">
        <v>46626</v>
      </c>
      <c r="C527" s="71" t="str">
        <f t="shared" si="7"/>
        <v>金</v>
      </c>
      <c r="D527" s="137"/>
      <c r="E527" s="174"/>
      <c r="F527" s="146"/>
    </row>
    <row r="528" spans="2:6">
      <c r="B528" s="72">
        <v>46627</v>
      </c>
      <c r="C528" s="71" t="str">
        <f t="shared" ref="C528:C591" si="8">IF(B528="","",TEXT(B528,"aaa"))</f>
        <v>土</v>
      </c>
      <c r="D528" s="137" t="s">
        <v>38</v>
      </c>
      <c r="E528" s="174" t="s">
        <v>38</v>
      </c>
      <c r="F528" s="146"/>
    </row>
    <row r="529" spans="2:6">
      <c r="B529" s="72">
        <v>46628</v>
      </c>
      <c r="C529" s="71" t="str">
        <f t="shared" si="8"/>
        <v>日</v>
      </c>
      <c r="D529" s="137" t="s">
        <v>17</v>
      </c>
      <c r="E529" s="174" t="s">
        <v>38</v>
      </c>
      <c r="F529" s="146"/>
    </row>
    <row r="530" spans="2:6">
      <c r="B530" s="72">
        <v>46629</v>
      </c>
      <c r="C530" s="71" t="str">
        <f t="shared" si="8"/>
        <v>月</v>
      </c>
      <c r="D530" s="137"/>
      <c r="E530" s="174"/>
      <c r="F530" s="146"/>
    </row>
    <row r="531" spans="2:6">
      <c r="B531" s="72">
        <v>46630</v>
      </c>
      <c r="C531" s="71" t="str">
        <f t="shared" si="8"/>
        <v>火</v>
      </c>
      <c r="D531" s="137"/>
      <c r="E531" s="174"/>
      <c r="F531" s="146"/>
    </row>
    <row r="532" spans="2:6">
      <c r="B532" s="72">
        <v>46631</v>
      </c>
      <c r="C532" s="71" t="str">
        <f t="shared" si="8"/>
        <v>水</v>
      </c>
      <c r="D532" s="137"/>
      <c r="E532" s="174"/>
      <c r="F532" s="146"/>
    </row>
    <row r="533" spans="2:6">
      <c r="B533" s="72">
        <v>46632</v>
      </c>
      <c r="C533" s="71" t="str">
        <f t="shared" si="8"/>
        <v>木</v>
      </c>
      <c r="D533" s="137"/>
      <c r="E533" s="174"/>
      <c r="F533" s="146"/>
    </row>
    <row r="534" spans="2:6">
      <c r="B534" s="72">
        <v>46633</v>
      </c>
      <c r="C534" s="71" t="str">
        <f t="shared" si="8"/>
        <v>金</v>
      </c>
      <c r="D534" s="137"/>
      <c r="E534" s="174"/>
      <c r="F534" s="146"/>
    </row>
    <row r="535" spans="2:6">
      <c r="B535" s="72">
        <v>46634</v>
      </c>
      <c r="C535" s="71" t="str">
        <f t="shared" si="8"/>
        <v>土</v>
      </c>
      <c r="D535" s="137" t="s">
        <v>38</v>
      </c>
      <c r="E535" s="174" t="s">
        <v>38</v>
      </c>
      <c r="F535" s="146"/>
    </row>
    <row r="536" spans="2:6">
      <c r="B536" s="72">
        <v>46635</v>
      </c>
      <c r="C536" s="71" t="str">
        <f t="shared" si="8"/>
        <v>日</v>
      </c>
      <c r="D536" s="137" t="s">
        <v>17</v>
      </c>
      <c r="E536" s="174" t="s">
        <v>38</v>
      </c>
      <c r="F536" s="146"/>
    </row>
    <row r="537" spans="2:6">
      <c r="B537" s="72">
        <v>46636</v>
      </c>
      <c r="C537" s="71" t="str">
        <f t="shared" si="8"/>
        <v>月</v>
      </c>
      <c r="D537" s="137"/>
      <c r="E537" s="174"/>
      <c r="F537" s="146"/>
    </row>
    <row r="538" spans="2:6">
      <c r="B538" s="72">
        <v>46637</v>
      </c>
      <c r="C538" s="71" t="str">
        <f t="shared" si="8"/>
        <v>火</v>
      </c>
      <c r="D538" s="137"/>
      <c r="E538" s="174"/>
      <c r="F538" s="146"/>
    </row>
    <row r="539" spans="2:6">
      <c r="B539" s="72">
        <v>46638</v>
      </c>
      <c r="C539" s="71" t="str">
        <f t="shared" si="8"/>
        <v>水</v>
      </c>
      <c r="D539" s="137"/>
      <c r="E539" s="174"/>
      <c r="F539" s="146"/>
    </row>
    <row r="540" spans="2:6">
      <c r="B540" s="72">
        <v>46639</v>
      </c>
      <c r="C540" s="71" t="str">
        <f t="shared" si="8"/>
        <v>木</v>
      </c>
      <c r="D540" s="137"/>
      <c r="E540" s="174"/>
      <c r="F540" s="146"/>
    </row>
    <row r="541" spans="2:6">
      <c r="B541" s="72">
        <v>46640</v>
      </c>
      <c r="C541" s="71" t="str">
        <f t="shared" si="8"/>
        <v>金</v>
      </c>
      <c r="D541" s="137"/>
      <c r="E541" s="174"/>
      <c r="F541" s="146"/>
    </row>
    <row r="542" spans="2:6">
      <c r="B542" s="72">
        <v>46641</v>
      </c>
      <c r="C542" s="71" t="str">
        <f t="shared" si="8"/>
        <v>土</v>
      </c>
      <c r="D542" s="137" t="s">
        <v>38</v>
      </c>
      <c r="E542" s="174" t="s">
        <v>38</v>
      </c>
      <c r="F542" s="146"/>
    </row>
    <row r="543" spans="2:6">
      <c r="B543" s="72">
        <v>46642</v>
      </c>
      <c r="C543" s="71" t="str">
        <f t="shared" si="8"/>
        <v>日</v>
      </c>
      <c r="D543" s="137" t="s">
        <v>17</v>
      </c>
      <c r="E543" s="174" t="s">
        <v>38</v>
      </c>
      <c r="F543" s="146"/>
    </row>
    <row r="544" spans="2:6">
      <c r="B544" s="72">
        <v>46643</v>
      </c>
      <c r="C544" s="71" t="str">
        <f t="shared" si="8"/>
        <v>月</v>
      </c>
      <c r="D544" s="137"/>
      <c r="E544" s="174"/>
      <c r="F544" s="146"/>
    </row>
    <row r="545" spans="2:6">
      <c r="B545" s="72">
        <v>46644</v>
      </c>
      <c r="C545" s="71" t="str">
        <f t="shared" si="8"/>
        <v>火</v>
      </c>
      <c r="D545" s="137"/>
      <c r="E545" s="174"/>
      <c r="F545" s="146"/>
    </row>
    <row r="546" spans="2:6">
      <c r="B546" s="72">
        <v>46645</v>
      </c>
      <c r="C546" s="71" t="str">
        <f t="shared" si="8"/>
        <v>水</v>
      </c>
      <c r="D546" s="137"/>
      <c r="E546" s="174"/>
      <c r="F546" s="146"/>
    </row>
    <row r="547" spans="2:6">
      <c r="B547" s="72">
        <v>46646</v>
      </c>
      <c r="C547" s="71" t="str">
        <f t="shared" si="8"/>
        <v>木</v>
      </c>
      <c r="D547" s="137"/>
      <c r="E547" s="174"/>
      <c r="F547" s="146"/>
    </row>
    <row r="548" spans="2:6">
      <c r="B548" s="72">
        <v>46647</v>
      </c>
      <c r="C548" s="71" t="str">
        <f t="shared" si="8"/>
        <v>金</v>
      </c>
      <c r="D548" s="137"/>
      <c r="E548" s="174"/>
      <c r="F548" s="146"/>
    </row>
    <row r="549" spans="2:6">
      <c r="B549" s="72">
        <v>46648</v>
      </c>
      <c r="C549" s="71" t="str">
        <f t="shared" si="8"/>
        <v>土</v>
      </c>
      <c r="D549" s="137" t="s">
        <v>38</v>
      </c>
      <c r="E549" s="174" t="s">
        <v>38</v>
      </c>
      <c r="F549" s="146"/>
    </row>
    <row r="550" spans="2:6">
      <c r="B550" s="72">
        <v>46649</v>
      </c>
      <c r="C550" s="71" t="str">
        <f t="shared" si="8"/>
        <v>日</v>
      </c>
      <c r="D550" s="137" t="s">
        <v>17</v>
      </c>
      <c r="E550" s="174" t="s">
        <v>38</v>
      </c>
      <c r="F550" s="146"/>
    </row>
    <row r="551" spans="2:6">
      <c r="B551" s="72">
        <v>46650</v>
      </c>
      <c r="C551" s="71" t="str">
        <f t="shared" si="8"/>
        <v>月</v>
      </c>
      <c r="D551" s="137"/>
      <c r="E551" s="174"/>
      <c r="F551" s="146"/>
    </row>
    <row r="552" spans="2:6">
      <c r="B552" s="72">
        <v>46651</v>
      </c>
      <c r="C552" s="71" t="str">
        <f t="shared" si="8"/>
        <v>火</v>
      </c>
      <c r="D552" s="137"/>
      <c r="E552" s="174"/>
      <c r="F552" s="146"/>
    </row>
    <row r="553" spans="2:6">
      <c r="B553" s="72">
        <v>46652</v>
      </c>
      <c r="C553" s="71" t="str">
        <f t="shared" si="8"/>
        <v>水</v>
      </c>
      <c r="D553" s="137"/>
      <c r="E553" s="174"/>
      <c r="F553" s="146"/>
    </row>
    <row r="554" spans="2:6">
      <c r="B554" s="72">
        <v>46653</v>
      </c>
      <c r="C554" s="71" t="str">
        <f t="shared" si="8"/>
        <v>木</v>
      </c>
      <c r="D554" s="137"/>
      <c r="E554" s="174"/>
      <c r="F554" s="146"/>
    </row>
    <row r="555" spans="2:6">
      <c r="B555" s="72">
        <v>46654</v>
      </c>
      <c r="C555" s="71" t="str">
        <f t="shared" si="8"/>
        <v>金</v>
      </c>
      <c r="D555" s="137"/>
      <c r="E555" s="174"/>
      <c r="F555" s="146"/>
    </row>
    <row r="556" spans="2:6">
      <c r="B556" s="72">
        <v>46655</v>
      </c>
      <c r="C556" s="71" t="str">
        <f t="shared" si="8"/>
        <v>土</v>
      </c>
      <c r="D556" s="137" t="s">
        <v>38</v>
      </c>
      <c r="E556" s="174" t="s">
        <v>38</v>
      </c>
      <c r="F556" s="146"/>
    </row>
    <row r="557" spans="2:6">
      <c r="B557" s="72">
        <v>46656</v>
      </c>
      <c r="C557" s="71" t="str">
        <f t="shared" si="8"/>
        <v>日</v>
      </c>
      <c r="D557" s="137" t="s">
        <v>17</v>
      </c>
      <c r="E557" s="174" t="s">
        <v>38</v>
      </c>
      <c r="F557" s="146"/>
    </row>
    <row r="558" spans="2:6">
      <c r="B558" s="72">
        <v>46657</v>
      </c>
      <c r="C558" s="71" t="str">
        <f t="shared" si="8"/>
        <v>月</v>
      </c>
      <c r="D558" s="137"/>
      <c r="E558" s="174"/>
      <c r="F558" s="146"/>
    </row>
    <row r="559" spans="2:6">
      <c r="B559" s="72">
        <v>46658</v>
      </c>
      <c r="C559" s="71" t="str">
        <f t="shared" si="8"/>
        <v>火</v>
      </c>
      <c r="D559" s="137"/>
      <c r="E559" s="174"/>
      <c r="F559" s="146"/>
    </row>
    <row r="560" spans="2:6">
      <c r="B560" s="72">
        <v>46659</v>
      </c>
      <c r="C560" s="71" t="str">
        <f t="shared" si="8"/>
        <v>水</v>
      </c>
      <c r="D560" s="137"/>
      <c r="E560" s="174"/>
      <c r="F560" s="146"/>
    </row>
    <row r="561" spans="2:6">
      <c r="B561" s="72">
        <v>46660</v>
      </c>
      <c r="C561" s="71" t="str">
        <f t="shared" si="8"/>
        <v>木</v>
      </c>
      <c r="D561" s="137"/>
      <c r="E561" s="174"/>
      <c r="F561" s="146"/>
    </row>
    <row r="562" spans="2:6">
      <c r="B562" s="72">
        <v>46661</v>
      </c>
      <c r="C562" s="71" t="str">
        <f t="shared" si="8"/>
        <v>金</v>
      </c>
      <c r="D562" s="137"/>
      <c r="E562" s="174"/>
      <c r="F562" s="146"/>
    </row>
    <row r="563" spans="2:6">
      <c r="B563" s="72">
        <v>46662</v>
      </c>
      <c r="C563" s="71" t="str">
        <f t="shared" si="8"/>
        <v>土</v>
      </c>
      <c r="D563" s="137" t="s">
        <v>38</v>
      </c>
      <c r="E563" s="174" t="s">
        <v>38</v>
      </c>
      <c r="F563" s="146"/>
    </row>
    <row r="564" spans="2:6">
      <c r="B564" s="72">
        <v>46663</v>
      </c>
      <c r="C564" s="71" t="str">
        <f t="shared" si="8"/>
        <v>日</v>
      </c>
      <c r="D564" s="137" t="s">
        <v>17</v>
      </c>
      <c r="E564" s="174" t="s">
        <v>38</v>
      </c>
      <c r="F564" s="146"/>
    </row>
    <row r="565" spans="2:6">
      <c r="B565" s="72">
        <v>46664</v>
      </c>
      <c r="C565" s="71" t="str">
        <f t="shared" si="8"/>
        <v>月</v>
      </c>
      <c r="D565" s="137"/>
      <c r="E565" s="174"/>
      <c r="F565" s="146"/>
    </row>
    <row r="566" spans="2:6">
      <c r="B566" s="72">
        <v>46665</v>
      </c>
      <c r="C566" s="71" t="str">
        <f t="shared" si="8"/>
        <v>火</v>
      </c>
      <c r="D566" s="137"/>
      <c r="E566" s="174"/>
      <c r="F566" s="146"/>
    </row>
    <row r="567" spans="2:6">
      <c r="B567" s="72">
        <v>46666</v>
      </c>
      <c r="C567" s="71" t="str">
        <f t="shared" si="8"/>
        <v>水</v>
      </c>
      <c r="D567" s="137"/>
      <c r="E567" s="174"/>
      <c r="F567" s="146"/>
    </row>
    <row r="568" spans="2:6">
      <c r="B568" s="72">
        <v>46667</v>
      </c>
      <c r="C568" s="71" t="str">
        <f t="shared" si="8"/>
        <v>木</v>
      </c>
      <c r="D568" s="137"/>
      <c r="E568" s="174"/>
      <c r="F568" s="146"/>
    </row>
    <row r="569" spans="2:6">
      <c r="B569" s="72">
        <v>46668</v>
      </c>
      <c r="C569" s="71" t="str">
        <f t="shared" si="8"/>
        <v>金</v>
      </c>
      <c r="D569" s="137"/>
      <c r="E569" s="174"/>
      <c r="F569" s="146"/>
    </row>
    <row r="570" spans="2:6">
      <c r="B570" s="72">
        <v>46669</v>
      </c>
      <c r="C570" s="71" t="str">
        <f t="shared" si="8"/>
        <v>土</v>
      </c>
      <c r="D570" s="137" t="s">
        <v>38</v>
      </c>
      <c r="E570" s="174" t="s">
        <v>38</v>
      </c>
      <c r="F570" s="146"/>
    </row>
    <row r="571" spans="2:6">
      <c r="B571" s="72">
        <v>46670</v>
      </c>
      <c r="C571" s="71" t="str">
        <f t="shared" si="8"/>
        <v>日</v>
      </c>
      <c r="D571" s="137" t="s">
        <v>17</v>
      </c>
      <c r="E571" s="174" t="s">
        <v>38</v>
      </c>
      <c r="F571" s="146"/>
    </row>
    <row r="572" spans="2:6">
      <c r="B572" s="72">
        <v>46671</v>
      </c>
      <c r="C572" s="71" t="str">
        <f t="shared" si="8"/>
        <v>月</v>
      </c>
      <c r="D572" s="137"/>
      <c r="E572" s="174"/>
      <c r="F572" s="146"/>
    </row>
    <row r="573" spans="2:6">
      <c r="B573" s="72">
        <v>46672</v>
      </c>
      <c r="C573" s="71" t="str">
        <f t="shared" si="8"/>
        <v>火</v>
      </c>
      <c r="D573" s="137"/>
      <c r="E573" s="174"/>
      <c r="F573" s="146"/>
    </row>
    <row r="574" spans="2:6">
      <c r="B574" s="72">
        <v>46673</v>
      </c>
      <c r="C574" s="71" t="str">
        <f t="shared" si="8"/>
        <v>水</v>
      </c>
      <c r="D574" s="137"/>
      <c r="E574" s="174"/>
      <c r="F574" s="146"/>
    </row>
    <row r="575" spans="2:6">
      <c r="B575" s="72">
        <v>46674</v>
      </c>
      <c r="C575" s="71" t="str">
        <f t="shared" si="8"/>
        <v>木</v>
      </c>
      <c r="D575" s="137"/>
      <c r="E575" s="174"/>
      <c r="F575" s="146"/>
    </row>
    <row r="576" spans="2:6">
      <c r="B576" s="72">
        <v>46675</v>
      </c>
      <c r="C576" s="71" t="str">
        <f t="shared" si="8"/>
        <v>金</v>
      </c>
      <c r="D576" s="137"/>
      <c r="E576" s="174"/>
      <c r="F576" s="146"/>
    </row>
    <row r="577" spans="2:6">
      <c r="B577" s="72">
        <v>46676</v>
      </c>
      <c r="C577" s="71" t="str">
        <f t="shared" si="8"/>
        <v>土</v>
      </c>
      <c r="D577" s="137" t="s">
        <v>38</v>
      </c>
      <c r="E577" s="174" t="s">
        <v>38</v>
      </c>
      <c r="F577" s="146"/>
    </row>
    <row r="578" spans="2:6">
      <c r="B578" s="72">
        <v>46677</v>
      </c>
      <c r="C578" s="71" t="str">
        <f t="shared" si="8"/>
        <v>日</v>
      </c>
      <c r="D578" s="137" t="s">
        <v>17</v>
      </c>
      <c r="E578" s="174" t="s">
        <v>38</v>
      </c>
      <c r="F578" s="146"/>
    </row>
    <row r="579" spans="2:6">
      <c r="B579" s="72">
        <v>46678</v>
      </c>
      <c r="C579" s="71" t="str">
        <f t="shared" si="8"/>
        <v>月</v>
      </c>
      <c r="D579" s="137"/>
      <c r="E579" s="174"/>
      <c r="F579" s="146"/>
    </row>
    <row r="580" spans="2:6">
      <c r="B580" s="72">
        <v>46679</v>
      </c>
      <c r="C580" s="71" t="str">
        <f t="shared" si="8"/>
        <v>火</v>
      </c>
      <c r="D580" s="137"/>
      <c r="E580" s="174"/>
      <c r="F580" s="146"/>
    </row>
    <row r="581" spans="2:6">
      <c r="B581" s="72">
        <v>46680</v>
      </c>
      <c r="C581" s="71" t="str">
        <f t="shared" si="8"/>
        <v>水</v>
      </c>
      <c r="D581" s="137"/>
      <c r="E581" s="174"/>
      <c r="F581" s="146"/>
    </row>
    <row r="582" spans="2:6">
      <c r="B582" s="72">
        <v>46681</v>
      </c>
      <c r="C582" s="71" t="str">
        <f t="shared" si="8"/>
        <v>木</v>
      </c>
      <c r="D582" s="137"/>
      <c r="E582" s="174"/>
      <c r="F582" s="146"/>
    </row>
    <row r="583" spans="2:6">
      <c r="B583" s="72">
        <v>46682</v>
      </c>
      <c r="C583" s="71" t="str">
        <f t="shared" si="8"/>
        <v>金</v>
      </c>
      <c r="D583" s="137"/>
      <c r="E583" s="174"/>
      <c r="F583" s="146"/>
    </row>
    <row r="584" spans="2:6">
      <c r="B584" s="72">
        <v>46683</v>
      </c>
      <c r="C584" s="71" t="str">
        <f t="shared" si="8"/>
        <v>土</v>
      </c>
      <c r="D584" s="137" t="s">
        <v>38</v>
      </c>
      <c r="E584" s="174" t="s">
        <v>38</v>
      </c>
      <c r="F584" s="146"/>
    </row>
    <row r="585" spans="2:6">
      <c r="B585" s="72">
        <v>46684</v>
      </c>
      <c r="C585" s="71" t="str">
        <f t="shared" si="8"/>
        <v>日</v>
      </c>
      <c r="D585" s="137" t="s">
        <v>17</v>
      </c>
      <c r="E585" s="174" t="s">
        <v>38</v>
      </c>
      <c r="F585" s="146"/>
    </row>
    <row r="586" spans="2:6">
      <c r="B586" s="72">
        <v>46685</v>
      </c>
      <c r="C586" s="71" t="str">
        <f t="shared" si="8"/>
        <v>月</v>
      </c>
      <c r="D586" s="137"/>
      <c r="E586" s="174"/>
      <c r="F586" s="146"/>
    </row>
    <row r="587" spans="2:6">
      <c r="B587" s="72">
        <v>46686</v>
      </c>
      <c r="C587" s="71" t="str">
        <f t="shared" si="8"/>
        <v>火</v>
      </c>
      <c r="D587" s="137"/>
      <c r="E587" s="174"/>
      <c r="F587" s="146"/>
    </row>
    <row r="588" spans="2:6">
      <c r="B588" s="72">
        <v>46687</v>
      </c>
      <c r="C588" s="71" t="str">
        <f t="shared" si="8"/>
        <v>水</v>
      </c>
      <c r="D588" s="137"/>
      <c r="E588" s="174"/>
      <c r="F588" s="146"/>
    </row>
    <row r="589" spans="2:6">
      <c r="B589" s="72">
        <v>46688</v>
      </c>
      <c r="C589" s="71" t="str">
        <f t="shared" si="8"/>
        <v>木</v>
      </c>
      <c r="D589" s="137"/>
      <c r="E589" s="174"/>
      <c r="F589" s="146"/>
    </row>
    <row r="590" spans="2:6">
      <c r="B590" s="72">
        <v>46689</v>
      </c>
      <c r="C590" s="71" t="str">
        <f t="shared" si="8"/>
        <v>金</v>
      </c>
      <c r="D590" s="137"/>
      <c r="E590" s="174"/>
      <c r="F590" s="146"/>
    </row>
    <row r="591" spans="2:6">
      <c r="B591" s="72">
        <v>46690</v>
      </c>
      <c r="C591" s="71" t="str">
        <f t="shared" si="8"/>
        <v>土</v>
      </c>
      <c r="D591" s="137" t="s">
        <v>38</v>
      </c>
      <c r="E591" s="174" t="s">
        <v>38</v>
      </c>
      <c r="F591" s="146"/>
    </row>
    <row r="592" spans="2:6">
      <c r="B592" s="72">
        <v>46691</v>
      </c>
      <c r="C592" s="71" t="str">
        <f t="shared" ref="C592:C655" si="9">IF(B592="","",TEXT(B592,"aaa"))</f>
        <v>日</v>
      </c>
      <c r="D592" s="137" t="s">
        <v>17</v>
      </c>
      <c r="E592" s="174" t="s">
        <v>38</v>
      </c>
      <c r="F592" s="146"/>
    </row>
    <row r="593" spans="2:6">
      <c r="B593" s="72">
        <v>46692</v>
      </c>
      <c r="C593" s="71" t="str">
        <f t="shared" si="9"/>
        <v>月</v>
      </c>
      <c r="D593" s="137"/>
      <c r="E593" s="174"/>
      <c r="F593" s="146"/>
    </row>
    <row r="594" spans="2:6">
      <c r="B594" s="72">
        <v>46693</v>
      </c>
      <c r="C594" s="71" t="str">
        <f t="shared" si="9"/>
        <v>火</v>
      </c>
      <c r="D594" s="137"/>
      <c r="E594" s="174"/>
      <c r="F594" s="146"/>
    </row>
    <row r="595" spans="2:6">
      <c r="B595" s="72">
        <v>46694</v>
      </c>
      <c r="C595" s="71" t="str">
        <f t="shared" si="9"/>
        <v>水</v>
      </c>
      <c r="D595" s="137"/>
      <c r="E595" s="174"/>
      <c r="F595" s="146"/>
    </row>
    <row r="596" spans="2:6">
      <c r="B596" s="72">
        <v>46695</v>
      </c>
      <c r="C596" s="71" t="str">
        <f t="shared" si="9"/>
        <v>木</v>
      </c>
      <c r="D596" s="137"/>
      <c r="E596" s="174"/>
      <c r="F596" s="146"/>
    </row>
    <row r="597" spans="2:6">
      <c r="B597" s="72">
        <v>46696</v>
      </c>
      <c r="C597" s="71" t="str">
        <f t="shared" si="9"/>
        <v>金</v>
      </c>
      <c r="D597" s="137"/>
      <c r="E597" s="174"/>
      <c r="F597" s="146"/>
    </row>
    <row r="598" spans="2:6">
      <c r="B598" s="72">
        <v>46697</v>
      </c>
      <c r="C598" s="71" t="str">
        <f t="shared" si="9"/>
        <v>土</v>
      </c>
      <c r="D598" s="137" t="s">
        <v>38</v>
      </c>
      <c r="E598" s="174" t="s">
        <v>38</v>
      </c>
      <c r="F598" s="146"/>
    </row>
    <row r="599" spans="2:6">
      <c r="B599" s="72">
        <v>46698</v>
      </c>
      <c r="C599" s="71" t="str">
        <f t="shared" si="9"/>
        <v>日</v>
      </c>
      <c r="D599" s="137" t="s">
        <v>17</v>
      </c>
      <c r="E599" s="174" t="s">
        <v>38</v>
      </c>
      <c r="F599" s="146"/>
    </row>
    <row r="600" spans="2:6">
      <c r="B600" s="72">
        <v>46699</v>
      </c>
      <c r="C600" s="71" t="str">
        <f t="shared" si="9"/>
        <v>月</v>
      </c>
      <c r="D600" s="137"/>
      <c r="E600" s="174"/>
      <c r="F600" s="146"/>
    </row>
    <row r="601" spans="2:6">
      <c r="B601" s="72">
        <v>46700</v>
      </c>
      <c r="C601" s="71" t="str">
        <f t="shared" si="9"/>
        <v>火</v>
      </c>
      <c r="D601" s="137"/>
      <c r="E601" s="174"/>
      <c r="F601" s="146"/>
    </row>
    <row r="602" spans="2:6">
      <c r="B602" s="72">
        <v>46701</v>
      </c>
      <c r="C602" s="71" t="str">
        <f t="shared" si="9"/>
        <v>水</v>
      </c>
      <c r="D602" s="137"/>
      <c r="E602" s="174"/>
      <c r="F602" s="146"/>
    </row>
    <row r="603" spans="2:6">
      <c r="B603" s="72">
        <v>46702</v>
      </c>
      <c r="C603" s="71" t="str">
        <f t="shared" si="9"/>
        <v>木</v>
      </c>
      <c r="D603" s="137"/>
      <c r="E603" s="174"/>
      <c r="F603" s="146"/>
    </row>
    <row r="604" spans="2:6">
      <c r="B604" s="72">
        <v>46703</v>
      </c>
      <c r="C604" s="71" t="str">
        <f t="shared" si="9"/>
        <v>金</v>
      </c>
      <c r="D604" s="137"/>
      <c r="E604" s="174"/>
      <c r="F604" s="146"/>
    </row>
    <row r="605" spans="2:6">
      <c r="B605" s="72">
        <v>46704</v>
      </c>
      <c r="C605" s="71" t="str">
        <f t="shared" si="9"/>
        <v>土</v>
      </c>
      <c r="D605" s="137" t="s">
        <v>38</v>
      </c>
      <c r="E605" s="174" t="s">
        <v>38</v>
      </c>
      <c r="F605" s="146"/>
    </row>
    <row r="606" spans="2:6">
      <c r="B606" s="72">
        <v>46705</v>
      </c>
      <c r="C606" s="71" t="str">
        <f t="shared" si="9"/>
        <v>日</v>
      </c>
      <c r="D606" s="137" t="s">
        <v>17</v>
      </c>
      <c r="E606" s="174" t="s">
        <v>38</v>
      </c>
      <c r="F606" s="146"/>
    </row>
    <row r="607" spans="2:6">
      <c r="B607" s="72">
        <v>46706</v>
      </c>
      <c r="C607" s="71" t="str">
        <f t="shared" si="9"/>
        <v>月</v>
      </c>
      <c r="D607" s="137"/>
      <c r="E607" s="174"/>
      <c r="F607" s="146"/>
    </row>
    <row r="608" spans="2:6">
      <c r="B608" s="72">
        <v>46707</v>
      </c>
      <c r="C608" s="71" t="str">
        <f t="shared" si="9"/>
        <v>火</v>
      </c>
      <c r="D608" s="137"/>
      <c r="E608" s="174"/>
      <c r="F608" s="146"/>
    </row>
    <row r="609" spans="2:6">
      <c r="B609" s="72">
        <v>46708</v>
      </c>
      <c r="C609" s="71" t="str">
        <f t="shared" si="9"/>
        <v>水</v>
      </c>
      <c r="D609" s="137"/>
      <c r="E609" s="174"/>
      <c r="F609" s="146"/>
    </row>
    <row r="610" spans="2:6">
      <c r="B610" s="72">
        <v>46709</v>
      </c>
      <c r="C610" s="71" t="str">
        <f t="shared" si="9"/>
        <v>木</v>
      </c>
      <c r="D610" s="137"/>
      <c r="E610" s="174"/>
      <c r="F610" s="146"/>
    </row>
    <row r="611" spans="2:6">
      <c r="B611" s="72">
        <v>46710</v>
      </c>
      <c r="C611" s="71" t="str">
        <f t="shared" si="9"/>
        <v>金</v>
      </c>
      <c r="D611" s="137"/>
      <c r="E611" s="174"/>
      <c r="F611" s="146"/>
    </row>
    <row r="612" spans="2:6">
      <c r="B612" s="72">
        <v>46711</v>
      </c>
      <c r="C612" s="71" t="str">
        <f t="shared" si="9"/>
        <v>土</v>
      </c>
      <c r="D612" s="137" t="s">
        <v>38</v>
      </c>
      <c r="E612" s="174" t="s">
        <v>38</v>
      </c>
      <c r="F612" s="146"/>
    </row>
    <row r="613" spans="2:6">
      <c r="B613" s="72">
        <v>46712</v>
      </c>
      <c r="C613" s="71" t="str">
        <f t="shared" si="9"/>
        <v>日</v>
      </c>
      <c r="D613" s="137" t="s">
        <v>17</v>
      </c>
      <c r="E613" s="174" t="s">
        <v>38</v>
      </c>
      <c r="F613" s="146"/>
    </row>
    <row r="614" spans="2:6">
      <c r="B614" s="72">
        <v>46713</v>
      </c>
      <c r="C614" s="71" t="str">
        <f t="shared" si="9"/>
        <v>月</v>
      </c>
      <c r="D614" s="137"/>
      <c r="E614" s="174"/>
      <c r="F614" s="146"/>
    </row>
    <row r="615" spans="2:6">
      <c r="B615" s="72">
        <v>46714</v>
      </c>
      <c r="C615" s="71" t="str">
        <f t="shared" si="9"/>
        <v>火</v>
      </c>
      <c r="D615" s="137"/>
      <c r="E615" s="174"/>
      <c r="F615" s="146"/>
    </row>
    <row r="616" spans="2:6">
      <c r="B616" s="72">
        <v>46715</v>
      </c>
      <c r="C616" s="71" t="str">
        <f t="shared" si="9"/>
        <v>水</v>
      </c>
      <c r="D616" s="137"/>
      <c r="E616" s="174"/>
      <c r="F616" s="146"/>
    </row>
    <row r="617" spans="2:6">
      <c r="B617" s="72">
        <v>46716</v>
      </c>
      <c r="C617" s="71" t="str">
        <f t="shared" si="9"/>
        <v>木</v>
      </c>
      <c r="D617" s="137"/>
      <c r="E617" s="174"/>
      <c r="F617" s="146"/>
    </row>
    <row r="618" spans="2:6">
      <c r="B618" s="72">
        <v>46717</v>
      </c>
      <c r="C618" s="71" t="str">
        <f t="shared" si="9"/>
        <v>金</v>
      </c>
      <c r="D618" s="137"/>
      <c r="E618" s="174"/>
      <c r="F618" s="146"/>
    </row>
    <row r="619" spans="2:6">
      <c r="B619" s="72">
        <v>46718</v>
      </c>
      <c r="C619" s="71" t="str">
        <f t="shared" si="9"/>
        <v>土</v>
      </c>
      <c r="D619" s="137" t="s">
        <v>38</v>
      </c>
      <c r="E619" s="174" t="s">
        <v>38</v>
      </c>
      <c r="F619" s="146"/>
    </row>
    <row r="620" spans="2:6">
      <c r="B620" s="72">
        <v>46719</v>
      </c>
      <c r="C620" s="71" t="str">
        <f t="shared" si="9"/>
        <v>日</v>
      </c>
      <c r="D620" s="137" t="s">
        <v>17</v>
      </c>
      <c r="E620" s="174" t="s">
        <v>38</v>
      </c>
      <c r="F620" s="146"/>
    </row>
    <row r="621" spans="2:6">
      <c r="B621" s="72">
        <v>46720</v>
      </c>
      <c r="C621" s="71" t="str">
        <f t="shared" si="9"/>
        <v>月</v>
      </c>
      <c r="D621" s="137"/>
      <c r="E621" s="174"/>
      <c r="F621" s="146"/>
    </row>
    <row r="622" spans="2:6">
      <c r="B622" s="72">
        <v>46721</v>
      </c>
      <c r="C622" s="71" t="str">
        <f t="shared" si="9"/>
        <v>火</v>
      </c>
      <c r="D622" s="137"/>
      <c r="E622" s="174"/>
      <c r="F622" s="146"/>
    </row>
    <row r="623" spans="2:6">
      <c r="B623" s="72">
        <v>46722</v>
      </c>
      <c r="C623" s="71" t="str">
        <f t="shared" si="9"/>
        <v>水</v>
      </c>
      <c r="D623" s="137"/>
      <c r="E623" s="174"/>
      <c r="F623" s="146"/>
    </row>
    <row r="624" spans="2:6">
      <c r="B624" s="72">
        <v>46723</v>
      </c>
      <c r="C624" s="71" t="str">
        <f t="shared" si="9"/>
        <v>木</v>
      </c>
      <c r="D624" s="137"/>
      <c r="E624" s="174"/>
      <c r="F624" s="146"/>
    </row>
    <row r="625" spans="2:6">
      <c r="B625" s="72">
        <v>46724</v>
      </c>
      <c r="C625" s="71" t="str">
        <f t="shared" si="9"/>
        <v>金</v>
      </c>
      <c r="D625" s="137"/>
      <c r="E625" s="174"/>
      <c r="F625" s="146"/>
    </row>
    <row r="626" spans="2:6">
      <c r="B626" s="72">
        <v>46725</v>
      </c>
      <c r="C626" s="71" t="str">
        <f t="shared" si="9"/>
        <v>土</v>
      </c>
      <c r="D626" s="137" t="s">
        <v>38</v>
      </c>
      <c r="E626" s="174" t="s">
        <v>38</v>
      </c>
      <c r="F626" s="146"/>
    </row>
    <row r="627" spans="2:6">
      <c r="B627" s="72">
        <v>46726</v>
      </c>
      <c r="C627" s="71" t="str">
        <f t="shared" si="9"/>
        <v>日</v>
      </c>
      <c r="D627" s="137" t="s">
        <v>17</v>
      </c>
      <c r="E627" s="174" t="s">
        <v>38</v>
      </c>
      <c r="F627" s="146"/>
    </row>
    <row r="628" spans="2:6">
      <c r="B628" s="72">
        <v>46727</v>
      </c>
      <c r="C628" s="71" t="str">
        <f t="shared" si="9"/>
        <v>月</v>
      </c>
      <c r="D628" s="137"/>
      <c r="E628" s="174"/>
      <c r="F628" s="146"/>
    </row>
    <row r="629" spans="2:6">
      <c r="B629" s="72">
        <v>46728</v>
      </c>
      <c r="C629" s="71" t="str">
        <f t="shared" si="9"/>
        <v>火</v>
      </c>
      <c r="D629" s="137"/>
      <c r="E629" s="174"/>
      <c r="F629" s="146"/>
    </row>
    <row r="630" spans="2:6">
      <c r="B630" s="72">
        <v>46729</v>
      </c>
      <c r="C630" s="71" t="str">
        <f t="shared" si="9"/>
        <v>水</v>
      </c>
      <c r="D630" s="137"/>
      <c r="E630" s="174"/>
      <c r="F630" s="146"/>
    </row>
    <row r="631" spans="2:6">
      <c r="B631" s="72">
        <v>46730</v>
      </c>
      <c r="C631" s="71" t="str">
        <f t="shared" si="9"/>
        <v>木</v>
      </c>
      <c r="D631" s="137"/>
      <c r="E631" s="174"/>
      <c r="F631" s="146"/>
    </row>
    <row r="632" spans="2:6">
      <c r="B632" s="72">
        <v>46731</v>
      </c>
      <c r="C632" s="71" t="str">
        <f t="shared" si="9"/>
        <v>金</v>
      </c>
      <c r="D632" s="137"/>
      <c r="E632" s="174"/>
      <c r="F632" s="146"/>
    </row>
    <row r="633" spans="2:6">
      <c r="B633" s="72">
        <v>46732</v>
      </c>
      <c r="C633" s="71" t="str">
        <f t="shared" si="9"/>
        <v>土</v>
      </c>
      <c r="D633" s="137" t="s">
        <v>38</v>
      </c>
      <c r="E633" s="174" t="s">
        <v>38</v>
      </c>
      <c r="F633" s="146"/>
    </row>
    <row r="634" spans="2:6">
      <c r="B634" s="72">
        <v>46733</v>
      </c>
      <c r="C634" s="71" t="str">
        <f t="shared" si="9"/>
        <v>日</v>
      </c>
      <c r="D634" s="137" t="s">
        <v>17</v>
      </c>
      <c r="E634" s="174" t="s">
        <v>38</v>
      </c>
      <c r="F634" s="146"/>
    </row>
    <row r="635" spans="2:6">
      <c r="B635" s="72">
        <v>46734</v>
      </c>
      <c r="C635" s="71" t="str">
        <f t="shared" si="9"/>
        <v>月</v>
      </c>
      <c r="D635" s="137"/>
      <c r="E635" s="174"/>
      <c r="F635" s="146"/>
    </row>
    <row r="636" spans="2:6">
      <c r="B636" s="72">
        <v>46735</v>
      </c>
      <c r="C636" s="71" t="str">
        <f t="shared" si="9"/>
        <v>火</v>
      </c>
      <c r="D636" s="137"/>
      <c r="E636" s="174"/>
      <c r="F636" s="146"/>
    </row>
    <row r="637" spans="2:6">
      <c r="B637" s="72">
        <v>46736</v>
      </c>
      <c r="C637" s="71" t="str">
        <f t="shared" si="9"/>
        <v>水</v>
      </c>
      <c r="D637" s="137"/>
      <c r="E637" s="174"/>
      <c r="F637" s="146"/>
    </row>
    <row r="638" spans="2:6">
      <c r="B638" s="72">
        <v>46737</v>
      </c>
      <c r="C638" s="71" t="str">
        <f t="shared" si="9"/>
        <v>木</v>
      </c>
      <c r="D638" s="137"/>
      <c r="E638" s="174"/>
      <c r="F638" s="146"/>
    </row>
    <row r="639" spans="2:6">
      <c r="B639" s="72">
        <v>46738</v>
      </c>
      <c r="C639" s="71" t="str">
        <f t="shared" si="9"/>
        <v>金</v>
      </c>
      <c r="D639" s="137"/>
      <c r="E639" s="174"/>
      <c r="F639" s="146"/>
    </row>
    <row r="640" spans="2:6">
      <c r="B640" s="72">
        <v>46739</v>
      </c>
      <c r="C640" s="71" t="str">
        <f t="shared" si="9"/>
        <v>土</v>
      </c>
      <c r="D640" s="137" t="s">
        <v>38</v>
      </c>
      <c r="E640" s="174" t="s">
        <v>38</v>
      </c>
      <c r="F640" s="146"/>
    </row>
    <row r="641" spans="2:6">
      <c r="B641" s="72">
        <v>46740</v>
      </c>
      <c r="C641" s="71" t="str">
        <f t="shared" si="9"/>
        <v>日</v>
      </c>
      <c r="D641" s="137" t="s">
        <v>17</v>
      </c>
      <c r="E641" s="174" t="s">
        <v>38</v>
      </c>
      <c r="F641" s="146"/>
    </row>
    <row r="642" spans="2:6">
      <c r="B642" s="72">
        <v>46741</v>
      </c>
      <c r="C642" s="71" t="str">
        <f t="shared" si="9"/>
        <v>月</v>
      </c>
      <c r="D642" s="137"/>
      <c r="E642" s="174"/>
      <c r="F642" s="146"/>
    </row>
    <row r="643" spans="2:6">
      <c r="B643" s="72">
        <v>46742</v>
      </c>
      <c r="C643" s="71" t="str">
        <f t="shared" si="9"/>
        <v>火</v>
      </c>
      <c r="D643" s="137"/>
      <c r="E643" s="174"/>
      <c r="F643" s="146"/>
    </row>
    <row r="644" spans="2:6">
      <c r="B644" s="72">
        <v>46743</v>
      </c>
      <c r="C644" s="71" t="str">
        <f t="shared" si="9"/>
        <v>水</v>
      </c>
      <c r="D644" s="137"/>
      <c r="E644" s="174"/>
      <c r="F644" s="146"/>
    </row>
    <row r="645" spans="2:6">
      <c r="B645" s="72">
        <v>46744</v>
      </c>
      <c r="C645" s="71" t="str">
        <f t="shared" si="9"/>
        <v>木</v>
      </c>
      <c r="D645" s="137"/>
      <c r="E645" s="174"/>
      <c r="F645" s="146"/>
    </row>
    <row r="646" spans="2:6">
      <c r="B646" s="72">
        <v>46745</v>
      </c>
      <c r="C646" s="71" t="str">
        <f t="shared" si="9"/>
        <v>金</v>
      </c>
      <c r="D646" s="137"/>
      <c r="E646" s="174"/>
      <c r="F646" s="146"/>
    </row>
    <row r="647" spans="2:6">
      <c r="B647" s="72">
        <v>46746</v>
      </c>
      <c r="C647" s="71" t="str">
        <f t="shared" si="9"/>
        <v>土</v>
      </c>
      <c r="D647" s="137" t="s">
        <v>38</v>
      </c>
      <c r="E647" s="174" t="s">
        <v>38</v>
      </c>
      <c r="F647" s="146"/>
    </row>
    <row r="648" spans="2:6">
      <c r="B648" s="72">
        <v>46747</v>
      </c>
      <c r="C648" s="71" t="str">
        <f t="shared" si="9"/>
        <v>日</v>
      </c>
      <c r="D648" s="137" t="s">
        <v>17</v>
      </c>
      <c r="E648" s="174" t="s">
        <v>38</v>
      </c>
      <c r="F648" s="146"/>
    </row>
    <row r="649" spans="2:6">
      <c r="B649" s="72">
        <v>46748</v>
      </c>
      <c r="C649" s="71" t="str">
        <f t="shared" si="9"/>
        <v>月</v>
      </c>
      <c r="D649" s="137"/>
      <c r="E649" s="174"/>
      <c r="F649" s="146"/>
    </row>
    <row r="650" spans="2:6">
      <c r="B650" s="72">
        <v>46749</v>
      </c>
      <c r="C650" s="71" t="str">
        <f t="shared" si="9"/>
        <v>火</v>
      </c>
      <c r="D650" s="137"/>
      <c r="E650" s="174"/>
      <c r="F650" s="146"/>
    </row>
    <row r="651" spans="2:6">
      <c r="B651" s="72">
        <v>46750</v>
      </c>
      <c r="C651" s="71" t="str">
        <f t="shared" si="9"/>
        <v>水</v>
      </c>
      <c r="D651" s="137" t="s">
        <v>39</v>
      </c>
      <c r="E651" s="174" t="s">
        <v>39</v>
      </c>
      <c r="F651" s="146"/>
    </row>
    <row r="652" spans="2:6">
      <c r="B652" s="72">
        <v>46751</v>
      </c>
      <c r="C652" s="71" t="str">
        <f t="shared" si="9"/>
        <v>木</v>
      </c>
      <c r="D652" s="137" t="s">
        <v>39</v>
      </c>
      <c r="E652" s="174" t="s">
        <v>39</v>
      </c>
      <c r="F652" s="146"/>
    </row>
    <row r="653" spans="2:6">
      <c r="B653" s="72">
        <v>46752</v>
      </c>
      <c r="C653" s="71" t="str">
        <f t="shared" si="9"/>
        <v>金</v>
      </c>
      <c r="D653" s="137" t="s">
        <v>39</v>
      </c>
      <c r="E653" s="174" t="s">
        <v>39</v>
      </c>
      <c r="F653" s="146"/>
    </row>
    <row r="654" spans="2:6">
      <c r="B654" s="72">
        <v>46753</v>
      </c>
      <c r="C654" s="71" t="str">
        <f t="shared" si="9"/>
        <v>土</v>
      </c>
      <c r="D654" s="137" t="s">
        <v>39</v>
      </c>
      <c r="E654" s="174" t="s">
        <v>39</v>
      </c>
      <c r="F654" s="146"/>
    </row>
    <row r="655" spans="2:6">
      <c r="B655" s="72">
        <v>46754</v>
      </c>
      <c r="C655" s="71" t="str">
        <f t="shared" si="9"/>
        <v>日</v>
      </c>
      <c r="D655" s="137" t="s">
        <v>39</v>
      </c>
      <c r="E655" s="174" t="s">
        <v>39</v>
      </c>
      <c r="F655" s="146"/>
    </row>
    <row r="656" spans="2:6">
      <c r="B656" s="72">
        <v>46755</v>
      </c>
      <c r="C656" s="71" t="str">
        <f t="shared" ref="C656:C719" si="10">IF(B656="","",TEXT(B656,"aaa"))</f>
        <v>月</v>
      </c>
      <c r="D656" s="137" t="s">
        <v>39</v>
      </c>
      <c r="E656" s="174" t="s">
        <v>39</v>
      </c>
      <c r="F656" s="146"/>
    </row>
    <row r="657" spans="2:6">
      <c r="B657" s="72">
        <v>46756</v>
      </c>
      <c r="C657" s="71" t="str">
        <f t="shared" si="10"/>
        <v>火</v>
      </c>
      <c r="D657" s="137"/>
      <c r="E657" s="174"/>
      <c r="F657" s="146"/>
    </row>
    <row r="658" spans="2:6">
      <c r="B658" s="72">
        <v>46757</v>
      </c>
      <c r="C658" s="71" t="str">
        <f t="shared" si="10"/>
        <v>水</v>
      </c>
      <c r="D658" s="137"/>
      <c r="E658" s="174"/>
      <c r="F658" s="146"/>
    </row>
    <row r="659" spans="2:6">
      <c r="B659" s="72">
        <v>46758</v>
      </c>
      <c r="C659" s="71" t="str">
        <f t="shared" si="10"/>
        <v>木</v>
      </c>
      <c r="D659" s="137"/>
      <c r="E659" s="174"/>
      <c r="F659" s="146"/>
    </row>
    <row r="660" spans="2:6">
      <c r="B660" s="72">
        <v>46759</v>
      </c>
      <c r="C660" s="71" t="str">
        <f t="shared" si="10"/>
        <v>金</v>
      </c>
      <c r="D660" s="137"/>
      <c r="E660" s="174"/>
      <c r="F660" s="146"/>
    </row>
    <row r="661" spans="2:6">
      <c r="B661" s="72">
        <v>46760</v>
      </c>
      <c r="C661" s="71" t="str">
        <f t="shared" si="10"/>
        <v>土</v>
      </c>
      <c r="D661" s="137" t="s">
        <v>38</v>
      </c>
      <c r="E661" s="174" t="s">
        <v>38</v>
      </c>
      <c r="F661" s="146"/>
    </row>
    <row r="662" spans="2:6">
      <c r="B662" s="72">
        <v>46761</v>
      </c>
      <c r="C662" s="71" t="str">
        <f t="shared" si="10"/>
        <v>日</v>
      </c>
      <c r="D662" s="137" t="s">
        <v>17</v>
      </c>
      <c r="E662" s="174" t="s">
        <v>38</v>
      </c>
      <c r="F662" s="146"/>
    </row>
    <row r="663" spans="2:6">
      <c r="B663" s="72">
        <v>46762</v>
      </c>
      <c r="C663" s="71" t="str">
        <f t="shared" si="10"/>
        <v>月</v>
      </c>
      <c r="D663" s="137"/>
      <c r="E663" s="174"/>
      <c r="F663" s="146"/>
    </row>
    <row r="664" spans="2:6">
      <c r="B664" s="72">
        <v>46763</v>
      </c>
      <c r="C664" s="71" t="str">
        <f t="shared" si="10"/>
        <v>火</v>
      </c>
      <c r="D664" s="137"/>
      <c r="E664" s="174"/>
      <c r="F664" s="146"/>
    </row>
    <row r="665" spans="2:6">
      <c r="B665" s="72">
        <v>46764</v>
      </c>
      <c r="C665" s="71" t="str">
        <f t="shared" si="10"/>
        <v>水</v>
      </c>
      <c r="D665" s="137"/>
      <c r="E665" s="174"/>
      <c r="F665" s="146"/>
    </row>
    <row r="666" spans="2:6">
      <c r="B666" s="72">
        <v>46765</v>
      </c>
      <c r="C666" s="71" t="str">
        <f t="shared" si="10"/>
        <v>木</v>
      </c>
      <c r="D666" s="137"/>
      <c r="E666" s="174"/>
      <c r="F666" s="146"/>
    </row>
    <row r="667" spans="2:6">
      <c r="B667" s="72">
        <v>46766</v>
      </c>
      <c r="C667" s="71" t="str">
        <f t="shared" si="10"/>
        <v>金</v>
      </c>
      <c r="D667" s="137"/>
      <c r="E667" s="174"/>
      <c r="F667" s="146"/>
    </row>
    <row r="668" spans="2:6">
      <c r="B668" s="72">
        <v>46767</v>
      </c>
      <c r="C668" s="71" t="str">
        <f t="shared" si="10"/>
        <v>土</v>
      </c>
      <c r="D668" s="137" t="s">
        <v>38</v>
      </c>
      <c r="E668" s="174" t="s">
        <v>38</v>
      </c>
      <c r="F668" s="146"/>
    </row>
    <row r="669" spans="2:6">
      <c r="B669" s="72">
        <v>46768</v>
      </c>
      <c r="C669" s="71" t="str">
        <f t="shared" si="10"/>
        <v>日</v>
      </c>
      <c r="D669" s="137" t="s">
        <v>17</v>
      </c>
      <c r="E669" s="174" t="s">
        <v>38</v>
      </c>
      <c r="F669" s="146"/>
    </row>
    <row r="670" spans="2:6">
      <c r="B670" s="72">
        <v>46769</v>
      </c>
      <c r="C670" s="71" t="str">
        <f t="shared" si="10"/>
        <v>月</v>
      </c>
      <c r="D670" s="137"/>
      <c r="E670" s="174"/>
      <c r="F670" s="146"/>
    </row>
    <row r="671" spans="2:6">
      <c r="B671" s="72">
        <v>46770</v>
      </c>
      <c r="C671" s="71" t="str">
        <f t="shared" si="10"/>
        <v>火</v>
      </c>
      <c r="D671" s="137"/>
      <c r="E671" s="174"/>
      <c r="F671" s="146"/>
    </row>
    <row r="672" spans="2:6">
      <c r="B672" s="72">
        <v>46771</v>
      </c>
      <c r="C672" s="71" t="str">
        <f t="shared" si="10"/>
        <v>水</v>
      </c>
      <c r="D672" s="137"/>
      <c r="E672" s="174"/>
      <c r="F672" s="146"/>
    </row>
    <row r="673" spans="2:6">
      <c r="B673" s="72">
        <v>46772</v>
      </c>
      <c r="C673" s="71" t="str">
        <f t="shared" si="10"/>
        <v>木</v>
      </c>
      <c r="D673" s="137"/>
      <c r="E673" s="174"/>
      <c r="F673" s="146"/>
    </row>
    <row r="674" spans="2:6">
      <c r="B674" s="72">
        <v>46773</v>
      </c>
      <c r="C674" s="71" t="str">
        <f t="shared" si="10"/>
        <v>金</v>
      </c>
      <c r="D674" s="137"/>
      <c r="E674" s="174"/>
      <c r="F674" s="146"/>
    </row>
    <row r="675" spans="2:6">
      <c r="B675" s="72">
        <v>46774</v>
      </c>
      <c r="C675" s="71" t="str">
        <f t="shared" si="10"/>
        <v>土</v>
      </c>
      <c r="D675" s="137" t="s">
        <v>38</v>
      </c>
      <c r="E675" s="174" t="s">
        <v>38</v>
      </c>
      <c r="F675" s="146"/>
    </row>
    <row r="676" spans="2:6">
      <c r="B676" s="72">
        <v>46775</v>
      </c>
      <c r="C676" s="71" t="str">
        <f t="shared" si="10"/>
        <v>日</v>
      </c>
      <c r="D676" s="137" t="s">
        <v>17</v>
      </c>
      <c r="E676" s="174" t="s">
        <v>38</v>
      </c>
      <c r="F676" s="146"/>
    </row>
    <row r="677" spans="2:6">
      <c r="B677" s="72">
        <v>46776</v>
      </c>
      <c r="C677" s="71" t="str">
        <f t="shared" si="10"/>
        <v>月</v>
      </c>
      <c r="D677" s="137"/>
      <c r="E677" s="174"/>
      <c r="F677" s="146"/>
    </row>
    <row r="678" spans="2:6">
      <c r="B678" s="72">
        <v>46777</v>
      </c>
      <c r="C678" s="71" t="str">
        <f t="shared" si="10"/>
        <v>火</v>
      </c>
      <c r="D678" s="137"/>
      <c r="E678" s="174"/>
      <c r="F678" s="146"/>
    </row>
    <row r="679" spans="2:6">
      <c r="B679" s="72">
        <v>46778</v>
      </c>
      <c r="C679" s="71" t="str">
        <f t="shared" si="10"/>
        <v>水</v>
      </c>
      <c r="D679" s="137"/>
      <c r="E679" s="174"/>
      <c r="F679" s="146"/>
    </row>
    <row r="680" spans="2:6">
      <c r="B680" s="72">
        <v>46779</v>
      </c>
      <c r="C680" s="71" t="str">
        <f t="shared" si="10"/>
        <v>木</v>
      </c>
      <c r="D680" s="137"/>
      <c r="E680" s="174"/>
      <c r="F680" s="146"/>
    </row>
    <row r="681" spans="2:6">
      <c r="B681" s="72">
        <v>46780</v>
      </c>
      <c r="C681" s="71" t="str">
        <f t="shared" si="10"/>
        <v>金</v>
      </c>
      <c r="D681" s="137"/>
      <c r="E681" s="174"/>
      <c r="F681" s="146"/>
    </row>
    <row r="682" spans="2:6">
      <c r="B682" s="72">
        <v>46781</v>
      </c>
      <c r="C682" s="71" t="str">
        <f t="shared" si="10"/>
        <v>土</v>
      </c>
      <c r="D682" s="137" t="s">
        <v>38</v>
      </c>
      <c r="E682" s="174" t="s">
        <v>38</v>
      </c>
      <c r="F682" s="146"/>
    </row>
    <row r="683" spans="2:6">
      <c r="B683" s="72">
        <v>46782</v>
      </c>
      <c r="C683" s="71" t="str">
        <f t="shared" si="10"/>
        <v>日</v>
      </c>
      <c r="D683" s="137" t="s">
        <v>17</v>
      </c>
      <c r="E683" s="174" t="s">
        <v>38</v>
      </c>
      <c r="F683" s="146"/>
    </row>
    <row r="684" spans="2:6">
      <c r="B684" s="72">
        <v>46783</v>
      </c>
      <c r="C684" s="71" t="str">
        <f t="shared" si="10"/>
        <v>月</v>
      </c>
      <c r="D684" s="137"/>
      <c r="E684" s="174"/>
      <c r="F684" s="146"/>
    </row>
    <row r="685" spans="2:6">
      <c r="B685" s="72">
        <v>46784</v>
      </c>
      <c r="C685" s="71" t="str">
        <f t="shared" si="10"/>
        <v>火</v>
      </c>
      <c r="D685" s="137"/>
      <c r="E685" s="174"/>
      <c r="F685" s="146"/>
    </row>
    <row r="686" spans="2:6">
      <c r="B686" s="72">
        <v>46785</v>
      </c>
      <c r="C686" s="71" t="str">
        <f t="shared" si="10"/>
        <v>水</v>
      </c>
      <c r="D686" s="137"/>
      <c r="E686" s="174"/>
      <c r="F686" s="146"/>
    </row>
    <row r="687" spans="2:6">
      <c r="B687" s="72">
        <v>46786</v>
      </c>
      <c r="C687" s="71" t="str">
        <f t="shared" si="10"/>
        <v>木</v>
      </c>
      <c r="D687" s="137"/>
      <c r="E687" s="174"/>
      <c r="F687" s="146"/>
    </row>
    <row r="688" spans="2:6">
      <c r="B688" s="72">
        <v>46787</v>
      </c>
      <c r="C688" s="71" t="str">
        <f t="shared" si="10"/>
        <v>金</v>
      </c>
      <c r="D688" s="137"/>
      <c r="E688" s="174"/>
      <c r="F688" s="146"/>
    </row>
    <row r="689" spans="2:6">
      <c r="B689" s="72">
        <v>46788</v>
      </c>
      <c r="C689" s="71" t="str">
        <f t="shared" si="10"/>
        <v>土</v>
      </c>
      <c r="D689" s="137" t="s">
        <v>38</v>
      </c>
      <c r="E689" s="174" t="s">
        <v>38</v>
      </c>
      <c r="F689" s="146"/>
    </row>
    <row r="690" spans="2:6">
      <c r="B690" s="72">
        <v>46789</v>
      </c>
      <c r="C690" s="71" t="str">
        <f t="shared" si="10"/>
        <v>日</v>
      </c>
      <c r="D690" s="137" t="s">
        <v>17</v>
      </c>
      <c r="E690" s="174" t="s">
        <v>38</v>
      </c>
      <c r="F690" s="146"/>
    </row>
    <row r="691" spans="2:6">
      <c r="B691" s="72">
        <v>46790</v>
      </c>
      <c r="C691" s="71" t="str">
        <f t="shared" si="10"/>
        <v>月</v>
      </c>
      <c r="D691" s="137"/>
      <c r="E691" s="174"/>
      <c r="F691" s="146"/>
    </row>
    <row r="692" spans="2:6">
      <c r="B692" s="72">
        <v>46791</v>
      </c>
      <c r="C692" s="71" t="str">
        <f t="shared" si="10"/>
        <v>火</v>
      </c>
      <c r="D692" s="137"/>
      <c r="E692" s="174"/>
      <c r="F692" s="146"/>
    </row>
    <row r="693" spans="2:6">
      <c r="B693" s="72">
        <v>46792</v>
      </c>
      <c r="C693" s="71" t="str">
        <f t="shared" si="10"/>
        <v>水</v>
      </c>
      <c r="D693" s="137"/>
      <c r="E693" s="174"/>
      <c r="F693" s="146"/>
    </row>
    <row r="694" spans="2:6">
      <c r="B694" s="72">
        <v>46793</v>
      </c>
      <c r="C694" s="71" t="str">
        <f t="shared" si="10"/>
        <v>木</v>
      </c>
      <c r="D694" s="137"/>
      <c r="E694" s="174"/>
      <c r="F694" s="146"/>
    </row>
    <row r="695" spans="2:6">
      <c r="B695" s="72">
        <v>46794</v>
      </c>
      <c r="C695" s="71" t="str">
        <f t="shared" si="10"/>
        <v>金</v>
      </c>
      <c r="D695" s="137"/>
      <c r="E695" s="174"/>
      <c r="F695" s="146"/>
    </row>
    <row r="696" spans="2:6">
      <c r="B696" s="72">
        <v>46795</v>
      </c>
      <c r="C696" s="71" t="str">
        <f t="shared" si="10"/>
        <v>土</v>
      </c>
      <c r="D696" s="137" t="s">
        <v>38</v>
      </c>
      <c r="E696" s="174" t="s">
        <v>38</v>
      </c>
      <c r="F696" s="146"/>
    </row>
    <row r="697" spans="2:6">
      <c r="B697" s="72">
        <v>46796</v>
      </c>
      <c r="C697" s="71" t="str">
        <f t="shared" si="10"/>
        <v>日</v>
      </c>
      <c r="D697" s="137" t="s">
        <v>17</v>
      </c>
      <c r="E697" s="174" t="s">
        <v>38</v>
      </c>
      <c r="F697" s="146"/>
    </row>
    <row r="698" spans="2:6">
      <c r="B698" s="72">
        <v>46797</v>
      </c>
      <c r="C698" s="71" t="str">
        <f t="shared" si="10"/>
        <v>月</v>
      </c>
      <c r="D698" s="137"/>
      <c r="E698" s="174"/>
      <c r="F698" s="146"/>
    </row>
    <row r="699" spans="2:6">
      <c r="B699" s="72">
        <v>46798</v>
      </c>
      <c r="C699" s="71" t="str">
        <f t="shared" si="10"/>
        <v>火</v>
      </c>
      <c r="D699" s="137"/>
      <c r="E699" s="174"/>
      <c r="F699" s="146"/>
    </row>
    <row r="700" spans="2:6">
      <c r="B700" s="72">
        <v>46799</v>
      </c>
      <c r="C700" s="71" t="str">
        <f t="shared" si="10"/>
        <v>水</v>
      </c>
      <c r="D700" s="137"/>
      <c r="E700" s="174"/>
      <c r="F700" s="146"/>
    </row>
    <row r="701" spans="2:6">
      <c r="B701" s="72">
        <v>46800</v>
      </c>
      <c r="C701" s="71" t="str">
        <f t="shared" si="10"/>
        <v>木</v>
      </c>
      <c r="D701" s="137"/>
      <c r="E701" s="174"/>
      <c r="F701" s="146"/>
    </row>
    <row r="702" spans="2:6">
      <c r="B702" s="72">
        <v>46801</v>
      </c>
      <c r="C702" s="71" t="str">
        <f t="shared" si="10"/>
        <v>金</v>
      </c>
      <c r="D702" s="137"/>
      <c r="E702" s="174"/>
      <c r="F702" s="146"/>
    </row>
    <row r="703" spans="2:6">
      <c r="B703" s="72">
        <v>46802</v>
      </c>
      <c r="C703" s="71" t="str">
        <f t="shared" si="10"/>
        <v>土</v>
      </c>
      <c r="D703" s="137" t="s">
        <v>38</v>
      </c>
      <c r="E703" s="174" t="s">
        <v>38</v>
      </c>
      <c r="F703" s="146"/>
    </row>
    <row r="704" spans="2:6">
      <c r="B704" s="72">
        <v>46803</v>
      </c>
      <c r="C704" s="71" t="str">
        <f t="shared" si="10"/>
        <v>日</v>
      </c>
      <c r="D704" s="137" t="s">
        <v>17</v>
      </c>
      <c r="E704" s="174" t="s">
        <v>38</v>
      </c>
      <c r="F704" s="146"/>
    </row>
    <row r="705" spans="2:6">
      <c r="B705" s="72">
        <v>46804</v>
      </c>
      <c r="C705" s="71" t="str">
        <f t="shared" si="10"/>
        <v>月</v>
      </c>
      <c r="D705" s="137"/>
      <c r="E705" s="174"/>
      <c r="F705" s="146"/>
    </row>
    <row r="706" spans="2:6">
      <c r="B706" s="72">
        <v>46805</v>
      </c>
      <c r="C706" s="71" t="str">
        <f t="shared" si="10"/>
        <v>火</v>
      </c>
      <c r="D706" s="137"/>
      <c r="E706" s="174"/>
      <c r="F706" s="146"/>
    </row>
    <row r="707" spans="2:6">
      <c r="B707" s="72">
        <v>46806</v>
      </c>
      <c r="C707" s="71" t="str">
        <f t="shared" si="10"/>
        <v>水</v>
      </c>
      <c r="D707" s="137"/>
      <c r="E707" s="174"/>
      <c r="F707" s="146"/>
    </row>
    <row r="708" spans="2:6">
      <c r="B708" s="72">
        <v>46807</v>
      </c>
      <c r="C708" s="71" t="str">
        <f t="shared" si="10"/>
        <v>木</v>
      </c>
      <c r="D708" s="137"/>
      <c r="E708" s="174"/>
      <c r="F708" s="146"/>
    </row>
    <row r="709" spans="2:6">
      <c r="B709" s="72">
        <v>46808</v>
      </c>
      <c r="C709" s="71" t="str">
        <f t="shared" si="10"/>
        <v>金</v>
      </c>
      <c r="D709" s="137"/>
      <c r="E709" s="174"/>
      <c r="F709" s="146"/>
    </row>
    <row r="710" spans="2:6">
      <c r="B710" s="72">
        <v>46809</v>
      </c>
      <c r="C710" s="71" t="str">
        <f t="shared" si="10"/>
        <v>土</v>
      </c>
      <c r="D710" s="137" t="s">
        <v>38</v>
      </c>
      <c r="E710" s="174" t="s">
        <v>38</v>
      </c>
      <c r="F710" s="146"/>
    </row>
    <row r="711" spans="2:6">
      <c r="B711" s="72">
        <v>46810</v>
      </c>
      <c r="C711" s="71" t="str">
        <f t="shared" si="10"/>
        <v>日</v>
      </c>
      <c r="D711" s="137" t="s">
        <v>17</v>
      </c>
      <c r="E711" s="174" t="s">
        <v>38</v>
      </c>
      <c r="F711" s="146"/>
    </row>
    <row r="712" spans="2:6">
      <c r="B712" s="72">
        <v>46811</v>
      </c>
      <c r="C712" s="71" t="str">
        <f t="shared" si="10"/>
        <v>月</v>
      </c>
      <c r="D712" s="137"/>
      <c r="E712" s="174"/>
      <c r="F712" s="146"/>
    </row>
    <row r="713" spans="2:6">
      <c r="B713" s="72">
        <v>46812</v>
      </c>
      <c r="C713" s="71" t="str">
        <f t="shared" si="10"/>
        <v>火</v>
      </c>
      <c r="D713" s="137"/>
      <c r="E713" s="174"/>
      <c r="F713" s="146"/>
    </row>
    <row r="714" spans="2:6">
      <c r="B714" s="72">
        <v>46813</v>
      </c>
      <c r="C714" s="71" t="str">
        <f t="shared" si="10"/>
        <v>水</v>
      </c>
      <c r="D714" s="137"/>
      <c r="E714" s="174"/>
      <c r="F714" s="146"/>
    </row>
    <row r="715" spans="2:6">
      <c r="B715" s="72">
        <v>46814</v>
      </c>
      <c r="C715" s="71" t="str">
        <f t="shared" si="10"/>
        <v>木</v>
      </c>
      <c r="D715" s="137"/>
      <c r="E715" s="174"/>
      <c r="F715" s="146"/>
    </row>
    <row r="716" spans="2:6">
      <c r="B716" s="72">
        <v>46815</v>
      </c>
      <c r="C716" s="71" t="str">
        <f t="shared" si="10"/>
        <v>金</v>
      </c>
      <c r="D716" s="137"/>
      <c r="E716" s="174"/>
      <c r="F716" s="146"/>
    </row>
    <row r="717" spans="2:6">
      <c r="B717" s="72">
        <v>46816</v>
      </c>
      <c r="C717" s="71" t="str">
        <f t="shared" si="10"/>
        <v>土</v>
      </c>
      <c r="D717" s="137" t="s">
        <v>38</v>
      </c>
      <c r="E717" s="174" t="s">
        <v>38</v>
      </c>
      <c r="F717" s="146"/>
    </row>
    <row r="718" spans="2:6">
      <c r="B718" s="72">
        <v>46817</v>
      </c>
      <c r="C718" s="71" t="str">
        <f t="shared" si="10"/>
        <v>日</v>
      </c>
      <c r="D718" s="137" t="s">
        <v>17</v>
      </c>
      <c r="E718" s="174" t="s">
        <v>38</v>
      </c>
      <c r="F718" s="146"/>
    </row>
    <row r="719" spans="2:6">
      <c r="B719" s="72">
        <v>46818</v>
      </c>
      <c r="C719" s="71" t="str">
        <f t="shared" si="10"/>
        <v>月</v>
      </c>
      <c r="D719" s="137"/>
      <c r="E719" s="174"/>
      <c r="F719" s="146"/>
    </row>
    <row r="720" spans="2:6">
      <c r="B720" s="72">
        <v>46819</v>
      </c>
      <c r="C720" s="71" t="str">
        <f t="shared" ref="C720:C745" si="11">IF(B720="","",TEXT(B720,"aaa"))</f>
        <v>火</v>
      </c>
      <c r="D720" s="137"/>
      <c r="E720" s="174"/>
      <c r="F720" s="146"/>
    </row>
    <row r="721" spans="2:6">
      <c r="B721" s="72">
        <v>46820</v>
      </c>
      <c r="C721" s="71" t="str">
        <f t="shared" si="11"/>
        <v>水</v>
      </c>
      <c r="D721" s="137"/>
      <c r="E721" s="174"/>
      <c r="F721" s="146"/>
    </row>
    <row r="722" spans="2:6">
      <c r="B722" s="72">
        <v>46821</v>
      </c>
      <c r="C722" s="71" t="str">
        <f t="shared" si="11"/>
        <v>木</v>
      </c>
      <c r="D722" s="137"/>
      <c r="E722" s="174"/>
      <c r="F722" s="146"/>
    </row>
    <row r="723" spans="2:6">
      <c r="B723" s="72">
        <v>46822</v>
      </c>
      <c r="C723" s="71" t="str">
        <f t="shared" si="11"/>
        <v>金</v>
      </c>
      <c r="D723" s="137"/>
      <c r="E723" s="174"/>
      <c r="F723" s="146"/>
    </row>
    <row r="724" spans="2:6">
      <c r="B724" s="72">
        <v>46823</v>
      </c>
      <c r="C724" s="71" t="str">
        <f t="shared" si="11"/>
        <v>土</v>
      </c>
      <c r="D724" s="137" t="s">
        <v>38</v>
      </c>
      <c r="E724" s="174" t="s">
        <v>38</v>
      </c>
      <c r="F724" s="146"/>
    </row>
    <row r="725" spans="2:6">
      <c r="B725" s="72">
        <v>46824</v>
      </c>
      <c r="C725" s="71" t="str">
        <f t="shared" si="11"/>
        <v>日</v>
      </c>
      <c r="D725" s="137" t="s">
        <v>17</v>
      </c>
      <c r="E725" s="174" t="s">
        <v>38</v>
      </c>
      <c r="F725" s="146"/>
    </row>
    <row r="726" spans="2:6">
      <c r="B726" s="72">
        <v>46825</v>
      </c>
      <c r="C726" s="71" t="str">
        <f t="shared" si="11"/>
        <v>月</v>
      </c>
      <c r="D726" s="137"/>
      <c r="E726" s="174"/>
      <c r="F726" s="146"/>
    </row>
    <row r="727" spans="2:6">
      <c r="B727" s="72">
        <v>46826</v>
      </c>
      <c r="C727" s="71" t="str">
        <f t="shared" si="11"/>
        <v>火</v>
      </c>
      <c r="D727" s="137"/>
      <c r="E727" s="174"/>
      <c r="F727" s="146"/>
    </row>
    <row r="728" spans="2:6">
      <c r="B728" s="72">
        <v>46827</v>
      </c>
      <c r="C728" s="71" t="str">
        <f t="shared" si="11"/>
        <v>水</v>
      </c>
      <c r="D728" s="137"/>
      <c r="E728" s="174"/>
      <c r="F728" s="146"/>
    </row>
    <row r="729" spans="2:6">
      <c r="B729" s="72">
        <v>46828</v>
      </c>
      <c r="C729" s="71" t="str">
        <f t="shared" si="11"/>
        <v>木</v>
      </c>
      <c r="D729" s="137"/>
      <c r="E729" s="174"/>
      <c r="F729" s="146"/>
    </row>
    <row r="730" spans="2:6">
      <c r="B730" s="72">
        <v>46829</v>
      </c>
      <c r="C730" s="71" t="str">
        <f t="shared" si="11"/>
        <v>金</v>
      </c>
      <c r="D730" s="137"/>
      <c r="E730" s="174"/>
      <c r="F730" s="146"/>
    </row>
    <row r="731" spans="2:6">
      <c r="B731" s="72">
        <v>46830</v>
      </c>
      <c r="C731" s="71" t="str">
        <f t="shared" si="11"/>
        <v>土</v>
      </c>
      <c r="D731" s="137" t="s">
        <v>38</v>
      </c>
      <c r="E731" s="174" t="s">
        <v>38</v>
      </c>
      <c r="F731" s="146"/>
    </row>
    <row r="732" spans="2:6">
      <c r="B732" s="72">
        <v>46831</v>
      </c>
      <c r="C732" s="71" t="str">
        <f t="shared" si="11"/>
        <v>日</v>
      </c>
      <c r="D732" s="137" t="s">
        <v>17</v>
      </c>
      <c r="E732" s="174" t="s">
        <v>38</v>
      </c>
      <c r="F732" s="146"/>
    </row>
    <row r="733" spans="2:6">
      <c r="B733" s="72">
        <v>46832</v>
      </c>
      <c r="C733" s="71" t="str">
        <f t="shared" si="11"/>
        <v>月</v>
      </c>
      <c r="D733" s="137"/>
      <c r="E733" s="174"/>
      <c r="F733" s="146"/>
    </row>
    <row r="734" spans="2:6">
      <c r="B734" s="72">
        <v>46833</v>
      </c>
      <c r="C734" s="71" t="str">
        <f t="shared" si="11"/>
        <v>火</v>
      </c>
      <c r="D734" s="137"/>
      <c r="E734" s="174"/>
      <c r="F734" s="146"/>
    </row>
    <row r="735" spans="2:6">
      <c r="B735" s="72">
        <v>46834</v>
      </c>
      <c r="C735" s="71" t="str">
        <f t="shared" si="11"/>
        <v>水</v>
      </c>
      <c r="D735" s="137"/>
      <c r="E735" s="174"/>
      <c r="F735" s="146"/>
    </row>
    <row r="736" spans="2:6">
      <c r="B736" s="72">
        <v>46835</v>
      </c>
      <c r="C736" s="71" t="str">
        <f t="shared" si="11"/>
        <v>木</v>
      </c>
      <c r="D736" s="137"/>
      <c r="E736" s="174"/>
      <c r="F736" s="146"/>
    </row>
    <row r="737" spans="2:6">
      <c r="B737" s="72">
        <v>46836</v>
      </c>
      <c r="C737" s="71" t="str">
        <f t="shared" si="11"/>
        <v>金</v>
      </c>
      <c r="D737" s="137"/>
      <c r="E737" s="174"/>
      <c r="F737" s="146"/>
    </row>
    <row r="738" spans="2:6">
      <c r="B738" s="72">
        <v>46837</v>
      </c>
      <c r="C738" s="71" t="str">
        <f t="shared" si="11"/>
        <v>土</v>
      </c>
      <c r="D738" s="137" t="s">
        <v>38</v>
      </c>
      <c r="E738" s="174" t="s">
        <v>38</v>
      </c>
      <c r="F738" s="146"/>
    </row>
    <row r="739" spans="2:6">
      <c r="B739" s="72">
        <v>46838</v>
      </c>
      <c r="C739" s="71" t="str">
        <f t="shared" si="11"/>
        <v>日</v>
      </c>
      <c r="D739" s="137" t="s">
        <v>17</v>
      </c>
      <c r="E739" s="174" t="s">
        <v>38</v>
      </c>
      <c r="F739" s="146"/>
    </row>
    <row r="740" spans="2:6">
      <c r="B740" s="72">
        <v>46839</v>
      </c>
      <c r="C740" s="71" t="str">
        <f t="shared" si="11"/>
        <v>月</v>
      </c>
      <c r="D740" s="137"/>
      <c r="E740" s="174"/>
      <c r="F740" s="146"/>
    </row>
    <row r="741" spans="2:6">
      <c r="B741" s="72">
        <v>46840</v>
      </c>
      <c r="C741" s="71" t="str">
        <f t="shared" si="11"/>
        <v>火</v>
      </c>
      <c r="D741" s="137"/>
      <c r="E741" s="174"/>
      <c r="F741" s="146"/>
    </row>
    <row r="742" spans="2:6">
      <c r="B742" s="72">
        <v>46841</v>
      </c>
      <c r="C742" s="71" t="str">
        <f t="shared" si="11"/>
        <v>水</v>
      </c>
      <c r="D742" s="137"/>
      <c r="E742" s="174"/>
      <c r="F742" s="146"/>
    </row>
    <row r="743" spans="2:6">
      <c r="B743" s="72">
        <v>46842</v>
      </c>
      <c r="C743" s="71" t="str">
        <f t="shared" si="11"/>
        <v>木</v>
      </c>
      <c r="D743" s="137"/>
      <c r="E743" s="174"/>
      <c r="F743" s="146"/>
    </row>
    <row r="744" spans="2:6">
      <c r="B744" s="72">
        <v>46843</v>
      </c>
      <c r="C744" s="71" t="str">
        <f t="shared" si="11"/>
        <v>金</v>
      </c>
      <c r="D744" s="137"/>
      <c r="E744" s="174"/>
      <c r="F744" s="146"/>
    </row>
    <row r="745" spans="2:6" ht="19.5" thickBot="1">
      <c r="B745" s="73"/>
      <c r="C745" s="74" t="str">
        <f t="shared" si="11"/>
        <v/>
      </c>
      <c r="D745" s="77"/>
      <c r="E745" s="175"/>
      <c r="F745" s="146"/>
    </row>
  </sheetData>
  <mergeCells count="2">
    <mergeCell ref="B5:B6"/>
    <mergeCell ref="E4:F4"/>
  </mergeCells>
  <phoneticPr fontId="3"/>
  <conditionalFormatting sqref="C15:C745">
    <cfRule type="containsText" dxfId="32" priority="1" operator="containsText" text="日">
      <formula>NOT(ISERROR(SEARCH("日",C15)))</formula>
    </cfRule>
    <cfRule type="containsText" dxfId="31" priority="2" operator="containsText" text="土">
      <formula>NOT(ISERROR(SEARCH("土",C15)))</formula>
    </cfRule>
  </conditionalFormatting>
  <dataValidations count="2">
    <dataValidation type="list" allowBlank="1" showInputMessage="1" showErrorMessage="1" sqref="D15:E745" xr:uid="{C4F33930-3264-43AE-956F-56D9E1F2C11C}">
      <formula1>$U$17:$U$23</formula1>
    </dataValidation>
    <dataValidation type="list" allowBlank="1" showInputMessage="1" showErrorMessage="1" sqref="C7" xr:uid="{2D81FA52-EFB7-4A87-8E61-0F0331CE539D}">
      <formula1>$T$17:$T$19</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oddFooter>&amp;P ページ</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72B4B-7246-4BD9-97FB-FD7F3E3F9877}">
  <sheetPr>
    <pageSetUpPr fitToPage="1"/>
  </sheetPr>
  <dimension ref="B1:Y52"/>
  <sheetViews>
    <sheetView view="pageBreakPreview" zoomScale="60" zoomScaleNormal="70" workbookViewId="0">
      <selection activeCell="B19" sqref="B19:K19"/>
    </sheetView>
  </sheetViews>
  <sheetFormatPr defaultRowHeight="24"/>
  <cols>
    <col min="1" max="1" width="9" style="133"/>
    <col min="2" max="2" width="11.625" style="133" customWidth="1"/>
    <col min="3" max="3" width="9.375" style="133" customWidth="1"/>
    <col min="4" max="4" width="8.875" style="133" customWidth="1"/>
    <col min="5" max="11" width="8.625" style="133" customWidth="1"/>
    <col min="12" max="14" width="9" style="133"/>
    <col min="15" max="23" width="20.375" style="133" customWidth="1"/>
    <col min="24" max="16384" width="9" style="133"/>
  </cols>
  <sheetData>
    <row r="1" spans="2:11" ht="15" customHeight="1"/>
    <row r="2" spans="2:11" ht="15" customHeight="1"/>
    <row r="3" spans="2:11" ht="15" customHeight="1"/>
    <row r="4" spans="2:11" ht="15" customHeight="1">
      <c r="I4" s="196" t="s">
        <v>71</v>
      </c>
      <c r="J4" s="196"/>
      <c r="K4" s="196"/>
    </row>
    <row r="5" spans="2:11" ht="15" customHeight="1"/>
    <row r="6" spans="2:11" ht="15" customHeight="1"/>
    <row r="7" spans="2:11" ht="15" customHeight="1">
      <c r="B7" s="133" t="s">
        <v>72</v>
      </c>
    </row>
    <row r="8" spans="2:11" ht="15" customHeight="1"/>
    <row r="9" spans="2:11" ht="15" customHeight="1"/>
    <row r="10" spans="2:11" ht="47.25" customHeight="1">
      <c r="G10" s="134" t="s">
        <v>45</v>
      </c>
      <c r="H10" s="182" t="str">
        <f>休日取得計画実績表!$C$5</f>
        <v>株式会社○○建設</v>
      </c>
      <c r="I10" s="182"/>
      <c r="J10" s="182"/>
      <c r="K10" s="182"/>
    </row>
    <row r="11" spans="2:11">
      <c r="H11" s="182"/>
      <c r="I11" s="182"/>
      <c r="J11" s="182"/>
      <c r="K11" s="182"/>
    </row>
    <row r="12" spans="2:11" ht="15" customHeight="1">
      <c r="H12" s="187"/>
      <c r="I12" s="188"/>
      <c r="J12" s="188"/>
      <c r="K12" s="188"/>
    </row>
    <row r="13" spans="2:11" ht="15" customHeight="1"/>
    <row r="14" spans="2:11" ht="15" customHeight="1"/>
    <row r="15" spans="2:11" ht="24" customHeight="1">
      <c r="B15" s="182" t="s">
        <v>91</v>
      </c>
      <c r="C15" s="182"/>
      <c r="D15" s="182"/>
      <c r="E15" s="182"/>
      <c r="F15" s="182"/>
      <c r="G15" s="182"/>
      <c r="H15" s="182"/>
      <c r="I15" s="182"/>
      <c r="J15" s="182"/>
      <c r="K15" s="182"/>
    </row>
    <row r="16" spans="2:11" ht="15" customHeight="1"/>
    <row r="17" spans="2:25" ht="15" customHeight="1"/>
    <row r="18" spans="2:25" ht="34.5" customHeight="1">
      <c r="B18" s="182" t="s">
        <v>92</v>
      </c>
      <c r="C18" s="182"/>
      <c r="D18" s="182"/>
      <c r="E18" s="182"/>
      <c r="F18" s="182"/>
      <c r="G18" s="182"/>
      <c r="H18" s="182"/>
      <c r="I18" s="182"/>
      <c r="J18" s="182"/>
      <c r="K18" s="182"/>
    </row>
    <row r="19" spans="2:25" ht="34.5" customHeight="1">
      <c r="B19" s="182" t="s">
        <v>73</v>
      </c>
      <c r="C19" s="182"/>
      <c r="D19" s="182"/>
      <c r="E19" s="182"/>
      <c r="F19" s="182"/>
      <c r="G19" s="182"/>
      <c r="H19" s="182"/>
      <c r="I19" s="182"/>
      <c r="J19" s="182"/>
      <c r="K19" s="182"/>
    </row>
    <row r="20" spans="2:25" ht="31.5" customHeight="1"/>
    <row r="21" spans="2:25" ht="83.1" customHeight="1">
      <c r="B21" s="183" t="s">
        <v>46</v>
      </c>
      <c r="C21" s="184"/>
      <c r="D21" s="185"/>
      <c r="E21" s="183" t="str">
        <f>休日取得計画実績表!$C$4</f>
        <v>○○修繕工事</v>
      </c>
      <c r="F21" s="184"/>
      <c r="G21" s="184"/>
      <c r="H21" s="184"/>
      <c r="I21" s="184"/>
      <c r="J21" s="184"/>
      <c r="K21" s="185"/>
    </row>
    <row r="22" spans="2:25" ht="83.1" customHeight="1">
      <c r="B22" s="183" t="s">
        <v>48</v>
      </c>
      <c r="C22" s="184"/>
      <c r="D22" s="185"/>
      <c r="E22" s="190">
        <f>休日取得計画実績表!$B$9</f>
        <v>46113</v>
      </c>
      <c r="F22" s="191"/>
      <c r="G22" s="191"/>
      <c r="H22" s="135" t="s">
        <v>47</v>
      </c>
      <c r="I22" s="191">
        <f>休日取得計画実績表!$C$9</f>
        <v>46843</v>
      </c>
      <c r="J22" s="191"/>
      <c r="K22" s="192"/>
    </row>
    <row r="23" spans="2:25" ht="83.1" customHeight="1">
      <c r="B23" s="189" t="s">
        <v>49</v>
      </c>
      <c r="C23" s="189"/>
      <c r="D23" s="189"/>
      <c r="E23" s="193" t="s">
        <v>67</v>
      </c>
      <c r="F23" s="194"/>
      <c r="G23" s="194"/>
      <c r="H23" s="194"/>
      <c r="I23" s="194"/>
      <c r="J23" s="194"/>
      <c r="K23" s="195"/>
    </row>
    <row r="24" spans="2:25" ht="38.25" customHeight="1">
      <c r="I24" s="136"/>
      <c r="J24" s="136"/>
      <c r="K24" s="136"/>
      <c r="S24" s="161"/>
      <c r="T24" s="186"/>
      <c r="U24" s="186"/>
      <c r="V24" s="186"/>
      <c r="W24" s="186"/>
      <c r="X24" s="186"/>
      <c r="Y24" s="186"/>
    </row>
    <row r="25" spans="2:25" ht="38.25" customHeight="1"/>
    <row r="26" spans="2:25" ht="15" customHeight="1"/>
    <row r="27" spans="2:25" ht="15" customHeight="1"/>
    <row r="28" spans="2:25" ht="15" customHeight="1"/>
    <row r="29" spans="2:25" ht="15" customHeight="1" thickBot="1"/>
    <row r="30" spans="2:25" ht="15" customHeight="1">
      <c r="O30" s="157" t="s">
        <v>67</v>
      </c>
    </row>
    <row r="31" spans="2:25" ht="15" customHeight="1">
      <c r="O31" s="158" t="s">
        <v>68</v>
      </c>
    </row>
    <row r="32" spans="2:25" ht="15" customHeight="1">
      <c r="O32" s="158" t="s">
        <v>69</v>
      </c>
    </row>
    <row r="33" spans="6:23" ht="15" customHeight="1" thickBot="1">
      <c r="O33" s="159" t="s">
        <v>70</v>
      </c>
    </row>
    <row r="34" spans="6:23" ht="15" customHeight="1"/>
    <row r="35" spans="6:23" ht="15" customHeight="1">
      <c r="P35" s="138"/>
      <c r="Q35" s="138"/>
      <c r="R35" s="138"/>
      <c r="S35" s="138"/>
      <c r="T35" s="138"/>
      <c r="U35" s="138"/>
      <c r="V35" s="138"/>
      <c r="W35" s="138"/>
    </row>
    <row r="36" spans="6:23" ht="15" customHeight="1"/>
    <row r="37" spans="6:23" ht="15" customHeight="1"/>
    <row r="38" spans="6:23" ht="21.75" customHeight="1">
      <c r="F38" s="138"/>
      <c r="G38" s="138"/>
      <c r="H38" s="138"/>
    </row>
    <row r="39" spans="6:23" ht="21.75" customHeight="1"/>
    <row r="40" spans="6:23" ht="15" customHeight="1"/>
    <row r="41" spans="6:23" ht="15" customHeight="1"/>
    <row r="42" spans="6:23" ht="15" customHeight="1"/>
    <row r="43" spans="6:23" ht="15" customHeight="1"/>
    <row r="44" spans="6:23" ht="15" customHeight="1"/>
    <row r="45" spans="6:23" ht="15" customHeight="1"/>
    <row r="46" spans="6:23" ht="15" customHeight="1"/>
    <row r="47" spans="6:23" ht="15" customHeight="1"/>
    <row r="48" spans="6:23" ht="15" customHeight="1"/>
    <row r="49" ht="15" customHeight="1"/>
    <row r="50" ht="15" customHeight="1"/>
    <row r="51" ht="15" customHeight="1"/>
    <row r="52" ht="15" customHeight="1"/>
  </sheetData>
  <mergeCells count="15">
    <mergeCell ref="H10:K10"/>
    <mergeCell ref="B15:K15"/>
    <mergeCell ref="H11:K11"/>
    <mergeCell ref="B18:K18"/>
    <mergeCell ref="I4:K4"/>
    <mergeCell ref="B19:K19"/>
    <mergeCell ref="B21:D21"/>
    <mergeCell ref="E21:K21"/>
    <mergeCell ref="T24:Y24"/>
    <mergeCell ref="H12:K12"/>
    <mergeCell ref="B23:D23"/>
    <mergeCell ref="E22:G22"/>
    <mergeCell ref="I22:K22"/>
    <mergeCell ref="B22:D22"/>
    <mergeCell ref="E23:K23"/>
  </mergeCells>
  <phoneticPr fontId="3"/>
  <dataValidations count="1">
    <dataValidation type="list" allowBlank="1" showInputMessage="1" showErrorMessage="1" sqref="E23:K23" xr:uid="{681CBFB7-2BA3-49D2-839A-BEC1A178DCE8}">
      <formula1>$O$30:$O$33</formula1>
    </dataValidation>
  </dataValidations>
  <printOptions horizontalCentered="1"/>
  <pageMargins left="0.70866141732283472" right="0.70866141732283472" top="0.74803149606299213" bottom="0.74803149606299213" header="0.31496062992125984" footer="0.31496062992125984"/>
  <pageSetup paperSize="9" scale="88"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1749C-A840-4B91-9643-DC11FB5998A3}">
  <dimension ref="B1:K76"/>
  <sheetViews>
    <sheetView tabSelected="1" view="pageBreakPreview" topLeftCell="A13" zoomScaleNormal="100" zoomScaleSheetLayoutView="100" workbookViewId="0">
      <selection activeCell="E31" sqref="E31:G36"/>
    </sheetView>
  </sheetViews>
  <sheetFormatPr defaultRowHeight="18.75"/>
  <cols>
    <col min="1" max="1" width="9" style="162"/>
    <col min="2" max="11" width="7.125" style="162" customWidth="1"/>
    <col min="12" max="16384" width="9" style="162"/>
  </cols>
  <sheetData>
    <row r="1" spans="2:11" ht="15" customHeight="1"/>
    <row r="2" spans="2:11" ht="15" customHeight="1"/>
    <row r="3" spans="2:11" ht="15" customHeight="1"/>
    <row r="4" spans="2:11" ht="15" customHeight="1">
      <c r="I4" s="197" t="s">
        <v>78</v>
      </c>
      <c r="J4" s="197"/>
      <c r="K4" s="197"/>
    </row>
    <row r="5" spans="2:11" ht="15" customHeight="1"/>
    <row r="6" spans="2:11" ht="15" customHeight="1"/>
    <row r="7" spans="2:11" ht="15" customHeight="1"/>
    <row r="8" spans="2:11" ht="15" customHeight="1"/>
    <row r="9" spans="2:11" ht="15" customHeight="1">
      <c r="B9" s="163" t="s">
        <v>72</v>
      </c>
    </row>
    <row r="10" spans="2:11" ht="15" customHeight="1">
      <c r="B10" s="163"/>
    </row>
    <row r="11" spans="2:11" ht="15" customHeight="1"/>
    <row r="12" spans="2:11" ht="45.75" customHeight="1">
      <c r="G12" s="164" t="s">
        <v>45</v>
      </c>
      <c r="H12" s="198" t="str">
        <f>休日取得計画実績表!$C$5</f>
        <v>株式会社○○建設</v>
      </c>
      <c r="I12" s="198"/>
      <c r="J12" s="198"/>
      <c r="K12" s="198"/>
    </row>
    <row r="13" spans="2:11" ht="15" customHeight="1"/>
    <row r="14" spans="2:11" ht="15" customHeight="1"/>
    <row r="15" spans="2:11" ht="15" customHeight="1"/>
    <row r="16" spans="2:11" ht="15" customHeight="1"/>
    <row r="17" spans="2:11" ht="15" customHeight="1">
      <c r="B17" s="198" t="s">
        <v>75</v>
      </c>
      <c r="C17" s="198"/>
      <c r="D17" s="198"/>
      <c r="E17" s="198"/>
      <c r="F17" s="198"/>
      <c r="G17" s="198"/>
      <c r="H17" s="198"/>
      <c r="I17" s="198"/>
      <c r="J17" s="198"/>
      <c r="K17" s="198"/>
    </row>
    <row r="18" spans="2:11" ht="15" customHeight="1">
      <c r="B18" s="164"/>
      <c r="C18" s="165"/>
      <c r="D18" s="165"/>
      <c r="E18" s="165"/>
      <c r="F18" s="165"/>
      <c r="G18" s="165"/>
      <c r="H18" s="165"/>
      <c r="I18" s="165"/>
      <c r="J18" s="165"/>
    </row>
    <row r="19" spans="2:11" ht="15" customHeight="1"/>
    <row r="20" spans="2:11" ht="15" customHeight="1"/>
    <row r="21" spans="2:11" ht="15" customHeight="1"/>
    <row r="22" spans="2:11" ht="15" customHeight="1"/>
    <row r="23" spans="2:11" ht="15" customHeight="1">
      <c r="B23" s="211" t="s">
        <v>76</v>
      </c>
      <c r="C23" s="211"/>
      <c r="D23" s="211"/>
      <c r="E23" s="211"/>
      <c r="F23" s="211"/>
      <c r="G23" s="211"/>
      <c r="H23" s="211"/>
      <c r="I23" s="211"/>
      <c r="J23" s="211"/>
      <c r="K23" s="211"/>
    </row>
    <row r="24" spans="2:11" ht="15" customHeight="1"/>
    <row r="25" spans="2:11" ht="15" customHeight="1">
      <c r="B25" s="199" t="s">
        <v>46</v>
      </c>
      <c r="C25" s="200"/>
      <c r="D25" s="201"/>
      <c r="E25" s="207" t="str">
        <f>休日取得計画実績表!C4</f>
        <v>○○修繕工事</v>
      </c>
      <c r="F25" s="208"/>
      <c r="G25" s="208"/>
      <c r="H25" s="208"/>
      <c r="I25" s="208"/>
      <c r="J25" s="208"/>
      <c r="K25" s="209"/>
    </row>
    <row r="26" spans="2:11" ht="15" customHeight="1">
      <c r="B26" s="202"/>
      <c r="C26" s="198"/>
      <c r="D26" s="203"/>
      <c r="E26" s="210"/>
      <c r="F26" s="211"/>
      <c r="G26" s="211"/>
      <c r="H26" s="211"/>
      <c r="I26" s="211"/>
      <c r="J26" s="211"/>
      <c r="K26" s="212"/>
    </row>
    <row r="27" spans="2:11" ht="15" customHeight="1">
      <c r="B27" s="202"/>
      <c r="C27" s="198"/>
      <c r="D27" s="203"/>
      <c r="E27" s="210"/>
      <c r="F27" s="211"/>
      <c r="G27" s="211"/>
      <c r="H27" s="211"/>
      <c r="I27" s="211"/>
      <c r="J27" s="211"/>
      <c r="K27" s="212"/>
    </row>
    <row r="28" spans="2:11" ht="15" customHeight="1">
      <c r="B28" s="202"/>
      <c r="C28" s="198"/>
      <c r="D28" s="203"/>
      <c r="E28" s="210"/>
      <c r="F28" s="211"/>
      <c r="G28" s="211"/>
      <c r="H28" s="211"/>
      <c r="I28" s="211"/>
      <c r="J28" s="211"/>
      <c r="K28" s="212"/>
    </row>
    <row r="29" spans="2:11" ht="15" customHeight="1">
      <c r="B29" s="202"/>
      <c r="C29" s="198"/>
      <c r="D29" s="203"/>
      <c r="E29" s="210"/>
      <c r="F29" s="211"/>
      <c r="G29" s="211"/>
      <c r="H29" s="211"/>
      <c r="I29" s="211"/>
      <c r="J29" s="211"/>
      <c r="K29" s="212"/>
    </row>
    <row r="30" spans="2:11" ht="15" customHeight="1">
      <c r="B30" s="204"/>
      <c r="C30" s="205"/>
      <c r="D30" s="206"/>
      <c r="E30" s="213"/>
      <c r="F30" s="214"/>
      <c r="G30" s="214"/>
      <c r="H30" s="214"/>
      <c r="I30" s="214"/>
      <c r="J30" s="214"/>
      <c r="K30" s="215"/>
    </row>
    <row r="31" spans="2:11" ht="15" customHeight="1">
      <c r="B31" s="199" t="s">
        <v>77</v>
      </c>
      <c r="C31" s="200"/>
      <c r="D31" s="201"/>
      <c r="E31" s="216">
        <f>休日取得計画実績表!$B$9</f>
        <v>46113</v>
      </c>
      <c r="F31" s="217"/>
      <c r="G31" s="217"/>
      <c r="H31" s="208" t="s">
        <v>47</v>
      </c>
      <c r="I31" s="217">
        <f>休日取得計画実績表!C9</f>
        <v>46843</v>
      </c>
      <c r="J31" s="217"/>
      <c r="K31" s="222"/>
    </row>
    <row r="32" spans="2:11" ht="15" customHeight="1">
      <c r="B32" s="202"/>
      <c r="C32" s="198"/>
      <c r="D32" s="203"/>
      <c r="E32" s="218"/>
      <c r="F32" s="219"/>
      <c r="G32" s="219"/>
      <c r="H32" s="211"/>
      <c r="I32" s="219"/>
      <c r="J32" s="219"/>
      <c r="K32" s="223"/>
    </row>
    <row r="33" spans="2:11" ht="15" customHeight="1">
      <c r="B33" s="202"/>
      <c r="C33" s="198"/>
      <c r="D33" s="203"/>
      <c r="E33" s="218"/>
      <c r="F33" s="219"/>
      <c r="G33" s="219"/>
      <c r="H33" s="211"/>
      <c r="I33" s="219"/>
      <c r="J33" s="219"/>
      <c r="K33" s="223"/>
    </row>
    <row r="34" spans="2:11" ht="15" customHeight="1">
      <c r="B34" s="202"/>
      <c r="C34" s="198"/>
      <c r="D34" s="203"/>
      <c r="E34" s="218"/>
      <c r="F34" s="219"/>
      <c r="G34" s="219"/>
      <c r="H34" s="211"/>
      <c r="I34" s="219"/>
      <c r="J34" s="219"/>
      <c r="K34" s="223"/>
    </row>
    <row r="35" spans="2:11" ht="15" customHeight="1">
      <c r="B35" s="202"/>
      <c r="C35" s="198"/>
      <c r="D35" s="203"/>
      <c r="E35" s="218"/>
      <c r="F35" s="219"/>
      <c r="G35" s="219"/>
      <c r="H35" s="211"/>
      <c r="I35" s="219"/>
      <c r="J35" s="219"/>
      <c r="K35" s="223"/>
    </row>
    <row r="36" spans="2:11" ht="15" customHeight="1">
      <c r="B36" s="204"/>
      <c r="C36" s="205"/>
      <c r="D36" s="206"/>
      <c r="E36" s="220"/>
      <c r="F36" s="221"/>
      <c r="G36" s="221"/>
      <c r="H36" s="214"/>
      <c r="I36" s="221"/>
      <c r="J36" s="221"/>
      <c r="K36" s="224"/>
    </row>
    <row r="37" spans="2:11" ht="15" customHeight="1">
      <c r="B37" s="166"/>
      <c r="C37" s="166"/>
      <c r="D37" s="166"/>
      <c r="E37" s="167"/>
      <c r="F37" s="168"/>
      <c r="G37" s="168"/>
      <c r="H37" s="168"/>
      <c r="I37" s="168"/>
      <c r="J37" s="168"/>
      <c r="K37" s="168"/>
    </row>
    <row r="38" spans="2:11" ht="15" customHeight="1">
      <c r="B38" s="169"/>
      <c r="C38" s="169"/>
      <c r="D38" s="169"/>
      <c r="E38" s="170"/>
    </row>
    <row r="39" spans="2:11" ht="15" customHeight="1">
      <c r="B39" s="169"/>
      <c r="C39" s="169"/>
      <c r="D39" s="169"/>
      <c r="E39" s="170"/>
    </row>
    <row r="40" spans="2:11" ht="15" customHeight="1">
      <c r="B40" s="169"/>
      <c r="C40" s="169"/>
      <c r="D40" s="169"/>
      <c r="E40" s="170"/>
    </row>
    <row r="41" spans="2:11" ht="15" customHeight="1">
      <c r="B41" s="169"/>
      <c r="C41" s="169"/>
      <c r="D41" s="169"/>
      <c r="E41" s="170"/>
    </row>
    <row r="42" spans="2:11" ht="15" customHeight="1">
      <c r="B42" s="169"/>
      <c r="C42" s="169"/>
      <c r="D42" s="169"/>
      <c r="E42" s="170"/>
    </row>
    <row r="43" spans="2:11" ht="15" customHeight="1">
      <c r="B43" s="171"/>
      <c r="C43" s="171"/>
      <c r="D43" s="171"/>
    </row>
    <row r="44" spans="2:11" ht="15" customHeight="1">
      <c r="B44" s="171"/>
      <c r="C44" s="171"/>
      <c r="D44" s="171"/>
    </row>
    <row r="45" spans="2:11" ht="15" customHeight="1">
      <c r="B45" s="171"/>
      <c r="C45" s="171"/>
      <c r="D45" s="171"/>
    </row>
    <row r="46" spans="2:11" ht="15" customHeight="1">
      <c r="B46" s="171"/>
      <c r="C46" s="171"/>
      <c r="D46" s="171"/>
    </row>
    <row r="47" spans="2:11" ht="15" customHeight="1">
      <c r="B47" s="171"/>
      <c r="C47" s="171"/>
      <c r="D47" s="171"/>
    </row>
    <row r="48" spans="2:11" ht="15" customHeight="1">
      <c r="B48" s="171"/>
      <c r="C48" s="171"/>
      <c r="D48" s="171"/>
    </row>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sheetData>
  <mergeCells count="10">
    <mergeCell ref="B31:D36"/>
    <mergeCell ref="E31:G36"/>
    <mergeCell ref="H31:H36"/>
    <mergeCell ref="I31:K36"/>
    <mergeCell ref="B23:K23"/>
    <mergeCell ref="I4:K4"/>
    <mergeCell ref="B17:K17"/>
    <mergeCell ref="H12:K12"/>
    <mergeCell ref="B25:D30"/>
    <mergeCell ref="E25:K30"/>
  </mergeCells>
  <phoneticPr fontId="3"/>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2A63B-1C07-42E1-AF00-1923B62088A6}">
  <sheetPr>
    <tabColor theme="9" tint="0.59999389629810485"/>
  </sheetPr>
  <dimension ref="A1:HH759"/>
  <sheetViews>
    <sheetView workbookViewId="0">
      <selection activeCell="E23" sqref="E23"/>
    </sheetView>
  </sheetViews>
  <sheetFormatPr defaultRowHeight="12.75"/>
  <cols>
    <col min="1" max="2" width="25.5" style="21" customWidth="1"/>
    <col min="3" max="3" width="32.625" style="21" bestFit="1" customWidth="1"/>
    <col min="4" max="4" width="10.375" style="21" bestFit="1" customWidth="1"/>
    <col min="5" max="5" width="16.25" style="21" customWidth="1"/>
    <col min="6" max="6" width="9" style="97"/>
    <col min="7" max="7" width="26.625" style="21" customWidth="1"/>
    <col min="8" max="8" width="17.375" style="21" bestFit="1" customWidth="1"/>
    <col min="9" max="11" width="10.375" style="3" bestFit="1" customWidth="1"/>
    <col min="12" max="34" width="10.375" style="21" bestFit="1" customWidth="1"/>
    <col min="35" max="35" width="11.5" style="21" bestFit="1" customWidth="1"/>
    <col min="36" max="36" width="11.375" style="21" customWidth="1"/>
    <col min="37" max="37" width="11.5" style="21" bestFit="1" customWidth="1"/>
    <col min="38" max="38" width="11.375" style="21" customWidth="1"/>
    <col min="39" max="39" width="10.375" style="21" bestFit="1" customWidth="1"/>
    <col min="40" max="40" width="11.375" style="21" customWidth="1"/>
    <col min="41" max="41" width="11.5" style="21" bestFit="1" customWidth="1"/>
    <col min="42" max="42" width="11.375" style="21" customWidth="1"/>
    <col min="43" max="43" width="11.5" style="21" bestFit="1" customWidth="1"/>
    <col min="44" max="44" width="11.375" style="21" customWidth="1"/>
    <col min="45" max="45" width="11.5" style="21" bestFit="1" customWidth="1"/>
    <col min="46" max="46" width="11.375" style="21" customWidth="1"/>
    <col min="47" max="54" width="11.5" style="21" bestFit="1" customWidth="1"/>
    <col min="55" max="58" width="10.375" style="21" bestFit="1" customWidth="1"/>
    <col min="59" max="59" width="11.5" style="21" bestFit="1" customWidth="1"/>
    <col min="60" max="60" width="11.375" style="21" customWidth="1"/>
    <col min="61" max="61" width="11.5" style="21" bestFit="1" customWidth="1"/>
    <col min="62" max="62" width="11.375" style="21" customWidth="1"/>
    <col min="63" max="63" width="11.5" style="21" bestFit="1" customWidth="1"/>
    <col min="64" max="64" width="11.375" style="21" customWidth="1"/>
    <col min="65" max="65" width="10.375" style="21" bestFit="1" customWidth="1"/>
    <col min="66" max="66" width="11.375" style="21" customWidth="1"/>
    <col min="67" max="67" width="11.5" style="21" bestFit="1" customWidth="1"/>
    <col min="68" max="68" width="11.375" style="21" customWidth="1"/>
    <col min="69" max="69" width="11.5" style="21" bestFit="1" customWidth="1"/>
    <col min="70" max="70" width="11.375" style="21" customWidth="1"/>
    <col min="71" max="71" width="11.5" style="21" bestFit="1" customWidth="1"/>
    <col min="72" max="72" width="11.375" style="21" customWidth="1"/>
    <col min="73" max="73" width="11.5" style="21" bestFit="1" customWidth="1"/>
    <col min="74" max="74" width="11.375" style="21" customWidth="1"/>
    <col min="75" max="75" width="11.5" style="21" bestFit="1" customWidth="1"/>
    <col min="76" max="76" width="11.375" style="21" customWidth="1"/>
    <col min="77" max="77" width="11.5" style="21" bestFit="1" customWidth="1"/>
    <col min="78" max="78" width="11.375" style="21" customWidth="1"/>
    <col min="79" max="79" width="11.5" style="21" bestFit="1" customWidth="1"/>
    <col min="80" max="80" width="11.375" style="21" customWidth="1"/>
    <col min="81" max="81" width="11.5" style="21" bestFit="1" customWidth="1"/>
    <col min="82" max="82" width="11.375" style="21" customWidth="1"/>
    <col min="83" max="83" width="10.375" style="21" bestFit="1" customWidth="1"/>
    <col min="84" max="84" width="11.375" style="21" customWidth="1"/>
    <col min="85" max="85" width="10.375" style="21" bestFit="1" customWidth="1"/>
    <col min="86" max="86" width="11.375" style="21" customWidth="1"/>
    <col min="87" max="87" width="10.375" style="21" bestFit="1" customWidth="1"/>
    <col min="88" max="88" width="11.375" style="21" customWidth="1"/>
    <col min="89" max="89" width="10.375" style="21" bestFit="1" customWidth="1"/>
    <col min="90" max="90" width="11.375" style="21" customWidth="1"/>
    <col min="91" max="91" width="10.375" style="21" bestFit="1" customWidth="1"/>
    <col min="92" max="92" width="11.375" style="21" customWidth="1"/>
    <col min="93" max="93" width="10.375" style="21" bestFit="1" customWidth="1"/>
    <col min="94" max="99" width="10" style="21" bestFit="1" customWidth="1"/>
    <col min="100" max="111" width="9.125" style="21" bestFit="1" customWidth="1"/>
    <col min="112" max="160" width="9" style="21"/>
    <col min="161" max="161" width="10" style="21" bestFit="1" customWidth="1"/>
    <col min="162" max="16384" width="9" style="21"/>
  </cols>
  <sheetData>
    <row r="1" spans="1:216" s="3" customFormat="1">
      <c r="A1" s="3" t="s">
        <v>84</v>
      </c>
      <c r="B1" s="3" t="s">
        <v>85</v>
      </c>
      <c r="C1" s="3" t="s">
        <v>86</v>
      </c>
      <c r="F1" s="22"/>
      <c r="I1" s="26" cm="1">
        <f t="array" ref="I1:DG7">TRANSPOSE(_xlfn.SEQUENCE(C6/7,7,A6,1))</f>
        <v>46118</v>
      </c>
      <c r="J1" s="27">
        <v>46125</v>
      </c>
      <c r="K1" s="27">
        <v>46132</v>
      </c>
      <c r="L1" s="27">
        <v>46139</v>
      </c>
      <c r="M1" s="27">
        <v>46146</v>
      </c>
      <c r="N1" s="27">
        <v>46153</v>
      </c>
      <c r="O1" s="27">
        <v>46160</v>
      </c>
      <c r="P1" s="27">
        <v>46167</v>
      </c>
      <c r="Q1" s="27">
        <v>46174</v>
      </c>
      <c r="R1" s="27">
        <v>46181</v>
      </c>
      <c r="S1" s="27">
        <v>46188</v>
      </c>
      <c r="T1" s="27">
        <v>46195</v>
      </c>
      <c r="U1" s="27">
        <v>46202</v>
      </c>
      <c r="V1" s="27">
        <v>46209</v>
      </c>
      <c r="W1" s="27">
        <v>46216</v>
      </c>
      <c r="X1" s="27">
        <v>46223</v>
      </c>
      <c r="Y1" s="27">
        <v>46230</v>
      </c>
      <c r="Z1" s="27">
        <v>46237</v>
      </c>
      <c r="AA1" s="27">
        <v>46244</v>
      </c>
      <c r="AB1" s="27">
        <v>46251</v>
      </c>
      <c r="AC1" s="27">
        <v>46258</v>
      </c>
      <c r="AD1" s="27">
        <v>46265</v>
      </c>
      <c r="AE1" s="27">
        <v>46272</v>
      </c>
      <c r="AF1" s="27">
        <v>46279</v>
      </c>
      <c r="AG1" s="27">
        <v>46286</v>
      </c>
      <c r="AH1" s="27">
        <v>46293</v>
      </c>
      <c r="AI1" s="27">
        <v>46300</v>
      </c>
      <c r="AJ1" s="27">
        <v>46307</v>
      </c>
      <c r="AK1" s="27">
        <v>46314</v>
      </c>
      <c r="AL1" s="27">
        <v>46321</v>
      </c>
      <c r="AM1" s="27">
        <v>46328</v>
      </c>
      <c r="AN1" s="27">
        <v>46335</v>
      </c>
      <c r="AO1" s="27">
        <v>46342</v>
      </c>
      <c r="AP1" s="27">
        <v>46349</v>
      </c>
      <c r="AQ1" s="27">
        <v>46356</v>
      </c>
      <c r="AR1" s="27">
        <v>46363</v>
      </c>
      <c r="AS1" s="27">
        <v>46370</v>
      </c>
      <c r="AT1" s="27">
        <v>46377</v>
      </c>
      <c r="AU1" s="27">
        <v>46384</v>
      </c>
      <c r="AV1" s="27">
        <v>46391</v>
      </c>
      <c r="AW1" s="27">
        <v>46398</v>
      </c>
      <c r="AX1" s="27">
        <v>46405</v>
      </c>
      <c r="AY1" s="27">
        <v>46412</v>
      </c>
      <c r="AZ1" s="27">
        <v>46419</v>
      </c>
      <c r="BA1" s="27">
        <v>46426</v>
      </c>
      <c r="BB1" s="27">
        <v>46433</v>
      </c>
      <c r="BC1" s="27">
        <v>46440</v>
      </c>
      <c r="BD1" s="27">
        <v>46447</v>
      </c>
      <c r="BE1" s="27">
        <v>46454</v>
      </c>
      <c r="BF1" s="27">
        <v>46461</v>
      </c>
      <c r="BG1" s="27">
        <v>46468</v>
      </c>
      <c r="BH1" s="27">
        <v>46475</v>
      </c>
      <c r="BI1" s="27">
        <v>46482</v>
      </c>
      <c r="BJ1" s="27">
        <v>46489</v>
      </c>
      <c r="BK1" s="27">
        <v>46496</v>
      </c>
      <c r="BL1" s="27">
        <v>46503</v>
      </c>
      <c r="BM1" s="27">
        <v>46510</v>
      </c>
      <c r="BN1" s="27">
        <v>46517</v>
      </c>
      <c r="BO1" s="27">
        <v>46524</v>
      </c>
      <c r="BP1" s="27">
        <v>46531</v>
      </c>
      <c r="BQ1" s="27">
        <v>46538</v>
      </c>
      <c r="BR1" s="27">
        <v>46545</v>
      </c>
      <c r="BS1" s="27">
        <v>46552</v>
      </c>
      <c r="BT1" s="27">
        <v>46559</v>
      </c>
      <c r="BU1" s="27">
        <v>46566</v>
      </c>
      <c r="BV1" s="27">
        <v>46573</v>
      </c>
      <c r="BW1" s="27">
        <v>46580</v>
      </c>
      <c r="BX1" s="27">
        <v>46587</v>
      </c>
      <c r="BY1" s="27">
        <v>46594</v>
      </c>
      <c r="BZ1" s="27">
        <v>46601</v>
      </c>
      <c r="CA1" s="27">
        <v>46608</v>
      </c>
      <c r="CB1" s="27">
        <v>46615</v>
      </c>
      <c r="CC1" s="27">
        <v>46622</v>
      </c>
      <c r="CD1" s="27">
        <v>46629</v>
      </c>
      <c r="CE1" s="27">
        <v>46636</v>
      </c>
      <c r="CF1" s="27">
        <v>46643</v>
      </c>
      <c r="CG1" s="27">
        <v>46650</v>
      </c>
      <c r="CH1" s="27">
        <v>46657</v>
      </c>
      <c r="CI1" s="27">
        <v>46664</v>
      </c>
      <c r="CJ1" s="27">
        <v>46671</v>
      </c>
      <c r="CK1" s="27">
        <v>46678</v>
      </c>
      <c r="CL1" s="27">
        <v>46685</v>
      </c>
      <c r="CM1" s="27">
        <v>46692</v>
      </c>
      <c r="CN1" s="27">
        <v>46699</v>
      </c>
      <c r="CO1" s="27">
        <v>46706</v>
      </c>
      <c r="CP1" s="27">
        <v>46713</v>
      </c>
      <c r="CQ1" s="27">
        <v>46720</v>
      </c>
      <c r="CR1" s="27">
        <v>46727</v>
      </c>
      <c r="CS1" s="27">
        <v>46734</v>
      </c>
      <c r="CT1" s="27">
        <v>46741</v>
      </c>
      <c r="CU1" s="27">
        <v>46748</v>
      </c>
      <c r="CV1" s="27">
        <v>46755</v>
      </c>
      <c r="CW1" s="27">
        <v>46762</v>
      </c>
      <c r="CX1" s="27">
        <v>46769</v>
      </c>
      <c r="CY1" s="27">
        <v>46776</v>
      </c>
      <c r="CZ1" s="27">
        <v>46783</v>
      </c>
      <c r="DA1" s="27">
        <v>46790</v>
      </c>
      <c r="DB1" s="27">
        <v>46797</v>
      </c>
      <c r="DC1" s="27">
        <v>46804</v>
      </c>
      <c r="DD1" s="27">
        <v>46811</v>
      </c>
      <c r="DE1" s="27">
        <v>46818</v>
      </c>
      <c r="DF1" s="27">
        <v>46825</v>
      </c>
      <c r="DG1" s="27">
        <v>46832</v>
      </c>
      <c r="DH1" s="28"/>
    </row>
    <row r="2" spans="1:216" s="3" customFormat="1">
      <c r="A2" s="3">
        <f>休日取得計画実績表!B12</f>
        <v>46114</v>
      </c>
      <c r="B2" s="3">
        <f>休日取得計画実績表!C12</f>
        <v>46843</v>
      </c>
      <c r="C2" s="4">
        <f>_xlfn.DAYS(B2,A2)+1</f>
        <v>730</v>
      </c>
      <c r="F2" s="22"/>
      <c r="I2" s="29">
        <v>46119</v>
      </c>
      <c r="J2" s="30">
        <v>46126</v>
      </c>
      <c r="K2" s="30">
        <v>46133</v>
      </c>
      <c r="L2" s="30">
        <v>46140</v>
      </c>
      <c r="M2" s="30">
        <v>46147</v>
      </c>
      <c r="N2" s="30">
        <v>46154</v>
      </c>
      <c r="O2" s="30">
        <v>46161</v>
      </c>
      <c r="P2" s="30">
        <v>46168</v>
      </c>
      <c r="Q2" s="30">
        <v>46175</v>
      </c>
      <c r="R2" s="30">
        <v>46182</v>
      </c>
      <c r="S2" s="30">
        <v>46189</v>
      </c>
      <c r="T2" s="30">
        <v>46196</v>
      </c>
      <c r="U2" s="30">
        <v>46203</v>
      </c>
      <c r="V2" s="30">
        <v>46210</v>
      </c>
      <c r="W2" s="30">
        <v>46217</v>
      </c>
      <c r="X2" s="30">
        <v>46224</v>
      </c>
      <c r="Y2" s="30">
        <v>46231</v>
      </c>
      <c r="Z2" s="30">
        <v>46238</v>
      </c>
      <c r="AA2" s="30">
        <v>46245</v>
      </c>
      <c r="AB2" s="30">
        <v>46252</v>
      </c>
      <c r="AC2" s="30">
        <v>46259</v>
      </c>
      <c r="AD2" s="30">
        <v>46266</v>
      </c>
      <c r="AE2" s="30">
        <v>46273</v>
      </c>
      <c r="AF2" s="30">
        <v>46280</v>
      </c>
      <c r="AG2" s="30">
        <v>46287</v>
      </c>
      <c r="AH2" s="30">
        <v>46294</v>
      </c>
      <c r="AI2" s="30">
        <v>46301</v>
      </c>
      <c r="AJ2" s="30">
        <v>46308</v>
      </c>
      <c r="AK2" s="30">
        <v>46315</v>
      </c>
      <c r="AL2" s="30">
        <v>46322</v>
      </c>
      <c r="AM2" s="30">
        <v>46329</v>
      </c>
      <c r="AN2" s="30">
        <v>46336</v>
      </c>
      <c r="AO2" s="30">
        <v>46343</v>
      </c>
      <c r="AP2" s="30">
        <v>46350</v>
      </c>
      <c r="AQ2" s="30">
        <v>46357</v>
      </c>
      <c r="AR2" s="30">
        <v>46364</v>
      </c>
      <c r="AS2" s="30">
        <v>46371</v>
      </c>
      <c r="AT2" s="30">
        <v>46378</v>
      </c>
      <c r="AU2" s="30">
        <v>46385</v>
      </c>
      <c r="AV2" s="30">
        <v>46392</v>
      </c>
      <c r="AW2" s="30">
        <v>46399</v>
      </c>
      <c r="AX2" s="30">
        <v>46406</v>
      </c>
      <c r="AY2" s="30">
        <v>46413</v>
      </c>
      <c r="AZ2" s="30">
        <v>46420</v>
      </c>
      <c r="BA2" s="30">
        <v>46427</v>
      </c>
      <c r="BB2" s="30">
        <v>46434</v>
      </c>
      <c r="BC2" s="30">
        <v>46441</v>
      </c>
      <c r="BD2" s="30">
        <v>46448</v>
      </c>
      <c r="BE2" s="30">
        <v>46455</v>
      </c>
      <c r="BF2" s="30">
        <v>46462</v>
      </c>
      <c r="BG2" s="30">
        <v>46469</v>
      </c>
      <c r="BH2" s="30">
        <v>46476</v>
      </c>
      <c r="BI2" s="30">
        <v>46483</v>
      </c>
      <c r="BJ2" s="30">
        <v>46490</v>
      </c>
      <c r="BK2" s="30">
        <v>46497</v>
      </c>
      <c r="BL2" s="30">
        <v>46504</v>
      </c>
      <c r="BM2" s="30">
        <v>46511</v>
      </c>
      <c r="BN2" s="30">
        <v>46518</v>
      </c>
      <c r="BO2" s="30">
        <v>46525</v>
      </c>
      <c r="BP2" s="30">
        <v>46532</v>
      </c>
      <c r="BQ2" s="30">
        <v>46539</v>
      </c>
      <c r="BR2" s="30">
        <v>46546</v>
      </c>
      <c r="BS2" s="30">
        <v>46553</v>
      </c>
      <c r="BT2" s="30">
        <v>46560</v>
      </c>
      <c r="BU2" s="30">
        <v>46567</v>
      </c>
      <c r="BV2" s="30">
        <v>46574</v>
      </c>
      <c r="BW2" s="30">
        <v>46581</v>
      </c>
      <c r="BX2" s="30">
        <v>46588</v>
      </c>
      <c r="BY2" s="30">
        <v>46595</v>
      </c>
      <c r="BZ2" s="30">
        <v>46602</v>
      </c>
      <c r="CA2" s="30">
        <v>46609</v>
      </c>
      <c r="CB2" s="30">
        <v>46616</v>
      </c>
      <c r="CC2" s="30">
        <v>46623</v>
      </c>
      <c r="CD2" s="30">
        <v>46630</v>
      </c>
      <c r="CE2" s="30">
        <v>46637</v>
      </c>
      <c r="CF2" s="30">
        <v>46644</v>
      </c>
      <c r="CG2" s="30">
        <v>46651</v>
      </c>
      <c r="CH2" s="30">
        <v>46658</v>
      </c>
      <c r="CI2" s="30">
        <v>46665</v>
      </c>
      <c r="CJ2" s="30">
        <v>46672</v>
      </c>
      <c r="CK2" s="30">
        <v>46679</v>
      </c>
      <c r="CL2" s="30">
        <v>46686</v>
      </c>
      <c r="CM2" s="30">
        <v>46693</v>
      </c>
      <c r="CN2" s="30">
        <v>46700</v>
      </c>
      <c r="CO2" s="30">
        <v>46707</v>
      </c>
      <c r="CP2" s="30">
        <v>46714</v>
      </c>
      <c r="CQ2" s="30">
        <v>46721</v>
      </c>
      <c r="CR2" s="30">
        <v>46728</v>
      </c>
      <c r="CS2" s="30">
        <v>46735</v>
      </c>
      <c r="CT2" s="30">
        <v>46742</v>
      </c>
      <c r="CU2" s="30">
        <v>46749</v>
      </c>
      <c r="CV2" s="30">
        <v>46756</v>
      </c>
      <c r="CW2" s="30">
        <v>46763</v>
      </c>
      <c r="CX2" s="30">
        <v>46770</v>
      </c>
      <c r="CY2" s="30">
        <v>46777</v>
      </c>
      <c r="CZ2" s="30">
        <v>46784</v>
      </c>
      <c r="DA2" s="30">
        <v>46791</v>
      </c>
      <c r="DB2" s="30">
        <v>46798</v>
      </c>
      <c r="DC2" s="30">
        <v>46805</v>
      </c>
      <c r="DD2" s="30">
        <v>46812</v>
      </c>
      <c r="DE2" s="30">
        <v>46819</v>
      </c>
      <c r="DF2" s="30">
        <v>46826</v>
      </c>
      <c r="DG2" s="30">
        <v>46833</v>
      </c>
      <c r="DH2" s="14"/>
    </row>
    <row r="3" spans="1:216" s="3" customFormat="1">
      <c r="F3" s="22"/>
      <c r="I3" s="29">
        <v>46120</v>
      </c>
      <c r="J3" s="30">
        <v>46127</v>
      </c>
      <c r="K3" s="30">
        <v>46134</v>
      </c>
      <c r="L3" s="30">
        <v>46141</v>
      </c>
      <c r="M3" s="30">
        <v>46148</v>
      </c>
      <c r="N3" s="30">
        <v>46155</v>
      </c>
      <c r="O3" s="30">
        <v>46162</v>
      </c>
      <c r="P3" s="30">
        <v>46169</v>
      </c>
      <c r="Q3" s="30">
        <v>46176</v>
      </c>
      <c r="R3" s="30">
        <v>46183</v>
      </c>
      <c r="S3" s="30">
        <v>46190</v>
      </c>
      <c r="T3" s="30">
        <v>46197</v>
      </c>
      <c r="U3" s="30">
        <v>46204</v>
      </c>
      <c r="V3" s="30">
        <v>46211</v>
      </c>
      <c r="W3" s="30">
        <v>46218</v>
      </c>
      <c r="X3" s="30">
        <v>46225</v>
      </c>
      <c r="Y3" s="30">
        <v>46232</v>
      </c>
      <c r="Z3" s="30">
        <v>46239</v>
      </c>
      <c r="AA3" s="30">
        <v>46246</v>
      </c>
      <c r="AB3" s="30">
        <v>46253</v>
      </c>
      <c r="AC3" s="30">
        <v>46260</v>
      </c>
      <c r="AD3" s="30">
        <v>46267</v>
      </c>
      <c r="AE3" s="30">
        <v>46274</v>
      </c>
      <c r="AF3" s="30">
        <v>46281</v>
      </c>
      <c r="AG3" s="30">
        <v>46288</v>
      </c>
      <c r="AH3" s="30">
        <v>46295</v>
      </c>
      <c r="AI3" s="30">
        <v>46302</v>
      </c>
      <c r="AJ3" s="30">
        <v>46309</v>
      </c>
      <c r="AK3" s="30">
        <v>46316</v>
      </c>
      <c r="AL3" s="30">
        <v>46323</v>
      </c>
      <c r="AM3" s="30">
        <v>46330</v>
      </c>
      <c r="AN3" s="30">
        <v>46337</v>
      </c>
      <c r="AO3" s="30">
        <v>46344</v>
      </c>
      <c r="AP3" s="30">
        <v>46351</v>
      </c>
      <c r="AQ3" s="30">
        <v>46358</v>
      </c>
      <c r="AR3" s="30">
        <v>46365</v>
      </c>
      <c r="AS3" s="30">
        <v>46372</v>
      </c>
      <c r="AT3" s="30">
        <v>46379</v>
      </c>
      <c r="AU3" s="30">
        <v>46386</v>
      </c>
      <c r="AV3" s="30">
        <v>46393</v>
      </c>
      <c r="AW3" s="30">
        <v>46400</v>
      </c>
      <c r="AX3" s="30">
        <v>46407</v>
      </c>
      <c r="AY3" s="30">
        <v>46414</v>
      </c>
      <c r="AZ3" s="30">
        <v>46421</v>
      </c>
      <c r="BA3" s="30">
        <v>46428</v>
      </c>
      <c r="BB3" s="30">
        <v>46435</v>
      </c>
      <c r="BC3" s="30">
        <v>46442</v>
      </c>
      <c r="BD3" s="30">
        <v>46449</v>
      </c>
      <c r="BE3" s="30">
        <v>46456</v>
      </c>
      <c r="BF3" s="30">
        <v>46463</v>
      </c>
      <c r="BG3" s="30">
        <v>46470</v>
      </c>
      <c r="BH3" s="30">
        <v>46477</v>
      </c>
      <c r="BI3" s="30">
        <v>46484</v>
      </c>
      <c r="BJ3" s="30">
        <v>46491</v>
      </c>
      <c r="BK3" s="30">
        <v>46498</v>
      </c>
      <c r="BL3" s="30">
        <v>46505</v>
      </c>
      <c r="BM3" s="30">
        <v>46512</v>
      </c>
      <c r="BN3" s="30">
        <v>46519</v>
      </c>
      <c r="BO3" s="30">
        <v>46526</v>
      </c>
      <c r="BP3" s="30">
        <v>46533</v>
      </c>
      <c r="BQ3" s="30">
        <v>46540</v>
      </c>
      <c r="BR3" s="30">
        <v>46547</v>
      </c>
      <c r="BS3" s="30">
        <v>46554</v>
      </c>
      <c r="BT3" s="30">
        <v>46561</v>
      </c>
      <c r="BU3" s="30">
        <v>46568</v>
      </c>
      <c r="BV3" s="30">
        <v>46575</v>
      </c>
      <c r="BW3" s="30">
        <v>46582</v>
      </c>
      <c r="BX3" s="30">
        <v>46589</v>
      </c>
      <c r="BY3" s="30">
        <v>46596</v>
      </c>
      <c r="BZ3" s="30">
        <v>46603</v>
      </c>
      <c r="CA3" s="30">
        <v>46610</v>
      </c>
      <c r="CB3" s="30">
        <v>46617</v>
      </c>
      <c r="CC3" s="30">
        <v>46624</v>
      </c>
      <c r="CD3" s="30">
        <v>46631</v>
      </c>
      <c r="CE3" s="30">
        <v>46638</v>
      </c>
      <c r="CF3" s="30">
        <v>46645</v>
      </c>
      <c r="CG3" s="30">
        <v>46652</v>
      </c>
      <c r="CH3" s="30">
        <v>46659</v>
      </c>
      <c r="CI3" s="30">
        <v>46666</v>
      </c>
      <c r="CJ3" s="30">
        <v>46673</v>
      </c>
      <c r="CK3" s="30">
        <v>46680</v>
      </c>
      <c r="CL3" s="30">
        <v>46687</v>
      </c>
      <c r="CM3" s="30">
        <v>46694</v>
      </c>
      <c r="CN3" s="30">
        <v>46701</v>
      </c>
      <c r="CO3" s="30">
        <v>46708</v>
      </c>
      <c r="CP3" s="30">
        <v>46715</v>
      </c>
      <c r="CQ3" s="30">
        <v>46722</v>
      </c>
      <c r="CR3" s="30">
        <v>46729</v>
      </c>
      <c r="CS3" s="30">
        <v>46736</v>
      </c>
      <c r="CT3" s="30">
        <v>46743</v>
      </c>
      <c r="CU3" s="30">
        <v>46750</v>
      </c>
      <c r="CV3" s="30">
        <v>46757</v>
      </c>
      <c r="CW3" s="30">
        <v>46764</v>
      </c>
      <c r="CX3" s="30">
        <v>46771</v>
      </c>
      <c r="CY3" s="30">
        <v>46778</v>
      </c>
      <c r="CZ3" s="30">
        <v>46785</v>
      </c>
      <c r="DA3" s="30">
        <v>46792</v>
      </c>
      <c r="DB3" s="30">
        <v>46799</v>
      </c>
      <c r="DC3" s="30">
        <v>46806</v>
      </c>
      <c r="DD3" s="30">
        <v>46813</v>
      </c>
      <c r="DE3" s="30">
        <v>46820</v>
      </c>
      <c r="DF3" s="30">
        <v>46827</v>
      </c>
      <c r="DG3" s="30">
        <v>46834</v>
      </c>
      <c r="DH3" s="14"/>
    </row>
    <row r="4" spans="1:216" s="3" customFormat="1">
      <c r="F4" s="22"/>
      <c r="I4" s="29">
        <v>46121</v>
      </c>
      <c r="J4" s="30">
        <v>46128</v>
      </c>
      <c r="K4" s="30">
        <v>46135</v>
      </c>
      <c r="L4" s="30">
        <v>46142</v>
      </c>
      <c r="M4" s="30">
        <v>46149</v>
      </c>
      <c r="N4" s="30">
        <v>46156</v>
      </c>
      <c r="O4" s="30">
        <v>46163</v>
      </c>
      <c r="P4" s="30">
        <v>46170</v>
      </c>
      <c r="Q4" s="30">
        <v>46177</v>
      </c>
      <c r="R4" s="30">
        <v>46184</v>
      </c>
      <c r="S4" s="30">
        <v>46191</v>
      </c>
      <c r="T4" s="30">
        <v>46198</v>
      </c>
      <c r="U4" s="30">
        <v>46205</v>
      </c>
      <c r="V4" s="30">
        <v>46212</v>
      </c>
      <c r="W4" s="30">
        <v>46219</v>
      </c>
      <c r="X4" s="30">
        <v>46226</v>
      </c>
      <c r="Y4" s="30">
        <v>46233</v>
      </c>
      <c r="Z4" s="30">
        <v>46240</v>
      </c>
      <c r="AA4" s="30">
        <v>46247</v>
      </c>
      <c r="AB4" s="30">
        <v>46254</v>
      </c>
      <c r="AC4" s="30">
        <v>46261</v>
      </c>
      <c r="AD4" s="30">
        <v>46268</v>
      </c>
      <c r="AE4" s="30">
        <v>46275</v>
      </c>
      <c r="AF4" s="30">
        <v>46282</v>
      </c>
      <c r="AG4" s="30">
        <v>46289</v>
      </c>
      <c r="AH4" s="30">
        <v>46296</v>
      </c>
      <c r="AI4" s="30">
        <v>46303</v>
      </c>
      <c r="AJ4" s="30">
        <v>46310</v>
      </c>
      <c r="AK4" s="30">
        <v>46317</v>
      </c>
      <c r="AL4" s="30">
        <v>46324</v>
      </c>
      <c r="AM4" s="30">
        <v>46331</v>
      </c>
      <c r="AN4" s="30">
        <v>46338</v>
      </c>
      <c r="AO4" s="30">
        <v>46345</v>
      </c>
      <c r="AP4" s="30">
        <v>46352</v>
      </c>
      <c r="AQ4" s="30">
        <v>46359</v>
      </c>
      <c r="AR4" s="30">
        <v>46366</v>
      </c>
      <c r="AS4" s="30">
        <v>46373</v>
      </c>
      <c r="AT4" s="30">
        <v>46380</v>
      </c>
      <c r="AU4" s="30">
        <v>46387</v>
      </c>
      <c r="AV4" s="30">
        <v>46394</v>
      </c>
      <c r="AW4" s="30">
        <v>46401</v>
      </c>
      <c r="AX4" s="30">
        <v>46408</v>
      </c>
      <c r="AY4" s="30">
        <v>46415</v>
      </c>
      <c r="AZ4" s="30">
        <v>46422</v>
      </c>
      <c r="BA4" s="30">
        <v>46429</v>
      </c>
      <c r="BB4" s="30">
        <v>46436</v>
      </c>
      <c r="BC4" s="30">
        <v>46443</v>
      </c>
      <c r="BD4" s="30">
        <v>46450</v>
      </c>
      <c r="BE4" s="30">
        <v>46457</v>
      </c>
      <c r="BF4" s="30">
        <v>46464</v>
      </c>
      <c r="BG4" s="30">
        <v>46471</v>
      </c>
      <c r="BH4" s="30">
        <v>46478</v>
      </c>
      <c r="BI4" s="30">
        <v>46485</v>
      </c>
      <c r="BJ4" s="30">
        <v>46492</v>
      </c>
      <c r="BK4" s="30">
        <v>46499</v>
      </c>
      <c r="BL4" s="30">
        <v>46506</v>
      </c>
      <c r="BM4" s="30">
        <v>46513</v>
      </c>
      <c r="BN4" s="30">
        <v>46520</v>
      </c>
      <c r="BO4" s="30">
        <v>46527</v>
      </c>
      <c r="BP4" s="30">
        <v>46534</v>
      </c>
      <c r="BQ4" s="30">
        <v>46541</v>
      </c>
      <c r="BR4" s="30">
        <v>46548</v>
      </c>
      <c r="BS4" s="30">
        <v>46555</v>
      </c>
      <c r="BT4" s="30">
        <v>46562</v>
      </c>
      <c r="BU4" s="30">
        <v>46569</v>
      </c>
      <c r="BV4" s="30">
        <v>46576</v>
      </c>
      <c r="BW4" s="30">
        <v>46583</v>
      </c>
      <c r="BX4" s="30">
        <v>46590</v>
      </c>
      <c r="BY4" s="30">
        <v>46597</v>
      </c>
      <c r="BZ4" s="30">
        <v>46604</v>
      </c>
      <c r="CA4" s="30">
        <v>46611</v>
      </c>
      <c r="CB4" s="30">
        <v>46618</v>
      </c>
      <c r="CC4" s="30">
        <v>46625</v>
      </c>
      <c r="CD4" s="30">
        <v>46632</v>
      </c>
      <c r="CE4" s="30">
        <v>46639</v>
      </c>
      <c r="CF4" s="30">
        <v>46646</v>
      </c>
      <c r="CG4" s="30">
        <v>46653</v>
      </c>
      <c r="CH4" s="30">
        <v>46660</v>
      </c>
      <c r="CI4" s="30">
        <v>46667</v>
      </c>
      <c r="CJ4" s="30">
        <v>46674</v>
      </c>
      <c r="CK4" s="30">
        <v>46681</v>
      </c>
      <c r="CL4" s="30">
        <v>46688</v>
      </c>
      <c r="CM4" s="30">
        <v>46695</v>
      </c>
      <c r="CN4" s="30">
        <v>46702</v>
      </c>
      <c r="CO4" s="30">
        <v>46709</v>
      </c>
      <c r="CP4" s="30">
        <v>46716</v>
      </c>
      <c r="CQ4" s="30">
        <v>46723</v>
      </c>
      <c r="CR4" s="30">
        <v>46730</v>
      </c>
      <c r="CS4" s="30">
        <v>46737</v>
      </c>
      <c r="CT4" s="30">
        <v>46744</v>
      </c>
      <c r="CU4" s="30">
        <v>46751</v>
      </c>
      <c r="CV4" s="30">
        <v>46758</v>
      </c>
      <c r="CW4" s="30">
        <v>46765</v>
      </c>
      <c r="CX4" s="30">
        <v>46772</v>
      </c>
      <c r="CY4" s="30">
        <v>46779</v>
      </c>
      <c r="CZ4" s="30">
        <v>46786</v>
      </c>
      <c r="DA4" s="30">
        <v>46793</v>
      </c>
      <c r="DB4" s="30">
        <v>46800</v>
      </c>
      <c r="DC4" s="30">
        <v>46807</v>
      </c>
      <c r="DD4" s="30">
        <v>46814</v>
      </c>
      <c r="DE4" s="30">
        <v>46821</v>
      </c>
      <c r="DF4" s="30">
        <v>46828</v>
      </c>
      <c r="DG4" s="30">
        <v>46835</v>
      </c>
      <c r="DH4" s="14"/>
    </row>
    <row r="5" spans="1:216" s="3" customFormat="1">
      <c r="A5" s="5" t="s">
        <v>87</v>
      </c>
      <c r="B5" s="5" t="s">
        <v>88</v>
      </c>
      <c r="C5" s="3" t="s">
        <v>89</v>
      </c>
      <c r="F5" s="22"/>
      <c r="I5" s="29">
        <v>46122</v>
      </c>
      <c r="J5" s="30">
        <v>46129</v>
      </c>
      <c r="K5" s="30">
        <v>46136</v>
      </c>
      <c r="L5" s="30">
        <v>46143</v>
      </c>
      <c r="M5" s="30">
        <v>46150</v>
      </c>
      <c r="N5" s="30">
        <v>46157</v>
      </c>
      <c r="O5" s="30">
        <v>46164</v>
      </c>
      <c r="P5" s="30">
        <v>46171</v>
      </c>
      <c r="Q5" s="30">
        <v>46178</v>
      </c>
      <c r="R5" s="30">
        <v>46185</v>
      </c>
      <c r="S5" s="30">
        <v>46192</v>
      </c>
      <c r="T5" s="30">
        <v>46199</v>
      </c>
      <c r="U5" s="30">
        <v>46206</v>
      </c>
      <c r="V5" s="30">
        <v>46213</v>
      </c>
      <c r="W5" s="30">
        <v>46220</v>
      </c>
      <c r="X5" s="30">
        <v>46227</v>
      </c>
      <c r="Y5" s="30">
        <v>46234</v>
      </c>
      <c r="Z5" s="30">
        <v>46241</v>
      </c>
      <c r="AA5" s="30">
        <v>46248</v>
      </c>
      <c r="AB5" s="30">
        <v>46255</v>
      </c>
      <c r="AC5" s="30">
        <v>46262</v>
      </c>
      <c r="AD5" s="30">
        <v>46269</v>
      </c>
      <c r="AE5" s="30">
        <v>46276</v>
      </c>
      <c r="AF5" s="30">
        <v>46283</v>
      </c>
      <c r="AG5" s="30">
        <v>46290</v>
      </c>
      <c r="AH5" s="30">
        <v>46297</v>
      </c>
      <c r="AI5" s="30">
        <v>46304</v>
      </c>
      <c r="AJ5" s="30">
        <v>46311</v>
      </c>
      <c r="AK5" s="30">
        <v>46318</v>
      </c>
      <c r="AL5" s="30">
        <v>46325</v>
      </c>
      <c r="AM5" s="30">
        <v>46332</v>
      </c>
      <c r="AN5" s="30">
        <v>46339</v>
      </c>
      <c r="AO5" s="30">
        <v>46346</v>
      </c>
      <c r="AP5" s="30">
        <v>46353</v>
      </c>
      <c r="AQ5" s="30">
        <v>46360</v>
      </c>
      <c r="AR5" s="30">
        <v>46367</v>
      </c>
      <c r="AS5" s="30">
        <v>46374</v>
      </c>
      <c r="AT5" s="30">
        <v>46381</v>
      </c>
      <c r="AU5" s="30">
        <v>46388</v>
      </c>
      <c r="AV5" s="30">
        <v>46395</v>
      </c>
      <c r="AW5" s="30">
        <v>46402</v>
      </c>
      <c r="AX5" s="30">
        <v>46409</v>
      </c>
      <c r="AY5" s="30">
        <v>46416</v>
      </c>
      <c r="AZ5" s="30">
        <v>46423</v>
      </c>
      <c r="BA5" s="30">
        <v>46430</v>
      </c>
      <c r="BB5" s="30">
        <v>46437</v>
      </c>
      <c r="BC5" s="30">
        <v>46444</v>
      </c>
      <c r="BD5" s="30">
        <v>46451</v>
      </c>
      <c r="BE5" s="30">
        <v>46458</v>
      </c>
      <c r="BF5" s="30">
        <v>46465</v>
      </c>
      <c r="BG5" s="30">
        <v>46472</v>
      </c>
      <c r="BH5" s="30">
        <v>46479</v>
      </c>
      <c r="BI5" s="30">
        <v>46486</v>
      </c>
      <c r="BJ5" s="30">
        <v>46493</v>
      </c>
      <c r="BK5" s="30">
        <v>46500</v>
      </c>
      <c r="BL5" s="30">
        <v>46507</v>
      </c>
      <c r="BM5" s="30">
        <v>46514</v>
      </c>
      <c r="BN5" s="30">
        <v>46521</v>
      </c>
      <c r="BO5" s="30">
        <v>46528</v>
      </c>
      <c r="BP5" s="30">
        <v>46535</v>
      </c>
      <c r="BQ5" s="30">
        <v>46542</v>
      </c>
      <c r="BR5" s="30">
        <v>46549</v>
      </c>
      <c r="BS5" s="30">
        <v>46556</v>
      </c>
      <c r="BT5" s="30">
        <v>46563</v>
      </c>
      <c r="BU5" s="30">
        <v>46570</v>
      </c>
      <c r="BV5" s="30">
        <v>46577</v>
      </c>
      <c r="BW5" s="30">
        <v>46584</v>
      </c>
      <c r="BX5" s="30">
        <v>46591</v>
      </c>
      <c r="BY5" s="30">
        <v>46598</v>
      </c>
      <c r="BZ5" s="30">
        <v>46605</v>
      </c>
      <c r="CA5" s="30">
        <v>46612</v>
      </c>
      <c r="CB5" s="30">
        <v>46619</v>
      </c>
      <c r="CC5" s="30">
        <v>46626</v>
      </c>
      <c r="CD5" s="30">
        <v>46633</v>
      </c>
      <c r="CE5" s="30">
        <v>46640</v>
      </c>
      <c r="CF5" s="30">
        <v>46647</v>
      </c>
      <c r="CG5" s="30">
        <v>46654</v>
      </c>
      <c r="CH5" s="30">
        <v>46661</v>
      </c>
      <c r="CI5" s="30">
        <v>46668</v>
      </c>
      <c r="CJ5" s="30">
        <v>46675</v>
      </c>
      <c r="CK5" s="30">
        <v>46682</v>
      </c>
      <c r="CL5" s="30">
        <v>46689</v>
      </c>
      <c r="CM5" s="30">
        <v>46696</v>
      </c>
      <c r="CN5" s="30">
        <v>46703</v>
      </c>
      <c r="CO5" s="30">
        <v>46710</v>
      </c>
      <c r="CP5" s="30">
        <v>46717</v>
      </c>
      <c r="CQ5" s="30">
        <v>46724</v>
      </c>
      <c r="CR5" s="30">
        <v>46731</v>
      </c>
      <c r="CS5" s="30">
        <v>46738</v>
      </c>
      <c r="CT5" s="30">
        <v>46745</v>
      </c>
      <c r="CU5" s="30">
        <v>46752</v>
      </c>
      <c r="CV5" s="30">
        <v>46759</v>
      </c>
      <c r="CW5" s="30">
        <v>46766</v>
      </c>
      <c r="CX5" s="30">
        <v>46773</v>
      </c>
      <c r="CY5" s="30">
        <v>46780</v>
      </c>
      <c r="CZ5" s="30">
        <v>46787</v>
      </c>
      <c r="DA5" s="30">
        <v>46794</v>
      </c>
      <c r="DB5" s="30">
        <v>46801</v>
      </c>
      <c r="DC5" s="30">
        <v>46808</v>
      </c>
      <c r="DD5" s="30">
        <v>46815</v>
      </c>
      <c r="DE5" s="30">
        <v>46822</v>
      </c>
      <c r="DF5" s="30">
        <v>46829</v>
      </c>
      <c r="DG5" s="30">
        <v>46836</v>
      </c>
      <c r="DH5" s="14"/>
    </row>
    <row r="6" spans="1:216" s="3" customFormat="1">
      <c r="A6" s="3">
        <f>E12</f>
        <v>46118</v>
      </c>
      <c r="B6" s="3">
        <f>E17</f>
        <v>46838</v>
      </c>
      <c r="C6" s="4">
        <f>_xlfn.DAYS(B6,A6)+1</f>
        <v>721</v>
      </c>
      <c r="F6" s="20"/>
      <c r="I6" s="29">
        <v>46123</v>
      </c>
      <c r="J6" s="30">
        <v>46130</v>
      </c>
      <c r="K6" s="30">
        <v>46137</v>
      </c>
      <c r="L6" s="30">
        <v>46144</v>
      </c>
      <c r="M6" s="30">
        <v>46151</v>
      </c>
      <c r="N6" s="30">
        <v>46158</v>
      </c>
      <c r="O6" s="30">
        <v>46165</v>
      </c>
      <c r="P6" s="30">
        <v>46172</v>
      </c>
      <c r="Q6" s="30">
        <v>46179</v>
      </c>
      <c r="R6" s="30">
        <v>46186</v>
      </c>
      <c r="S6" s="30">
        <v>46193</v>
      </c>
      <c r="T6" s="30">
        <v>46200</v>
      </c>
      <c r="U6" s="30">
        <v>46207</v>
      </c>
      <c r="V6" s="30">
        <v>46214</v>
      </c>
      <c r="W6" s="30">
        <v>46221</v>
      </c>
      <c r="X6" s="30">
        <v>46228</v>
      </c>
      <c r="Y6" s="30">
        <v>46235</v>
      </c>
      <c r="Z6" s="30">
        <v>46242</v>
      </c>
      <c r="AA6" s="30">
        <v>46249</v>
      </c>
      <c r="AB6" s="30">
        <v>46256</v>
      </c>
      <c r="AC6" s="30">
        <v>46263</v>
      </c>
      <c r="AD6" s="30">
        <v>46270</v>
      </c>
      <c r="AE6" s="30">
        <v>46277</v>
      </c>
      <c r="AF6" s="30">
        <v>46284</v>
      </c>
      <c r="AG6" s="30">
        <v>46291</v>
      </c>
      <c r="AH6" s="30">
        <v>46298</v>
      </c>
      <c r="AI6" s="30">
        <v>46305</v>
      </c>
      <c r="AJ6" s="30">
        <v>46312</v>
      </c>
      <c r="AK6" s="30">
        <v>46319</v>
      </c>
      <c r="AL6" s="30">
        <v>46326</v>
      </c>
      <c r="AM6" s="30">
        <v>46333</v>
      </c>
      <c r="AN6" s="30">
        <v>46340</v>
      </c>
      <c r="AO6" s="30">
        <v>46347</v>
      </c>
      <c r="AP6" s="30">
        <v>46354</v>
      </c>
      <c r="AQ6" s="30">
        <v>46361</v>
      </c>
      <c r="AR6" s="30">
        <v>46368</v>
      </c>
      <c r="AS6" s="30">
        <v>46375</v>
      </c>
      <c r="AT6" s="30">
        <v>46382</v>
      </c>
      <c r="AU6" s="30">
        <v>46389</v>
      </c>
      <c r="AV6" s="30">
        <v>46396</v>
      </c>
      <c r="AW6" s="30">
        <v>46403</v>
      </c>
      <c r="AX6" s="30">
        <v>46410</v>
      </c>
      <c r="AY6" s="30">
        <v>46417</v>
      </c>
      <c r="AZ6" s="30">
        <v>46424</v>
      </c>
      <c r="BA6" s="30">
        <v>46431</v>
      </c>
      <c r="BB6" s="30">
        <v>46438</v>
      </c>
      <c r="BC6" s="30">
        <v>46445</v>
      </c>
      <c r="BD6" s="30">
        <v>46452</v>
      </c>
      <c r="BE6" s="30">
        <v>46459</v>
      </c>
      <c r="BF6" s="30">
        <v>46466</v>
      </c>
      <c r="BG6" s="30">
        <v>46473</v>
      </c>
      <c r="BH6" s="30">
        <v>46480</v>
      </c>
      <c r="BI6" s="30">
        <v>46487</v>
      </c>
      <c r="BJ6" s="30">
        <v>46494</v>
      </c>
      <c r="BK6" s="30">
        <v>46501</v>
      </c>
      <c r="BL6" s="30">
        <v>46508</v>
      </c>
      <c r="BM6" s="30">
        <v>46515</v>
      </c>
      <c r="BN6" s="30">
        <v>46522</v>
      </c>
      <c r="BO6" s="30">
        <v>46529</v>
      </c>
      <c r="BP6" s="30">
        <v>46536</v>
      </c>
      <c r="BQ6" s="30">
        <v>46543</v>
      </c>
      <c r="BR6" s="30">
        <v>46550</v>
      </c>
      <c r="BS6" s="30">
        <v>46557</v>
      </c>
      <c r="BT6" s="30">
        <v>46564</v>
      </c>
      <c r="BU6" s="30">
        <v>46571</v>
      </c>
      <c r="BV6" s="30">
        <v>46578</v>
      </c>
      <c r="BW6" s="30">
        <v>46585</v>
      </c>
      <c r="BX6" s="30">
        <v>46592</v>
      </c>
      <c r="BY6" s="30">
        <v>46599</v>
      </c>
      <c r="BZ6" s="30">
        <v>46606</v>
      </c>
      <c r="CA6" s="30">
        <v>46613</v>
      </c>
      <c r="CB6" s="30">
        <v>46620</v>
      </c>
      <c r="CC6" s="30">
        <v>46627</v>
      </c>
      <c r="CD6" s="30">
        <v>46634</v>
      </c>
      <c r="CE6" s="30">
        <v>46641</v>
      </c>
      <c r="CF6" s="30">
        <v>46648</v>
      </c>
      <c r="CG6" s="30">
        <v>46655</v>
      </c>
      <c r="CH6" s="30">
        <v>46662</v>
      </c>
      <c r="CI6" s="30">
        <v>46669</v>
      </c>
      <c r="CJ6" s="30">
        <v>46676</v>
      </c>
      <c r="CK6" s="30">
        <v>46683</v>
      </c>
      <c r="CL6" s="30">
        <v>46690</v>
      </c>
      <c r="CM6" s="30">
        <v>46697</v>
      </c>
      <c r="CN6" s="30">
        <v>46704</v>
      </c>
      <c r="CO6" s="30">
        <v>46711</v>
      </c>
      <c r="CP6" s="30">
        <v>46718</v>
      </c>
      <c r="CQ6" s="30">
        <v>46725</v>
      </c>
      <c r="CR6" s="30">
        <v>46732</v>
      </c>
      <c r="CS6" s="30">
        <v>46739</v>
      </c>
      <c r="CT6" s="30">
        <v>46746</v>
      </c>
      <c r="CU6" s="30">
        <v>46753</v>
      </c>
      <c r="CV6" s="30">
        <v>46760</v>
      </c>
      <c r="CW6" s="30">
        <v>46767</v>
      </c>
      <c r="CX6" s="30">
        <v>46774</v>
      </c>
      <c r="CY6" s="30">
        <v>46781</v>
      </c>
      <c r="CZ6" s="30">
        <v>46788</v>
      </c>
      <c r="DA6" s="30">
        <v>46795</v>
      </c>
      <c r="DB6" s="30">
        <v>46802</v>
      </c>
      <c r="DC6" s="30">
        <v>46809</v>
      </c>
      <c r="DD6" s="30">
        <v>46816</v>
      </c>
      <c r="DE6" s="30">
        <v>46823</v>
      </c>
      <c r="DF6" s="30">
        <v>46830</v>
      </c>
      <c r="DG6" s="30">
        <v>46837</v>
      </c>
      <c r="DH6" s="14"/>
    </row>
    <row r="7" spans="1:216" s="3" customFormat="1" ht="13.5" thickBot="1">
      <c r="F7" s="20"/>
      <c r="I7" s="31">
        <v>46124</v>
      </c>
      <c r="J7" s="32">
        <v>46131</v>
      </c>
      <c r="K7" s="32">
        <v>46138</v>
      </c>
      <c r="L7" s="32">
        <v>46145</v>
      </c>
      <c r="M7" s="32">
        <v>46152</v>
      </c>
      <c r="N7" s="32">
        <v>46159</v>
      </c>
      <c r="O7" s="32">
        <v>46166</v>
      </c>
      <c r="P7" s="32">
        <v>46173</v>
      </c>
      <c r="Q7" s="32">
        <v>46180</v>
      </c>
      <c r="R7" s="32">
        <v>46187</v>
      </c>
      <c r="S7" s="32">
        <v>46194</v>
      </c>
      <c r="T7" s="32">
        <v>46201</v>
      </c>
      <c r="U7" s="32">
        <v>46208</v>
      </c>
      <c r="V7" s="32">
        <v>46215</v>
      </c>
      <c r="W7" s="32">
        <v>46222</v>
      </c>
      <c r="X7" s="32">
        <v>46229</v>
      </c>
      <c r="Y7" s="32">
        <v>46236</v>
      </c>
      <c r="Z7" s="32">
        <v>46243</v>
      </c>
      <c r="AA7" s="32">
        <v>46250</v>
      </c>
      <c r="AB7" s="32">
        <v>46257</v>
      </c>
      <c r="AC7" s="32">
        <v>46264</v>
      </c>
      <c r="AD7" s="32">
        <v>46271</v>
      </c>
      <c r="AE7" s="32">
        <v>46278</v>
      </c>
      <c r="AF7" s="32">
        <v>46285</v>
      </c>
      <c r="AG7" s="32">
        <v>46292</v>
      </c>
      <c r="AH7" s="32">
        <v>46299</v>
      </c>
      <c r="AI7" s="32">
        <v>46306</v>
      </c>
      <c r="AJ7" s="32">
        <v>46313</v>
      </c>
      <c r="AK7" s="32">
        <v>46320</v>
      </c>
      <c r="AL7" s="32">
        <v>46327</v>
      </c>
      <c r="AM7" s="32">
        <v>46334</v>
      </c>
      <c r="AN7" s="32">
        <v>46341</v>
      </c>
      <c r="AO7" s="32">
        <v>46348</v>
      </c>
      <c r="AP7" s="32">
        <v>46355</v>
      </c>
      <c r="AQ7" s="32">
        <v>46362</v>
      </c>
      <c r="AR7" s="32">
        <v>46369</v>
      </c>
      <c r="AS7" s="32">
        <v>46376</v>
      </c>
      <c r="AT7" s="32">
        <v>46383</v>
      </c>
      <c r="AU7" s="32">
        <v>46390</v>
      </c>
      <c r="AV7" s="32">
        <v>46397</v>
      </c>
      <c r="AW7" s="32">
        <v>46404</v>
      </c>
      <c r="AX7" s="32">
        <v>46411</v>
      </c>
      <c r="AY7" s="32">
        <v>46418</v>
      </c>
      <c r="AZ7" s="32">
        <v>46425</v>
      </c>
      <c r="BA7" s="32">
        <v>46432</v>
      </c>
      <c r="BB7" s="32">
        <v>46439</v>
      </c>
      <c r="BC7" s="32">
        <v>46446</v>
      </c>
      <c r="BD7" s="32">
        <v>46453</v>
      </c>
      <c r="BE7" s="32">
        <v>46460</v>
      </c>
      <c r="BF7" s="32">
        <v>46467</v>
      </c>
      <c r="BG7" s="32">
        <v>46474</v>
      </c>
      <c r="BH7" s="32">
        <v>46481</v>
      </c>
      <c r="BI7" s="32">
        <v>46488</v>
      </c>
      <c r="BJ7" s="32">
        <v>46495</v>
      </c>
      <c r="BK7" s="32">
        <v>46502</v>
      </c>
      <c r="BL7" s="32">
        <v>46509</v>
      </c>
      <c r="BM7" s="32">
        <v>46516</v>
      </c>
      <c r="BN7" s="32">
        <v>46523</v>
      </c>
      <c r="BO7" s="32">
        <v>46530</v>
      </c>
      <c r="BP7" s="32">
        <v>46537</v>
      </c>
      <c r="BQ7" s="32">
        <v>46544</v>
      </c>
      <c r="BR7" s="32">
        <v>46551</v>
      </c>
      <c r="BS7" s="32">
        <v>46558</v>
      </c>
      <c r="BT7" s="32">
        <v>46565</v>
      </c>
      <c r="BU7" s="32">
        <v>46572</v>
      </c>
      <c r="BV7" s="32">
        <v>46579</v>
      </c>
      <c r="BW7" s="32">
        <v>46586</v>
      </c>
      <c r="BX7" s="32">
        <v>46593</v>
      </c>
      <c r="BY7" s="32">
        <v>46600</v>
      </c>
      <c r="BZ7" s="32">
        <v>46607</v>
      </c>
      <c r="CA7" s="32">
        <v>46614</v>
      </c>
      <c r="CB7" s="32">
        <v>46621</v>
      </c>
      <c r="CC7" s="32">
        <v>46628</v>
      </c>
      <c r="CD7" s="32">
        <v>46635</v>
      </c>
      <c r="CE7" s="32">
        <v>46642</v>
      </c>
      <c r="CF7" s="32">
        <v>46649</v>
      </c>
      <c r="CG7" s="32">
        <v>46656</v>
      </c>
      <c r="CH7" s="32">
        <v>46663</v>
      </c>
      <c r="CI7" s="32">
        <v>46670</v>
      </c>
      <c r="CJ7" s="32">
        <v>46677</v>
      </c>
      <c r="CK7" s="32">
        <v>46684</v>
      </c>
      <c r="CL7" s="32">
        <v>46691</v>
      </c>
      <c r="CM7" s="32">
        <v>46698</v>
      </c>
      <c r="CN7" s="32">
        <v>46705</v>
      </c>
      <c r="CO7" s="32">
        <v>46712</v>
      </c>
      <c r="CP7" s="32">
        <v>46719</v>
      </c>
      <c r="CQ7" s="32">
        <v>46726</v>
      </c>
      <c r="CR7" s="32">
        <v>46733</v>
      </c>
      <c r="CS7" s="32">
        <v>46740</v>
      </c>
      <c r="CT7" s="32">
        <v>46747</v>
      </c>
      <c r="CU7" s="32">
        <v>46754</v>
      </c>
      <c r="CV7" s="32">
        <v>46761</v>
      </c>
      <c r="CW7" s="32">
        <v>46768</v>
      </c>
      <c r="CX7" s="32">
        <v>46775</v>
      </c>
      <c r="CY7" s="32">
        <v>46782</v>
      </c>
      <c r="CZ7" s="32">
        <v>46789</v>
      </c>
      <c r="DA7" s="32">
        <v>46796</v>
      </c>
      <c r="DB7" s="32">
        <v>46803</v>
      </c>
      <c r="DC7" s="32">
        <v>46810</v>
      </c>
      <c r="DD7" s="32">
        <v>46817</v>
      </c>
      <c r="DE7" s="32">
        <v>46824</v>
      </c>
      <c r="DF7" s="32">
        <v>46831</v>
      </c>
      <c r="DG7" s="32">
        <v>46838</v>
      </c>
      <c r="DH7" s="18"/>
    </row>
    <row r="8" spans="1:216" s="3" customFormat="1" ht="13.5" thickBot="1">
      <c r="C8" s="6"/>
      <c r="D8" s="7" t="s">
        <v>2</v>
      </c>
      <c r="E8" s="7" t="s">
        <v>3</v>
      </c>
      <c r="F8" s="94"/>
    </row>
    <row r="9" spans="1:216" s="3" customFormat="1">
      <c r="C9" s="8" t="s">
        <v>1</v>
      </c>
      <c r="D9" s="9">
        <f>A2</f>
        <v>46114</v>
      </c>
      <c r="E9" s="10" t="str">
        <f>TEXT(D9,"aaa")</f>
        <v>木</v>
      </c>
      <c r="F9" s="57"/>
      <c r="G9" s="26"/>
      <c r="H9" s="81" t="s">
        <v>5</v>
      </c>
      <c r="I9" s="27">
        <f>I1</f>
        <v>46118</v>
      </c>
      <c r="J9" s="82" t="str">
        <f>VLOOKUP(I9,休日取得計画実績表!$B$15:$F$745,4,FALSE)</f>
        <v>工場製作</v>
      </c>
      <c r="K9" s="27">
        <f>J1</f>
        <v>46125</v>
      </c>
      <c r="L9" s="82" t="str">
        <f>VLOOKUP(K9,休日取得計画実績表!$B$15:$F$745,4,FALSE)</f>
        <v>工場製作</v>
      </c>
      <c r="M9" s="27">
        <f>K1</f>
        <v>46132</v>
      </c>
      <c r="N9" s="82" t="str">
        <f>VLOOKUP(M9, 休日取得計画実績表!$B$15:$F$745,4,FALSE)</f>
        <v>工場製作</v>
      </c>
      <c r="O9" s="27">
        <f>L1</f>
        <v>46139</v>
      </c>
      <c r="P9" s="82">
        <f>VLOOKUP(O9, 休日取得計画実績表!$B$15:$F$745,4,FALSE)</f>
        <v>0</v>
      </c>
      <c r="Q9" s="27">
        <f>M1</f>
        <v>46146</v>
      </c>
      <c r="R9" s="82">
        <f>VLOOKUP(Q9, 休日取得計画実績表!$B$15:$F$745,4,FALSE)</f>
        <v>0</v>
      </c>
      <c r="S9" s="27">
        <f>N1</f>
        <v>46153</v>
      </c>
      <c r="T9" s="82">
        <f>VLOOKUP(S9, 休日取得計画実績表!$B$15:$F$745,4,FALSE)</f>
        <v>0</v>
      </c>
      <c r="U9" s="27">
        <f>O1</f>
        <v>46160</v>
      </c>
      <c r="V9" s="82">
        <f>VLOOKUP(U9, 休日取得計画実績表!$B$15:$F$745,4,FALSE)</f>
        <v>0</v>
      </c>
      <c r="W9" s="27">
        <f>P1</f>
        <v>46167</v>
      </c>
      <c r="X9" s="82">
        <f>VLOOKUP(W9, 休日取得計画実績表!$B$15:$F$745,4,FALSE)</f>
        <v>0</v>
      </c>
      <c r="Y9" s="27">
        <f>Q1</f>
        <v>46174</v>
      </c>
      <c r="Z9" s="82">
        <f>VLOOKUP(Y9, 休日取得計画実績表!$B$15:$F$745,4,FALSE)</f>
        <v>0</v>
      </c>
      <c r="AA9" s="27">
        <f>R1</f>
        <v>46181</v>
      </c>
      <c r="AB9" s="82">
        <f>VLOOKUP(AA9, 休日取得計画実績表!$B$15:$F$745,4,FALSE)</f>
        <v>0</v>
      </c>
      <c r="AC9" s="27">
        <f t="shared" ref="AC9:AC15" si="0">S1</f>
        <v>46188</v>
      </c>
      <c r="AD9" s="82">
        <f>VLOOKUP(AC9, 休日取得計画実績表!$B$15:$F$745,4,FALSE)</f>
        <v>0</v>
      </c>
      <c r="AE9" s="27">
        <f t="shared" ref="AE9:AE15" si="1">T1</f>
        <v>46195</v>
      </c>
      <c r="AF9" s="82">
        <f>VLOOKUP(AE9, 休日取得計画実績表!$B$15:$F$745,4,FALSE)</f>
        <v>0</v>
      </c>
      <c r="AG9" s="27">
        <f t="shared" ref="AG9:AG15" si="2">U1</f>
        <v>46202</v>
      </c>
      <c r="AH9" s="82">
        <f>VLOOKUP(AG9, 休日取得計画実績表!$B$15:$F$745,4,FALSE)</f>
        <v>0</v>
      </c>
      <c r="AI9" s="27">
        <f t="shared" ref="AI9:AI15" si="3">V1</f>
        <v>46209</v>
      </c>
      <c r="AJ9" s="82">
        <f>VLOOKUP(AI9, 休日取得計画実績表!$B$15:$F$745,4,FALSE)</f>
        <v>0</v>
      </c>
      <c r="AK9" s="27">
        <f t="shared" ref="AK9:AK15" si="4">W1</f>
        <v>46216</v>
      </c>
      <c r="AL9" s="82">
        <f>VLOOKUP(AK9, 休日取得計画実績表!$B$15:$F$745,4,FALSE)</f>
        <v>0</v>
      </c>
      <c r="AM9" s="27">
        <f t="shared" ref="AM9:AM15" si="5">X1</f>
        <v>46223</v>
      </c>
      <c r="AN9" s="82">
        <f>VLOOKUP(AM9, 休日取得計画実績表!$B$15:$F$745,4,FALSE)</f>
        <v>0</v>
      </c>
      <c r="AO9" s="27">
        <f t="shared" ref="AO9:AO15" si="6">Y1</f>
        <v>46230</v>
      </c>
      <c r="AP9" s="82">
        <f>VLOOKUP(AO9, 休日取得計画実績表!$B$15:$F$745,4,FALSE)</f>
        <v>0</v>
      </c>
      <c r="AQ9" s="27">
        <f t="shared" ref="AQ9:AQ15" si="7">Z1</f>
        <v>46237</v>
      </c>
      <c r="AR9" s="82">
        <f>VLOOKUP(AQ9, 休日取得計画実績表!$B$15:$F$745,4,FALSE)</f>
        <v>0</v>
      </c>
      <c r="AS9" s="27">
        <f t="shared" ref="AS9:AS15" si="8">AA1</f>
        <v>46244</v>
      </c>
      <c r="AT9" s="82">
        <f>VLOOKUP(AS9, 休日取得計画実績表!$B$15:$F$745,4,FALSE)</f>
        <v>0</v>
      </c>
      <c r="AU9" s="27">
        <f t="shared" ref="AU9:AU15" si="9">AB1</f>
        <v>46251</v>
      </c>
      <c r="AV9" s="82">
        <f>VLOOKUP(AU9, 休日取得計画実績表!$B$15:$F$745,4,FALSE)</f>
        <v>0</v>
      </c>
      <c r="AW9" s="27">
        <f t="shared" ref="AW9:AW15" si="10">AC1</f>
        <v>46258</v>
      </c>
      <c r="AX9" s="82">
        <f>VLOOKUP(AW9, 休日取得計画実績表!$B$15:$F$745,4,FALSE)</f>
        <v>0</v>
      </c>
      <c r="AY9" s="27">
        <f t="shared" ref="AY9:AY15" si="11">AD1</f>
        <v>46265</v>
      </c>
      <c r="AZ9" s="82">
        <f>VLOOKUP(AY9, 休日取得計画実績表!$B$15:$F$745,4,FALSE)</f>
        <v>0</v>
      </c>
      <c r="BA9" s="27">
        <f t="shared" ref="BA9:BA15" si="12">AE1</f>
        <v>46272</v>
      </c>
      <c r="BB9" s="82">
        <f>VLOOKUP(BA9, 休日取得計画実績表!$B$15:$F$745,4,FALSE)</f>
        <v>0</v>
      </c>
      <c r="BC9" s="27">
        <f t="shared" ref="BC9:BC15" si="13">AF1</f>
        <v>46279</v>
      </c>
      <c r="BD9" s="82">
        <f>VLOOKUP(BC9, 休日取得計画実績表!$B$15:$F$745,4,FALSE)</f>
        <v>0</v>
      </c>
      <c r="BE9" s="27">
        <f t="shared" ref="BE9:BE15" si="14">AG1</f>
        <v>46286</v>
      </c>
      <c r="BF9" s="82">
        <f>VLOOKUP(BE9, 休日取得計画実績表!$B$15:$F$745,4,FALSE)</f>
        <v>0</v>
      </c>
      <c r="BG9" s="27">
        <f t="shared" ref="BG9:BG15" si="15">AH1</f>
        <v>46293</v>
      </c>
      <c r="BH9" s="82">
        <f>VLOOKUP(BG9, 休日取得計画実績表!$B$15:$F$745,4,FALSE)</f>
        <v>0</v>
      </c>
      <c r="BI9" s="27">
        <f t="shared" ref="BI9:BI15" si="16">AI1</f>
        <v>46300</v>
      </c>
      <c r="BJ9" s="82">
        <f>VLOOKUP(BI9, 休日取得計画実績表!$B$15:$F$745,4,FALSE)</f>
        <v>0</v>
      </c>
      <c r="BK9" s="27">
        <f t="shared" ref="BK9:BK15" si="17">AJ1</f>
        <v>46307</v>
      </c>
      <c r="BL9" s="82">
        <f>VLOOKUP(BK9, 休日取得計画実績表!$B$15:$F$745,4,FALSE)</f>
        <v>0</v>
      </c>
      <c r="BM9" s="27">
        <f t="shared" ref="BM9:BM15" si="18">AK1</f>
        <v>46314</v>
      </c>
      <c r="BN9" s="82">
        <f>VLOOKUP(BM9, 休日取得計画実績表!$B$15:$F$745,4,FALSE)</f>
        <v>0</v>
      </c>
      <c r="BO9" s="27">
        <f t="shared" ref="BO9:BO15" si="19">AL1</f>
        <v>46321</v>
      </c>
      <c r="BP9" s="82">
        <f>VLOOKUP(BO9, 休日取得計画実績表!$B$15:$F$745,4,FALSE)</f>
        <v>0</v>
      </c>
      <c r="BQ9" s="27">
        <f t="shared" ref="BQ9:BQ15" si="20">AM1</f>
        <v>46328</v>
      </c>
      <c r="BR9" s="82">
        <f>VLOOKUP(BQ9, 休日取得計画実績表!$B$15:$F$745,4,FALSE)</f>
        <v>0</v>
      </c>
      <c r="BS9" s="27">
        <f t="shared" ref="BS9:BS15" si="21">AN1</f>
        <v>46335</v>
      </c>
      <c r="BT9" s="82">
        <f>VLOOKUP(BS9, 休日取得計画実績表!$B$15:$F$745,4,FALSE)</f>
        <v>0</v>
      </c>
      <c r="BU9" s="27">
        <f t="shared" ref="BU9:BU15" si="22">AO1</f>
        <v>46342</v>
      </c>
      <c r="BV9" s="82">
        <f>VLOOKUP(BU9, 休日取得計画実績表!$B$15:$F$745,4,FALSE)</f>
        <v>0</v>
      </c>
      <c r="BW9" s="27">
        <f t="shared" ref="BW9:BW15" si="23">AP1</f>
        <v>46349</v>
      </c>
      <c r="BX9" s="82">
        <f>VLOOKUP(BW9, 休日取得計画実績表!$B$15:$F$745,4,FALSE)</f>
        <v>0</v>
      </c>
      <c r="BY9" s="27">
        <f t="shared" ref="BY9:BY15" si="24">AQ1</f>
        <v>46356</v>
      </c>
      <c r="BZ9" s="82">
        <f>VLOOKUP(BY9, 休日取得計画実績表!$B$15:$F$745,4,FALSE)</f>
        <v>0</v>
      </c>
      <c r="CA9" s="27">
        <f t="shared" ref="CA9:CA15" si="25">AR1</f>
        <v>46363</v>
      </c>
      <c r="CB9" s="82">
        <f>VLOOKUP(CA9, 休日取得計画実績表!$B$15:$F$745,4,FALSE)</f>
        <v>0</v>
      </c>
      <c r="CC9" s="27">
        <f t="shared" ref="CC9:CC15" si="26">AS1</f>
        <v>46370</v>
      </c>
      <c r="CD9" s="82">
        <f>VLOOKUP(CC9, 休日取得計画実績表!$B$15:$F$745,4,FALSE)</f>
        <v>0</v>
      </c>
      <c r="CE9" s="27">
        <f t="shared" ref="CE9:CE15" si="27">AT1</f>
        <v>46377</v>
      </c>
      <c r="CF9" s="82">
        <f>VLOOKUP(CE9, 休日取得計画実績表!$B$15:$F$745,4,FALSE)</f>
        <v>0</v>
      </c>
      <c r="CG9" s="27">
        <f t="shared" ref="CG9:CG15" si="28">AU1</f>
        <v>46384</v>
      </c>
      <c r="CH9" s="82">
        <f>VLOOKUP(CG9, 休日取得計画実績表!$B$15:$F$745,4,FALSE)</f>
        <v>0</v>
      </c>
      <c r="CI9" s="27">
        <f t="shared" ref="CI9:CI15" si="29">AV1</f>
        <v>46391</v>
      </c>
      <c r="CJ9" s="82">
        <f>VLOOKUP(CI9, 休日取得計画実績表!$B$15:$F$745,4,FALSE)</f>
        <v>0</v>
      </c>
      <c r="CK9" s="27">
        <f t="shared" ref="CK9:CK15" si="30">AW1</f>
        <v>46398</v>
      </c>
      <c r="CL9" s="82">
        <f>VLOOKUP(CK9, 休日取得計画実績表!$B$15:$F$745,4,FALSE)</f>
        <v>0</v>
      </c>
      <c r="CM9" s="27">
        <f t="shared" ref="CM9:CM15" si="31">AX1</f>
        <v>46405</v>
      </c>
      <c r="CN9" s="82">
        <f>VLOOKUP(CM9, 休日取得計画実績表!$B$15:$F$745,4,FALSE)</f>
        <v>0</v>
      </c>
      <c r="CO9" s="27">
        <f t="shared" ref="CO9:CO15" si="32">AY1</f>
        <v>46412</v>
      </c>
      <c r="CP9" s="82">
        <f>VLOOKUP(CO9, 休日取得計画実績表!$B$15:$F$745,4,FALSE)</f>
        <v>0</v>
      </c>
      <c r="CQ9" s="27">
        <f t="shared" ref="CQ9:CQ15" si="33">AZ1</f>
        <v>46419</v>
      </c>
      <c r="CR9" s="82">
        <f>VLOOKUP(CQ9, 休日取得計画実績表!$B$15:$F$745,4,FALSE)</f>
        <v>0</v>
      </c>
      <c r="CS9" s="27">
        <f t="shared" ref="CS9:CS15" si="34">BA1</f>
        <v>46426</v>
      </c>
      <c r="CT9" s="82">
        <f>VLOOKUP(CS9, 休日取得計画実績表!$B$15:$F$745,4,FALSE)</f>
        <v>0</v>
      </c>
      <c r="CU9" s="27">
        <f t="shared" ref="CU9:CU15" si="35">BB1</f>
        <v>46433</v>
      </c>
      <c r="CV9" s="82">
        <f>VLOOKUP(CU9, 休日取得計画実績表!$B$15:$F$745,4,FALSE)</f>
        <v>0</v>
      </c>
      <c r="CW9" s="27">
        <f t="shared" ref="CW9:CW15" si="36">BC1</f>
        <v>46440</v>
      </c>
      <c r="CX9" s="82">
        <f>VLOOKUP(CW9, 休日取得計画実績表!$B$15:$F$745,4,FALSE)</f>
        <v>0</v>
      </c>
      <c r="CY9" s="27">
        <f t="shared" ref="CY9:CY15" si="37">BD1</f>
        <v>46447</v>
      </c>
      <c r="CZ9" s="82">
        <f>VLOOKUP(CY9, 休日取得計画実績表!$B$15:$F$745,4,FALSE)</f>
        <v>0</v>
      </c>
      <c r="DA9" s="27">
        <f t="shared" ref="DA9:DA15" si="38">BE1</f>
        <v>46454</v>
      </c>
      <c r="DB9" s="82">
        <f>VLOOKUP(DA9, 休日取得計画実績表!$B$15:$F$745,4,FALSE)</f>
        <v>0</v>
      </c>
      <c r="DC9" s="27">
        <f t="shared" ref="DC9:DC15" si="39">BF1</f>
        <v>46461</v>
      </c>
      <c r="DD9" s="82">
        <f>VLOOKUP(DC9, 休日取得計画実績表!$B$15:$F$745,4,FALSE)</f>
        <v>0</v>
      </c>
      <c r="DE9" s="27">
        <f t="shared" ref="DE9:DE15" si="40">BG1</f>
        <v>46468</v>
      </c>
      <c r="DF9" s="82">
        <f>VLOOKUP(DE9, 休日取得計画実績表!$B$15:$F$745,4,FALSE)</f>
        <v>0</v>
      </c>
      <c r="DG9" s="27">
        <f t="shared" ref="DG9:DG15" si="41">BH1</f>
        <v>46475</v>
      </c>
      <c r="DH9" s="82">
        <f>VLOOKUP(DG9, 休日取得計画実績表!$B$15:$F$745,4,FALSE)</f>
        <v>0</v>
      </c>
      <c r="DI9" s="27">
        <f t="shared" ref="DI9:DI15" si="42">BI1</f>
        <v>46482</v>
      </c>
      <c r="DJ9" s="82">
        <f>VLOOKUP(DI9, 休日取得計画実績表!$B$15:$F$745,4,FALSE)</f>
        <v>0</v>
      </c>
      <c r="DK9" s="27">
        <f t="shared" ref="DK9:DK15" si="43">BJ1</f>
        <v>46489</v>
      </c>
      <c r="DL9" s="82">
        <f>VLOOKUP(DK9, 休日取得計画実績表!$B$15:$F$745,4,FALSE)</f>
        <v>0</v>
      </c>
      <c r="DM9" s="27">
        <f t="shared" ref="DM9:DM15" si="44">BK1</f>
        <v>46496</v>
      </c>
      <c r="DN9" s="82">
        <f>VLOOKUP(DM9, 休日取得計画実績表!$B$15:$F$745,4,FALSE)</f>
        <v>0</v>
      </c>
      <c r="DO9" s="27">
        <f t="shared" ref="DO9:DO15" si="45">BL1</f>
        <v>46503</v>
      </c>
      <c r="DP9" s="82">
        <f>VLOOKUP(DO9, 休日取得計画実績表!$B$15:$F$745,4,FALSE)</f>
        <v>0</v>
      </c>
      <c r="DQ9" s="27">
        <f t="shared" ref="DQ9:DQ15" si="46">BM1</f>
        <v>46510</v>
      </c>
      <c r="DR9" s="82">
        <f>VLOOKUP(DQ9, 休日取得計画実績表!$B$15:$F$745,4,FALSE)</f>
        <v>0</v>
      </c>
      <c r="DS9" s="27">
        <f t="shared" ref="DS9:DS15" si="47">BN1</f>
        <v>46517</v>
      </c>
      <c r="DT9" s="82">
        <f>VLOOKUP(DS9, 休日取得計画実績表!$B$15:$F$745,4,FALSE)</f>
        <v>0</v>
      </c>
      <c r="DU9" s="27">
        <f t="shared" ref="DU9:DU15" si="48">BO1</f>
        <v>46524</v>
      </c>
      <c r="DV9" s="82">
        <f>VLOOKUP(DU9, 休日取得計画実績表!$B$15:$F$745,4,FALSE)</f>
        <v>0</v>
      </c>
      <c r="DW9" s="27">
        <f t="shared" ref="DW9:DW15" si="49">BP1</f>
        <v>46531</v>
      </c>
      <c r="DX9" s="82">
        <f>VLOOKUP(DW9, 休日取得計画実績表!$B$15:$F$745,4,FALSE)</f>
        <v>0</v>
      </c>
      <c r="DY9" s="27">
        <f t="shared" ref="DY9:DY15" si="50">BQ1</f>
        <v>46538</v>
      </c>
      <c r="DZ9" s="82">
        <f>VLOOKUP(DY9, 休日取得計画実績表!$B$15:$F$745,4,FALSE)</f>
        <v>0</v>
      </c>
      <c r="EA9" s="27">
        <f t="shared" ref="EA9:EA15" si="51">BR1</f>
        <v>46545</v>
      </c>
      <c r="EB9" s="82">
        <f>VLOOKUP(EA9, 休日取得計画実績表!$B$15:$F$745,4,FALSE)</f>
        <v>0</v>
      </c>
      <c r="EC9" s="27">
        <f t="shared" ref="EC9:EC15" si="52">BS1</f>
        <v>46552</v>
      </c>
      <c r="ED9" s="82">
        <f>VLOOKUP(EC9, 休日取得計画実績表!$B$15:$F$745,4,FALSE)</f>
        <v>0</v>
      </c>
      <c r="EE9" s="27">
        <f t="shared" ref="EE9:EE15" si="53">BT1</f>
        <v>46559</v>
      </c>
      <c r="EF9" s="82">
        <f>VLOOKUP(EE9, 休日取得計画実績表!$B$15:$F$745,4,FALSE)</f>
        <v>0</v>
      </c>
      <c r="EG9" s="27">
        <f t="shared" ref="EG9:EG15" si="54">BU1</f>
        <v>46566</v>
      </c>
      <c r="EH9" s="82">
        <f>VLOOKUP(EG9, 休日取得計画実績表!$B$15:$F$745,4,FALSE)</f>
        <v>0</v>
      </c>
      <c r="EI9" s="27">
        <f t="shared" ref="EI9:EI15" si="55">BV1</f>
        <v>46573</v>
      </c>
      <c r="EJ9" s="82">
        <f>VLOOKUP(EI9, 休日取得計画実績表!$B$15:$F$745,4,FALSE)</f>
        <v>0</v>
      </c>
      <c r="EK9" s="27">
        <f t="shared" ref="EK9:EK15" si="56">BW1</f>
        <v>46580</v>
      </c>
      <c r="EL9" s="82">
        <f>VLOOKUP(EK9, 休日取得計画実績表!$B$15:$F$745,4,FALSE)</f>
        <v>0</v>
      </c>
      <c r="EM9" s="27">
        <f t="shared" ref="EM9:EM15" si="57">BX1</f>
        <v>46587</v>
      </c>
      <c r="EN9" s="82">
        <f>VLOOKUP(EM9, 休日取得計画実績表!$B$15:$F$745,4,FALSE)</f>
        <v>0</v>
      </c>
      <c r="EO9" s="27">
        <f t="shared" ref="EO9:EO15" si="58">BY1</f>
        <v>46594</v>
      </c>
      <c r="EP9" s="82">
        <f>VLOOKUP(EO9, 休日取得計画実績表!$B$15:$F$745,4,FALSE)</f>
        <v>0</v>
      </c>
      <c r="EQ9" s="27">
        <f t="shared" ref="EQ9:EQ15" si="59">BZ1</f>
        <v>46601</v>
      </c>
      <c r="ER9" s="82">
        <f>VLOOKUP(EQ9, 休日取得計画実績表!$B$15:$F$745,4,FALSE)</f>
        <v>0</v>
      </c>
      <c r="ES9" s="27">
        <f t="shared" ref="ES9:ES15" si="60">CA1</f>
        <v>46608</v>
      </c>
      <c r="ET9" s="82">
        <f>VLOOKUP(ES9, 休日取得計画実績表!$B$15:$F$745,4,FALSE)</f>
        <v>0</v>
      </c>
      <c r="EU9" s="27">
        <f t="shared" ref="EU9:EU15" si="61">CB1</f>
        <v>46615</v>
      </c>
      <c r="EV9" s="82" t="str">
        <f>VLOOKUP(EU9, 休日取得計画実績表!$B$15:$F$745,4,FALSE)</f>
        <v>夏季休暇</v>
      </c>
      <c r="EW9" s="27">
        <f t="shared" ref="EW9:EW15" si="62">CC1</f>
        <v>46622</v>
      </c>
      <c r="EX9" s="82">
        <f>VLOOKUP(EW9, 休日取得計画実績表!$B$15:$F$745,4,FALSE)</f>
        <v>0</v>
      </c>
      <c r="EY9" s="27">
        <f t="shared" ref="EY9:EY15" si="63">CD1</f>
        <v>46629</v>
      </c>
      <c r="EZ9" s="82">
        <f>VLOOKUP(EY9, 休日取得計画実績表!$B$15:$F$745,4,FALSE)</f>
        <v>0</v>
      </c>
      <c r="FA9" s="27">
        <f t="shared" ref="FA9:FA15" si="64">CE1</f>
        <v>46636</v>
      </c>
      <c r="FB9" s="82">
        <f>VLOOKUP(FA9, 休日取得計画実績表!$B$15:$F$745,4,FALSE)</f>
        <v>0</v>
      </c>
      <c r="FC9" s="27">
        <f t="shared" ref="FC9:FC15" si="65">CF1</f>
        <v>46643</v>
      </c>
      <c r="FD9" s="82">
        <f>VLOOKUP(FC9, 休日取得計画実績表!$B$15:$F$745,4,FALSE)</f>
        <v>0</v>
      </c>
      <c r="FE9" s="27">
        <f t="shared" ref="FE9:FE15" si="66">CG1</f>
        <v>46650</v>
      </c>
      <c r="FF9" s="82">
        <f>VLOOKUP(FE9, 休日取得計画実績表!$B$15:$F$745,4,FALSE)</f>
        <v>0</v>
      </c>
      <c r="FG9" s="27">
        <f t="shared" ref="FG9:FG15" si="67">CH1</f>
        <v>46657</v>
      </c>
      <c r="FH9" s="82">
        <f>VLOOKUP(FG9, 休日取得計画実績表!$B$15:$F$745,4,FALSE)</f>
        <v>0</v>
      </c>
      <c r="FI9" s="27">
        <f t="shared" ref="FI9:FI15" si="68">CI1</f>
        <v>46664</v>
      </c>
      <c r="FJ9" s="82">
        <f>VLOOKUP(FI9, 休日取得計画実績表!$B$15:$F$745,4,FALSE)</f>
        <v>0</v>
      </c>
      <c r="FK9" s="27">
        <f t="shared" ref="FK9:FK15" si="69">CJ1</f>
        <v>46671</v>
      </c>
      <c r="FL9" s="82">
        <f>VLOOKUP(FK9, 休日取得計画実績表!$B$15:$F$745,4,FALSE)</f>
        <v>0</v>
      </c>
      <c r="FM9" s="27">
        <f t="shared" ref="FM9:FM15" si="70">CK1</f>
        <v>46678</v>
      </c>
      <c r="FN9" s="82">
        <f>VLOOKUP(FM9, 休日取得計画実績表!$B$15:$F$745,4,FALSE)</f>
        <v>0</v>
      </c>
      <c r="FO9" s="27">
        <f t="shared" ref="FO9:FO15" si="71">CL1</f>
        <v>46685</v>
      </c>
      <c r="FP9" s="82">
        <f>VLOOKUP(FO9, 休日取得計画実績表!$B$15:$F$745,4,FALSE)</f>
        <v>0</v>
      </c>
      <c r="FQ9" s="27">
        <f t="shared" ref="FQ9:FQ15" si="72">CM1</f>
        <v>46692</v>
      </c>
      <c r="FR9" s="82">
        <f>VLOOKUP(FQ9, 休日取得計画実績表!$B$15:$F$745,4,FALSE)</f>
        <v>0</v>
      </c>
      <c r="FS9" s="27">
        <f t="shared" ref="FS9:FS15" si="73">CN1</f>
        <v>46699</v>
      </c>
      <c r="FT9" s="82">
        <f>VLOOKUP(FS9, 休日取得計画実績表!$B$15:$F$745,4,FALSE)</f>
        <v>0</v>
      </c>
      <c r="FU9" s="27">
        <f t="shared" ref="FU9:FU15" si="74">CO1</f>
        <v>46706</v>
      </c>
      <c r="FV9" s="82">
        <f>VLOOKUP(FU9, 休日取得計画実績表!$B$15:$F$745,4,FALSE)</f>
        <v>0</v>
      </c>
      <c r="FW9" s="27">
        <f t="shared" ref="FW9:FW15" si="75">CP1</f>
        <v>46713</v>
      </c>
      <c r="FX9" s="82">
        <f>VLOOKUP(FW9, 休日取得計画実績表!$B$15:$F$745,4,FALSE)</f>
        <v>0</v>
      </c>
      <c r="FY9" s="27">
        <f t="shared" ref="FY9:FY15" si="76">CQ1</f>
        <v>46720</v>
      </c>
      <c r="FZ9" s="82">
        <f>VLOOKUP(FY9, 休日取得計画実績表!$B$15:$F$745,4,FALSE)</f>
        <v>0</v>
      </c>
      <c r="GA9" s="27">
        <f t="shared" ref="GA9:GA15" si="77">CR1</f>
        <v>46727</v>
      </c>
      <c r="GB9" s="82">
        <f>VLOOKUP(GA9, 休日取得計画実績表!$B$15:$F$745,4,FALSE)</f>
        <v>0</v>
      </c>
      <c r="GC9" s="27">
        <f t="shared" ref="GC9:GC15" si="78">CS1</f>
        <v>46734</v>
      </c>
      <c r="GD9" s="82">
        <f>VLOOKUP(GC9, 休日取得計画実績表!$B$15:$F$745,4,FALSE)</f>
        <v>0</v>
      </c>
      <c r="GE9" s="27">
        <f t="shared" ref="GE9:GE15" si="79">CT1</f>
        <v>46741</v>
      </c>
      <c r="GF9" s="82">
        <f>VLOOKUP(GE9, 休日取得計画実績表!$B$15:$F$745,4,FALSE)</f>
        <v>0</v>
      </c>
      <c r="GG9" s="27">
        <f t="shared" ref="GG9:GG15" si="80">CU1</f>
        <v>46748</v>
      </c>
      <c r="GH9" s="82">
        <f>VLOOKUP(GG9, 休日取得計画実績表!$B$15:$F$745,4,FALSE)</f>
        <v>0</v>
      </c>
      <c r="GI9" s="27">
        <f t="shared" ref="GI9:GI15" si="81">CV1</f>
        <v>46755</v>
      </c>
      <c r="GJ9" s="82" t="str">
        <f>VLOOKUP(GI9, 休日取得計画実績表!$B$15:$F$745,4,FALSE)</f>
        <v>年末年始</v>
      </c>
      <c r="GK9" s="27">
        <f t="shared" ref="GK9:GK15" si="82">CW1</f>
        <v>46762</v>
      </c>
      <c r="GL9" s="82">
        <f>VLOOKUP(GK9, 休日取得計画実績表!$B$15:$F$745,4,FALSE)</f>
        <v>0</v>
      </c>
      <c r="GM9" s="27">
        <f t="shared" ref="GM9:GM15" si="83">CX1</f>
        <v>46769</v>
      </c>
      <c r="GN9" s="82">
        <f>VLOOKUP(GM9, 休日取得計画実績表!$B$15:$F$745,4,FALSE)</f>
        <v>0</v>
      </c>
      <c r="GO9" s="27">
        <f t="shared" ref="GO9:GO15" si="84">CY1</f>
        <v>46776</v>
      </c>
      <c r="GP9" s="82">
        <f>VLOOKUP(GO9, 休日取得計画実績表!$B$15:$F$745,4,FALSE)</f>
        <v>0</v>
      </c>
      <c r="GQ9" s="27">
        <f t="shared" ref="GQ9:GQ15" si="85">CZ1</f>
        <v>46783</v>
      </c>
      <c r="GR9" s="82">
        <f>VLOOKUP(GQ9, 休日取得計画実績表!$B$15:$F$745,4,FALSE)</f>
        <v>0</v>
      </c>
      <c r="GS9" s="27">
        <f t="shared" ref="GS9:GS15" si="86">DA1</f>
        <v>46790</v>
      </c>
      <c r="GT9" s="82">
        <f>VLOOKUP(GS9, 休日取得計画実績表!$B$15:$F$745,4,FALSE)</f>
        <v>0</v>
      </c>
      <c r="GU9" s="27">
        <f t="shared" ref="GU9:GU15" si="87">DB1</f>
        <v>46797</v>
      </c>
      <c r="GV9" s="82">
        <f>VLOOKUP(GU9, 休日取得計画実績表!$B$15:$F$745,4,FALSE)</f>
        <v>0</v>
      </c>
      <c r="GW9" s="27">
        <f t="shared" ref="GW9:GW15" si="88">DC1</f>
        <v>46804</v>
      </c>
      <c r="GX9" s="82">
        <f>VLOOKUP(GW9, 休日取得計画実績表!$B$15:$F$745,4,FALSE)</f>
        <v>0</v>
      </c>
      <c r="GY9" s="27">
        <f t="shared" ref="GY9:GY15" si="89">DD1</f>
        <v>46811</v>
      </c>
      <c r="GZ9" s="82">
        <f>VLOOKUP(GY9, 休日取得計画実績表!$B$15:$F$745,4,FALSE)</f>
        <v>0</v>
      </c>
      <c r="HA9" s="27">
        <f t="shared" ref="HA9:HA15" si="90">DE1</f>
        <v>46818</v>
      </c>
      <c r="HB9" s="82">
        <f>VLOOKUP(HA9, 休日取得計画実績表!$B$15:$F$745,4,FALSE)</f>
        <v>0</v>
      </c>
      <c r="HC9" s="27">
        <f t="shared" ref="HC9:HC15" si="91">DF1</f>
        <v>46825</v>
      </c>
      <c r="HD9" s="82">
        <f>VLOOKUP(HC9, 休日取得計画実績表!$B$15:$F$745,4,FALSE)</f>
        <v>0</v>
      </c>
      <c r="HE9" s="27">
        <f t="shared" ref="HE9:HE15" si="92">DG1</f>
        <v>46832</v>
      </c>
      <c r="HF9" s="82">
        <f>VLOOKUP(HE9, 休日取得計画実績表!$B$15:$F$745,4,FALSE)</f>
        <v>0</v>
      </c>
      <c r="HG9" s="27">
        <f t="shared" ref="HG9:HG15" si="93">DH1</f>
        <v>0</v>
      </c>
      <c r="HH9" s="83" t="e">
        <f>VLOOKUP(HG9, 休日取得計画実績表!$B$15:$F$745,4,FALSE)</f>
        <v>#N/A</v>
      </c>
    </row>
    <row r="10" spans="1:216" s="3" customFormat="1">
      <c r="C10" s="8" t="s">
        <v>4</v>
      </c>
      <c r="D10" s="11">
        <f>D9</f>
        <v>46114</v>
      </c>
      <c r="E10" s="12">
        <f>WEEKDAY(D10)</f>
        <v>5</v>
      </c>
      <c r="F10" s="57" t="str">
        <f>TEXT(E12,"aaa")</f>
        <v>月</v>
      </c>
      <c r="G10" s="29"/>
      <c r="H10" s="84" t="s">
        <v>6</v>
      </c>
      <c r="I10" s="30">
        <f t="shared" ref="I10:I15" si="94">I2</f>
        <v>46119</v>
      </c>
      <c r="J10" s="85" t="str">
        <f>VLOOKUP(I10,休日取得計画実績表!$B$15:$F$745,4,FALSE)</f>
        <v>工場製作</v>
      </c>
      <c r="K10" s="30">
        <f t="shared" ref="K10:K15" si="95">J2</f>
        <v>46126</v>
      </c>
      <c r="L10" s="85" t="str">
        <f>VLOOKUP(K10,休日取得計画実績表!$B$15:$F$745,4,FALSE)</f>
        <v>工場製作</v>
      </c>
      <c r="M10" s="30">
        <f t="shared" ref="M10:M15" si="96">K2</f>
        <v>46133</v>
      </c>
      <c r="N10" s="85" t="str">
        <f>VLOOKUP(M10, 休日取得計画実績表!$B$15:$F$745,4,FALSE)</f>
        <v>工場製作</v>
      </c>
      <c r="O10" s="30">
        <f t="shared" ref="O10:O15" si="97">L2</f>
        <v>46140</v>
      </c>
      <c r="P10" s="85">
        <f>VLOOKUP(O10, 休日取得計画実績表!$B$15:$F$745,4,FALSE)</f>
        <v>0</v>
      </c>
      <c r="Q10" s="30">
        <f t="shared" ref="Q10:Q15" si="98">M2</f>
        <v>46147</v>
      </c>
      <c r="R10" s="85">
        <f>VLOOKUP(Q10, 休日取得計画実績表!$B$15:$F$745,4,FALSE)</f>
        <v>0</v>
      </c>
      <c r="S10" s="30">
        <f t="shared" ref="S10:S15" si="99">N2</f>
        <v>46154</v>
      </c>
      <c r="T10" s="85">
        <f>VLOOKUP(S10, 休日取得計画実績表!$B$15:$F$745,4,FALSE)</f>
        <v>0</v>
      </c>
      <c r="U10" s="30">
        <f t="shared" ref="U10:U15" si="100">O2</f>
        <v>46161</v>
      </c>
      <c r="V10" s="85">
        <f>VLOOKUP(U10, 休日取得計画実績表!$B$15:$F$745,4,FALSE)</f>
        <v>0</v>
      </c>
      <c r="W10" s="30">
        <f t="shared" ref="W10:W15" si="101">P2</f>
        <v>46168</v>
      </c>
      <c r="X10" s="85">
        <f>VLOOKUP(W10, 休日取得計画実績表!$B$15:$F$745,4,FALSE)</f>
        <v>0</v>
      </c>
      <c r="Y10" s="30">
        <f t="shared" ref="Y10:Y15" si="102">Q2</f>
        <v>46175</v>
      </c>
      <c r="Z10" s="85">
        <f>VLOOKUP(Y10, 休日取得計画実績表!$B$15:$F$745,4,FALSE)</f>
        <v>0</v>
      </c>
      <c r="AA10" s="30">
        <f t="shared" ref="AA10:AA15" si="103">R2</f>
        <v>46182</v>
      </c>
      <c r="AB10" s="85">
        <f>VLOOKUP(AA10, 休日取得計画実績表!$B$15:$F$745,4,FALSE)</f>
        <v>0</v>
      </c>
      <c r="AC10" s="30">
        <f t="shared" si="0"/>
        <v>46189</v>
      </c>
      <c r="AD10" s="85">
        <f>VLOOKUP(AC10, 休日取得計画実績表!$B$15:$F$745,4,FALSE)</f>
        <v>0</v>
      </c>
      <c r="AE10" s="30">
        <f t="shared" si="1"/>
        <v>46196</v>
      </c>
      <c r="AF10" s="85">
        <f>VLOOKUP(AE10, 休日取得計画実績表!$B$15:$F$745,4,FALSE)</f>
        <v>0</v>
      </c>
      <c r="AG10" s="30">
        <f t="shared" si="2"/>
        <v>46203</v>
      </c>
      <c r="AH10" s="85">
        <f>VLOOKUP(AG10, 休日取得計画実績表!$B$15:$F$745,4,FALSE)</f>
        <v>0</v>
      </c>
      <c r="AI10" s="30">
        <f t="shared" si="3"/>
        <v>46210</v>
      </c>
      <c r="AJ10" s="85">
        <f>VLOOKUP(AI10, 休日取得計画実績表!$B$15:$F$745,4,FALSE)</f>
        <v>0</v>
      </c>
      <c r="AK10" s="30">
        <f t="shared" si="4"/>
        <v>46217</v>
      </c>
      <c r="AL10" s="85">
        <f>VLOOKUP(AK10, 休日取得計画実績表!$B$15:$F$745,4,FALSE)</f>
        <v>0</v>
      </c>
      <c r="AM10" s="30">
        <f t="shared" si="5"/>
        <v>46224</v>
      </c>
      <c r="AN10" s="85">
        <f>VLOOKUP(AM10, 休日取得計画実績表!$B$15:$F$745,4,FALSE)</f>
        <v>0</v>
      </c>
      <c r="AO10" s="30">
        <f t="shared" si="6"/>
        <v>46231</v>
      </c>
      <c r="AP10" s="85">
        <f>VLOOKUP(AO10, 休日取得計画実績表!$B$15:$F$745,4,FALSE)</f>
        <v>0</v>
      </c>
      <c r="AQ10" s="30">
        <f t="shared" si="7"/>
        <v>46238</v>
      </c>
      <c r="AR10" s="85">
        <f>VLOOKUP(AQ10, 休日取得計画実績表!$B$15:$F$745,4,FALSE)</f>
        <v>0</v>
      </c>
      <c r="AS10" s="30">
        <f t="shared" si="8"/>
        <v>46245</v>
      </c>
      <c r="AT10" s="85">
        <f>VLOOKUP(AS10, 休日取得計画実績表!$B$15:$F$745,4,FALSE)</f>
        <v>0</v>
      </c>
      <c r="AU10" s="30">
        <f t="shared" si="9"/>
        <v>46252</v>
      </c>
      <c r="AV10" s="85">
        <f>VLOOKUP(AU10, 休日取得計画実績表!$B$15:$F$745,4,FALSE)</f>
        <v>0</v>
      </c>
      <c r="AW10" s="30">
        <f t="shared" si="10"/>
        <v>46259</v>
      </c>
      <c r="AX10" s="85">
        <f>VLOOKUP(AW10, 休日取得計画実績表!$B$15:$F$745,4,FALSE)</f>
        <v>0</v>
      </c>
      <c r="AY10" s="30">
        <f t="shared" si="11"/>
        <v>46266</v>
      </c>
      <c r="AZ10" s="85">
        <f>VLOOKUP(AY10, 休日取得計画実績表!$B$15:$F$745,4,FALSE)</f>
        <v>0</v>
      </c>
      <c r="BA10" s="30">
        <f t="shared" si="12"/>
        <v>46273</v>
      </c>
      <c r="BB10" s="85">
        <f>VLOOKUP(BA10, 休日取得計画実績表!$B$15:$F$745,4,FALSE)</f>
        <v>0</v>
      </c>
      <c r="BC10" s="30">
        <f t="shared" si="13"/>
        <v>46280</v>
      </c>
      <c r="BD10" s="85">
        <f>VLOOKUP(BC10, 休日取得計画実績表!$B$15:$F$745,4,FALSE)</f>
        <v>0</v>
      </c>
      <c r="BE10" s="30">
        <f t="shared" si="14"/>
        <v>46287</v>
      </c>
      <c r="BF10" s="85">
        <f>VLOOKUP(BE10, 休日取得計画実績表!$B$15:$F$745,4,FALSE)</f>
        <v>0</v>
      </c>
      <c r="BG10" s="30">
        <f t="shared" si="15"/>
        <v>46294</v>
      </c>
      <c r="BH10" s="85">
        <f>VLOOKUP(BG10, 休日取得計画実績表!$B$15:$F$745,4,FALSE)</f>
        <v>0</v>
      </c>
      <c r="BI10" s="30">
        <f t="shared" si="16"/>
        <v>46301</v>
      </c>
      <c r="BJ10" s="85">
        <f>VLOOKUP(BI10, 休日取得計画実績表!$B$15:$F$745,4,FALSE)</f>
        <v>0</v>
      </c>
      <c r="BK10" s="30">
        <f t="shared" si="17"/>
        <v>46308</v>
      </c>
      <c r="BL10" s="85">
        <f>VLOOKUP(BK10, 休日取得計画実績表!$B$15:$F$745,4,FALSE)</f>
        <v>0</v>
      </c>
      <c r="BM10" s="30">
        <f t="shared" si="18"/>
        <v>46315</v>
      </c>
      <c r="BN10" s="85">
        <f>VLOOKUP(BM10, 休日取得計画実績表!$B$15:$F$745,4,FALSE)</f>
        <v>0</v>
      </c>
      <c r="BO10" s="30">
        <f t="shared" si="19"/>
        <v>46322</v>
      </c>
      <c r="BP10" s="85">
        <f>VLOOKUP(BO10, 休日取得計画実績表!$B$15:$F$745,4,FALSE)</f>
        <v>0</v>
      </c>
      <c r="BQ10" s="30">
        <f t="shared" si="20"/>
        <v>46329</v>
      </c>
      <c r="BR10" s="85">
        <f>VLOOKUP(BQ10, 休日取得計画実績表!$B$15:$F$745,4,FALSE)</f>
        <v>0</v>
      </c>
      <c r="BS10" s="30">
        <f t="shared" si="21"/>
        <v>46336</v>
      </c>
      <c r="BT10" s="85">
        <f>VLOOKUP(BS10, 休日取得計画実績表!$B$15:$F$745,4,FALSE)</f>
        <v>0</v>
      </c>
      <c r="BU10" s="30">
        <f t="shared" si="22"/>
        <v>46343</v>
      </c>
      <c r="BV10" s="85">
        <f>VLOOKUP(BU10, 休日取得計画実績表!$B$15:$F$745,4,FALSE)</f>
        <v>0</v>
      </c>
      <c r="BW10" s="30">
        <f t="shared" si="23"/>
        <v>46350</v>
      </c>
      <c r="BX10" s="85">
        <f>VLOOKUP(BW10, 休日取得計画実績表!$B$15:$F$745,4,FALSE)</f>
        <v>0</v>
      </c>
      <c r="BY10" s="30">
        <f t="shared" si="24"/>
        <v>46357</v>
      </c>
      <c r="BZ10" s="85">
        <f>VLOOKUP(BY10, 休日取得計画実績表!$B$15:$F$745,4,FALSE)</f>
        <v>0</v>
      </c>
      <c r="CA10" s="30">
        <f t="shared" si="25"/>
        <v>46364</v>
      </c>
      <c r="CB10" s="85">
        <f>VLOOKUP(CA10, 休日取得計画実績表!$B$15:$F$745,4,FALSE)</f>
        <v>0</v>
      </c>
      <c r="CC10" s="30">
        <f t="shared" si="26"/>
        <v>46371</v>
      </c>
      <c r="CD10" s="85">
        <f>VLOOKUP(CC10, 休日取得計画実績表!$B$15:$F$745,4,FALSE)</f>
        <v>0</v>
      </c>
      <c r="CE10" s="30">
        <f t="shared" si="27"/>
        <v>46378</v>
      </c>
      <c r="CF10" s="85">
        <f>VLOOKUP(CE10, 休日取得計画実績表!$B$15:$F$745,4,FALSE)</f>
        <v>0</v>
      </c>
      <c r="CG10" s="30">
        <f t="shared" si="28"/>
        <v>46385</v>
      </c>
      <c r="CH10" s="85" t="str">
        <f>VLOOKUP(CG10, 休日取得計画実績表!$B$15:$F$745,4,FALSE)</f>
        <v>年末年始</v>
      </c>
      <c r="CI10" s="30">
        <f t="shared" si="29"/>
        <v>46392</v>
      </c>
      <c r="CJ10" s="85">
        <f>VLOOKUP(CI10, 休日取得計画実績表!$B$15:$F$745,4,FALSE)</f>
        <v>0</v>
      </c>
      <c r="CK10" s="30">
        <f t="shared" si="30"/>
        <v>46399</v>
      </c>
      <c r="CL10" s="85">
        <f>VLOOKUP(CK10, 休日取得計画実績表!$B$15:$F$745,4,FALSE)</f>
        <v>0</v>
      </c>
      <c r="CM10" s="30">
        <f t="shared" si="31"/>
        <v>46406</v>
      </c>
      <c r="CN10" s="85">
        <f>VLOOKUP(CM10, 休日取得計画実績表!$B$15:$F$745,4,FALSE)</f>
        <v>0</v>
      </c>
      <c r="CO10" s="30">
        <f t="shared" si="32"/>
        <v>46413</v>
      </c>
      <c r="CP10" s="85">
        <f>VLOOKUP(CO10, 休日取得計画実績表!$B$15:$F$745,4,FALSE)</f>
        <v>0</v>
      </c>
      <c r="CQ10" s="30">
        <f t="shared" si="33"/>
        <v>46420</v>
      </c>
      <c r="CR10" s="85">
        <f>VLOOKUP(CQ10, 休日取得計画実績表!$B$15:$F$745,4,FALSE)</f>
        <v>0</v>
      </c>
      <c r="CS10" s="30">
        <f t="shared" si="34"/>
        <v>46427</v>
      </c>
      <c r="CT10" s="85">
        <f>VLOOKUP(CS10, 休日取得計画実績表!$B$15:$F$745,4,FALSE)</f>
        <v>0</v>
      </c>
      <c r="CU10" s="30">
        <f t="shared" si="35"/>
        <v>46434</v>
      </c>
      <c r="CV10" s="85">
        <f>VLOOKUP(CU10, 休日取得計画実績表!$B$15:$F$745,4,FALSE)</f>
        <v>0</v>
      </c>
      <c r="CW10" s="30">
        <f t="shared" si="36"/>
        <v>46441</v>
      </c>
      <c r="CX10" s="85">
        <f>VLOOKUP(CW10, 休日取得計画実績表!$B$15:$F$745,4,FALSE)</f>
        <v>0</v>
      </c>
      <c r="CY10" s="30">
        <f t="shared" si="37"/>
        <v>46448</v>
      </c>
      <c r="CZ10" s="85">
        <f>VLOOKUP(CY10, 休日取得計画実績表!$B$15:$F$745,4,FALSE)</f>
        <v>0</v>
      </c>
      <c r="DA10" s="30">
        <f t="shared" si="38"/>
        <v>46455</v>
      </c>
      <c r="DB10" s="85">
        <f>VLOOKUP(DA10, 休日取得計画実績表!$B$15:$F$745,4,FALSE)</f>
        <v>0</v>
      </c>
      <c r="DC10" s="30">
        <f t="shared" si="39"/>
        <v>46462</v>
      </c>
      <c r="DD10" s="85">
        <f>VLOOKUP(DC10, 休日取得計画実績表!$B$15:$F$745,4,FALSE)</f>
        <v>0</v>
      </c>
      <c r="DE10" s="30">
        <f t="shared" si="40"/>
        <v>46469</v>
      </c>
      <c r="DF10" s="85">
        <f>VLOOKUP(DE10, 休日取得計画実績表!$B$15:$F$745,4,FALSE)</f>
        <v>0</v>
      </c>
      <c r="DG10" s="30">
        <f t="shared" si="41"/>
        <v>46476</v>
      </c>
      <c r="DH10" s="85">
        <f>VLOOKUP(DG10, 休日取得計画実績表!$B$15:$F$745,4,FALSE)</f>
        <v>0</v>
      </c>
      <c r="DI10" s="30">
        <f t="shared" si="42"/>
        <v>46483</v>
      </c>
      <c r="DJ10" s="85">
        <f>VLOOKUP(DI10, 休日取得計画実績表!$B$15:$F$745,4,FALSE)</f>
        <v>0</v>
      </c>
      <c r="DK10" s="30">
        <f t="shared" si="43"/>
        <v>46490</v>
      </c>
      <c r="DL10" s="85">
        <f>VLOOKUP(DK10, 休日取得計画実績表!$B$15:$F$745,4,FALSE)</f>
        <v>0</v>
      </c>
      <c r="DM10" s="30">
        <f t="shared" si="44"/>
        <v>46497</v>
      </c>
      <c r="DN10" s="85">
        <f>VLOOKUP(DM10, 休日取得計画実績表!$B$15:$F$745,4,FALSE)</f>
        <v>0</v>
      </c>
      <c r="DO10" s="30">
        <f t="shared" si="45"/>
        <v>46504</v>
      </c>
      <c r="DP10" s="85">
        <f>VLOOKUP(DO10, 休日取得計画実績表!$B$15:$F$745,4,FALSE)</f>
        <v>0</v>
      </c>
      <c r="DQ10" s="30">
        <f t="shared" si="46"/>
        <v>46511</v>
      </c>
      <c r="DR10" s="85">
        <f>VLOOKUP(DQ10, 休日取得計画実績表!$B$15:$F$745,4,FALSE)</f>
        <v>0</v>
      </c>
      <c r="DS10" s="30">
        <f t="shared" si="47"/>
        <v>46518</v>
      </c>
      <c r="DT10" s="85">
        <f>VLOOKUP(DS10, 休日取得計画実績表!$B$15:$F$745,4,FALSE)</f>
        <v>0</v>
      </c>
      <c r="DU10" s="30">
        <f t="shared" si="48"/>
        <v>46525</v>
      </c>
      <c r="DV10" s="85">
        <f>VLOOKUP(DU10, 休日取得計画実績表!$B$15:$F$745,4,FALSE)</f>
        <v>0</v>
      </c>
      <c r="DW10" s="30">
        <f t="shared" si="49"/>
        <v>46532</v>
      </c>
      <c r="DX10" s="85">
        <f>VLOOKUP(DW10, 休日取得計画実績表!$B$15:$F$745,4,FALSE)</f>
        <v>0</v>
      </c>
      <c r="DY10" s="30">
        <f t="shared" si="50"/>
        <v>46539</v>
      </c>
      <c r="DZ10" s="85">
        <f>VLOOKUP(DY10, 休日取得計画実績表!$B$15:$F$745,4,FALSE)</f>
        <v>0</v>
      </c>
      <c r="EA10" s="30">
        <f t="shared" si="51"/>
        <v>46546</v>
      </c>
      <c r="EB10" s="85">
        <f>VLOOKUP(EA10, 休日取得計画実績表!$B$15:$F$745,4,FALSE)</f>
        <v>0</v>
      </c>
      <c r="EC10" s="30">
        <f t="shared" si="52"/>
        <v>46553</v>
      </c>
      <c r="ED10" s="85">
        <f>VLOOKUP(EC10, 休日取得計画実績表!$B$15:$F$745,4,FALSE)</f>
        <v>0</v>
      </c>
      <c r="EE10" s="30">
        <f t="shared" si="53"/>
        <v>46560</v>
      </c>
      <c r="EF10" s="85">
        <f>VLOOKUP(EE10, 休日取得計画実績表!$B$15:$F$745,4,FALSE)</f>
        <v>0</v>
      </c>
      <c r="EG10" s="30">
        <f t="shared" si="54"/>
        <v>46567</v>
      </c>
      <c r="EH10" s="85">
        <f>VLOOKUP(EG10, 休日取得計画実績表!$B$15:$F$745,4,FALSE)</f>
        <v>0</v>
      </c>
      <c r="EI10" s="30">
        <f t="shared" si="55"/>
        <v>46574</v>
      </c>
      <c r="EJ10" s="85">
        <f>VLOOKUP(EI10, 休日取得計画実績表!$B$15:$F$745,4,FALSE)</f>
        <v>0</v>
      </c>
      <c r="EK10" s="30">
        <f t="shared" si="56"/>
        <v>46581</v>
      </c>
      <c r="EL10" s="85">
        <f>VLOOKUP(EK10, 休日取得計画実績表!$B$15:$F$745,4,FALSE)</f>
        <v>0</v>
      </c>
      <c r="EM10" s="30">
        <f t="shared" si="57"/>
        <v>46588</v>
      </c>
      <c r="EN10" s="85">
        <f>VLOOKUP(EM10, 休日取得計画実績表!$B$15:$F$745,4,FALSE)</f>
        <v>0</v>
      </c>
      <c r="EO10" s="30">
        <f t="shared" si="58"/>
        <v>46595</v>
      </c>
      <c r="EP10" s="85">
        <f>VLOOKUP(EO10, 休日取得計画実績表!$B$15:$F$745,4,FALSE)</f>
        <v>0</v>
      </c>
      <c r="EQ10" s="30">
        <f t="shared" si="59"/>
        <v>46602</v>
      </c>
      <c r="ER10" s="85">
        <f>VLOOKUP(EQ10, 休日取得計画実績表!$B$15:$F$745,4,FALSE)</f>
        <v>0</v>
      </c>
      <c r="ES10" s="30">
        <f t="shared" si="60"/>
        <v>46609</v>
      </c>
      <c r="ET10" s="85">
        <f>VLOOKUP(ES10, 休日取得計画実績表!$B$15:$F$745,4,FALSE)</f>
        <v>0</v>
      </c>
      <c r="EU10" s="30">
        <f t="shared" si="61"/>
        <v>46616</v>
      </c>
      <c r="EV10" s="85" t="str">
        <f>VLOOKUP(EU10, 休日取得計画実績表!$B$15:$F$745,4,FALSE)</f>
        <v>夏季休暇</v>
      </c>
      <c r="EW10" s="30">
        <f t="shared" si="62"/>
        <v>46623</v>
      </c>
      <c r="EX10" s="85">
        <f>VLOOKUP(EW10, 休日取得計画実績表!$B$15:$F$745,4,FALSE)</f>
        <v>0</v>
      </c>
      <c r="EY10" s="30">
        <f t="shared" si="63"/>
        <v>46630</v>
      </c>
      <c r="EZ10" s="85">
        <f>VLOOKUP(EY10, 休日取得計画実績表!$B$15:$F$745,4,FALSE)</f>
        <v>0</v>
      </c>
      <c r="FA10" s="30">
        <f t="shared" si="64"/>
        <v>46637</v>
      </c>
      <c r="FB10" s="85">
        <f>VLOOKUP(FA10, 休日取得計画実績表!$B$15:$F$745,4,FALSE)</f>
        <v>0</v>
      </c>
      <c r="FC10" s="30">
        <f t="shared" si="65"/>
        <v>46644</v>
      </c>
      <c r="FD10" s="85">
        <f>VLOOKUP(FC10, 休日取得計画実績表!$B$15:$F$745,4,FALSE)</f>
        <v>0</v>
      </c>
      <c r="FE10" s="30">
        <f t="shared" si="66"/>
        <v>46651</v>
      </c>
      <c r="FF10" s="85">
        <f>VLOOKUP(FE10, 休日取得計画実績表!$B$15:$F$745,4,FALSE)</f>
        <v>0</v>
      </c>
      <c r="FG10" s="30">
        <f t="shared" si="67"/>
        <v>46658</v>
      </c>
      <c r="FH10" s="85">
        <f>VLOOKUP(FG10, 休日取得計画実績表!$B$15:$F$745,4,FALSE)</f>
        <v>0</v>
      </c>
      <c r="FI10" s="30">
        <f t="shared" si="68"/>
        <v>46665</v>
      </c>
      <c r="FJ10" s="85">
        <f>VLOOKUP(FI10, 休日取得計画実績表!$B$15:$F$745,4,FALSE)</f>
        <v>0</v>
      </c>
      <c r="FK10" s="30">
        <f t="shared" si="69"/>
        <v>46672</v>
      </c>
      <c r="FL10" s="85">
        <f>VLOOKUP(FK10, 休日取得計画実績表!$B$15:$F$745,4,FALSE)</f>
        <v>0</v>
      </c>
      <c r="FM10" s="30">
        <f t="shared" si="70"/>
        <v>46679</v>
      </c>
      <c r="FN10" s="85">
        <f>VLOOKUP(FM10, 休日取得計画実績表!$B$15:$F$745,4,FALSE)</f>
        <v>0</v>
      </c>
      <c r="FO10" s="30">
        <f t="shared" si="71"/>
        <v>46686</v>
      </c>
      <c r="FP10" s="85">
        <f>VLOOKUP(FO10, 休日取得計画実績表!$B$15:$F$745,4,FALSE)</f>
        <v>0</v>
      </c>
      <c r="FQ10" s="30">
        <f t="shared" si="72"/>
        <v>46693</v>
      </c>
      <c r="FR10" s="85">
        <f>VLOOKUP(FQ10, 休日取得計画実績表!$B$15:$F$745,4,FALSE)</f>
        <v>0</v>
      </c>
      <c r="FS10" s="30">
        <f t="shared" si="73"/>
        <v>46700</v>
      </c>
      <c r="FT10" s="85">
        <f>VLOOKUP(FS10, 休日取得計画実績表!$B$15:$F$745,4,FALSE)</f>
        <v>0</v>
      </c>
      <c r="FU10" s="30">
        <f t="shared" si="74"/>
        <v>46707</v>
      </c>
      <c r="FV10" s="85">
        <f>VLOOKUP(FU10, 休日取得計画実績表!$B$15:$F$745,4,FALSE)</f>
        <v>0</v>
      </c>
      <c r="FW10" s="30">
        <f t="shared" si="75"/>
        <v>46714</v>
      </c>
      <c r="FX10" s="85">
        <f>VLOOKUP(FW10, 休日取得計画実績表!$B$15:$F$745,4,FALSE)</f>
        <v>0</v>
      </c>
      <c r="FY10" s="30">
        <f t="shared" si="76"/>
        <v>46721</v>
      </c>
      <c r="FZ10" s="85">
        <f>VLOOKUP(FY10, 休日取得計画実績表!$B$15:$F$745,4,FALSE)</f>
        <v>0</v>
      </c>
      <c r="GA10" s="30">
        <f t="shared" si="77"/>
        <v>46728</v>
      </c>
      <c r="GB10" s="85">
        <f>VLOOKUP(GA10, 休日取得計画実績表!$B$15:$F$745,4,FALSE)</f>
        <v>0</v>
      </c>
      <c r="GC10" s="30">
        <f t="shared" si="78"/>
        <v>46735</v>
      </c>
      <c r="GD10" s="85">
        <f>VLOOKUP(GC10, 休日取得計画実績表!$B$15:$F$745,4,FALSE)</f>
        <v>0</v>
      </c>
      <c r="GE10" s="30">
        <f t="shared" si="79"/>
        <v>46742</v>
      </c>
      <c r="GF10" s="85">
        <f>VLOOKUP(GE10, 休日取得計画実績表!$B$15:$F$745,4,FALSE)</f>
        <v>0</v>
      </c>
      <c r="GG10" s="30">
        <f t="shared" si="80"/>
        <v>46749</v>
      </c>
      <c r="GH10" s="85">
        <f>VLOOKUP(GG10, 休日取得計画実績表!$B$15:$F$745,4,FALSE)</f>
        <v>0</v>
      </c>
      <c r="GI10" s="30">
        <f t="shared" si="81"/>
        <v>46756</v>
      </c>
      <c r="GJ10" s="85">
        <f>VLOOKUP(GI10, 休日取得計画実績表!$B$15:$F$745,4,FALSE)</f>
        <v>0</v>
      </c>
      <c r="GK10" s="30">
        <f t="shared" si="82"/>
        <v>46763</v>
      </c>
      <c r="GL10" s="85">
        <f>VLOOKUP(GK10, 休日取得計画実績表!$B$15:$F$745,4,FALSE)</f>
        <v>0</v>
      </c>
      <c r="GM10" s="30">
        <f t="shared" si="83"/>
        <v>46770</v>
      </c>
      <c r="GN10" s="85">
        <f>VLOOKUP(GM10, 休日取得計画実績表!$B$15:$F$745,4,FALSE)</f>
        <v>0</v>
      </c>
      <c r="GO10" s="30">
        <f t="shared" si="84"/>
        <v>46777</v>
      </c>
      <c r="GP10" s="85">
        <f>VLOOKUP(GO10, 休日取得計画実績表!$B$15:$F$745,4,FALSE)</f>
        <v>0</v>
      </c>
      <c r="GQ10" s="30">
        <f t="shared" si="85"/>
        <v>46784</v>
      </c>
      <c r="GR10" s="85">
        <f>VLOOKUP(GQ10, 休日取得計画実績表!$B$15:$F$745,4,FALSE)</f>
        <v>0</v>
      </c>
      <c r="GS10" s="30">
        <f t="shared" si="86"/>
        <v>46791</v>
      </c>
      <c r="GT10" s="85">
        <f>VLOOKUP(GS10, 休日取得計画実績表!$B$15:$F$745,4,FALSE)</f>
        <v>0</v>
      </c>
      <c r="GU10" s="30">
        <f t="shared" si="87"/>
        <v>46798</v>
      </c>
      <c r="GV10" s="85">
        <f>VLOOKUP(GU10, 休日取得計画実績表!$B$15:$F$745,4,FALSE)</f>
        <v>0</v>
      </c>
      <c r="GW10" s="30">
        <f t="shared" si="88"/>
        <v>46805</v>
      </c>
      <c r="GX10" s="85">
        <f>VLOOKUP(GW10, 休日取得計画実績表!$B$15:$F$745,4,FALSE)</f>
        <v>0</v>
      </c>
      <c r="GY10" s="30">
        <f t="shared" si="89"/>
        <v>46812</v>
      </c>
      <c r="GZ10" s="85">
        <f>VLOOKUP(GY10, 休日取得計画実績表!$B$15:$F$745,4,FALSE)</f>
        <v>0</v>
      </c>
      <c r="HA10" s="30">
        <f t="shared" si="90"/>
        <v>46819</v>
      </c>
      <c r="HB10" s="85">
        <f>VLOOKUP(HA10, 休日取得計画実績表!$B$15:$F$745,4,FALSE)</f>
        <v>0</v>
      </c>
      <c r="HC10" s="30">
        <f t="shared" si="91"/>
        <v>46826</v>
      </c>
      <c r="HD10" s="85">
        <f>VLOOKUP(HC10, 休日取得計画実績表!$B$15:$F$745,4,FALSE)</f>
        <v>0</v>
      </c>
      <c r="HE10" s="30">
        <f t="shared" si="92"/>
        <v>46833</v>
      </c>
      <c r="HF10" s="85">
        <f>VLOOKUP(HE10, 休日取得計画実績表!$B$15:$F$745,4,FALSE)</f>
        <v>0</v>
      </c>
      <c r="HG10" s="30">
        <f t="shared" si="93"/>
        <v>0</v>
      </c>
      <c r="HH10" s="63" t="e">
        <f>VLOOKUP(HG10, 休日取得計画実績表!$B$15:$F$745,4,FALSE)</f>
        <v>#N/A</v>
      </c>
    </row>
    <row r="11" spans="1:216" s="3" customFormat="1">
      <c r="C11" s="8" t="s">
        <v>15</v>
      </c>
      <c r="D11" s="12">
        <f>E10</f>
        <v>5</v>
      </c>
      <c r="E11" s="12"/>
      <c r="F11" s="57"/>
      <c r="G11" s="29"/>
      <c r="H11" s="84" t="s">
        <v>7</v>
      </c>
      <c r="I11" s="30">
        <f t="shared" si="94"/>
        <v>46120</v>
      </c>
      <c r="J11" s="85" t="str">
        <f>VLOOKUP(I11,休日取得計画実績表!$B$15:$F$745,4,FALSE)</f>
        <v>工場製作</v>
      </c>
      <c r="K11" s="30">
        <f t="shared" si="95"/>
        <v>46127</v>
      </c>
      <c r="L11" s="85" t="str">
        <f>VLOOKUP(K11,休日取得計画実績表!$B$15:$F$745,4,FALSE)</f>
        <v>工場製作</v>
      </c>
      <c r="M11" s="30">
        <f t="shared" si="96"/>
        <v>46134</v>
      </c>
      <c r="N11" s="85" t="str">
        <f>VLOOKUP(M11, 休日取得計画実績表!$B$15:$F$745,4,FALSE)</f>
        <v>工場製作</v>
      </c>
      <c r="O11" s="30">
        <f t="shared" si="97"/>
        <v>46141</v>
      </c>
      <c r="P11" s="85">
        <f>VLOOKUP(O11, 休日取得計画実績表!$B$15:$F$745,4,FALSE)</f>
        <v>0</v>
      </c>
      <c r="Q11" s="30">
        <f t="shared" si="98"/>
        <v>46148</v>
      </c>
      <c r="R11" s="85">
        <f>VLOOKUP(Q11, 休日取得計画実績表!$B$15:$F$745,4,FALSE)</f>
        <v>0</v>
      </c>
      <c r="S11" s="30">
        <f t="shared" si="99"/>
        <v>46155</v>
      </c>
      <c r="T11" s="85">
        <f>VLOOKUP(S11, 休日取得計画実績表!$B$15:$F$745,4,FALSE)</f>
        <v>0</v>
      </c>
      <c r="U11" s="30">
        <f t="shared" si="100"/>
        <v>46162</v>
      </c>
      <c r="V11" s="85">
        <f>VLOOKUP(U11, 休日取得計画実績表!$B$15:$F$745,4,FALSE)</f>
        <v>0</v>
      </c>
      <c r="W11" s="30">
        <f t="shared" si="101"/>
        <v>46169</v>
      </c>
      <c r="X11" s="85">
        <f>VLOOKUP(W11, 休日取得計画実績表!$B$15:$F$745,4,FALSE)</f>
        <v>0</v>
      </c>
      <c r="Y11" s="30">
        <f t="shared" si="102"/>
        <v>46176</v>
      </c>
      <c r="Z11" s="85">
        <f>VLOOKUP(Y11, 休日取得計画実績表!$B$15:$F$745,4,FALSE)</f>
        <v>0</v>
      </c>
      <c r="AA11" s="30">
        <f t="shared" si="103"/>
        <v>46183</v>
      </c>
      <c r="AB11" s="85">
        <f>VLOOKUP(AA11, 休日取得計画実績表!$B$15:$F$745,4,FALSE)</f>
        <v>0</v>
      </c>
      <c r="AC11" s="30">
        <f t="shared" si="0"/>
        <v>46190</v>
      </c>
      <c r="AD11" s="85">
        <f>VLOOKUP(AC11, 休日取得計画実績表!$B$15:$F$745,4,FALSE)</f>
        <v>0</v>
      </c>
      <c r="AE11" s="30">
        <f t="shared" si="1"/>
        <v>46197</v>
      </c>
      <c r="AF11" s="85" t="str">
        <f>VLOOKUP(AE11, 休日取得計画実績表!$B$15:$F$745,4,FALSE)</f>
        <v>災害その他</v>
      </c>
      <c r="AG11" s="30">
        <f t="shared" si="2"/>
        <v>46204</v>
      </c>
      <c r="AH11" s="85">
        <f>VLOOKUP(AG11, 休日取得計画実績表!$B$15:$F$745,4,FALSE)</f>
        <v>0</v>
      </c>
      <c r="AI11" s="30">
        <f t="shared" si="3"/>
        <v>46211</v>
      </c>
      <c r="AJ11" s="85">
        <f>VLOOKUP(AI11, 休日取得計画実績表!$B$15:$F$745,4,FALSE)</f>
        <v>0</v>
      </c>
      <c r="AK11" s="30">
        <f t="shared" si="4"/>
        <v>46218</v>
      </c>
      <c r="AL11" s="85">
        <f>VLOOKUP(AK11, 休日取得計画実績表!$B$15:$F$745,4,FALSE)</f>
        <v>0</v>
      </c>
      <c r="AM11" s="30">
        <f t="shared" si="5"/>
        <v>46225</v>
      </c>
      <c r="AN11" s="85">
        <f>VLOOKUP(AM11, 休日取得計画実績表!$B$15:$F$745,4,FALSE)</f>
        <v>0</v>
      </c>
      <c r="AO11" s="30">
        <f t="shared" si="6"/>
        <v>46232</v>
      </c>
      <c r="AP11" s="85">
        <f>VLOOKUP(AO11, 休日取得計画実績表!$B$15:$F$745,4,FALSE)</f>
        <v>0</v>
      </c>
      <c r="AQ11" s="30">
        <f t="shared" si="7"/>
        <v>46239</v>
      </c>
      <c r="AR11" s="85">
        <f>VLOOKUP(AQ11, 休日取得計画実績表!$B$15:$F$745,4,FALSE)</f>
        <v>0</v>
      </c>
      <c r="AS11" s="30">
        <f t="shared" si="8"/>
        <v>46246</v>
      </c>
      <c r="AT11" s="85" t="str">
        <f>VLOOKUP(AS11, 休日取得計画実績表!$B$15:$F$745,4,FALSE)</f>
        <v>夏季休暇</v>
      </c>
      <c r="AU11" s="30">
        <f t="shared" si="9"/>
        <v>46253</v>
      </c>
      <c r="AV11" s="85">
        <f>VLOOKUP(AU11, 休日取得計画実績表!$B$15:$F$745,4,FALSE)</f>
        <v>0</v>
      </c>
      <c r="AW11" s="30">
        <f t="shared" si="10"/>
        <v>46260</v>
      </c>
      <c r="AX11" s="85">
        <f>VLOOKUP(AW11, 休日取得計画実績表!$B$15:$F$745,4,FALSE)</f>
        <v>0</v>
      </c>
      <c r="AY11" s="30">
        <f t="shared" si="11"/>
        <v>46267</v>
      </c>
      <c r="AZ11" s="85">
        <f>VLOOKUP(AY11, 休日取得計画実績表!$B$15:$F$745,4,FALSE)</f>
        <v>0</v>
      </c>
      <c r="BA11" s="30">
        <f t="shared" si="12"/>
        <v>46274</v>
      </c>
      <c r="BB11" s="85">
        <f>VLOOKUP(BA11, 休日取得計画実績表!$B$15:$F$745,4,FALSE)</f>
        <v>0</v>
      </c>
      <c r="BC11" s="30">
        <f t="shared" si="13"/>
        <v>46281</v>
      </c>
      <c r="BD11" s="85">
        <f>VLOOKUP(BC11, 休日取得計画実績表!$B$15:$F$745,4,FALSE)</f>
        <v>0</v>
      </c>
      <c r="BE11" s="30">
        <f t="shared" si="14"/>
        <v>46288</v>
      </c>
      <c r="BF11" s="85">
        <f>VLOOKUP(BE11, 休日取得計画実績表!$B$15:$F$745,4,FALSE)</f>
        <v>0</v>
      </c>
      <c r="BG11" s="30">
        <f t="shared" si="15"/>
        <v>46295</v>
      </c>
      <c r="BH11" s="85">
        <f>VLOOKUP(BG11, 休日取得計画実績表!$B$15:$F$745,4,FALSE)</f>
        <v>0</v>
      </c>
      <c r="BI11" s="30">
        <f t="shared" si="16"/>
        <v>46302</v>
      </c>
      <c r="BJ11" s="85">
        <f>VLOOKUP(BI11, 休日取得計画実績表!$B$15:$F$745,4,FALSE)</f>
        <v>0</v>
      </c>
      <c r="BK11" s="30">
        <f t="shared" si="17"/>
        <v>46309</v>
      </c>
      <c r="BL11" s="85">
        <f>VLOOKUP(BK11, 休日取得計画実績表!$B$15:$F$745,4,FALSE)</f>
        <v>0</v>
      </c>
      <c r="BM11" s="30">
        <f t="shared" si="18"/>
        <v>46316</v>
      </c>
      <c r="BN11" s="85">
        <f>VLOOKUP(BM11, 休日取得計画実績表!$B$15:$F$745,4,FALSE)</f>
        <v>0</v>
      </c>
      <c r="BO11" s="30">
        <f t="shared" si="19"/>
        <v>46323</v>
      </c>
      <c r="BP11" s="85">
        <f>VLOOKUP(BO11, 休日取得計画実績表!$B$15:$F$745,4,FALSE)</f>
        <v>0</v>
      </c>
      <c r="BQ11" s="30">
        <f t="shared" si="20"/>
        <v>46330</v>
      </c>
      <c r="BR11" s="85">
        <f>VLOOKUP(BQ11, 休日取得計画実績表!$B$15:$F$745,4,FALSE)</f>
        <v>0</v>
      </c>
      <c r="BS11" s="30">
        <f t="shared" si="21"/>
        <v>46337</v>
      </c>
      <c r="BT11" s="85">
        <f>VLOOKUP(BS11, 休日取得計画実績表!$B$15:$F$745,4,FALSE)</f>
        <v>0</v>
      </c>
      <c r="BU11" s="30">
        <f t="shared" si="22"/>
        <v>46344</v>
      </c>
      <c r="BV11" s="85">
        <f>VLOOKUP(BU11, 休日取得計画実績表!$B$15:$F$745,4,FALSE)</f>
        <v>0</v>
      </c>
      <c r="BW11" s="30">
        <f t="shared" si="23"/>
        <v>46351</v>
      </c>
      <c r="BX11" s="85">
        <f>VLOOKUP(BW11, 休日取得計画実績表!$B$15:$F$745,4,FALSE)</f>
        <v>0</v>
      </c>
      <c r="BY11" s="30">
        <f t="shared" si="24"/>
        <v>46358</v>
      </c>
      <c r="BZ11" s="85">
        <f>VLOOKUP(BY11, 休日取得計画実績表!$B$15:$F$745,4,FALSE)</f>
        <v>0</v>
      </c>
      <c r="CA11" s="30">
        <f t="shared" si="25"/>
        <v>46365</v>
      </c>
      <c r="CB11" s="85">
        <f>VLOOKUP(CA11, 休日取得計画実績表!$B$15:$F$745,4,FALSE)</f>
        <v>0</v>
      </c>
      <c r="CC11" s="30">
        <f t="shared" si="26"/>
        <v>46372</v>
      </c>
      <c r="CD11" s="85">
        <f>VLOOKUP(CC11, 休日取得計画実績表!$B$15:$F$745,4,FALSE)</f>
        <v>0</v>
      </c>
      <c r="CE11" s="30">
        <f t="shared" si="27"/>
        <v>46379</v>
      </c>
      <c r="CF11" s="85">
        <f>VLOOKUP(CE11, 休日取得計画実績表!$B$15:$F$745,4,FALSE)</f>
        <v>0</v>
      </c>
      <c r="CG11" s="30">
        <f t="shared" si="28"/>
        <v>46386</v>
      </c>
      <c r="CH11" s="85" t="str">
        <f>VLOOKUP(CG11, 休日取得計画実績表!$B$15:$F$745,4,FALSE)</f>
        <v>年末年始</v>
      </c>
      <c r="CI11" s="30">
        <f t="shared" si="29"/>
        <v>46393</v>
      </c>
      <c r="CJ11" s="85">
        <f>VLOOKUP(CI11, 休日取得計画実績表!$B$15:$F$745,4,FALSE)</f>
        <v>0</v>
      </c>
      <c r="CK11" s="30">
        <f t="shared" si="30"/>
        <v>46400</v>
      </c>
      <c r="CL11" s="85">
        <f>VLOOKUP(CK11, 休日取得計画実績表!$B$15:$F$745,4,FALSE)</f>
        <v>0</v>
      </c>
      <c r="CM11" s="30">
        <f t="shared" si="31"/>
        <v>46407</v>
      </c>
      <c r="CN11" s="85">
        <f>VLOOKUP(CM11, 休日取得計画実績表!$B$15:$F$745,4,FALSE)</f>
        <v>0</v>
      </c>
      <c r="CO11" s="30">
        <f t="shared" si="32"/>
        <v>46414</v>
      </c>
      <c r="CP11" s="85">
        <f>VLOOKUP(CO11, 休日取得計画実績表!$B$15:$F$745,4,FALSE)</f>
        <v>0</v>
      </c>
      <c r="CQ11" s="30">
        <f t="shared" si="33"/>
        <v>46421</v>
      </c>
      <c r="CR11" s="85">
        <f>VLOOKUP(CQ11, 休日取得計画実績表!$B$15:$F$745,4,FALSE)</f>
        <v>0</v>
      </c>
      <c r="CS11" s="30">
        <f t="shared" si="34"/>
        <v>46428</v>
      </c>
      <c r="CT11" s="85">
        <f>VLOOKUP(CS11, 休日取得計画実績表!$B$15:$F$745,4,FALSE)</f>
        <v>0</v>
      </c>
      <c r="CU11" s="30">
        <f t="shared" si="35"/>
        <v>46435</v>
      </c>
      <c r="CV11" s="85">
        <f>VLOOKUP(CU11, 休日取得計画実績表!$B$15:$F$745,4,FALSE)</f>
        <v>0</v>
      </c>
      <c r="CW11" s="30">
        <f t="shared" si="36"/>
        <v>46442</v>
      </c>
      <c r="CX11" s="85">
        <f>VLOOKUP(CW11, 休日取得計画実績表!$B$15:$F$745,4,FALSE)</f>
        <v>0</v>
      </c>
      <c r="CY11" s="30">
        <f t="shared" si="37"/>
        <v>46449</v>
      </c>
      <c r="CZ11" s="85">
        <f>VLOOKUP(CY11, 休日取得計画実績表!$B$15:$F$745,4,FALSE)</f>
        <v>0</v>
      </c>
      <c r="DA11" s="30">
        <f t="shared" si="38"/>
        <v>46456</v>
      </c>
      <c r="DB11" s="85">
        <f>VLOOKUP(DA11, 休日取得計画実績表!$B$15:$F$745,4,FALSE)</f>
        <v>0</v>
      </c>
      <c r="DC11" s="30">
        <f t="shared" si="39"/>
        <v>46463</v>
      </c>
      <c r="DD11" s="85">
        <f>VLOOKUP(DC11, 休日取得計画実績表!$B$15:$F$745,4,FALSE)</f>
        <v>0</v>
      </c>
      <c r="DE11" s="30">
        <f t="shared" si="40"/>
        <v>46470</v>
      </c>
      <c r="DF11" s="85">
        <f>VLOOKUP(DE11, 休日取得計画実績表!$B$15:$F$745,4,FALSE)</f>
        <v>0</v>
      </c>
      <c r="DG11" s="30">
        <f t="shared" si="41"/>
        <v>46477</v>
      </c>
      <c r="DH11" s="85">
        <f>VLOOKUP(DG11, 休日取得計画実績表!$B$15:$F$745,4,FALSE)</f>
        <v>0</v>
      </c>
      <c r="DI11" s="30">
        <f t="shared" si="42"/>
        <v>46484</v>
      </c>
      <c r="DJ11" s="85">
        <f>VLOOKUP(DI11, 休日取得計画実績表!$B$15:$F$745,4,FALSE)</f>
        <v>0</v>
      </c>
      <c r="DK11" s="30">
        <f t="shared" si="43"/>
        <v>46491</v>
      </c>
      <c r="DL11" s="85">
        <f>VLOOKUP(DK11, 休日取得計画実績表!$B$15:$F$745,4,FALSE)</f>
        <v>0</v>
      </c>
      <c r="DM11" s="30">
        <f t="shared" si="44"/>
        <v>46498</v>
      </c>
      <c r="DN11" s="85">
        <f>VLOOKUP(DM11, 休日取得計画実績表!$B$15:$F$745,4,FALSE)</f>
        <v>0</v>
      </c>
      <c r="DO11" s="30">
        <f t="shared" si="45"/>
        <v>46505</v>
      </c>
      <c r="DP11" s="85">
        <f>VLOOKUP(DO11, 休日取得計画実績表!$B$15:$F$745,4,FALSE)</f>
        <v>0</v>
      </c>
      <c r="DQ11" s="30">
        <f t="shared" si="46"/>
        <v>46512</v>
      </c>
      <c r="DR11" s="85">
        <f>VLOOKUP(DQ11, 休日取得計画実績表!$B$15:$F$745,4,FALSE)</f>
        <v>0</v>
      </c>
      <c r="DS11" s="30">
        <f t="shared" si="47"/>
        <v>46519</v>
      </c>
      <c r="DT11" s="85">
        <f>VLOOKUP(DS11, 休日取得計画実績表!$B$15:$F$745,4,FALSE)</f>
        <v>0</v>
      </c>
      <c r="DU11" s="30">
        <f t="shared" si="48"/>
        <v>46526</v>
      </c>
      <c r="DV11" s="85">
        <f>VLOOKUP(DU11, 休日取得計画実績表!$B$15:$F$745,4,FALSE)</f>
        <v>0</v>
      </c>
      <c r="DW11" s="30">
        <f t="shared" si="49"/>
        <v>46533</v>
      </c>
      <c r="DX11" s="85">
        <f>VLOOKUP(DW11, 休日取得計画実績表!$B$15:$F$745,4,FALSE)</f>
        <v>0</v>
      </c>
      <c r="DY11" s="30">
        <f t="shared" si="50"/>
        <v>46540</v>
      </c>
      <c r="DZ11" s="85">
        <f>VLOOKUP(DY11, 休日取得計画実績表!$B$15:$F$745,4,FALSE)</f>
        <v>0</v>
      </c>
      <c r="EA11" s="30">
        <f t="shared" si="51"/>
        <v>46547</v>
      </c>
      <c r="EB11" s="85">
        <f>VLOOKUP(EA11, 休日取得計画実績表!$B$15:$F$745,4,FALSE)</f>
        <v>0</v>
      </c>
      <c r="EC11" s="30">
        <f t="shared" si="52"/>
        <v>46554</v>
      </c>
      <c r="ED11" s="85">
        <f>VLOOKUP(EC11, 休日取得計画実績表!$B$15:$F$745,4,FALSE)</f>
        <v>0</v>
      </c>
      <c r="EE11" s="30">
        <f t="shared" si="53"/>
        <v>46561</v>
      </c>
      <c r="EF11" s="85">
        <f>VLOOKUP(EE11, 休日取得計画実績表!$B$15:$F$745,4,FALSE)</f>
        <v>0</v>
      </c>
      <c r="EG11" s="30">
        <f t="shared" si="54"/>
        <v>46568</v>
      </c>
      <c r="EH11" s="85">
        <f>VLOOKUP(EG11, 休日取得計画実績表!$B$15:$F$745,4,FALSE)</f>
        <v>0</v>
      </c>
      <c r="EI11" s="30">
        <f t="shared" si="55"/>
        <v>46575</v>
      </c>
      <c r="EJ11" s="85">
        <f>VLOOKUP(EI11, 休日取得計画実績表!$B$15:$F$745,4,FALSE)</f>
        <v>0</v>
      </c>
      <c r="EK11" s="30">
        <f t="shared" si="56"/>
        <v>46582</v>
      </c>
      <c r="EL11" s="85">
        <f>VLOOKUP(EK11, 休日取得計画実績表!$B$15:$F$745,4,FALSE)</f>
        <v>0</v>
      </c>
      <c r="EM11" s="30">
        <f t="shared" si="57"/>
        <v>46589</v>
      </c>
      <c r="EN11" s="85">
        <f>VLOOKUP(EM11, 休日取得計画実績表!$B$15:$F$745,4,FALSE)</f>
        <v>0</v>
      </c>
      <c r="EO11" s="30">
        <f t="shared" si="58"/>
        <v>46596</v>
      </c>
      <c r="EP11" s="85">
        <f>VLOOKUP(EO11, 休日取得計画実績表!$B$15:$F$745,4,FALSE)</f>
        <v>0</v>
      </c>
      <c r="EQ11" s="30">
        <f t="shared" si="59"/>
        <v>46603</v>
      </c>
      <c r="ER11" s="85">
        <f>VLOOKUP(EQ11, 休日取得計画実績表!$B$15:$F$745,4,FALSE)</f>
        <v>0</v>
      </c>
      <c r="ES11" s="30">
        <f t="shared" si="60"/>
        <v>46610</v>
      </c>
      <c r="ET11" s="85">
        <f>VLOOKUP(ES11, 休日取得計画実績表!$B$15:$F$745,4,FALSE)</f>
        <v>0</v>
      </c>
      <c r="EU11" s="30">
        <f t="shared" si="61"/>
        <v>46617</v>
      </c>
      <c r="EV11" s="85">
        <f>VLOOKUP(EU11, 休日取得計画実績表!$B$15:$F$745,4,FALSE)</f>
        <v>0</v>
      </c>
      <c r="EW11" s="30">
        <f t="shared" si="62"/>
        <v>46624</v>
      </c>
      <c r="EX11" s="85">
        <f>VLOOKUP(EW11, 休日取得計画実績表!$B$15:$F$745,4,FALSE)</f>
        <v>0</v>
      </c>
      <c r="EY11" s="30">
        <f t="shared" si="63"/>
        <v>46631</v>
      </c>
      <c r="EZ11" s="85">
        <f>VLOOKUP(EY11, 休日取得計画実績表!$B$15:$F$745,4,FALSE)</f>
        <v>0</v>
      </c>
      <c r="FA11" s="30">
        <f t="shared" si="64"/>
        <v>46638</v>
      </c>
      <c r="FB11" s="85">
        <f>VLOOKUP(FA11, 休日取得計画実績表!$B$15:$F$745,4,FALSE)</f>
        <v>0</v>
      </c>
      <c r="FC11" s="30">
        <f t="shared" si="65"/>
        <v>46645</v>
      </c>
      <c r="FD11" s="85">
        <f>VLOOKUP(FC11, 休日取得計画実績表!$B$15:$F$745,4,FALSE)</f>
        <v>0</v>
      </c>
      <c r="FE11" s="30">
        <f t="shared" si="66"/>
        <v>46652</v>
      </c>
      <c r="FF11" s="85">
        <f>VLOOKUP(FE11, 休日取得計画実績表!$B$15:$F$745,4,FALSE)</f>
        <v>0</v>
      </c>
      <c r="FG11" s="30">
        <f t="shared" si="67"/>
        <v>46659</v>
      </c>
      <c r="FH11" s="85">
        <f>VLOOKUP(FG11, 休日取得計画実績表!$B$15:$F$745,4,FALSE)</f>
        <v>0</v>
      </c>
      <c r="FI11" s="30">
        <f t="shared" si="68"/>
        <v>46666</v>
      </c>
      <c r="FJ11" s="85">
        <f>VLOOKUP(FI11, 休日取得計画実績表!$B$15:$F$745,4,FALSE)</f>
        <v>0</v>
      </c>
      <c r="FK11" s="30">
        <f t="shared" si="69"/>
        <v>46673</v>
      </c>
      <c r="FL11" s="85">
        <f>VLOOKUP(FK11, 休日取得計画実績表!$B$15:$F$745,4,FALSE)</f>
        <v>0</v>
      </c>
      <c r="FM11" s="30">
        <f t="shared" si="70"/>
        <v>46680</v>
      </c>
      <c r="FN11" s="85">
        <f>VLOOKUP(FM11, 休日取得計画実績表!$B$15:$F$745,4,FALSE)</f>
        <v>0</v>
      </c>
      <c r="FO11" s="30">
        <f t="shared" si="71"/>
        <v>46687</v>
      </c>
      <c r="FP11" s="85">
        <f>VLOOKUP(FO11, 休日取得計画実績表!$B$15:$F$745,4,FALSE)</f>
        <v>0</v>
      </c>
      <c r="FQ11" s="30">
        <f t="shared" si="72"/>
        <v>46694</v>
      </c>
      <c r="FR11" s="85">
        <f>VLOOKUP(FQ11, 休日取得計画実績表!$B$15:$F$745,4,FALSE)</f>
        <v>0</v>
      </c>
      <c r="FS11" s="30">
        <f t="shared" si="73"/>
        <v>46701</v>
      </c>
      <c r="FT11" s="85">
        <f>VLOOKUP(FS11, 休日取得計画実績表!$B$15:$F$745,4,FALSE)</f>
        <v>0</v>
      </c>
      <c r="FU11" s="30">
        <f t="shared" si="74"/>
        <v>46708</v>
      </c>
      <c r="FV11" s="85">
        <f>VLOOKUP(FU11, 休日取得計画実績表!$B$15:$F$745,4,FALSE)</f>
        <v>0</v>
      </c>
      <c r="FW11" s="30">
        <f t="shared" si="75"/>
        <v>46715</v>
      </c>
      <c r="FX11" s="85">
        <f>VLOOKUP(FW11, 休日取得計画実績表!$B$15:$F$745,4,FALSE)</f>
        <v>0</v>
      </c>
      <c r="FY11" s="30">
        <f t="shared" si="76"/>
        <v>46722</v>
      </c>
      <c r="FZ11" s="85">
        <f>VLOOKUP(FY11, 休日取得計画実績表!$B$15:$F$745,4,FALSE)</f>
        <v>0</v>
      </c>
      <c r="GA11" s="30">
        <f t="shared" si="77"/>
        <v>46729</v>
      </c>
      <c r="GB11" s="85">
        <f>VLOOKUP(GA11, 休日取得計画実績表!$B$15:$F$745,4,FALSE)</f>
        <v>0</v>
      </c>
      <c r="GC11" s="30">
        <f t="shared" si="78"/>
        <v>46736</v>
      </c>
      <c r="GD11" s="85">
        <f>VLOOKUP(GC11, 休日取得計画実績表!$B$15:$F$745,4,FALSE)</f>
        <v>0</v>
      </c>
      <c r="GE11" s="30">
        <f t="shared" si="79"/>
        <v>46743</v>
      </c>
      <c r="GF11" s="85">
        <f>VLOOKUP(GE11, 休日取得計画実績表!$B$15:$F$745,4,FALSE)</f>
        <v>0</v>
      </c>
      <c r="GG11" s="30">
        <f t="shared" si="80"/>
        <v>46750</v>
      </c>
      <c r="GH11" s="85" t="str">
        <f>VLOOKUP(GG11, 休日取得計画実績表!$B$15:$F$745,4,FALSE)</f>
        <v>年末年始</v>
      </c>
      <c r="GI11" s="30">
        <f t="shared" si="81"/>
        <v>46757</v>
      </c>
      <c r="GJ11" s="85">
        <f>VLOOKUP(GI11, 休日取得計画実績表!$B$15:$F$745,4,FALSE)</f>
        <v>0</v>
      </c>
      <c r="GK11" s="30">
        <f t="shared" si="82"/>
        <v>46764</v>
      </c>
      <c r="GL11" s="85">
        <f>VLOOKUP(GK11, 休日取得計画実績表!$B$15:$F$745,4,FALSE)</f>
        <v>0</v>
      </c>
      <c r="GM11" s="30">
        <f t="shared" si="83"/>
        <v>46771</v>
      </c>
      <c r="GN11" s="85">
        <f>VLOOKUP(GM11, 休日取得計画実績表!$B$15:$F$745,4,FALSE)</f>
        <v>0</v>
      </c>
      <c r="GO11" s="30">
        <f t="shared" si="84"/>
        <v>46778</v>
      </c>
      <c r="GP11" s="85">
        <f>VLOOKUP(GO11, 休日取得計画実績表!$B$15:$F$745,4,FALSE)</f>
        <v>0</v>
      </c>
      <c r="GQ11" s="30">
        <f t="shared" si="85"/>
        <v>46785</v>
      </c>
      <c r="GR11" s="85">
        <f>VLOOKUP(GQ11, 休日取得計画実績表!$B$15:$F$745,4,FALSE)</f>
        <v>0</v>
      </c>
      <c r="GS11" s="30">
        <f t="shared" si="86"/>
        <v>46792</v>
      </c>
      <c r="GT11" s="85">
        <f>VLOOKUP(GS11, 休日取得計画実績表!$B$15:$F$745,4,FALSE)</f>
        <v>0</v>
      </c>
      <c r="GU11" s="30">
        <f t="shared" si="87"/>
        <v>46799</v>
      </c>
      <c r="GV11" s="85">
        <f>VLOOKUP(GU11, 休日取得計画実績表!$B$15:$F$745,4,FALSE)</f>
        <v>0</v>
      </c>
      <c r="GW11" s="30">
        <f t="shared" si="88"/>
        <v>46806</v>
      </c>
      <c r="GX11" s="85">
        <f>VLOOKUP(GW11, 休日取得計画実績表!$B$15:$F$745,4,FALSE)</f>
        <v>0</v>
      </c>
      <c r="GY11" s="30">
        <f t="shared" si="89"/>
        <v>46813</v>
      </c>
      <c r="GZ11" s="85">
        <f>VLOOKUP(GY11, 休日取得計画実績表!$B$15:$F$745,4,FALSE)</f>
        <v>0</v>
      </c>
      <c r="HA11" s="30">
        <f t="shared" si="90"/>
        <v>46820</v>
      </c>
      <c r="HB11" s="85">
        <f>VLOOKUP(HA11, 休日取得計画実績表!$B$15:$F$745,4,FALSE)</f>
        <v>0</v>
      </c>
      <c r="HC11" s="30">
        <f t="shared" si="91"/>
        <v>46827</v>
      </c>
      <c r="HD11" s="85">
        <f>VLOOKUP(HC11, 休日取得計画実績表!$B$15:$F$745,4,FALSE)</f>
        <v>0</v>
      </c>
      <c r="HE11" s="30">
        <f t="shared" si="92"/>
        <v>46834</v>
      </c>
      <c r="HF11" s="85">
        <f>VLOOKUP(HE11, 休日取得計画実績表!$B$15:$F$745,4,FALSE)</f>
        <v>0</v>
      </c>
      <c r="HG11" s="30">
        <f t="shared" si="93"/>
        <v>0</v>
      </c>
      <c r="HH11" s="63" t="e">
        <f>VLOOKUP(HG11, 休日取得計画実績表!$B$15:$F$745,4,FALSE)</f>
        <v>#N/A</v>
      </c>
    </row>
    <row r="12" spans="1:216" s="3" customFormat="1">
      <c r="C12" s="13" t="s">
        <v>13</v>
      </c>
      <c r="D12" s="11">
        <f>D9</f>
        <v>46114</v>
      </c>
      <c r="E12" s="9">
        <f>IF(D11=1,D12+1,IF(D11=2,D12+0,IF(D11=3,D12+6,IF(D11=4,D12+5,IF(D11=5,D12+4,IF(D11=6,D12+3,IF(D11=7,D12+2)))))))</f>
        <v>46118</v>
      </c>
      <c r="F12" s="57"/>
      <c r="G12" s="29"/>
      <c r="H12" s="84" t="s">
        <v>8</v>
      </c>
      <c r="I12" s="30">
        <f>I4</f>
        <v>46121</v>
      </c>
      <c r="J12" s="85" t="str">
        <f>VLOOKUP(I12,休日取得計画実績表!$B$15:$F$745,4,FALSE)</f>
        <v>工場製作</v>
      </c>
      <c r="K12" s="30">
        <f t="shared" si="95"/>
        <v>46128</v>
      </c>
      <c r="L12" s="85" t="str">
        <f>VLOOKUP(K12,休日取得計画実績表!$B$15:$F$745,4,FALSE)</f>
        <v>工場製作</v>
      </c>
      <c r="M12" s="30">
        <f t="shared" si="96"/>
        <v>46135</v>
      </c>
      <c r="N12" s="85" t="str">
        <f>VLOOKUP(M12, 休日取得計画実績表!$B$15:$F$745,4,FALSE)</f>
        <v>工場製作</v>
      </c>
      <c r="O12" s="30">
        <f t="shared" si="97"/>
        <v>46142</v>
      </c>
      <c r="P12" s="85">
        <f>VLOOKUP(O12, 休日取得計画実績表!$B$15:$F$745,4,FALSE)</f>
        <v>0</v>
      </c>
      <c r="Q12" s="30">
        <f t="shared" si="98"/>
        <v>46149</v>
      </c>
      <c r="R12" s="85">
        <f>VLOOKUP(Q12, 休日取得計画実績表!$B$15:$F$745,4,FALSE)</f>
        <v>0</v>
      </c>
      <c r="S12" s="30">
        <f t="shared" si="99"/>
        <v>46156</v>
      </c>
      <c r="T12" s="85">
        <f>VLOOKUP(S12, 休日取得計画実績表!$B$15:$F$745,4,FALSE)</f>
        <v>0</v>
      </c>
      <c r="U12" s="30">
        <f t="shared" si="100"/>
        <v>46163</v>
      </c>
      <c r="V12" s="85">
        <f>VLOOKUP(U12, 休日取得計画実績表!$B$15:$F$745,4,FALSE)</f>
        <v>0</v>
      </c>
      <c r="W12" s="30">
        <f t="shared" si="101"/>
        <v>46170</v>
      </c>
      <c r="X12" s="85">
        <f>VLOOKUP(W12, 休日取得計画実績表!$B$15:$F$745,4,FALSE)</f>
        <v>0</v>
      </c>
      <c r="Y12" s="30">
        <f t="shared" si="102"/>
        <v>46177</v>
      </c>
      <c r="Z12" s="85">
        <f>VLOOKUP(Y12, 休日取得計画実績表!$B$15:$F$745,4,FALSE)</f>
        <v>0</v>
      </c>
      <c r="AA12" s="30">
        <f t="shared" si="103"/>
        <v>46184</v>
      </c>
      <c r="AB12" s="85">
        <f>VLOOKUP(AA12, 休日取得計画実績表!$B$15:$F$745,4,FALSE)</f>
        <v>0</v>
      </c>
      <c r="AC12" s="30">
        <f t="shared" si="0"/>
        <v>46191</v>
      </c>
      <c r="AD12" s="85">
        <f>VLOOKUP(AC12, 休日取得計画実績表!$B$15:$F$745,4,FALSE)</f>
        <v>0</v>
      </c>
      <c r="AE12" s="30">
        <f t="shared" si="1"/>
        <v>46198</v>
      </c>
      <c r="AF12" s="85">
        <f>VLOOKUP(AE12, 休日取得計画実績表!$B$15:$F$745,4,FALSE)</f>
        <v>0</v>
      </c>
      <c r="AG12" s="30">
        <f t="shared" si="2"/>
        <v>46205</v>
      </c>
      <c r="AH12" s="85">
        <f>VLOOKUP(AG12, 休日取得計画実績表!$B$15:$F$745,4,FALSE)</f>
        <v>0</v>
      </c>
      <c r="AI12" s="30">
        <f t="shared" si="3"/>
        <v>46212</v>
      </c>
      <c r="AJ12" s="85">
        <f>VLOOKUP(AI12, 休日取得計画実績表!$B$15:$F$745,4,FALSE)</f>
        <v>0</v>
      </c>
      <c r="AK12" s="30">
        <f t="shared" si="4"/>
        <v>46219</v>
      </c>
      <c r="AL12" s="85">
        <f>VLOOKUP(AK12, 休日取得計画実績表!$B$15:$F$745,4,FALSE)</f>
        <v>0</v>
      </c>
      <c r="AM12" s="30">
        <f t="shared" si="5"/>
        <v>46226</v>
      </c>
      <c r="AN12" s="85">
        <f>VLOOKUP(AM12, 休日取得計画実績表!$B$15:$F$745,4,FALSE)</f>
        <v>0</v>
      </c>
      <c r="AO12" s="30">
        <f t="shared" si="6"/>
        <v>46233</v>
      </c>
      <c r="AP12" s="85">
        <f>VLOOKUP(AO12, 休日取得計画実績表!$B$15:$F$745,4,FALSE)</f>
        <v>0</v>
      </c>
      <c r="AQ12" s="30">
        <f t="shared" si="7"/>
        <v>46240</v>
      </c>
      <c r="AR12" s="85">
        <f>VLOOKUP(AQ12, 休日取得計画実績表!$B$15:$F$745,4,FALSE)</f>
        <v>0</v>
      </c>
      <c r="AS12" s="30">
        <f t="shared" si="8"/>
        <v>46247</v>
      </c>
      <c r="AT12" s="85" t="str">
        <f>VLOOKUP(AS12, 休日取得計画実績表!$B$15:$F$745,4,FALSE)</f>
        <v>夏季休暇</v>
      </c>
      <c r="AU12" s="30">
        <f t="shared" si="9"/>
        <v>46254</v>
      </c>
      <c r="AV12" s="85">
        <f>VLOOKUP(AU12, 休日取得計画実績表!$B$15:$F$745,4,FALSE)</f>
        <v>0</v>
      </c>
      <c r="AW12" s="30">
        <f t="shared" si="10"/>
        <v>46261</v>
      </c>
      <c r="AX12" s="85">
        <f>VLOOKUP(AW12, 休日取得計画実績表!$B$15:$F$745,4,FALSE)</f>
        <v>0</v>
      </c>
      <c r="AY12" s="30">
        <f t="shared" si="11"/>
        <v>46268</v>
      </c>
      <c r="AZ12" s="85">
        <f>VLOOKUP(AY12, 休日取得計画実績表!$B$15:$F$745,4,FALSE)</f>
        <v>0</v>
      </c>
      <c r="BA12" s="30">
        <f t="shared" si="12"/>
        <v>46275</v>
      </c>
      <c r="BB12" s="85">
        <f>VLOOKUP(BA12, 休日取得計画実績表!$B$15:$F$745,4,FALSE)</f>
        <v>0</v>
      </c>
      <c r="BC12" s="30">
        <f t="shared" si="13"/>
        <v>46282</v>
      </c>
      <c r="BD12" s="85">
        <f>VLOOKUP(BC12, 休日取得計画実績表!$B$15:$F$745,4,FALSE)</f>
        <v>0</v>
      </c>
      <c r="BE12" s="30">
        <f t="shared" si="14"/>
        <v>46289</v>
      </c>
      <c r="BF12" s="85">
        <f>VLOOKUP(BE12, 休日取得計画実績表!$B$15:$F$745,4,FALSE)</f>
        <v>0</v>
      </c>
      <c r="BG12" s="30">
        <f t="shared" si="15"/>
        <v>46296</v>
      </c>
      <c r="BH12" s="85">
        <f>VLOOKUP(BG12, 休日取得計画実績表!$B$15:$F$745,4,FALSE)</f>
        <v>0</v>
      </c>
      <c r="BI12" s="30">
        <f t="shared" si="16"/>
        <v>46303</v>
      </c>
      <c r="BJ12" s="85">
        <f>VLOOKUP(BI12, 休日取得計画実績表!$B$15:$F$745,4,FALSE)</f>
        <v>0</v>
      </c>
      <c r="BK12" s="30">
        <f t="shared" si="17"/>
        <v>46310</v>
      </c>
      <c r="BL12" s="85">
        <f>VLOOKUP(BK12, 休日取得計画実績表!$B$15:$F$745,4,FALSE)</f>
        <v>0</v>
      </c>
      <c r="BM12" s="30">
        <f t="shared" si="18"/>
        <v>46317</v>
      </c>
      <c r="BN12" s="85">
        <f>VLOOKUP(BM12, 休日取得計画実績表!$B$15:$F$745,4,FALSE)</f>
        <v>0</v>
      </c>
      <c r="BO12" s="30">
        <f t="shared" si="19"/>
        <v>46324</v>
      </c>
      <c r="BP12" s="85">
        <f>VLOOKUP(BO12, 休日取得計画実績表!$B$15:$F$745,4,FALSE)</f>
        <v>0</v>
      </c>
      <c r="BQ12" s="30">
        <f t="shared" si="20"/>
        <v>46331</v>
      </c>
      <c r="BR12" s="85">
        <f>VLOOKUP(BQ12, 休日取得計画実績表!$B$15:$F$745,4,FALSE)</f>
        <v>0</v>
      </c>
      <c r="BS12" s="30">
        <f t="shared" si="21"/>
        <v>46338</v>
      </c>
      <c r="BT12" s="85">
        <f>VLOOKUP(BS12, 休日取得計画実績表!$B$15:$F$745,4,FALSE)</f>
        <v>0</v>
      </c>
      <c r="BU12" s="30">
        <f t="shared" si="22"/>
        <v>46345</v>
      </c>
      <c r="BV12" s="85">
        <f>VLOOKUP(BU12, 休日取得計画実績表!$B$15:$F$745,4,FALSE)</f>
        <v>0</v>
      </c>
      <c r="BW12" s="30">
        <f t="shared" si="23"/>
        <v>46352</v>
      </c>
      <c r="BX12" s="85">
        <f>VLOOKUP(BW12, 休日取得計画実績表!$B$15:$F$745,4,FALSE)</f>
        <v>0</v>
      </c>
      <c r="BY12" s="30">
        <f t="shared" si="24"/>
        <v>46359</v>
      </c>
      <c r="BZ12" s="85">
        <f>VLOOKUP(BY12, 休日取得計画実績表!$B$15:$F$745,4,FALSE)</f>
        <v>0</v>
      </c>
      <c r="CA12" s="30">
        <f t="shared" si="25"/>
        <v>46366</v>
      </c>
      <c r="CB12" s="85">
        <f>VLOOKUP(CA12, 休日取得計画実績表!$B$15:$F$745,4,FALSE)</f>
        <v>0</v>
      </c>
      <c r="CC12" s="30">
        <f t="shared" si="26"/>
        <v>46373</v>
      </c>
      <c r="CD12" s="85">
        <f>VLOOKUP(CC12, 休日取得計画実績表!$B$15:$F$745,4,FALSE)</f>
        <v>0</v>
      </c>
      <c r="CE12" s="30">
        <f t="shared" si="27"/>
        <v>46380</v>
      </c>
      <c r="CF12" s="85">
        <f>VLOOKUP(CE12, 休日取得計画実績表!$B$15:$F$745,4,FALSE)</f>
        <v>0</v>
      </c>
      <c r="CG12" s="30">
        <f t="shared" si="28"/>
        <v>46387</v>
      </c>
      <c r="CH12" s="85" t="str">
        <f>VLOOKUP(CG12, 休日取得計画実績表!$B$15:$F$745,4,FALSE)</f>
        <v>年末年始</v>
      </c>
      <c r="CI12" s="30">
        <f t="shared" si="29"/>
        <v>46394</v>
      </c>
      <c r="CJ12" s="85">
        <f>VLOOKUP(CI12, 休日取得計画実績表!$B$15:$F$745,4,FALSE)</f>
        <v>0</v>
      </c>
      <c r="CK12" s="30">
        <f t="shared" si="30"/>
        <v>46401</v>
      </c>
      <c r="CL12" s="85">
        <f>VLOOKUP(CK12, 休日取得計画実績表!$B$15:$F$745,4,FALSE)</f>
        <v>0</v>
      </c>
      <c r="CM12" s="30">
        <f t="shared" si="31"/>
        <v>46408</v>
      </c>
      <c r="CN12" s="85">
        <f>VLOOKUP(CM12, 休日取得計画実績表!$B$15:$F$745,4,FALSE)</f>
        <v>0</v>
      </c>
      <c r="CO12" s="30">
        <f t="shared" si="32"/>
        <v>46415</v>
      </c>
      <c r="CP12" s="85">
        <f>VLOOKUP(CO12, 休日取得計画実績表!$B$15:$F$745,4,FALSE)</f>
        <v>0</v>
      </c>
      <c r="CQ12" s="30">
        <f t="shared" si="33"/>
        <v>46422</v>
      </c>
      <c r="CR12" s="85">
        <f>VLOOKUP(CQ12, 休日取得計画実績表!$B$15:$F$745,4,FALSE)</f>
        <v>0</v>
      </c>
      <c r="CS12" s="30">
        <f t="shared" si="34"/>
        <v>46429</v>
      </c>
      <c r="CT12" s="85">
        <f>VLOOKUP(CS12, 休日取得計画実績表!$B$15:$F$745,4,FALSE)</f>
        <v>0</v>
      </c>
      <c r="CU12" s="30">
        <f t="shared" si="35"/>
        <v>46436</v>
      </c>
      <c r="CV12" s="85">
        <f>VLOOKUP(CU12, 休日取得計画実績表!$B$15:$F$745,4,FALSE)</f>
        <v>0</v>
      </c>
      <c r="CW12" s="30">
        <f t="shared" si="36"/>
        <v>46443</v>
      </c>
      <c r="CX12" s="85">
        <f>VLOOKUP(CW12, 休日取得計画実績表!$B$15:$F$745,4,FALSE)</f>
        <v>0</v>
      </c>
      <c r="CY12" s="30">
        <f t="shared" si="37"/>
        <v>46450</v>
      </c>
      <c r="CZ12" s="85">
        <f>VLOOKUP(CY12, 休日取得計画実績表!$B$15:$F$745,4,FALSE)</f>
        <v>0</v>
      </c>
      <c r="DA12" s="30">
        <f t="shared" si="38"/>
        <v>46457</v>
      </c>
      <c r="DB12" s="85">
        <f>VLOOKUP(DA12, 休日取得計画実績表!$B$15:$F$745,4,FALSE)</f>
        <v>0</v>
      </c>
      <c r="DC12" s="30">
        <f t="shared" si="39"/>
        <v>46464</v>
      </c>
      <c r="DD12" s="85">
        <f>VLOOKUP(DC12, 休日取得計画実績表!$B$15:$F$745,4,FALSE)</f>
        <v>0</v>
      </c>
      <c r="DE12" s="30">
        <f t="shared" si="40"/>
        <v>46471</v>
      </c>
      <c r="DF12" s="85">
        <f>VLOOKUP(DE12, 休日取得計画実績表!$B$15:$F$745,4,FALSE)</f>
        <v>0</v>
      </c>
      <c r="DG12" s="30">
        <f t="shared" si="41"/>
        <v>46478</v>
      </c>
      <c r="DH12" s="85">
        <f>VLOOKUP(DG12, 休日取得計画実績表!$B$15:$F$745,4,FALSE)</f>
        <v>0</v>
      </c>
      <c r="DI12" s="30">
        <f t="shared" si="42"/>
        <v>46485</v>
      </c>
      <c r="DJ12" s="85">
        <f>VLOOKUP(DI12, 休日取得計画実績表!$B$15:$F$745,4,FALSE)</f>
        <v>0</v>
      </c>
      <c r="DK12" s="30">
        <f t="shared" si="43"/>
        <v>46492</v>
      </c>
      <c r="DL12" s="85">
        <f>VLOOKUP(DK12, 休日取得計画実績表!$B$15:$F$745,4,FALSE)</f>
        <v>0</v>
      </c>
      <c r="DM12" s="30">
        <f t="shared" si="44"/>
        <v>46499</v>
      </c>
      <c r="DN12" s="85">
        <f>VLOOKUP(DM12, 休日取得計画実績表!$B$15:$F$745,4,FALSE)</f>
        <v>0</v>
      </c>
      <c r="DO12" s="30">
        <f t="shared" si="45"/>
        <v>46506</v>
      </c>
      <c r="DP12" s="85">
        <f>VLOOKUP(DO12, 休日取得計画実績表!$B$15:$F$745,4,FALSE)</f>
        <v>0</v>
      </c>
      <c r="DQ12" s="30">
        <f t="shared" si="46"/>
        <v>46513</v>
      </c>
      <c r="DR12" s="85">
        <f>VLOOKUP(DQ12, 休日取得計画実績表!$B$15:$F$745,4,FALSE)</f>
        <v>0</v>
      </c>
      <c r="DS12" s="30">
        <f t="shared" si="47"/>
        <v>46520</v>
      </c>
      <c r="DT12" s="85">
        <f>VLOOKUP(DS12, 休日取得計画実績表!$B$15:$F$745,4,FALSE)</f>
        <v>0</v>
      </c>
      <c r="DU12" s="30">
        <f t="shared" si="48"/>
        <v>46527</v>
      </c>
      <c r="DV12" s="85">
        <f>VLOOKUP(DU12, 休日取得計画実績表!$B$15:$F$745,4,FALSE)</f>
        <v>0</v>
      </c>
      <c r="DW12" s="30">
        <f t="shared" si="49"/>
        <v>46534</v>
      </c>
      <c r="DX12" s="85">
        <f>VLOOKUP(DW12, 休日取得計画実績表!$B$15:$F$745,4,FALSE)</f>
        <v>0</v>
      </c>
      <c r="DY12" s="30">
        <f t="shared" si="50"/>
        <v>46541</v>
      </c>
      <c r="DZ12" s="85">
        <f>VLOOKUP(DY12, 休日取得計画実績表!$B$15:$F$745,4,FALSE)</f>
        <v>0</v>
      </c>
      <c r="EA12" s="30">
        <f t="shared" si="51"/>
        <v>46548</v>
      </c>
      <c r="EB12" s="85">
        <f>VLOOKUP(EA12, 休日取得計画実績表!$B$15:$F$745,4,FALSE)</f>
        <v>0</v>
      </c>
      <c r="EC12" s="30">
        <f t="shared" si="52"/>
        <v>46555</v>
      </c>
      <c r="ED12" s="85">
        <f>VLOOKUP(EC12, 休日取得計画実績表!$B$15:$F$745,4,FALSE)</f>
        <v>0</v>
      </c>
      <c r="EE12" s="30">
        <f t="shared" si="53"/>
        <v>46562</v>
      </c>
      <c r="EF12" s="85">
        <f>VLOOKUP(EE12, 休日取得計画実績表!$B$15:$F$745,4,FALSE)</f>
        <v>0</v>
      </c>
      <c r="EG12" s="30">
        <f t="shared" si="54"/>
        <v>46569</v>
      </c>
      <c r="EH12" s="85">
        <f>VLOOKUP(EG12, 休日取得計画実績表!$B$15:$F$745,4,FALSE)</f>
        <v>0</v>
      </c>
      <c r="EI12" s="30">
        <f t="shared" si="55"/>
        <v>46576</v>
      </c>
      <c r="EJ12" s="85">
        <f>VLOOKUP(EI12, 休日取得計画実績表!$B$15:$F$745,4,FALSE)</f>
        <v>0</v>
      </c>
      <c r="EK12" s="30">
        <f t="shared" si="56"/>
        <v>46583</v>
      </c>
      <c r="EL12" s="85">
        <f>VLOOKUP(EK12, 休日取得計画実績表!$B$15:$F$745,4,FALSE)</f>
        <v>0</v>
      </c>
      <c r="EM12" s="30">
        <f t="shared" si="57"/>
        <v>46590</v>
      </c>
      <c r="EN12" s="85">
        <f>VLOOKUP(EM12, 休日取得計画実績表!$B$15:$F$745,4,FALSE)</f>
        <v>0</v>
      </c>
      <c r="EO12" s="30">
        <f t="shared" si="58"/>
        <v>46597</v>
      </c>
      <c r="EP12" s="85">
        <f>VLOOKUP(EO12, 休日取得計画実績表!$B$15:$F$745,4,FALSE)</f>
        <v>0</v>
      </c>
      <c r="EQ12" s="30">
        <f t="shared" si="59"/>
        <v>46604</v>
      </c>
      <c r="ER12" s="85">
        <f>VLOOKUP(EQ12, 休日取得計画実績表!$B$15:$F$745,4,FALSE)</f>
        <v>0</v>
      </c>
      <c r="ES12" s="30">
        <f t="shared" si="60"/>
        <v>46611</v>
      </c>
      <c r="ET12" s="85">
        <f>VLOOKUP(ES12, 休日取得計画実績表!$B$15:$F$745,4,FALSE)</f>
        <v>0</v>
      </c>
      <c r="EU12" s="30">
        <f t="shared" si="61"/>
        <v>46618</v>
      </c>
      <c r="EV12" s="85">
        <f>VLOOKUP(EU12, 休日取得計画実績表!$B$15:$F$745,4,FALSE)</f>
        <v>0</v>
      </c>
      <c r="EW12" s="30">
        <f t="shared" si="62"/>
        <v>46625</v>
      </c>
      <c r="EX12" s="85">
        <f>VLOOKUP(EW12, 休日取得計画実績表!$B$15:$F$745,4,FALSE)</f>
        <v>0</v>
      </c>
      <c r="EY12" s="30">
        <f t="shared" si="63"/>
        <v>46632</v>
      </c>
      <c r="EZ12" s="85">
        <f>VLOOKUP(EY12, 休日取得計画実績表!$B$15:$F$745,4,FALSE)</f>
        <v>0</v>
      </c>
      <c r="FA12" s="30">
        <f t="shared" si="64"/>
        <v>46639</v>
      </c>
      <c r="FB12" s="85">
        <f>VLOOKUP(FA12, 休日取得計画実績表!$B$15:$F$745,4,FALSE)</f>
        <v>0</v>
      </c>
      <c r="FC12" s="30">
        <f t="shared" si="65"/>
        <v>46646</v>
      </c>
      <c r="FD12" s="85">
        <f>VLOOKUP(FC12, 休日取得計画実績表!$B$15:$F$745,4,FALSE)</f>
        <v>0</v>
      </c>
      <c r="FE12" s="30">
        <f t="shared" si="66"/>
        <v>46653</v>
      </c>
      <c r="FF12" s="85">
        <f>VLOOKUP(FE12, 休日取得計画実績表!$B$15:$F$745,4,FALSE)</f>
        <v>0</v>
      </c>
      <c r="FG12" s="30">
        <f t="shared" si="67"/>
        <v>46660</v>
      </c>
      <c r="FH12" s="85">
        <f>VLOOKUP(FG12, 休日取得計画実績表!$B$15:$F$745,4,FALSE)</f>
        <v>0</v>
      </c>
      <c r="FI12" s="30">
        <f t="shared" si="68"/>
        <v>46667</v>
      </c>
      <c r="FJ12" s="85">
        <f>VLOOKUP(FI12, 休日取得計画実績表!$B$15:$F$745,4,FALSE)</f>
        <v>0</v>
      </c>
      <c r="FK12" s="30">
        <f t="shared" si="69"/>
        <v>46674</v>
      </c>
      <c r="FL12" s="85">
        <f>VLOOKUP(FK12, 休日取得計画実績表!$B$15:$F$745,4,FALSE)</f>
        <v>0</v>
      </c>
      <c r="FM12" s="30">
        <f t="shared" si="70"/>
        <v>46681</v>
      </c>
      <c r="FN12" s="85">
        <f>VLOOKUP(FM12, 休日取得計画実績表!$B$15:$F$745,4,FALSE)</f>
        <v>0</v>
      </c>
      <c r="FO12" s="30">
        <f t="shared" si="71"/>
        <v>46688</v>
      </c>
      <c r="FP12" s="85">
        <f>VLOOKUP(FO12, 休日取得計画実績表!$B$15:$F$745,4,FALSE)</f>
        <v>0</v>
      </c>
      <c r="FQ12" s="30">
        <f t="shared" si="72"/>
        <v>46695</v>
      </c>
      <c r="FR12" s="85">
        <f>VLOOKUP(FQ12, 休日取得計画実績表!$B$15:$F$745,4,FALSE)</f>
        <v>0</v>
      </c>
      <c r="FS12" s="30">
        <f t="shared" si="73"/>
        <v>46702</v>
      </c>
      <c r="FT12" s="85">
        <f>VLOOKUP(FS12, 休日取得計画実績表!$B$15:$F$745,4,FALSE)</f>
        <v>0</v>
      </c>
      <c r="FU12" s="30">
        <f t="shared" si="74"/>
        <v>46709</v>
      </c>
      <c r="FV12" s="85">
        <f>VLOOKUP(FU12, 休日取得計画実績表!$B$15:$F$745,4,FALSE)</f>
        <v>0</v>
      </c>
      <c r="FW12" s="30">
        <f t="shared" si="75"/>
        <v>46716</v>
      </c>
      <c r="FX12" s="85">
        <f>VLOOKUP(FW12, 休日取得計画実績表!$B$15:$F$745,4,FALSE)</f>
        <v>0</v>
      </c>
      <c r="FY12" s="30">
        <f t="shared" si="76"/>
        <v>46723</v>
      </c>
      <c r="FZ12" s="85">
        <f>VLOOKUP(FY12, 休日取得計画実績表!$B$15:$F$745,4,FALSE)</f>
        <v>0</v>
      </c>
      <c r="GA12" s="30">
        <f t="shared" si="77"/>
        <v>46730</v>
      </c>
      <c r="GB12" s="85">
        <f>VLOOKUP(GA12, 休日取得計画実績表!$B$15:$F$745,4,FALSE)</f>
        <v>0</v>
      </c>
      <c r="GC12" s="30">
        <f t="shared" si="78"/>
        <v>46737</v>
      </c>
      <c r="GD12" s="85">
        <f>VLOOKUP(GC12, 休日取得計画実績表!$B$15:$F$745,4,FALSE)</f>
        <v>0</v>
      </c>
      <c r="GE12" s="30">
        <f t="shared" si="79"/>
        <v>46744</v>
      </c>
      <c r="GF12" s="85">
        <f>VLOOKUP(GE12, 休日取得計画実績表!$B$15:$F$745,4,FALSE)</f>
        <v>0</v>
      </c>
      <c r="GG12" s="30">
        <f t="shared" si="80"/>
        <v>46751</v>
      </c>
      <c r="GH12" s="85" t="str">
        <f>VLOOKUP(GG12, 休日取得計画実績表!$B$15:$F$745,4,FALSE)</f>
        <v>年末年始</v>
      </c>
      <c r="GI12" s="30">
        <f t="shared" si="81"/>
        <v>46758</v>
      </c>
      <c r="GJ12" s="85">
        <f>VLOOKUP(GI12, 休日取得計画実績表!$B$15:$F$745,4,FALSE)</f>
        <v>0</v>
      </c>
      <c r="GK12" s="30">
        <f t="shared" si="82"/>
        <v>46765</v>
      </c>
      <c r="GL12" s="85">
        <f>VLOOKUP(GK12, 休日取得計画実績表!$B$15:$F$745,4,FALSE)</f>
        <v>0</v>
      </c>
      <c r="GM12" s="30">
        <f t="shared" si="83"/>
        <v>46772</v>
      </c>
      <c r="GN12" s="85">
        <f>VLOOKUP(GM12, 休日取得計画実績表!$B$15:$F$745,4,FALSE)</f>
        <v>0</v>
      </c>
      <c r="GO12" s="30">
        <f t="shared" si="84"/>
        <v>46779</v>
      </c>
      <c r="GP12" s="85">
        <f>VLOOKUP(GO12, 休日取得計画実績表!$B$15:$F$745,4,FALSE)</f>
        <v>0</v>
      </c>
      <c r="GQ12" s="30">
        <f t="shared" si="85"/>
        <v>46786</v>
      </c>
      <c r="GR12" s="85">
        <f>VLOOKUP(GQ12, 休日取得計画実績表!$B$15:$F$745,4,FALSE)</f>
        <v>0</v>
      </c>
      <c r="GS12" s="30">
        <f t="shared" si="86"/>
        <v>46793</v>
      </c>
      <c r="GT12" s="85">
        <f>VLOOKUP(GS12, 休日取得計画実績表!$B$15:$F$745,4,FALSE)</f>
        <v>0</v>
      </c>
      <c r="GU12" s="30">
        <f t="shared" si="87"/>
        <v>46800</v>
      </c>
      <c r="GV12" s="85">
        <f>VLOOKUP(GU12, 休日取得計画実績表!$B$15:$F$745,4,FALSE)</f>
        <v>0</v>
      </c>
      <c r="GW12" s="30">
        <f t="shared" si="88"/>
        <v>46807</v>
      </c>
      <c r="GX12" s="85">
        <f>VLOOKUP(GW12, 休日取得計画実績表!$B$15:$F$745,4,FALSE)</f>
        <v>0</v>
      </c>
      <c r="GY12" s="30">
        <f t="shared" si="89"/>
        <v>46814</v>
      </c>
      <c r="GZ12" s="85">
        <f>VLOOKUP(GY12, 休日取得計画実績表!$B$15:$F$745,4,FALSE)</f>
        <v>0</v>
      </c>
      <c r="HA12" s="30">
        <f t="shared" si="90"/>
        <v>46821</v>
      </c>
      <c r="HB12" s="85">
        <f>VLOOKUP(HA12, 休日取得計画実績表!$B$15:$F$745,4,FALSE)</f>
        <v>0</v>
      </c>
      <c r="HC12" s="30">
        <f t="shared" si="91"/>
        <v>46828</v>
      </c>
      <c r="HD12" s="85">
        <f>VLOOKUP(HC12, 休日取得計画実績表!$B$15:$F$745,4,FALSE)</f>
        <v>0</v>
      </c>
      <c r="HE12" s="30">
        <f t="shared" si="92"/>
        <v>46835</v>
      </c>
      <c r="HF12" s="85">
        <f>VLOOKUP(HE12, 休日取得計画実績表!$B$15:$F$745,4,FALSE)</f>
        <v>0</v>
      </c>
      <c r="HG12" s="30">
        <f t="shared" si="93"/>
        <v>0</v>
      </c>
      <c r="HH12" s="63" t="e">
        <f>VLOOKUP(HG12, 休日取得計画実績表!$B$15:$F$745,4,FALSE)</f>
        <v>#N/A</v>
      </c>
    </row>
    <row r="13" spans="1:216" s="3" customFormat="1">
      <c r="C13" s="8"/>
      <c r="D13" s="12"/>
      <c r="E13" s="12"/>
      <c r="F13" s="57"/>
      <c r="G13" s="29"/>
      <c r="H13" s="84" t="s">
        <v>9</v>
      </c>
      <c r="I13" s="30">
        <f t="shared" si="94"/>
        <v>46122</v>
      </c>
      <c r="J13" s="85" t="str">
        <f>VLOOKUP(I13,休日取得計画実績表!$B$15:$F$745,4,FALSE)</f>
        <v>工場製作</v>
      </c>
      <c r="K13" s="30">
        <f t="shared" si="95"/>
        <v>46129</v>
      </c>
      <c r="L13" s="85" t="str">
        <f>VLOOKUP(K13,休日取得計画実績表!$B$15:$F$745,4,FALSE)</f>
        <v>工場製作</v>
      </c>
      <c r="M13" s="30">
        <f t="shared" si="96"/>
        <v>46136</v>
      </c>
      <c r="N13" s="85">
        <f>VLOOKUP(M13, 休日取得計画実績表!$B$15:$F$745,4,FALSE)</f>
        <v>0</v>
      </c>
      <c r="O13" s="30">
        <f t="shared" si="97"/>
        <v>46143</v>
      </c>
      <c r="P13" s="85">
        <f>VLOOKUP(O13, 休日取得計画実績表!$B$15:$F$745,4,FALSE)</f>
        <v>0</v>
      </c>
      <c r="Q13" s="30">
        <f t="shared" si="98"/>
        <v>46150</v>
      </c>
      <c r="R13" s="85">
        <f>VLOOKUP(Q13, 休日取得計画実績表!$B$15:$F$745,4,FALSE)</f>
        <v>0</v>
      </c>
      <c r="S13" s="30">
        <f t="shared" si="99"/>
        <v>46157</v>
      </c>
      <c r="T13" s="85">
        <f>VLOOKUP(S13, 休日取得計画実績表!$B$15:$F$745,4,FALSE)</f>
        <v>0</v>
      </c>
      <c r="U13" s="30">
        <f t="shared" si="100"/>
        <v>46164</v>
      </c>
      <c r="V13" s="85">
        <f>VLOOKUP(U13, 休日取得計画実績表!$B$15:$F$745,4,FALSE)</f>
        <v>0</v>
      </c>
      <c r="W13" s="30">
        <f t="shared" si="101"/>
        <v>46171</v>
      </c>
      <c r="X13" s="85">
        <f>VLOOKUP(W13, 休日取得計画実績表!$B$15:$F$745,4,FALSE)</f>
        <v>0</v>
      </c>
      <c r="Y13" s="30">
        <f t="shared" si="102"/>
        <v>46178</v>
      </c>
      <c r="Z13" s="85">
        <f>VLOOKUP(Y13, 休日取得計画実績表!$B$15:$F$745,4,FALSE)</f>
        <v>0</v>
      </c>
      <c r="AA13" s="30">
        <f t="shared" si="103"/>
        <v>46185</v>
      </c>
      <c r="AB13" s="85">
        <f>VLOOKUP(AA13, 休日取得計画実績表!$B$15:$F$745,4,FALSE)</f>
        <v>0</v>
      </c>
      <c r="AC13" s="30">
        <f t="shared" si="0"/>
        <v>46192</v>
      </c>
      <c r="AD13" s="85">
        <f>VLOOKUP(AC13, 休日取得計画実績表!$B$15:$F$745,4,FALSE)</f>
        <v>0</v>
      </c>
      <c r="AE13" s="30">
        <f t="shared" si="1"/>
        <v>46199</v>
      </c>
      <c r="AF13" s="85">
        <f>VLOOKUP(AE13, 休日取得計画実績表!$B$15:$F$745,4,FALSE)</f>
        <v>0</v>
      </c>
      <c r="AG13" s="30">
        <f t="shared" si="2"/>
        <v>46206</v>
      </c>
      <c r="AH13" s="85">
        <f>VLOOKUP(AG13, 休日取得計画実績表!$B$15:$F$745,4,FALSE)</f>
        <v>0</v>
      </c>
      <c r="AI13" s="30">
        <f t="shared" si="3"/>
        <v>46213</v>
      </c>
      <c r="AJ13" s="85">
        <f>VLOOKUP(AI13, 休日取得計画実績表!$B$15:$F$745,4,FALSE)</f>
        <v>0</v>
      </c>
      <c r="AK13" s="30">
        <f t="shared" si="4"/>
        <v>46220</v>
      </c>
      <c r="AL13" s="85">
        <f>VLOOKUP(AK13, 休日取得計画実績表!$B$15:$F$745,4,FALSE)</f>
        <v>0</v>
      </c>
      <c r="AM13" s="30">
        <f t="shared" si="5"/>
        <v>46227</v>
      </c>
      <c r="AN13" s="85">
        <f>VLOOKUP(AM13, 休日取得計画実績表!$B$15:$F$745,4,FALSE)</f>
        <v>0</v>
      </c>
      <c r="AO13" s="30">
        <f t="shared" si="6"/>
        <v>46234</v>
      </c>
      <c r="AP13" s="85">
        <f>VLOOKUP(AO13, 休日取得計画実績表!$B$15:$F$745,4,FALSE)</f>
        <v>0</v>
      </c>
      <c r="AQ13" s="30">
        <f t="shared" si="7"/>
        <v>46241</v>
      </c>
      <c r="AR13" s="85">
        <f>VLOOKUP(AQ13, 休日取得計画実績表!$B$15:$F$745,4,FALSE)</f>
        <v>0</v>
      </c>
      <c r="AS13" s="30">
        <f t="shared" si="8"/>
        <v>46248</v>
      </c>
      <c r="AT13" s="85" t="str">
        <f>VLOOKUP(AS13, 休日取得計画実績表!$B$15:$F$745,4,FALSE)</f>
        <v>夏季休暇</v>
      </c>
      <c r="AU13" s="30">
        <f t="shared" si="9"/>
        <v>46255</v>
      </c>
      <c r="AV13" s="85">
        <f>VLOOKUP(AU13, 休日取得計画実績表!$B$15:$F$745,4,FALSE)</f>
        <v>0</v>
      </c>
      <c r="AW13" s="30">
        <f t="shared" si="10"/>
        <v>46262</v>
      </c>
      <c r="AX13" s="85">
        <f>VLOOKUP(AW13, 休日取得計画実績表!$B$15:$F$745,4,FALSE)</f>
        <v>0</v>
      </c>
      <c r="AY13" s="30">
        <f t="shared" si="11"/>
        <v>46269</v>
      </c>
      <c r="AZ13" s="85">
        <f>VLOOKUP(AY13, 休日取得計画実績表!$B$15:$F$745,4,FALSE)</f>
        <v>0</v>
      </c>
      <c r="BA13" s="30">
        <f t="shared" si="12"/>
        <v>46276</v>
      </c>
      <c r="BB13" s="85">
        <f>VLOOKUP(BA13, 休日取得計画実績表!$B$15:$F$745,4,FALSE)</f>
        <v>0</v>
      </c>
      <c r="BC13" s="30">
        <f t="shared" si="13"/>
        <v>46283</v>
      </c>
      <c r="BD13" s="85">
        <f>VLOOKUP(BC13, 休日取得計画実績表!$B$15:$F$745,4,FALSE)</f>
        <v>0</v>
      </c>
      <c r="BE13" s="30">
        <f t="shared" si="14"/>
        <v>46290</v>
      </c>
      <c r="BF13" s="85">
        <f>VLOOKUP(BE13, 休日取得計画実績表!$B$15:$F$745,4,FALSE)</f>
        <v>0</v>
      </c>
      <c r="BG13" s="30">
        <f t="shared" si="15"/>
        <v>46297</v>
      </c>
      <c r="BH13" s="85">
        <f>VLOOKUP(BG13, 休日取得計画実績表!$B$15:$F$745,4,FALSE)</f>
        <v>0</v>
      </c>
      <c r="BI13" s="30">
        <f t="shared" si="16"/>
        <v>46304</v>
      </c>
      <c r="BJ13" s="85">
        <f>VLOOKUP(BI13, 休日取得計画実績表!$B$15:$F$745,4,FALSE)</f>
        <v>0</v>
      </c>
      <c r="BK13" s="30">
        <f t="shared" si="17"/>
        <v>46311</v>
      </c>
      <c r="BL13" s="85">
        <f>VLOOKUP(BK13, 休日取得計画実績表!$B$15:$F$745,4,FALSE)</f>
        <v>0</v>
      </c>
      <c r="BM13" s="30">
        <f t="shared" si="18"/>
        <v>46318</v>
      </c>
      <c r="BN13" s="85">
        <f>VLOOKUP(BM13, 休日取得計画実績表!$B$15:$F$745,4,FALSE)</f>
        <v>0</v>
      </c>
      <c r="BO13" s="30">
        <f t="shared" si="19"/>
        <v>46325</v>
      </c>
      <c r="BP13" s="85">
        <f>VLOOKUP(BO13, 休日取得計画実績表!$B$15:$F$745,4,FALSE)</f>
        <v>0</v>
      </c>
      <c r="BQ13" s="30">
        <f t="shared" si="20"/>
        <v>46332</v>
      </c>
      <c r="BR13" s="85">
        <f>VLOOKUP(BQ13, 休日取得計画実績表!$B$15:$F$745,4,FALSE)</f>
        <v>0</v>
      </c>
      <c r="BS13" s="30">
        <f t="shared" si="21"/>
        <v>46339</v>
      </c>
      <c r="BT13" s="85">
        <f>VLOOKUP(BS13, 休日取得計画実績表!$B$15:$F$745,4,FALSE)</f>
        <v>0</v>
      </c>
      <c r="BU13" s="30">
        <f t="shared" si="22"/>
        <v>46346</v>
      </c>
      <c r="BV13" s="85">
        <f>VLOOKUP(BU13, 休日取得計画実績表!$B$15:$F$745,4,FALSE)</f>
        <v>0</v>
      </c>
      <c r="BW13" s="30">
        <f t="shared" si="23"/>
        <v>46353</v>
      </c>
      <c r="BX13" s="85">
        <f>VLOOKUP(BW13, 休日取得計画実績表!$B$15:$F$745,4,FALSE)</f>
        <v>0</v>
      </c>
      <c r="BY13" s="30">
        <f t="shared" si="24"/>
        <v>46360</v>
      </c>
      <c r="BZ13" s="85">
        <f>VLOOKUP(BY13, 休日取得計画実績表!$B$15:$F$745,4,FALSE)</f>
        <v>0</v>
      </c>
      <c r="CA13" s="30">
        <f t="shared" si="25"/>
        <v>46367</v>
      </c>
      <c r="CB13" s="85">
        <f>VLOOKUP(CA13, 休日取得計画実績表!$B$15:$F$745,4,FALSE)</f>
        <v>0</v>
      </c>
      <c r="CC13" s="30">
        <f t="shared" si="26"/>
        <v>46374</v>
      </c>
      <c r="CD13" s="85">
        <f>VLOOKUP(CC13, 休日取得計画実績表!$B$15:$F$745,4,FALSE)</f>
        <v>0</v>
      </c>
      <c r="CE13" s="30">
        <f t="shared" si="27"/>
        <v>46381</v>
      </c>
      <c r="CF13" s="85">
        <f>VLOOKUP(CE13, 休日取得計画実績表!$B$15:$F$745,4,FALSE)</f>
        <v>0</v>
      </c>
      <c r="CG13" s="30">
        <f t="shared" si="28"/>
        <v>46388</v>
      </c>
      <c r="CH13" s="85" t="str">
        <f>VLOOKUP(CG13, 休日取得計画実績表!$B$15:$F$745,4,FALSE)</f>
        <v>年末年始</v>
      </c>
      <c r="CI13" s="30">
        <f t="shared" si="29"/>
        <v>46395</v>
      </c>
      <c r="CJ13" s="85">
        <f>VLOOKUP(CI13, 休日取得計画実績表!$B$15:$F$745,4,FALSE)</f>
        <v>0</v>
      </c>
      <c r="CK13" s="30">
        <f t="shared" si="30"/>
        <v>46402</v>
      </c>
      <c r="CL13" s="85">
        <f>VLOOKUP(CK13, 休日取得計画実績表!$B$15:$F$745,4,FALSE)</f>
        <v>0</v>
      </c>
      <c r="CM13" s="30">
        <f t="shared" si="31"/>
        <v>46409</v>
      </c>
      <c r="CN13" s="85">
        <f>VLOOKUP(CM13, 休日取得計画実績表!$B$15:$F$745,4,FALSE)</f>
        <v>0</v>
      </c>
      <c r="CO13" s="30">
        <f t="shared" si="32"/>
        <v>46416</v>
      </c>
      <c r="CP13" s="85">
        <f>VLOOKUP(CO13, 休日取得計画実績表!$B$15:$F$745,4,FALSE)</f>
        <v>0</v>
      </c>
      <c r="CQ13" s="30">
        <f t="shared" si="33"/>
        <v>46423</v>
      </c>
      <c r="CR13" s="85">
        <f>VLOOKUP(CQ13, 休日取得計画実績表!$B$15:$F$745,4,FALSE)</f>
        <v>0</v>
      </c>
      <c r="CS13" s="30">
        <f t="shared" si="34"/>
        <v>46430</v>
      </c>
      <c r="CT13" s="85">
        <f>VLOOKUP(CS13, 休日取得計画実績表!$B$15:$F$745,4,FALSE)</f>
        <v>0</v>
      </c>
      <c r="CU13" s="30">
        <f t="shared" si="35"/>
        <v>46437</v>
      </c>
      <c r="CV13" s="85">
        <f>VLOOKUP(CU13, 休日取得計画実績表!$B$15:$F$745,4,FALSE)</f>
        <v>0</v>
      </c>
      <c r="CW13" s="30">
        <f t="shared" si="36"/>
        <v>46444</v>
      </c>
      <c r="CX13" s="85">
        <f>VLOOKUP(CW13, 休日取得計画実績表!$B$15:$F$745,4,FALSE)</f>
        <v>0</v>
      </c>
      <c r="CY13" s="30">
        <f t="shared" si="37"/>
        <v>46451</v>
      </c>
      <c r="CZ13" s="85">
        <f>VLOOKUP(CY13, 休日取得計画実績表!$B$15:$F$745,4,FALSE)</f>
        <v>0</v>
      </c>
      <c r="DA13" s="30">
        <f t="shared" si="38"/>
        <v>46458</v>
      </c>
      <c r="DB13" s="85">
        <f>VLOOKUP(DA13, 休日取得計画実績表!$B$15:$F$745,4,FALSE)</f>
        <v>0</v>
      </c>
      <c r="DC13" s="30">
        <f t="shared" si="39"/>
        <v>46465</v>
      </c>
      <c r="DD13" s="85">
        <f>VLOOKUP(DC13, 休日取得計画実績表!$B$15:$F$745,4,FALSE)</f>
        <v>0</v>
      </c>
      <c r="DE13" s="30">
        <f t="shared" si="40"/>
        <v>46472</v>
      </c>
      <c r="DF13" s="85">
        <f>VLOOKUP(DE13, 休日取得計画実績表!$B$15:$F$745,4,FALSE)</f>
        <v>0</v>
      </c>
      <c r="DG13" s="30">
        <f t="shared" si="41"/>
        <v>46479</v>
      </c>
      <c r="DH13" s="85">
        <f>VLOOKUP(DG13, 休日取得計画実績表!$B$15:$F$745,4,FALSE)</f>
        <v>0</v>
      </c>
      <c r="DI13" s="30">
        <f t="shared" si="42"/>
        <v>46486</v>
      </c>
      <c r="DJ13" s="85">
        <f>VLOOKUP(DI13, 休日取得計画実績表!$B$15:$F$745,4,FALSE)</f>
        <v>0</v>
      </c>
      <c r="DK13" s="30">
        <f t="shared" si="43"/>
        <v>46493</v>
      </c>
      <c r="DL13" s="85">
        <f>VLOOKUP(DK13, 休日取得計画実績表!$B$15:$F$745,4,FALSE)</f>
        <v>0</v>
      </c>
      <c r="DM13" s="30">
        <f t="shared" si="44"/>
        <v>46500</v>
      </c>
      <c r="DN13" s="85">
        <f>VLOOKUP(DM13, 休日取得計画実績表!$B$15:$F$745,4,FALSE)</f>
        <v>0</v>
      </c>
      <c r="DO13" s="30">
        <f t="shared" si="45"/>
        <v>46507</v>
      </c>
      <c r="DP13" s="85">
        <f>VLOOKUP(DO13, 休日取得計画実績表!$B$15:$F$745,4,FALSE)</f>
        <v>0</v>
      </c>
      <c r="DQ13" s="30">
        <f t="shared" si="46"/>
        <v>46514</v>
      </c>
      <c r="DR13" s="85">
        <f>VLOOKUP(DQ13, 休日取得計画実績表!$B$15:$F$745,4,FALSE)</f>
        <v>0</v>
      </c>
      <c r="DS13" s="30">
        <f t="shared" si="47"/>
        <v>46521</v>
      </c>
      <c r="DT13" s="85">
        <f>VLOOKUP(DS13, 休日取得計画実績表!$B$15:$F$745,4,FALSE)</f>
        <v>0</v>
      </c>
      <c r="DU13" s="30">
        <f t="shared" si="48"/>
        <v>46528</v>
      </c>
      <c r="DV13" s="85">
        <f>VLOOKUP(DU13, 休日取得計画実績表!$B$15:$F$745,4,FALSE)</f>
        <v>0</v>
      </c>
      <c r="DW13" s="30">
        <f t="shared" si="49"/>
        <v>46535</v>
      </c>
      <c r="DX13" s="85">
        <f>VLOOKUP(DW13, 休日取得計画実績表!$B$15:$F$745,4,FALSE)</f>
        <v>0</v>
      </c>
      <c r="DY13" s="30">
        <f t="shared" si="50"/>
        <v>46542</v>
      </c>
      <c r="DZ13" s="85">
        <f>VLOOKUP(DY13, 休日取得計画実績表!$B$15:$F$745,4,FALSE)</f>
        <v>0</v>
      </c>
      <c r="EA13" s="30">
        <f t="shared" si="51"/>
        <v>46549</v>
      </c>
      <c r="EB13" s="85">
        <f>VLOOKUP(EA13, 休日取得計画実績表!$B$15:$F$745,4,FALSE)</f>
        <v>0</v>
      </c>
      <c r="EC13" s="30">
        <f t="shared" si="52"/>
        <v>46556</v>
      </c>
      <c r="ED13" s="85">
        <f>VLOOKUP(EC13, 休日取得計画実績表!$B$15:$F$745,4,FALSE)</f>
        <v>0</v>
      </c>
      <c r="EE13" s="30">
        <f t="shared" si="53"/>
        <v>46563</v>
      </c>
      <c r="EF13" s="85">
        <f>VLOOKUP(EE13, 休日取得計画実績表!$B$15:$F$745,4,FALSE)</f>
        <v>0</v>
      </c>
      <c r="EG13" s="30">
        <f t="shared" si="54"/>
        <v>46570</v>
      </c>
      <c r="EH13" s="85">
        <f>VLOOKUP(EG13, 休日取得計画実績表!$B$15:$F$745,4,FALSE)</f>
        <v>0</v>
      </c>
      <c r="EI13" s="30">
        <f t="shared" si="55"/>
        <v>46577</v>
      </c>
      <c r="EJ13" s="85">
        <f>VLOOKUP(EI13, 休日取得計画実績表!$B$15:$F$745,4,FALSE)</f>
        <v>0</v>
      </c>
      <c r="EK13" s="30">
        <f t="shared" si="56"/>
        <v>46584</v>
      </c>
      <c r="EL13" s="85">
        <f>VLOOKUP(EK13, 休日取得計画実績表!$B$15:$F$745,4,FALSE)</f>
        <v>0</v>
      </c>
      <c r="EM13" s="30">
        <f t="shared" si="57"/>
        <v>46591</v>
      </c>
      <c r="EN13" s="85">
        <f>VLOOKUP(EM13, 休日取得計画実績表!$B$15:$F$745,4,FALSE)</f>
        <v>0</v>
      </c>
      <c r="EO13" s="30">
        <f t="shared" si="58"/>
        <v>46598</v>
      </c>
      <c r="EP13" s="85">
        <f>VLOOKUP(EO13, 休日取得計画実績表!$B$15:$F$745,4,FALSE)</f>
        <v>0</v>
      </c>
      <c r="EQ13" s="30">
        <f t="shared" si="59"/>
        <v>46605</v>
      </c>
      <c r="ER13" s="85">
        <f>VLOOKUP(EQ13, 休日取得計画実績表!$B$15:$F$745,4,FALSE)</f>
        <v>0</v>
      </c>
      <c r="ES13" s="30">
        <f t="shared" si="60"/>
        <v>46612</v>
      </c>
      <c r="ET13" s="85" t="str">
        <f>VLOOKUP(ES13, 休日取得計画実績表!$B$15:$F$745,4,FALSE)</f>
        <v>夏季休暇</v>
      </c>
      <c r="EU13" s="30">
        <f t="shared" si="61"/>
        <v>46619</v>
      </c>
      <c r="EV13" s="85">
        <f>VLOOKUP(EU13, 休日取得計画実績表!$B$15:$F$745,4,FALSE)</f>
        <v>0</v>
      </c>
      <c r="EW13" s="30">
        <f t="shared" si="62"/>
        <v>46626</v>
      </c>
      <c r="EX13" s="85">
        <f>VLOOKUP(EW13, 休日取得計画実績表!$B$15:$F$745,4,FALSE)</f>
        <v>0</v>
      </c>
      <c r="EY13" s="30">
        <f t="shared" si="63"/>
        <v>46633</v>
      </c>
      <c r="EZ13" s="85">
        <f>VLOOKUP(EY13, 休日取得計画実績表!$B$15:$F$745,4,FALSE)</f>
        <v>0</v>
      </c>
      <c r="FA13" s="30">
        <f t="shared" si="64"/>
        <v>46640</v>
      </c>
      <c r="FB13" s="85">
        <f>VLOOKUP(FA13, 休日取得計画実績表!$B$15:$F$745,4,FALSE)</f>
        <v>0</v>
      </c>
      <c r="FC13" s="30">
        <f t="shared" si="65"/>
        <v>46647</v>
      </c>
      <c r="FD13" s="85">
        <f>VLOOKUP(FC13, 休日取得計画実績表!$B$15:$F$745,4,FALSE)</f>
        <v>0</v>
      </c>
      <c r="FE13" s="30">
        <f t="shared" si="66"/>
        <v>46654</v>
      </c>
      <c r="FF13" s="85">
        <f>VLOOKUP(FE13, 休日取得計画実績表!$B$15:$F$745,4,FALSE)</f>
        <v>0</v>
      </c>
      <c r="FG13" s="30">
        <f t="shared" si="67"/>
        <v>46661</v>
      </c>
      <c r="FH13" s="85">
        <f>VLOOKUP(FG13, 休日取得計画実績表!$B$15:$F$745,4,FALSE)</f>
        <v>0</v>
      </c>
      <c r="FI13" s="30">
        <f t="shared" si="68"/>
        <v>46668</v>
      </c>
      <c r="FJ13" s="85">
        <f>VLOOKUP(FI13, 休日取得計画実績表!$B$15:$F$745,4,FALSE)</f>
        <v>0</v>
      </c>
      <c r="FK13" s="30">
        <f t="shared" si="69"/>
        <v>46675</v>
      </c>
      <c r="FL13" s="85">
        <f>VLOOKUP(FK13, 休日取得計画実績表!$B$15:$F$745,4,FALSE)</f>
        <v>0</v>
      </c>
      <c r="FM13" s="30">
        <f t="shared" si="70"/>
        <v>46682</v>
      </c>
      <c r="FN13" s="85">
        <f>VLOOKUP(FM13, 休日取得計画実績表!$B$15:$F$745,4,FALSE)</f>
        <v>0</v>
      </c>
      <c r="FO13" s="30">
        <f t="shared" si="71"/>
        <v>46689</v>
      </c>
      <c r="FP13" s="85">
        <f>VLOOKUP(FO13, 休日取得計画実績表!$B$15:$F$745,4,FALSE)</f>
        <v>0</v>
      </c>
      <c r="FQ13" s="30">
        <f t="shared" si="72"/>
        <v>46696</v>
      </c>
      <c r="FR13" s="85">
        <f>VLOOKUP(FQ13, 休日取得計画実績表!$B$15:$F$745,4,FALSE)</f>
        <v>0</v>
      </c>
      <c r="FS13" s="30">
        <f t="shared" si="73"/>
        <v>46703</v>
      </c>
      <c r="FT13" s="85">
        <f>VLOOKUP(FS13, 休日取得計画実績表!$B$15:$F$745,4,FALSE)</f>
        <v>0</v>
      </c>
      <c r="FU13" s="30">
        <f t="shared" si="74"/>
        <v>46710</v>
      </c>
      <c r="FV13" s="85">
        <f>VLOOKUP(FU13, 休日取得計画実績表!$B$15:$F$745,4,FALSE)</f>
        <v>0</v>
      </c>
      <c r="FW13" s="30">
        <f t="shared" si="75"/>
        <v>46717</v>
      </c>
      <c r="FX13" s="85">
        <f>VLOOKUP(FW13, 休日取得計画実績表!$B$15:$F$745,4,FALSE)</f>
        <v>0</v>
      </c>
      <c r="FY13" s="30">
        <f t="shared" si="76"/>
        <v>46724</v>
      </c>
      <c r="FZ13" s="85">
        <f>VLOOKUP(FY13, 休日取得計画実績表!$B$15:$F$745,4,FALSE)</f>
        <v>0</v>
      </c>
      <c r="GA13" s="30">
        <f t="shared" si="77"/>
        <v>46731</v>
      </c>
      <c r="GB13" s="85">
        <f>VLOOKUP(GA13, 休日取得計画実績表!$B$15:$F$745,4,FALSE)</f>
        <v>0</v>
      </c>
      <c r="GC13" s="30">
        <f t="shared" si="78"/>
        <v>46738</v>
      </c>
      <c r="GD13" s="85">
        <f>VLOOKUP(GC13, 休日取得計画実績表!$B$15:$F$745,4,FALSE)</f>
        <v>0</v>
      </c>
      <c r="GE13" s="30">
        <f t="shared" si="79"/>
        <v>46745</v>
      </c>
      <c r="GF13" s="85">
        <f>VLOOKUP(GE13, 休日取得計画実績表!$B$15:$F$745,4,FALSE)</f>
        <v>0</v>
      </c>
      <c r="GG13" s="30">
        <f t="shared" si="80"/>
        <v>46752</v>
      </c>
      <c r="GH13" s="85" t="str">
        <f>VLOOKUP(GG13, 休日取得計画実績表!$B$15:$F$745,4,FALSE)</f>
        <v>年末年始</v>
      </c>
      <c r="GI13" s="30">
        <f t="shared" si="81"/>
        <v>46759</v>
      </c>
      <c r="GJ13" s="85">
        <f>VLOOKUP(GI13, 休日取得計画実績表!$B$15:$F$745,4,FALSE)</f>
        <v>0</v>
      </c>
      <c r="GK13" s="30">
        <f t="shared" si="82"/>
        <v>46766</v>
      </c>
      <c r="GL13" s="85">
        <f>VLOOKUP(GK13, 休日取得計画実績表!$B$15:$F$745,4,FALSE)</f>
        <v>0</v>
      </c>
      <c r="GM13" s="30">
        <f t="shared" si="83"/>
        <v>46773</v>
      </c>
      <c r="GN13" s="85">
        <f>VLOOKUP(GM13, 休日取得計画実績表!$B$15:$F$745,4,FALSE)</f>
        <v>0</v>
      </c>
      <c r="GO13" s="30">
        <f t="shared" si="84"/>
        <v>46780</v>
      </c>
      <c r="GP13" s="85">
        <f>VLOOKUP(GO13, 休日取得計画実績表!$B$15:$F$745,4,FALSE)</f>
        <v>0</v>
      </c>
      <c r="GQ13" s="30">
        <f t="shared" si="85"/>
        <v>46787</v>
      </c>
      <c r="GR13" s="85">
        <f>VLOOKUP(GQ13, 休日取得計画実績表!$B$15:$F$745,4,FALSE)</f>
        <v>0</v>
      </c>
      <c r="GS13" s="30">
        <f t="shared" si="86"/>
        <v>46794</v>
      </c>
      <c r="GT13" s="85">
        <f>VLOOKUP(GS13, 休日取得計画実績表!$B$15:$F$745,4,FALSE)</f>
        <v>0</v>
      </c>
      <c r="GU13" s="30">
        <f t="shared" si="87"/>
        <v>46801</v>
      </c>
      <c r="GV13" s="85">
        <f>VLOOKUP(GU13, 休日取得計画実績表!$B$15:$F$745,4,FALSE)</f>
        <v>0</v>
      </c>
      <c r="GW13" s="30">
        <f t="shared" si="88"/>
        <v>46808</v>
      </c>
      <c r="GX13" s="85">
        <f>VLOOKUP(GW13, 休日取得計画実績表!$B$15:$F$745,4,FALSE)</f>
        <v>0</v>
      </c>
      <c r="GY13" s="30">
        <f t="shared" si="89"/>
        <v>46815</v>
      </c>
      <c r="GZ13" s="85">
        <f>VLOOKUP(GY13, 休日取得計画実績表!$B$15:$F$745,4,FALSE)</f>
        <v>0</v>
      </c>
      <c r="HA13" s="30">
        <f t="shared" si="90"/>
        <v>46822</v>
      </c>
      <c r="HB13" s="85">
        <f>VLOOKUP(HA13, 休日取得計画実績表!$B$15:$F$745,4,FALSE)</f>
        <v>0</v>
      </c>
      <c r="HC13" s="30">
        <f t="shared" si="91"/>
        <v>46829</v>
      </c>
      <c r="HD13" s="85">
        <f>VLOOKUP(HC13, 休日取得計画実績表!$B$15:$F$745,4,FALSE)</f>
        <v>0</v>
      </c>
      <c r="HE13" s="30">
        <f t="shared" si="92"/>
        <v>46836</v>
      </c>
      <c r="HF13" s="85">
        <f>VLOOKUP(HE13, 休日取得計画実績表!$B$15:$F$745,4,FALSE)</f>
        <v>0</v>
      </c>
      <c r="HG13" s="30">
        <f t="shared" si="93"/>
        <v>0</v>
      </c>
      <c r="HH13" s="63" t="e">
        <f>VLOOKUP(HG13, 休日取得計画実績表!$B$15:$F$745,4,FALSE)</f>
        <v>#N/A</v>
      </c>
    </row>
    <row r="14" spans="1:216" s="3" customFormat="1">
      <c r="C14" s="8" t="s">
        <v>1</v>
      </c>
      <c r="D14" s="9">
        <f>B2</f>
        <v>46843</v>
      </c>
      <c r="E14" s="10" t="str">
        <f>TEXT(D14,"aaa")</f>
        <v>金</v>
      </c>
      <c r="F14" s="57"/>
      <c r="G14" s="29"/>
      <c r="H14" s="84" t="s">
        <v>10</v>
      </c>
      <c r="I14" s="30">
        <f t="shared" si="94"/>
        <v>46123</v>
      </c>
      <c r="J14" s="85" t="str">
        <f>VLOOKUP(I14,休日取得計画実績表!$B$15:$F$745,4,FALSE)</f>
        <v>工場製作</v>
      </c>
      <c r="K14" s="30">
        <f t="shared" si="95"/>
        <v>46130</v>
      </c>
      <c r="L14" s="85" t="str">
        <f>VLOOKUP(K14,休日取得計画実績表!$B$15:$F$745,4,FALSE)</f>
        <v>工場製作</v>
      </c>
      <c r="M14" s="30">
        <f t="shared" si="96"/>
        <v>46137</v>
      </c>
      <c r="N14" s="85" t="str">
        <f>VLOOKUP(M14, 休日取得計画実績表!$B$15:$F$745,4,FALSE)</f>
        <v>現場閉所</v>
      </c>
      <c r="O14" s="30">
        <f t="shared" si="97"/>
        <v>46144</v>
      </c>
      <c r="P14" s="85" t="str">
        <f>VLOOKUP(O14, 休日取得計画実績表!$B$15:$F$745,4,FALSE)</f>
        <v>現場閉所</v>
      </c>
      <c r="Q14" s="30">
        <f t="shared" si="98"/>
        <v>46151</v>
      </c>
      <c r="R14" s="85" t="str">
        <f>VLOOKUP(Q14, 休日取得計画実績表!$B$15:$F$745,4,FALSE)</f>
        <v>現場閉所</v>
      </c>
      <c r="S14" s="30">
        <f t="shared" si="99"/>
        <v>46158</v>
      </c>
      <c r="T14" s="85" t="str">
        <f>VLOOKUP(S14, 休日取得計画実績表!$B$15:$F$745,4,FALSE)</f>
        <v>現場閉所</v>
      </c>
      <c r="U14" s="30">
        <f t="shared" si="100"/>
        <v>46165</v>
      </c>
      <c r="V14" s="85" t="str">
        <f>VLOOKUP(U14, 休日取得計画実績表!$B$15:$F$745,4,FALSE)</f>
        <v>現場閉所</v>
      </c>
      <c r="W14" s="30">
        <f t="shared" si="101"/>
        <v>46172</v>
      </c>
      <c r="X14" s="85" t="str">
        <f>VLOOKUP(W14, 休日取得計画実績表!$B$15:$F$745,4,FALSE)</f>
        <v>現場閉所</v>
      </c>
      <c r="Y14" s="30">
        <f t="shared" si="102"/>
        <v>46179</v>
      </c>
      <c r="Z14" s="85" t="str">
        <f>VLOOKUP(Y14, 休日取得計画実績表!$B$15:$F$745,4,FALSE)</f>
        <v>現場閉所</v>
      </c>
      <c r="AA14" s="30">
        <f t="shared" si="103"/>
        <v>46186</v>
      </c>
      <c r="AB14" s="85" t="str">
        <f>VLOOKUP(AA14, 休日取得計画実績表!$B$15:$F$745,4,FALSE)</f>
        <v>現場閉所</v>
      </c>
      <c r="AC14" s="30">
        <f t="shared" si="0"/>
        <v>46193</v>
      </c>
      <c r="AD14" s="85" t="str">
        <f>VLOOKUP(AC14, 休日取得計画実績表!$B$15:$F$745,4,FALSE)</f>
        <v>現場閉所</v>
      </c>
      <c r="AE14" s="30">
        <f t="shared" si="1"/>
        <v>46200</v>
      </c>
      <c r="AF14" s="85" t="str">
        <f>VLOOKUP(AE14, 休日取得計画実績表!$B$15:$F$745,4,FALSE)</f>
        <v>現場閉所</v>
      </c>
      <c r="AG14" s="30">
        <f t="shared" si="2"/>
        <v>46207</v>
      </c>
      <c r="AH14" s="85" t="str">
        <f>VLOOKUP(AG14, 休日取得計画実績表!$B$15:$F$745,4,FALSE)</f>
        <v>現場閉所</v>
      </c>
      <c r="AI14" s="30">
        <f t="shared" si="3"/>
        <v>46214</v>
      </c>
      <c r="AJ14" s="85" t="str">
        <f>VLOOKUP(AI14, 休日取得計画実績表!$B$15:$F$745,4,FALSE)</f>
        <v>現場閉所</v>
      </c>
      <c r="AK14" s="30">
        <f t="shared" si="4"/>
        <v>46221</v>
      </c>
      <c r="AL14" s="85" t="str">
        <f>VLOOKUP(AK14, 休日取得計画実績表!$B$15:$F$745,4,FALSE)</f>
        <v>現場閉所</v>
      </c>
      <c r="AM14" s="30">
        <f t="shared" si="5"/>
        <v>46228</v>
      </c>
      <c r="AN14" s="85" t="str">
        <f>VLOOKUP(AM14, 休日取得計画実績表!$B$15:$F$745,4,FALSE)</f>
        <v>現場閉所</v>
      </c>
      <c r="AO14" s="30">
        <f t="shared" si="6"/>
        <v>46235</v>
      </c>
      <c r="AP14" s="85" t="str">
        <f>VLOOKUP(AO14, 休日取得計画実績表!$B$15:$F$745,4,FALSE)</f>
        <v>現場閉所</v>
      </c>
      <c r="AQ14" s="30">
        <f t="shared" si="7"/>
        <v>46242</v>
      </c>
      <c r="AR14" s="85" t="str">
        <f>VLOOKUP(AQ14, 休日取得計画実績表!$B$15:$F$745,4,FALSE)</f>
        <v>現場閉所</v>
      </c>
      <c r="AS14" s="30">
        <f t="shared" si="8"/>
        <v>46249</v>
      </c>
      <c r="AT14" s="85" t="str">
        <f>VLOOKUP(AS14, 休日取得計画実績表!$B$15:$F$745,4,FALSE)</f>
        <v>現場閉所</v>
      </c>
      <c r="AU14" s="30">
        <f t="shared" si="9"/>
        <v>46256</v>
      </c>
      <c r="AV14" s="85" t="str">
        <f>VLOOKUP(AU14, 休日取得計画実績表!$B$15:$F$745,4,FALSE)</f>
        <v>現場閉所</v>
      </c>
      <c r="AW14" s="30">
        <f t="shared" si="10"/>
        <v>46263</v>
      </c>
      <c r="AX14" s="85" t="str">
        <f>VLOOKUP(AW14, 休日取得計画実績表!$B$15:$F$745,4,FALSE)</f>
        <v>現場閉所</v>
      </c>
      <c r="AY14" s="30">
        <f t="shared" si="11"/>
        <v>46270</v>
      </c>
      <c r="AZ14" s="85" t="str">
        <f>VLOOKUP(AY14, 休日取得計画実績表!$B$15:$F$745,4,FALSE)</f>
        <v>現場閉所</v>
      </c>
      <c r="BA14" s="30">
        <f t="shared" si="12"/>
        <v>46277</v>
      </c>
      <c r="BB14" s="85" t="str">
        <f>VLOOKUP(BA14, 休日取得計画実績表!$B$15:$F$745,4,FALSE)</f>
        <v>現場閉所</v>
      </c>
      <c r="BC14" s="30">
        <f t="shared" si="13"/>
        <v>46284</v>
      </c>
      <c r="BD14" s="85" t="str">
        <f>VLOOKUP(BC14, 休日取得計画実績表!$B$15:$F$745,4,FALSE)</f>
        <v>現場閉所</v>
      </c>
      <c r="BE14" s="30">
        <f t="shared" si="14"/>
        <v>46291</v>
      </c>
      <c r="BF14" s="85" t="str">
        <f>VLOOKUP(BE14, 休日取得計画実績表!$B$15:$F$745,4,FALSE)</f>
        <v>現場閉所</v>
      </c>
      <c r="BG14" s="30">
        <f t="shared" si="15"/>
        <v>46298</v>
      </c>
      <c r="BH14" s="85" t="str">
        <f>VLOOKUP(BG14, 休日取得計画実績表!$B$15:$F$745,4,FALSE)</f>
        <v>現場閉所</v>
      </c>
      <c r="BI14" s="30">
        <f t="shared" si="16"/>
        <v>46305</v>
      </c>
      <c r="BJ14" s="85" t="str">
        <f>VLOOKUP(BI14, 休日取得計画実績表!$B$15:$F$745,4,FALSE)</f>
        <v>現場閉所</v>
      </c>
      <c r="BK14" s="30">
        <f t="shared" si="17"/>
        <v>46312</v>
      </c>
      <c r="BL14" s="85" t="str">
        <f>VLOOKUP(BK14, 休日取得計画実績表!$B$15:$F$745,4,FALSE)</f>
        <v>現場閉所</v>
      </c>
      <c r="BM14" s="30">
        <f t="shared" si="18"/>
        <v>46319</v>
      </c>
      <c r="BN14" s="85" t="str">
        <f>VLOOKUP(BM14, 休日取得計画実績表!$B$15:$F$745,4,FALSE)</f>
        <v>現場閉所</v>
      </c>
      <c r="BO14" s="30">
        <f t="shared" si="19"/>
        <v>46326</v>
      </c>
      <c r="BP14" s="85" t="str">
        <f>VLOOKUP(BO14, 休日取得計画実績表!$B$15:$F$745,4,FALSE)</f>
        <v>現場閉所</v>
      </c>
      <c r="BQ14" s="30">
        <f t="shared" si="20"/>
        <v>46333</v>
      </c>
      <c r="BR14" s="85" t="str">
        <f>VLOOKUP(BQ14, 休日取得計画実績表!$B$15:$F$745,4,FALSE)</f>
        <v>現場閉所</v>
      </c>
      <c r="BS14" s="30">
        <f t="shared" si="21"/>
        <v>46340</v>
      </c>
      <c r="BT14" s="85" t="str">
        <f>VLOOKUP(BS14, 休日取得計画実績表!$B$15:$F$745,4,FALSE)</f>
        <v>現場閉所</v>
      </c>
      <c r="BU14" s="30">
        <f t="shared" si="22"/>
        <v>46347</v>
      </c>
      <c r="BV14" s="85" t="str">
        <f>VLOOKUP(BU14, 休日取得計画実績表!$B$15:$F$745,4,FALSE)</f>
        <v>現場閉所</v>
      </c>
      <c r="BW14" s="30">
        <f t="shared" si="23"/>
        <v>46354</v>
      </c>
      <c r="BX14" s="85" t="str">
        <f>VLOOKUP(BW14, 休日取得計画実績表!$B$15:$F$745,4,FALSE)</f>
        <v>現場閉所</v>
      </c>
      <c r="BY14" s="30">
        <f t="shared" si="24"/>
        <v>46361</v>
      </c>
      <c r="BZ14" s="85" t="str">
        <f>VLOOKUP(BY14, 休日取得計画実績表!$B$15:$F$745,4,FALSE)</f>
        <v>現場閉所</v>
      </c>
      <c r="CA14" s="30">
        <f t="shared" si="25"/>
        <v>46368</v>
      </c>
      <c r="CB14" s="85" t="str">
        <f>VLOOKUP(CA14, 休日取得計画実績表!$B$15:$F$745,4,FALSE)</f>
        <v>現場閉所</v>
      </c>
      <c r="CC14" s="30">
        <f t="shared" si="26"/>
        <v>46375</v>
      </c>
      <c r="CD14" s="85" t="str">
        <f>VLOOKUP(CC14, 休日取得計画実績表!$B$15:$F$745,4,FALSE)</f>
        <v>現場閉所</v>
      </c>
      <c r="CE14" s="30">
        <f t="shared" si="27"/>
        <v>46382</v>
      </c>
      <c r="CF14" s="85" t="str">
        <f>VLOOKUP(CE14, 休日取得計画実績表!$B$15:$F$745,4,FALSE)</f>
        <v>現場閉所</v>
      </c>
      <c r="CG14" s="30">
        <f t="shared" si="28"/>
        <v>46389</v>
      </c>
      <c r="CH14" s="85" t="str">
        <f>VLOOKUP(CG14, 休日取得計画実績表!$B$15:$F$745,4,FALSE)</f>
        <v>年末年始</v>
      </c>
      <c r="CI14" s="30">
        <f t="shared" si="29"/>
        <v>46396</v>
      </c>
      <c r="CJ14" s="85" t="str">
        <f>VLOOKUP(CI14, 休日取得計画実績表!$B$15:$F$745,4,FALSE)</f>
        <v>現場閉所</v>
      </c>
      <c r="CK14" s="30">
        <f t="shared" si="30"/>
        <v>46403</v>
      </c>
      <c r="CL14" s="85" t="str">
        <f>VLOOKUP(CK14, 休日取得計画実績表!$B$15:$F$745,4,FALSE)</f>
        <v>現場閉所</v>
      </c>
      <c r="CM14" s="30">
        <f t="shared" si="31"/>
        <v>46410</v>
      </c>
      <c r="CN14" s="85" t="str">
        <f>VLOOKUP(CM14, 休日取得計画実績表!$B$15:$F$745,4,FALSE)</f>
        <v>現場閉所</v>
      </c>
      <c r="CO14" s="30">
        <f t="shared" si="32"/>
        <v>46417</v>
      </c>
      <c r="CP14" s="85" t="str">
        <f>VLOOKUP(CO14, 休日取得計画実績表!$B$15:$F$745,4,FALSE)</f>
        <v>現場閉所</v>
      </c>
      <c r="CQ14" s="30">
        <f t="shared" si="33"/>
        <v>46424</v>
      </c>
      <c r="CR14" s="85" t="str">
        <f>VLOOKUP(CQ14, 休日取得計画実績表!$B$15:$F$745,4,FALSE)</f>
        <v>現場閉所</v>
      </c>
      <c r="CS14" s="30">
        <f t="shared" si="34"/>
        <v>46431</v>
      </c>
      <c r="CT14" s="85" t="str">
        <f>VLOOKUP(CS14, 休日取得計画実績表!$B$15:$F$745,4,FALSE)</f>
        <v>現場閉所</v>
      </c>
      <c r="CU14" s="30">
        <f t="shared" si="35"/>
        <v>46438</v>
      </c>
      <c r="CV14" s="85" t="str">
        <f>VLOOKUP(CU14, 休日取得計画実績表!$B$15:$F$745,4,FALSE)</f>
        <v>現場閉所</v>
      </c>
      <c r="CW14" s="30">
        <f t="shared" si="36"/>
        <v>46445</v>
      </c>
      <c r="CX14" s="85" t="str">
        <f>VLOOKUP(CW14, 休日取得計画実績表!$B$15:$F$745,4,FALSE)</f>
        <v>現場閉所</v>
      </c>
      <c r="CY14" s="30">
        <f t="shared" si="37"/>
        <v>46452</v>
      </c>
      <c r="CZ14" s="85" t="str">
        <f>VLOOKUP(CY14, 休日取得計画実績表!$B$15:$F$745,4,FALSE)</f>
        <v>現場閉所</v>
      </c>
      <c r="DA14" s="30">
        <f t="shared" si="38"/>
        <v>46459</v>
      </c>
      <c r="DB14" s="85" t="str">
        <f>VLOOKUP(DA14, 休日取得計画実績表!$B$15:$F$745,4,FALSE)</f>
        <v>現場閉所</v>
      </c>
      <c r="DC14" s="30">
        <f t="shared" si="39"/>
        <v>46466</v>
      </c>
      <c r="DD14" s="85" t="str">
        <f>VLOOKUP(DC14, 休日取得計画実績表!$B$15:$F$745,4,FALSE)</f>
        <v>現場閉所</v>
      </c>
      <c r="DE14" s="30">
        <f t="shared" si="40"/>
        <v>46473</v>
      </c>
      <c r="DF14" s="85" t="str">
        <f>VLOOKUP(DE14, 休日取得計画実績表!$B$15:$F$745,4,FALSE)</f>
        <v>現場閉所</v>
      </c>
      <c r="DG14" s="30">
        <f t="shared" si="41"/>
        <v>46480</v>
      </c>
      <c r="DH14" s="85" t="str">
        <f>VLOOKUP(DG14, 休日取得計画実績表!$B$15:$F$745,4,FALSE)</f>
        <v>現場閉所</v>
      </c>
      <c r="DI14" s="30">
        <f t="shared" si="42"/>
        <v>46487</v>
      </c>
      <c r="DJ14" s="85" t="str">
        <f>VLOOKUP(DI14, 休日取得計画実績表!$B$15:$F$745,4,FALSE)</f>
        <v>現場閉所</v>
      </c>
      <c r="DK14" s="30">
        <f t="shared" si="43"/>
        <v>46494</v>
      </c>
      <c r="DL14" s="85" t="str">
        <f>VLOOKUP(DK14, 休日取得計画実績表!$B$15:$F$745,4,FALSE)</f>
        <v>現場閉所</v>
      </c>
      <c r="DM14" s="30">
        <f t="shared" si="44"/>
        <v>46501</v>
      </c>
      <c r="DN14" s="85" t="str">
        <f>VLOOKUP(DM14, 休日取得計画実績表!$B$15:$F$745,4,FALSE)</f>
        <v>現場閉所</v>
      </c>
      <c r="DO14" s="30">
        <f t="shared" si="45"/>
        <v>46508</v>
      </c>
      <c r="DP14" s="85" t="str">
        <f>VLOOKUP(DO14, 休日取得計画実績表!$B$15:$F$745,4,FALSE)</f>
        <v>現場閉所</v>
      </c>
      <c r="DQ14" s="30">
        <f t="shared" si="46"/>
        <v>46515</v>
      </c>
      <c r="DR14" s="85" t="str">
        <f>VLOOKUP(DQ14, 休日取得計画実績表!$B$15:$F$745,4,FALSE)</f>
        <v>現場閉所</v>
      </c>
      <c r="DS14" s="30">
        <f t="shared" si="47"/>
        <v>46522</v>
      </c>
      <c r="DT14" s="85" t="str">
        <f>VLOOKUP(DS14, 休日取得計画実績表!$B$15:$F$745,4,FALSE)</f>
        <v>現場閉所</v>
      </c>
      <c r="DU14" s="30">
        <f t="shared" si="48"/>
        <v>46529</v>
      </c>
      <c r="DV14" s="85" t="str">
        <f>VLOOKUP(DU14, 休日取得計画実績表!$B$15:$F$745,4,FALSE)</f>
        <v>現場閉所</v>
      </c>
      <c r="DW14" s="30">
        <f t="shared" si="49"/>
        <v>46536</v>
      </c>
      <c r="DX14" s="85" t="str">
        <f>VLOOKUP(DW14, 休日取得計画実績表!$B$15:$F$745,4,FALSE)</f>
        <v>現場閉所</v>
      </c>
      <c r="DY14" s="30">
        <f t="shared" si="50"/>
        <v>46543</v>
      </c>
      <c r="DZ14" s="85" t="str">
        <f>VLOOKUP(DY14, 休日取得計画実績表!$B$15:$F$745,4,FALSE)</f>
        <v>現場閉所</v>
      </c>
      <c r="EA14" s="30">
        <f t="shared" si="51"/>
        <v>46550</v>
      </c>
      <c r="EB14" s="85" t="str">
        <f>VLOOKUP(EA14, 休日取得計画実績表!$B$15:$F$745,4,FALSE)</f>
        <v>現場閉所</v>
      </c>
      <c r="EC14" s="30">
        <f t="shared" si="52"/>
        <v>46557</v>
      </c>
      <c r="ED14" s="85" t="str">
        <f>VLOOKUP(EC14, 休日取得計画実績表!$B$15:$F$745,4,FALSE)</f>
        <v>現場閉所</v>
      </c>
      <c r="EE14" s="30">
        <f t="shared" si="53"/>
        <v>46564</v>
      </c>
      <c r="EF14" s="85" t="str">
        <f>VLOOKUP(EE14, 休日取得計画実績表!$B$15:$F$745,4,FALSE)</f>
        <v>現場閉所</v>
      </c>
      <c r="EG14" s="30">
        <f t="shared" si="54"/>
        <v>46571</v>
      </c>
      <c r="EH14" s="85" t="str">
        <f>VLOOKUP(EG14, 休日取得計画実績表!$B$15:$F$745,4,FALSE)</f>
        <v>現場閉所</v>
      </c>
      <c r="EI14" s="30">
        <f t="shared" si="55"/>
        <v>46578</v>
      </c>
      <c r="EJ14" s="85" t="str">
        <f>VLOOKUP(EI14, 休日取得計画実績表!$B$15:$F$745,4,FALSE)</f>
        <v>現場閉所</v>
      </c>
      <c r="EK14" s="30">
        <f t="shared" si="56"/>
        <v>46585</v>
      </c>
      <c r="EL14" s="85" t="str">
        <f>VLOOKUP(EK14, 休日取得計画実績表!$B$15:$F$745,4,FALSE)</f>
        <v>現場閉所</v>
      </c>
      <c r="EM14" s="30">
        <f t="shared" si="57"/>
        <v>46592</v>
      </c>
      <c r="EN14" s="85" t="str">
        <f>VLOOKUP(EM14, 休日取得計画実績表!$B$15:$F$745,4,FALSE)</f>
        <v>現場閉所</v>
      </c>
      <c r="EO14" s="30">
        <f t="shared" si="58"/>
        <v>46599</v>
      </c>
      <c r="EP14" s="85" t="str">
        <f>VLOOKUP(EO14, 休日取得計画実績表!$B$15:$F$745,4,FALSE)</f>
        <v>現場閉所</v>
      </c>
      <c r="EQ14" s="30">
        <f t="shared" si="59"/>
        <v>46606</v>
      </c>
      <c r="ER14" s="85" t="str">
        <f>VLOOKUP(EQ14, 休日取得計画実績表!$B$15:$F$745,4,FALSE)</f>
        <v>現場閉所</v>
      </c>
      <c r="ES14" s="30">
        <f t="shared" si="60"/>
        <v>46613</v>
      </c>
      <c r="ET14" s="85" t="str">
        <f>VLOOKUP(ES14, 休日取得計画実績表!$B$15:$F$745,4,FALSE)</f>
        <v>現場閉所</v>
      </c>
      <c r="EU14" s="30">
        <f t="shared" si="61"/>
        <v>46620</v>
      </c>
      <c r="EV14" s="85" t="str">
        <f>VLOOKUP(EU14, 休日取得計画実績表!$B$15:$F$745,4,FALSE)</f>
        <v>現場閉所</v>
      </c>
      <c r="EW14" s="30">
        <f t="shared" si="62"/>
        <v>46627</v>
      </c>
      <c r="EX14" s="85" t="str">
        <f>VLOOKUP(EW14, 休日取得計画実績表!$B$15:$F$745,4,FALSE)</f>
        <v>現場閉所</v>
      </c>
      <c r="EY14" s="30">
        <f t="shared" si="63"/>
        <v>46634</v>
      </c>
      <c r="EZ14" s="85" t="str">
        <f>VLOOKUP(EY14, 休日取得計画実績表!$B$15:$F$745,4,FALSE)</f>
        <v>現場閉所</v>
      </c>
      <c r="FA14" s="30">
        <f t="shared" si="64"/>
        <v>46641</v>
      </c>
      <c r="FB14" s="85" t="str">
        <f>VLOOKUP(FA14, 休日取得計画実績表!$B$15:$F$745,4,FALSE)</f>
        <v>現場閉所</v>
      </c>
      <c r="FC14" s="30">
        <f t="shared" si="65"/>
        <v>46648</v>
      </c>
      <c r="FD14" s="85" t="str">
        <f>VLOOKUP(FC14, 休日取得計画実績表!$B$15:$F$745,4,FALSE)</f>
        <v>現場閉所</v>
      </c>
      <c r="FE14" s="30">
        <f t="shared" si="66"/>
        <v>46655</v>
      </c>
      <c r="FF14" s="85" t="str">
        <f>VLOOKUP(FE14, 休日取得計画実績表!$B$15:$F$745,4,FALSE)</f>
        <v>現場閉所</v>
      </c>
      <c r="FG14" s="30">
        <f t="shared" si="67"/>
        <v>46662</v>
      </c>
      <c r="FH14" s="85" t="str">
        <f>VLOOKUP(FG14, 休日取得計画実績表!$B$15:$F$745,4,FALSE)</f>
        <v>現場閉所</v>
      </c>
      <c r="FI14" s="30">
        <f t="shared" si="68"/>
        <v>46669</v>
      </c>
      <c r="FJ14" s="85" t="str">
        <f>VLOOKUP(FI14, 休日取得計画実績表!$B$15:$F$745,4,FALSE)</f>
        <v>現場閉所</v>
      </c>
      <c r="FK14" s="30">
        <f t="shared" si="69"/>
        <v>46676</v>
      </c>
      <c r="FL14" s="85" t="str">
        <f>VLOOKUP(FK14, 休日取得計画実績表!$B$15:$F$745,4,FALSE)</f>
        <v>現場閉所</v>
      </c>
      <c r="FM14" s="30">
        <f t="shared" si="70"/>
        <v>46683</v>
      </c>
      <c r="FN14" s="85" t="str">
        <f>VLOOKUP(FM14, 休日取得計画実績表!$B$15:$F$745,4,FALSE)</f>
        <v>現場閉所</v>
      </c>
      <c r="FO14" s="30">
        <f t="shared" si="71"/>
        <v>46690</v>
      </c>
      <c r="FP14" s="85" t="str">
        <f>VLOOKUP(FO14, 休日取得計画実績表!$B$15:$F$745,4,FALSE)</f>
        <v>現場閉所</v>
      </c>
      <c r="FQ14" s="30">
        <f t="shared" si="72"/>
        <v>46697</v>
      </c>
      <c r="FR14" s="85" t="str">
        <f>VLOOKUP(FQ14, 休日取得計画実績表!$B$15:$F$745,4,FALSE)</f>
        <v>現場閉所</v>
      </c>
      <c r="FS14" s="30">
        <f t="shared" si="73"/>
        <v>46704</v>
      </c>
      <c r="FT14" s="85" t="str">
        <f>VLOOKUP(FS14, 休日取得計画実績表!$B$15:$F$745,4,FALSE)</f>
        <v>現場閉所</v>
      </c>
      <c r="FU14" s="30">
        <f t="shared" si="74"/>
        <v>46711</v>
      </c>
      <c r="FV14" s="85" t="str">
        <f>VLOOKUP(FU14, 休日取得計画実績表!$B$15:$F$745,4,FALSE)</f>
        <v>現場閉所</v>
      </c>
      <c r="FW14" s="30">
        <f t="shared" si="75"/>
        <v>46718</v>
      </c>
      <c r="FX14" s="85" t="str">
        <f>VLOOKUP(FW14, 休日取得計画実績表!$B$15:$F$745,4,FALSE)</f>
        <v>現場閉所</v>
      </c>
      <c r="FY14" s="30">
        <f t="shared" si="76"/>
        <v>46725</v>
      </c>
      <c r="FZ14" s="85" t="str">
        <f>VLOOKUP(FY14, 休日取得計画実績表!$B$15:$F$745,4,FALSE)</f>
        <v>現場閉所</v>
      </c>
      <c r="GA14" s="30">
        <f t="shared" si="77"/>
        <v>46732</v>
      </c>
      <c r="GB14" s="85" t="str">
        <f>VLOOKUP(GA14, 休日取得計画実績表!$B$15:$F$745,4,FALSE)</f>
        <v>現場閉所</v>
      </c>
      <c r="GC14" s="30">
        <f t="shared" si="78"/>
        <v>46739</v>
      </c>
      <c r="GD14" s="85" t="str">
        <f>VLOOKUP(GC14, 休日取得計画実績表!$B$15:$F$745,4,FALSE)</f>
        <v>現場閉所</v>
      </c>
      <c r="GE14" s="30">
        <f t="shared" si="79"/>
        <v>46746</v>
      </c>
      <c r="GF14" s="85" t="str">
        <f>VLOOKUP(GE14, 休日取得計画実績表!$B$15:$F$745,4,FALSE)</f>
        <v>現場閉所</v>
      </c>
      <c r="GG14" s="30">
        <f t="shared" si="80"/>
        <v>46753</v>
      </c>
      <c r="GH14" s="85" t="str">
        <f>VLOOKUP(GG14, 休日取得計画実績表!$B$15:$F$745,4,FALSE)</f>
        <v>年末年始</v>
      </c>
      <c r="GI14" s="30">
        <f t="shared" si="81"/>
        <v>46760</v>
      </c>
      <c r="GJ14" s="85" t="str">
        <f>VLOOKUP(GI14, 休日取得計画実績表!$B$15:$F$745,4,FALSE)</f>
        <v>現場閉所</v>
      </c>
      <c r="GK14" s="30">
        <f t="shared" si="82"/>
        <v>46767</v>
      </c>
      <c r="GL14" s="85" t="str">
        <f>VLOOKUP(GK14, 休日取得計画実績表!$B$15:$F$745,4,FALSE)</f>
        <v>現場閉所</v>
      </c>
      <c r="GM14" s="30">
        <f t="shared" si="83"/>
        <v>46774</v>
      </c>
      <c r="GN14" s="85" t="str">
        <f>VLOOKUP(GM14, 休日取得計画実績表!$B$15:$F$745,4,FALSE)</f>
        <v>現場閉所</v>
      </c>
      <c r="GO14" s="30">
        <f t="shared" si="84"/>
        <v>46781</v>
      </c>
      <c r="GP14" s="85" t="str">
        <f>VLOOKUP(GO14, 休日取得計画実績表!$B$15:$F$745,4,FALSE)</f>
        <v>現場閉所</v>
      </c>
      <c r="GQ14" s="30">
        <f t="shared" si="85"/>
        <v>46788</v>
      </c>
      <c r="GR14" s="85" t="str">
        <f>VLOOKUP(GQ14, 休日取得計画実績表!$B$15:$F$745,4,FALSE)</f>
        <v>現場閉所</v>
      </c>
      <c r="GS14" s="30">
        <f t="shared" si="86"/>
        <v>46795</v>
      </c>
      <c r="GT14" s="85" t="str">
        <f>VLOOKUP(GS14, 休日取得計画実績表!$B$15:$F$745,4,FALSE)</f>
        <v>現場閉所</v>
      </c>
      <c r="GU14" s="30">
        <f t="shared" si="87"/>
        <v>46802</v>
      </c>
      <c r="GV14" s="85" t="str">
        <f>VLOOKUP(GU14, 休日取得計画実績表!$B$15:$F$745,4,FALSE)</f>
        <v>現場閉所</v>
      </c>
      <c r="GW14" s="30">
        <f t="shared" si="88"/>
        <v>46809</v>
      </c>
      <c r="GX14" s="85" t="str">
        <f>VLOOKUP(GW14, 休日取得計画実績表!$B$15:$F$745,4,FALSE)</f>
        <v>現場閉所</v>
      </c>
      <c r="GY14" s="30">
        <f t="shared" si="89"/>
        <v>46816</v>
      </c>
      <c r="GZ14" s="85" t="str">
        <f>VLOOKUP(GY14, 休日取得計画実績表!$B$15:$F$745,4,FALSE)</f>
        <v>現場閉所</v>
      </c>
      <c r="HA14" s="30">
        <f t="shared" si="90"/>
        <v>46823</v>
      </c>
      <c r="HB14" s="85" t="str">
        <f>VLOOKUP(HA14, 休日取得計画実績表!$B$15:$F$745,4,FALSE)</f>
        <v>現場閉所</v>
      </c>
      <c r="HC14" s="30">
        <f t="shared" si="91"/>
        <v>46830</v>
      </c>
      <c r="HD14" s="85" t="str">
        <f>VLOOKUP(HC14, 休日取得計画実績表!$B$15:$F$745,4,FALSE)</f>
        <v>現場閉所</v>
      </c>
      <c r="HE14" s="30">
        <f t="shared" si="92"/>
        <v>46837</v>
      </c>
      <c r="HF14" s="85" t="str">
        <f>VLOOKUP(HE14, 休日取得計画実績表!$B$15:$F$745,4,FALSE)</f>
        <v>現場閉所</v>
      </c>
      <c r="HG14" s="30">
        <f t="shared" si="93"/>
        <v>0</v>
      </c>
      <c r="HH14" s="63" t="e">
        <f>VLOOKUP(HG14, 休日取得計画実績表!$B$15:$F$745,4,FALSE)</f>
        <v>#N/A</v>
      </c>
    </row>
    <row r="15" spans="1:216" s="3" customFormat="1">
      <c r="C15" s="8" t="s">
        <v>4</v>
      </c>
      <c r="D15" s="11">
        <f>D14</f>
        <v>46843</v>
      </c>
      <c r="E15" s="12">
        <f>WEEKDAY(D15)</f>
        <v>6</v>
      </c>
      <c r="F15" s="57" t="str">
        <f>TEXT(E17,"aaa")</f>
        <v>日</v>
      </c>
      <c r="G15" s="29"/>
      <c r="H15" s="84" t="s">
        <v>11</v>
      </c>
      <c r="I15" s="30">
        <f t="shared" si="94"/>
        <v>46124</v>
      </c>
      <c r="J15" s="85" t="str">
        <f>VLOOKUP(I15,休日取得計画実績表!$B$15:$F$745,4,FALSE)</f>
        <v>工場製作</v>
      </c>
      <c r="K15" s="30">
        <f t="shared" si="95"/>
        <v>46131</v>
      </c>
      <c r="L15" s="85" t="str">
        <f>VLOOKUP(K15,休日取得計画実績表!$B$15:$F$745,4,FALSE)</f>
        <v>工場製作</v>
      </c>
      <c r="M15" s="30">
        <f t="shared" si="96"/>
        <v>46138</v>
      </c>
      <c r="N15" s="85" t="str">
        <f>VLOOKUP(M15, 休日取得計画実績表!$B$15:$F$745,4,FALSE)</f>
        <v>現場閉所</v>
      </c>
      <c r="O15" s="30">
        <f t="shared" si="97"/>
        <v>46145</v>
      </c>
      <c r="P15" s="85" t="str">
        <f>VLOOKUP(O15, 休日取得計画実績表!$B$15:$F$745,4,FALSE)</f>
        <v>現場閉所</v>
      </c>
      <c r="Q15" s="30">
        <f t="shared" si="98"/>
        <v>46152</v>
      </c>
      <c r="R15" s="85" t="str">
        <f>VLOOKUP(Q15, 休日取得計画実績表!$B$15:$F$745,4,FALSE)</f>
        <v>現場閉所</v>
      </c>
      <c r="S15" s="30">
        <f t="shared" si="99"/>
        <v>46159</v>
      </c>
      <c r="T15" s="85" t="str">
        <f>VLOOKUP(S15, 休日取得計画実績表!$B$15:$F$745,4,FALSE)</f>
        <v>現場閉所</v>
      </c>
      <c r="U15" s="30">
        <f t="shared" si="100"/>
        <v>46166</v>
      </c>
      <c r="V15" s="85" t="str">
        <f>VLOOKUP(U15, 休日取得計画実績表!$B$15:$F$745,4,FALSE)</f>
        <v>現場閉所</v>
      </c>
      <c r="W15" s="30">
        <f t="shared" si="101"/>
        <v>46173</v>
      </c>
      <c r="X15" s="85" t="str">
        <f>VLOOKUP(W15, 休日取得計画実績表!$B$15:$F$745,4,FALSE)</f>
        <v>現場閉所</v>
      </c>
      <c r="Y15" s="30">
        <f t="shared" si="102"/>
        <v>46180</v>
      </c>
      <c r="Z15" s="85" t="str">
        <f>VLOOKUP(Y15, 休日取得計画実績表!$B$15:$F$745,4,FALSE)</f>
        <v>現場閉所</v>
      </c>
      <c r="AA15" s="30">
        <f t="shared" si="103"/>
        <v>46187</v>
      </c>
      <c r="AB15" s="85" t="str">
        <f>VLOOKUP(AA15, 休日取得計画実績表!$B$15:$F$745,4,FALSE)</f>
        <v>現場閉所</v>
      </c>
      <c r="AC15" s="30">
        <f t="shared" si="0"/>
        <v>46194</v>
      </c>
      <c r="AD15" s="85" t="str">
        <f>VLOOKUP(AC15, 休日取得計画実績表!$B$15:$F$745,4,FALSE)</f>
        <v>現場閉所</v>
      </c>
      <c r="AE15" s="30">
        <f t="shared" si="1"/>
        <v>46201</v>
      </c>
      <c r="AF15" s="85" t="str">
        <f>VLOOKUP(AE15, 休日取得計画実績表!$B$15:$F$745,4,FALSE)</f>
        <v>現場閉所</v>
      </c>
      <c r="AG15" s="30">
        <f t="shared" si="2"/>
        <v>46208</v>
      </c>
      <c r="AH15" s="85" t="str">
        <f>VLOOKUP(AG15, 休日取得計画実績表!$B$15:$F$745,4,FALSE)</f>
        <v>現場閉所</v>
      </c>
      <c r="AI15" s="30">
        <f t="shared" si="3"/>
        <v>46215</v>
      </c>
      <c r="AJ15" s="85" t="str">
        <f>VLOOKUP(AI15, 休日取得計画実績表!$B$15:$F$745,4,FALSE)</f>
        <v>現場閉所</v>
      </c>
      <c r="AK15" s="30">
        <f t="shared" si="4"/>
        <v>46222</v>
      </c>
      <c r="AL15" s="85" t="str">
        <f>VLOOKUP(AK15, 休日取得計画実績表!$B$15:$F$745,4,FALSE)</f>
        <v>現場閉所</v>
      </c>
      <c r="AM15" s="30">
        <f t="shared" si="5"/>
        <v>46229</v>
      </c>
      <c r="AN15" s="85" t="str">
        <f>VLOOKUP(AM15, 休日取得計画実績表!$B$15:$F$745,4,FALSE)</f>
        <v>現場閉所</v>
      </c>
      <c r="AO15" s="30">
        <f t="shared" si="6"/>
        <v>46236</v>
      </c>
      <c r="AP15" s="85" t="str">
        <f>VLOOKUP(AO15, 休日取得計画実績表!$B$15:$F$745,4,FALSE)</f>
        <v>現場閉所</v>
      </c>
      <c r="AQ15" s="30">
        <f t="shared" si="7"/>
        <v>46243</v>
      </c>
      <c r="AR15" s="85" t="str">
        <f>VLOOKUP(AQ15, 休日取得計画実績表!$B$15:$F$745,4,FALSE)</f>
        <v>現場閉所</v>
      </c>
      <c r="AS15" s="30">
        <f t="shared" si="8"/>
        <v>46250</v>
      </c>
      <c r="AT15" s="85" t="str">
        <f>VLOOKUP(AS15, 休日取得計画実績表!$B$15:$F$745,4,FALSE)</f>
        <v>現場閉所</v>
      </c>
      <c r="AU15" s="30">
        <f t="shared" si="9"/>
        <v>46257</v>
      </c>
      <c r="AV15" s="85" t="str">
        <f>VLOOKUP(AU15, 休日取得計画実績表!$B$15:$F$745,4,FALSE)</f>
        <v>現場閉所</v>
      </c>
      <c r="AW15" s="30">
        <f t="shared" si="10"/>
        <v>46264</v>
      </c>
      <c r="AX15" s="85" t="str">
        <f>VLOOKUP(AW15, 休日取得計画実績表!$B$15:$F$745,4,FALSE)</f>
        <v>現場閉所</v>
      </c>
      <c r="AY15" s="30">
        <f t="shared" si="11"/>
        <v>46271</v>
      </c>
      <c r="AZ15" s="85" t="str">
        <f>VLOOKUP(AY15, 休日取得計画実績表!$B$15:$F$745,4,FALSE)</f>
        <v>現場閉所</v>
      </c>
      <c r="BA15" s="30">
        <f t="shared" si="12"/>
        <v>46278</v>
      </c>
      <c r="BB15" s="85" t="str">
        <f>VLOOKUP(BA15, 休日取得計画実績表!$B$15:$F$745,4,FALSE)</f>
        <v>現場閉所</v>
      </c>
      <c r="BC15" s="30">
        <f t="shared" si="13"/>
        <v>46285</v>
      </c>
      <c r="BD15" s="85" t="str">
        <f>VLOOKUP(BC15, 休日取得計画実績表!$B$15:$F$745,4,FALSE)</f>
        <v>現場閉所</v>
      </c>
      <c r="BE15" s="30">
        <f t="shared" si="14"/>
        <v>46292</v>
      </c>
      <c r="BF15" s="85" t="str">
        <f>VLOOKUP(BE15, 休日取得計画実績表!$B$15:$F$745,4,FALSE)</f>
        <v>現場閉所</v>
      </c>
      <c r="BG15" s="30">
        <f t="shared" si="15"/>
        <v>46299</v>
      </c>
      <c r="BH15" s="85" t="str">
        <f>VLOOKUP(BG15, 休日取得計画実績表!$B$15:$F$745,4,FALSE)</f>
        <v>現場閉所</v>
      </c>
      <c r="BI15" s="30">
        <f t="shared" si="16"/>
        <v>46306</v>
      </c>
      <c r="BJ15" s="85" t="str">
        <f>VLOOKUP(BI15, 休日取得計画実績表!$B$15:$F$745,4,FALSE)</f>
        <v>現場閉所</v>
      </c>
      <c r="BK15" s="30">
        <f t="shared" si="17"/>
        <v>46313</v>
      </c>
      <c r="BL15" s="85" t="str">
        <f>VLOOKUP(BK15, 休日取得計画実績表!$B$15:$F$745,4,FALSE)</f>
        <v>現場閉所</v>
      </c>
      <c r="BM15" s="30">
        <f t="shared" si="18"/>
        <v>46320</v>
      </c>
      <c r="BN15" s="85" t="str">
        <f>VLOOKUP(BM15, 休日取得計画実績表!$B$15:$F$745,4,FALSE)</f>
        <v>現場閉所</v>
      </c>
      <c r="BO15" s="30">
        <f t="shared" si="19"/>
        <v>46327</v>
      </c>
      <c r="BP15" s="85" t="str">
        <f>VLOOKUP(BO15, 休日取得計画実績表!$B$15:$F$745,4,FALSE)</f>
        <v>現場閉所</v>
      </c>
      <c r="BQ15" s="30">
        <f t="shared" si="20"/>
        <v>46334</v>
      </c>
      <c r="BR15" s="85" t="str">
        <f>VLOOKUP(BQ15, 休日取得計画実績表!$B$15:$F$745,4,FALSE)</f>
        <v>現場閉所</v>
      </c>
      <c r="BS15" s="30">
        <f t="shared" si="21"/>
        <v>46341</v>
      </c>
      <c r="BT15" s="85" t="str">
        <f>VLOOKUP(BS15, 休日取得計画実績表!$B$15:$F$745,4,FALSE)</f>
        <v>現場閉所</v>
      </c>
      <c r="BU15" s="30">
        <f t="shared" si="22"/>
        <v>46348</v>
      </c>
      <c r="BV15" s="85" t="str">
        <f>VLOOKUP(BU15, 休日取得計画実績表!$B$15:$F$745,4,FALSE)</f>
        <v>現場閉所</v>
      </c>
      <c r="BW15" s="30">
        <f t="shared" si="23"/>
        <v>46355</v>
      </c>
      <c r="BX15" s="85" t="str">
        <f>VLOOKUP(BW15, 休日取得計画実績表!$B$15:$F$745,4,FALSE)</f>
        <v>現場閉所</v>
      </c>
      <c r="BY15" s="30">
        <f t="shared" si="24"/>
        <v>46362</v>
      </c>
      <c r="BZ15" s="85" t="str">
        <f>VLOOKUP(BY15, 休日取得計画実績表!$B$15:$F$745,4,FALSE)</f>
        <v>現場閉所</v>
      </c>
      <c r="CA15" s="30">
        <f t="shared" si="25"/>
        <v>46369</v>
      </c>
      <c r="CB15" s="85" t="str">
        <f>VLOOKUP(CA15, 休日取得計画実績表!$B$15:$F$745,4,FALSE)</f>
        <v>現場閉所</v>
      </c>
      <c r="CC15" s="30">
        <f t="shared" si="26"/>
        <v>46376</v>
      </c>
      <c r="CD15" s="85" t="str">
        <f>VLOOKUP(CC15, 休日取得計画実績表!$B$15:$F$745,4,FALSE)</f>
        <v>現場閉所</v>
      </c>
      <c r="CE15" s="30">
        <f t="shared" si="27"/>
        <v>46383</v>
      </c>
      <c r="CF15" s="85" t="str">
        <f>VLOOKUP(CE15, 休日取得計画実績表!$B$15:$F$745,4,FALSE)</f>
        <v>現場閉所</v>
      </c>
      <c r="CG15" s="30">
        <f t="shared" si="28"/>
        <v>46390</v>
      </c>
      <c r="CH15" s="85" t="str">
        <f>VLOOKUP(CG15, 休日取得計画実績表!$B$15:$F$745,4,FALSE)</f>
        <v>年末年始</v>
      </c>
      <c r="CI15" s="30">
        <f t="shared" si="29"/>
        <v>46397</v>
      </c>
      <c r="CJ15" s="85" t="str">
        <f>VLOOKUP(CI15, 休日取得計画実績表!$B$15:$F$745,4,FALSE)</f>
        <v>現場閉所</v>
      </c>
      <c r="CK15" s="30">
        <f t="shared" si="30"/>
        <v>46404</v>
      </c>
      <c r="CL15" s="85" t="str">
        <f>VLOOKUP(CK15, 休日取得計画実績表!$B$15:$F$745,4,FALSE)</f>
        <v>現場閉所</v>
      </c>
      <c r="CM15" s="30">
        <f t="shared" si="31"/>
        <v>46411</v>
      </c>
      <c r="CN15" s="85" t="str">
        <f>VLOOKUP(CM15, 休日取得計画実績表!$B$15:$F$745,4,FALSE)</f>
        <v>現場閉所</v>
      </c>
      <c r="CO15" s="30">
        <f t="shared" si="32"/>
        <v>46418</v>
      </c>
      <c r="CP15" s="85" t="str">
        <f>VLOOKUP(CO15, 休日取得計画実績表!$B$15:$F$745,4,FALSE)</f>
        <v>現場閉所</v>
      </c>
      <c r="CQ15" s="30">
        <f t="shared" si="33"/>
        <v>46425</v>
      </c>
      <c r="CR15" s="85" t="str">
        <f>VLOOKUP(CQ15, 休日取得計画実績表!$B$15:$F$745,4,FALSE)</f>
        <v>現場閉所</v>
      </c>
      <c r="CS15" s="30">
        <f t="shared" si="34"/>
        <v>46432</v>
      </c>
      <c r="CT15" s="85" t="str">
        <f>VLOOKUP(CS15, 休日取得計画実績表!$B$15:$F$745,4,FALSE)</f>
        <v>現場閉所</v>
      </c>
      <c r="CU15" s="30">
        <f t="shared" si="35"/>
        <v>46439</v>
      </c>
      <c r="CV15" s="85" t="str">
        <f>VLOOKUP(CU15, 休日取得計画実績表!$B$15:$F$745,4,FALSE)</f>
        <v>現場閉所</v>
      </c>
      <c r="CW15" s="30">
        <f t="shared" si="36"/>
        <v>46446</v>
      </c>
      <c r="CX15" s="85" t="str">
        <f>VLOOKUP(CW15, 休日取得計画実績表!$B$15:$F$745,4,FALSE)</f>
        <v>現場閉所</v>
      </c>
      <c r="CY15" s="30">
        <f t="shared" si="37"/>
        <v>46453</v>
      </c>
      <c r="CZ15" s="85" t="str">
        <f>VLOOKUP(CY15, 休日取得計画実績表!$B$15:$F$745,4,FALSE)</f>
        <v>現場閉所</v>
      </c>
      <c r="DA15" s="30">
        <f t="shared" si="38"/>
        <v>46460</v>
      </c>
      <c r="DB15" s="85" t="str">
        <f>VLOOKUP(DA15, 休日取得計画実績表!$B$15:$F$745,4,FALSE)</f>
        <v>現場閉所</v>
      </c>
      <c r="DC15" s="30">
        <f t="shared" si="39"/>
        <v>46467</v>
      </c>
      <c r="DD15" s="85" t="str">
        <f>VLOOKUP(DC15, 休日取得計画実績表!$B$15:$F$745,4,FALSE)</f>
        <v>現場閉所</v>
      </c>
      <c r="DE15" s="30">
        <f t="shared" si="40"/>
        <v>46474</v>
      </c>
      <c r="DF15" s="85" t="str">
        <f>VLOOKUP(DE15, 休日取得計画実績表!$B$15:$F$745,4,FALSE)</f>
        <v>現場閉所</v>
      </c>
      <c r="DG15" s="30">
        <f t="shared" si="41"/>
        <v>46481</v>
      </c>
      <c r="DH15" s="85" t="str">
        <f>VLOOKUP(DG15, 休日取得計画実績表!$B$15:$F$745,4,FALSE)</f>
        <v>現場閉所</v>
      </c>
      <c r="DI15" s="30">
        <f t="shared" si="42"/>
        <v>46488</v>
      </c>
      <c r="DJ15" s="85" t="str">
        <f>VLOOKUP(DI15, 休日取得計画実績表!$B$15:$F$745,4,FALSE)</f>
        <v>現場閉所</v>
      </c>
      <c r="DK15" s="30">
        <f t="shared" si="43"/>
        <v>46495</v>
      </c>
      <c r="DL15" s="85" t="str">
        <f>VLOOKUP(DK15, 休日取得計画実績表!$B$15:$F$745,4,FALSE)</f>
        <v>現場閉所</v>
      </c>
      <c r="DM15" s="30">
        <f t="shared" si="44"/>
        <v>46502</v>
      </c>
      <c r="DN15" s="85" t="str">
        <f>VLOOKUP(DM15, 休日取得計画実績表!$B$15:$F$745,4,FALSE)</f>
        <v>現場閉所</v>
      </c>
      <c r="DO15" s="30">
        <f t="shared" si="45"/>
        <v>46509</v>
      </c>
      <c r="DP15" s="85" t="str">
        <f>VLOOKUP(DO15, 休日取得計画実績表!$B$15:$F$745,4,FALSE)</f>
        <v>現場閉所</v>
      </c>
      <c r="DQ15" s="30">
        <f t="shared" si="46"/>
        <v>46516</v>
      </c>
      <c r="DR15" s="85" t="str">
        <f>VLOOKUP(DQ15, 休日取得計画実績表!$B$15:$F$745,4,FALSE)</f>
        <v>現場閉所</v>
      </c>
      <c r="DS15" s="30">
        <f t="shared" si="47"/>
        <v>46523</v>
      </c>
      <c r="DT15" s="85" t="str">
        <f>VLOOKUP(DS15, 休日取得計画実績表!$B$15:$F$745,4,FALSE)</f>
        <v>現場閉所</v>
      </c>
      <c r="DU15" s="30">
        <f t="shared" si="48"/>
        <v>46530</v>
      </c>
      <c r="DV15" s="85" t="str">
        <f>VLOOKUP(DU15, 休日取得計画実績表!$B$15:$F$745,4,FALSE)</f>
        <v>現場閉所</v>
      </c>
      <c r="DW15" s="30">
        <f t="shared" si="49"/>
        <v>46537</v>
      </c>
      <c r="DX15" s="85" t="str">
        <f>VLOOKUP(DW15, 休日取得計画実績表!$B$15:$F$745,4,FALSE)</f>
        <v>現場閉所</v>
      </c>
      <c r="DY15" s="30">
        <f t="shared" si="50"/>
        <v>46544</v>
      </c>
      <c r="DZ15" s="85" t="str">
        <f>VLOOKUP(DY15, 休日取得計画実績表!$B$15:$F$745,4,FALSE)</f>
        <v>現場閉所</v>
      </c>
      <c r="EA15" s="30">
        <f t="shared" si="51"/>
        <v>46551</v>
      </c>
      <c r="EB15" s="85" t="str">
        <f>VLOOKUP(EA15, 休日取得計画実績表!$B$15:$F$745,4,FALSE)</f>
        <v>現場閉所</v>
      </c>
      <c r="EC15" s="30">
        <f t="shared" si="52"/>
        <v>46558</v>
      </c>
      <c r="ED15" s="85" t="str">
        <f>VLOOKUP(EC15, 休日取得計画実績表!$B$15:$F$745,4,FALSE)</f>
        <v>現場閉所</v>
      </c>
      <c r="EE15" s="30">
        <f t="shared" si="53"/>
        <v>46565</v>
      </c>
      <c r="EF15" s="85" t="str">
        <f>VLOOKUP(EE15, 休日取得計画実績表!$B$15:$F$745,4,FALSE)</f>
        <v>現場閉所</v>
      </c>
      <c r="EG15" s="30">
        <f t="shared" si="54"/>
        <v>46572</v>
      </c>
      <c r="EH15" s="85" t="str">
        <f>VLOOKUP(EG15, 休日取得計画実績表!$B$15:$F$745,4,FALSE)</f>
        <v>現場閉所</v>
      </c>
      <c r="EI15" s="30">
        <f t="shared" si="55"/>
        <v>46579</v>
      </c>
      <c r="EJ15" s="85" t="str">
        <f>VLOOKUP(EI15, 休日取得計画実績表!$B$15:$F$745,4,FALSE)</f>
        <v>現場閉所</v>
      </c>
      <c r="EK15" s="30">
        <f t="shared" si="56"/>
        <v>46586</v>
      </c>
      <c r="EL15" s="85" t="str">
        <f>VLOOKUP(EK15, 休日取得計画実績表!$B$15:$F$745,4,FALSE)</f>
        <v>現場閉所</v>
      </c>
      <c r="EM15" s="30">
        <f t="shared" si="57"/>
        <v>46593</v>
      </c>
      <c r="EN15" s="85" t="str">
        <f>VLOOKUP(EM15, 休日取得計画実績表!$B$15:$F$745,4,FALSE)</f>
        <v>現場閉所</v>
      </c>
      <c r="EO15" s="30">
        <f t="shared" si="58"/>
        <v>46600</v>
      </c>
      <c r="EP15" s="85" t="str">
        <f>VLOOKUP(EO15, 休日取得計画実績表!$B$15:$F$745,4,FALSE)</f>
        <v>現場閉所</v>
      </c>
      <c r="EQ15" s="30">
        <f t="shared" si="59"/>
        <v>46607</v>
      </c>
      <c r="ER15" s="85" t="str">
        <f>VLOOKUP(EQ15, 休日取得計画実績表!$B$15:$F$745,4,FALSE)</f>
        <v>現場閉所</v>
      </c>
      <c r="ES15" s="30">
        <f t="shared" si="60"/>
        <v>46614</v>
      </c>
      <c r="ET15" s="85" t="str">
        <f>VLOOKUP(ES15, 休日取得計画実績表!$B$15:$F$745,4,FALSE)</f>
        <v>現場閉所</v>
      </c>
      <c r="EU15" s="30">
        <f t="shared" si="61"/>
        <v>46621</v>
      </c>
      <c r="EV15" s="85" t="str">
        <f>VLOOKUP(EU15, 休日取得計画実績表!$B$15:$F$745,4,FALSE)</f>
        <v>現場閉所</v>
      </c>
      <c r="EW15" s="30">
        <f t="shared" si="62"/>
        <v>46628</v>
      </c>
      <c r="EX15" s="85" t="str">
        <f>VLOOKUP(EW15, 休日取得計画実績表!$B$15:$F$745,4,FALSE)</f>
        <v>現場閉所</v>
      </c>
      <c r="EY15" s="30">
        <f t="shared" si="63"/>
        <v>46635</v>
      </c>
      <c r="EZ15" s="85" t="str">
        <f>VLOOKUP(EY15, 休日取得計画実績表!$B$15:$F$745,4,FALSE)</f>
        <v>現場閉所</v>
      </c>
      <c r="FA15" s="30">
        <f t="shared" si="64"/>
        <v>46642</v>
      </c>
      <c r="FB15" s="85" t="str">
        <f>VLOOKUP(FA15, 休日取得計画実績表!$B$15:$F$745,4,FALSE)</f>
        <v>現場閉所</v>
      </c>
      <c r="FC15" s="30">
        <f t="shared" si="65"/>
        <v>46649</v>
      </c>
      <c r="FD15" s="85" t="str">
        <f>VLOOKUP(FC15, 休日取得計画実績表!$B$15:$F$745,4,FALSE)</f>
        <v>現場閉所</v>
      </c>
      <c r="FE15" s="30">
        <f t="shared" si="66"/>
        <v>46656</v>
      </c>
      <c r="FF15" s="85" t="str">
        <f>VLOOKUP(FE15, 休日取得計画実績表!$B$15:$F$745,4,FALSE)</f>
        <v>現場閉所</v>
      </c>
      <c r="FG15" s="30">
        <f t="shared" si="67"/>
        <v>46663</v>
      </c>
      <c r="FH15" s="85" t="str">
        <f>VLOOKUP(FG15, 休日取得計画実績表!$B$15:$F$745,4,FALSE)</f>
        <v>現場閉所</v>
      </c>
      <c r="FI15" s="30">
        <f t="shared" si="68"/>
        <v>46670</v>
      </c>
      <c r="FJ15" s="85" t="str">
        <f>VLOOKUP(FI15, 休日取得計画実績表!$B$15:$F$745,4,FALSE)</f>
        <v>現場閉所</v>
      </c>
      <c r="FK15" s="30">
        <f t="shared" si="69"/>
        <v>46677</v>
      </c>
      <c r="FL15" s="85" t="str">
        <f>VLOOKUP(FK15, 休日取得計画実績表!$B$15:$F$745,4,FALSE)</f>
        <v>現場閉所</v>
      </c>
      <c r="FM15" s="30">
        <f t="shared" si="70"/>
        <v>46684</v>
      </c>
      <c r="FN15" s="85" t="str">
        <f>VLOOKUP(FM15, 休日取得計画実績表!$B$15:$F$745,4,FALSE)</f>
        <v>現場閉所</v>
      </c>
      <c r="FO15" s="30">
        <f t="shared" si="71"/>
        <v>46691</v>
      </c>
      <c r="FP15" s="85" t="str">
        <f>VLOOKUP(FO15, 休日取得計画実績表!$B$15:$F$745,4,FALSE)</f>
        <v>現場閉所</v>
      </c>
      <c r="FQ15" s="30">
        <f t="shared" si="72"/>
        <v>46698</v>
      </c>
      <c r="FR15" s="85" t="str">
        <f>VLOOKUP(FQ15, 休日取得計画実績表!$B$15:$F$745,4,FALSE)</f>
        <v>現場閉所</v>
      </c>
      <c r="FS15" s="30">
        <f t="shared" si="73"/>
        <v>46705</v>
      </c>
      <c r="FT15" s="85" t="str">
        <f>VLOOKUP(FS15, 休日取得計画実績表!$B$15:$F$745,4,FALSE)</f>
        <v>現場閉所</v>
      </c>
      <c r="FU15" s="30">
        <f t="shared" si="74"/>
        <v>46712</v>
      </c>
      <c r="FV15" s="85" t="str">
        <f>VLOOKUP(FU15, 休日取得計画実績表!$B$15:$F$745,4,FALSE)</f>
        <v>現場閉所</v>
      </c>
      <c r="FW15" s="30">
        <f t="shared" si="75"/>
        <v>46719</v>
      </c>
      <c r="FX15" s="85" t="str">
        <f>VLOOKUP(FW15, 休日取得計画実績表!$B$15:$F$745,4,FALSE)</f>
        <v>現場閉所</v>
      </c>
      <c r="FY15" s="30">
        <f t="shared" si="76"/>
        <v>46726</v>
      </c>
      <c r="FZ15" s="85" t="str">
        <f>VLOOKUP(FY15, 休日取得計画実績表!$B$15:$F$745,4,FALSE)</f>
        <v>現場閉所</v>
      </c>
      <c r="GA15" s="30">
        <f t="shared" si="77"/>
        <v>46733</v>
      </c>
      <c r="GB15" s="85" t="str">
        <f>VLOOKUP(GA15, 休日取得計画実績表!$B$15:$F$745,4,FALSE)</f>
        <v>現場閉所</v>
      </c>
      <c r="GC15" s="30">
        <f t="shared" si="78"/>
        <v>46740</v>
      </c>
      <c r="GD15" s="85" t="str">
        <f>VLOOKUP(GC15, 休日取得計画実績表!$B$15:$F$745,4,FALSE)</f>
        <v>現場閉所</v>
      </c>
      <c r="GE15" s="30">
        <f t="shared" si="79"/>
        <v>46747</v>
      </c>
      <c r="GF15" s="85" t="str">
        <f>VLOOKUP(GE15, 休日取得計画実績表!$B$15:$F$745,4,FALSE)</f>
        <v>現場閉所</v>
      </c>
      <c r="GG15" s="30">
        <f t="shared" si="80"/>
        <v>46754</v>
      </c>
      <c r="GH15" s="85" t="str">
        <f>VLOOKUP(GG15, 休日取得計画実績表!$B$15:$F$745,4,FALSE)</f>
        <v>年末年始</v>
      </c>
      <c r="GI15" s="30">
        <f t="shared" si="81"/>
        <v>46761</v>
      </c>
      <c r="GJ15" s="85" t="str">
        <f>VLOOKUP(GI15, 休日取得計画実績表!$B$15:$F$745,4,FALSE)</f>
        <v>現場閉所</v>
      </c>
      <c r="GK15" s="30">
        <f t="shared" si="82"/>
        <v>46768</v>
      </c>
      <c r="GL15" s="85" t="str">
        <f>VLOOKUP(GK15, 休日取得計画実績表!$B$15:$F$745,4,FALSE)</f>
        <v>現場閉所</v>
      </c>
      <c r="GM15" s="30">
        <f t="shared" si="83"/>
        <v>46775</v>
      </c>
      <c r="GN15" s="85" t="str">
        <f>VLOOKUP(GM15, 休日取得計画実績表!$B$15:$F$745,4,FALSE)</f>
        <v>現場閉所</v>
      </c>
      <c r="GO15" s="30">
        <f t="shared" si="84"/>
        <v>46782</v>
      </c>
      <c r="GP15" s="85" t="str">
        <f>VLOOKUP(GO15, 休日取得計画実績表!$B$15:$F$745,4,FALSE)</f>
        <v>現場閉所</v>
      </c>
      <c r="GQ15" s="30">
        <f t="shared" si="85"/>
        <v>46789</v>
      </c>
      <c r="GR15" s="85" t="str">
        <f>VLOOKUP(GQ15, 休日取得計画実績表!$B$15:$F$745,4,FALSE)</f>
        <v>現場閉所</v>
      </c>
      <c r="GS15" s="30">
        <f t="shared" si="86"/>
        <v>46796</v>
      </c>
      <c r="GT15" s="85" t="str">
        <f>VLOOKUP(GS15, 休日取得計画実績表!$B$15:$F$745,4,FALSE)</f>
        <v>現場閉所</v>
      </c>
      <c r="GU15" s="30">
        <f t="shared" si="87"/>
        <v>46803</v>
      </c>
      <c r="GV15" s="85" t="str">
        <f>VLOOKUP(GU15, 休日取得計画実績表!$B$15:$F$745,4,FALSE)</f>
        <v>現場閉所</v>
      </c>
      <c r="GW15" s="30">
        <f t="shared" si="88"/>
        <v>46810</v>
      </c>
      <c r="GX15" s="85" t="str">
        <f>VLOOKUP(GW15, 休日取得計画実績表!$B$15:$F$745,4,FALSE)</f>
        <v>現場閉所</v>
      </c>
      <c r="GY15" s="30">
        <f t="shared" si="89"/>
        <v>46817</v>
      </c>
      <c r="GZ15" s="85" t="str">
        <f>VLOOKUP(GY15, 休日取得計画実績表!$B$15:$F$745,4,FALSE)</f>
        <v>現場閉所</v>
      </c>
      <c r="HA15" s="30">
        <f t="shared" si="90"/>
        <v>46824</v>
      </c>
      <c r="HB15" s="85" t="str">
        <f>VLOOKUP(HA15, 休日取得計画実績表!$B$15:$F$745,4,FALSE)</f>
        <v>現場閉所</v>
      </c>
      <c r="HC15" s="30">
        <f t="shared" si="91"/>
        <v>46831</v>
      </c>
      <c r="HD15" s="85" t="str">
        <f>VLOOKUP(HC15, 休日取得計画実績表!$B$15:$F$745,4,FALSE)</f>
        <v>現場閉所</v>
      </c>
      <c r="HE15" s="30">
        <f t="shared" si="92"/>
        <v>46838</v>
      </c>
      <c r="HF15" s="85" t="str">
        <f>VLOOKUP(HE15, 休日取得計画実績表!$B$15:$F$745,4,FALSE)</f>
        <v>現場閉所</v>
      </c>
      <c r="HG15" s="30">
        <f t="shared" si="93"/>
        <v>0</v>
      </c>
      <c r="HH15" s="63" t="e">
        <f>VLOOKUP(HG15, 休日取得計画実績表!$B$15:$F$745,4,FALSE)</f>
        <v>#N/A</v>
      </c>
    </row>
    <row r="16" spans="1:216" s="3" customFormat="1">
      <c r="C16" s="8" t="s">
        <v>16</v>
      </c>
      <c r="D16" s="12">
        <f>E15</f>
        <v>6</v>
      </c>
      <c r="E16" s="12"/>
      <c r="F16" s="84"/>
      <c r="G16" s="86" t="s">
        <v>21</v>
      </c>
      <c r="H16" s="84"/>
      <c r="I16" s="30"/>
      <c r="J16" s="87">
        <f>COUNTIF(J9:J15,"現場閉所")</f>
        <v>0</v>
      </c>
      <c r="K16" s="30"/>
      <c r="L16" s="87">
        <f t="shared" ref="L16" si="104">COUNTIF(L9:L15,"現場閉所")</f>
        <v>0</v>
      </c>
      <c r="M16" s="30"/>
      <c r="N16" s="87">
        <f t="shared" ref="N16" si="105">COUNTIF(N9:N15,"現場閉所")</f>
        <v>2</v>
      </c>
      <c r="O16" s="30"/>
      <c r="P16" s="87">
        <f t="shared" ref="P16" si="106">COUNTIF(P9:P15,"現場閉所")</f>
        <v>2</v>
      </c>
      <c r="Q16" s="30"/>
      <c r="R16" s="87">
        <f t="shared" ref="R16" si="107">COUNTIF(R9:R15,"現場閉所")</f>
        <v>2</v>
      </c>
      <c r="S16" s="30"/>
      <c r="T16" s="87">
        <f t="shared" ref="T16" si="108">COUNTIF(T9:T15,"現場閉所")</f>
        <v>2</v>
      </c>
      <c r="U16" s="30"/>
      <c r="V16" s="87">
        <f t="shared" ref="V16" si="109">COUNTIF(V9:V15,"現場閉所")</f>
        <v>2</v>
      </c>
      <c r="W16" s="30"/>
      <c r="X16" s="87">
        <f t="shared" ref="X16" si="110">COUNTIF(X9:X15,"現場閉所")</f>
        <v>2</v>
      </c>
      <c r="Y16" s="30"/>
      <c r="Z16" s="87">
        <f t="shared" ref="Z16" si="111">COUNTIF(Z9:Z15,"現場閉所")</f>
        <v>2</v>
      </c>
      <c r="AA16" s="30"/>
      <c r="AB16" s="87">
        <f t="shared" ref="AB16" si="112">COUNTIF(AB9:AB15,"現場閉所")</f>
        <v>2</v>
      </c>
      <c r="AC16" s="30"/>
      <c r="AD16" s="87">
        <f t="shared" ref="AD16" si="113">COUNTIF(AD9:AD15,"現場閉所")</f>
        <v>2</v>
      </c>
      <c r="AE16" s="30"/>
      <c r="AF16" s="87">
        <f t="shared" ref="AF16" si="114">COUNTIF(AF9:AF15,"現場閉所")</f>
        <v>2</v>
      </c>
      <c r="AG16" s="30"/>
      <c r="AH16" s="87">
        <f t="shared" ref="AH16" si="115">COUNTIF(AH9:AH15,"現場閉所")</f>
        <v>2</v>
      </c>
      <c r="AI16" s="30"/>
      <c r="AJ16" s="87">
        <f t="shared" ref="AJ16" si="116">COUNTIF(AJ9:AJ15,"現場閉所")</f>
        <v>2</v>
      </c>
      <c r="AK16" s="30"/>
      <c r="AL16" s="87">
        <f t="shared" ref="AL16" si="117">COUNTIF(AL9:AL15,"現場閉所")</f>
        <v>2</v>
      </c>
      <c r="AM16" s="30"/>
      <c r="AN16" s="87">
        <f t="shared" ref="AN16" si="118">COUNTIF(AN9:AN15,"現場閉所")</f>
        <v>2</v>
      </c>
      <c r="AO16" s="30"/>
      <c r="AP16" s="87">
        <f t="shared" ref="AP16" si="119">COUNTIF(AP9:AP15,"現場閉所")</f>
        <v>2</v>
      </c>
      <c r="AQ16" s="30"/>
      <c r="AR16" s="87">
        <f t="shared" ref="AR16" si="120">COUNTIF(AR9:AR15,"現場閉所")</f>
        <v>2</v>
      </c>
      <c r="AS16" s="30"/>
      <c r="AT16" s="87">
        <f t="shared" ref="AT16" si="121">COUNTIF(AT9:AT15,"現場閉所")</f>
        <v>2</v>
      </c>
      <c r="AU16" s="30"/>
      <c r="AV16" s="87">
        <f t="shared" ref="AV16" si="122">COUNTIF(AV9:AV15,"現場閉所")</f>
        <v>2</v>
      </c>
      <c r="AW16" s="30"/>
      <c r="AX16" s="87">
        <f t="shared" ref="AX16" si="123">COUNTIF(AX9:AX15,"現場閉所")</f>
        <v>2</v>
      </c>
      <c r="AY16" s="30"/>
      <c r="AZ16" s="87">
        <f t="shared" ref="AZ16" si="124">COUNTIF(AZ9:AZ15,"現場閉所")</f>
        <v>2</v>
      </c>
      <c r="BA16" s="30"/>
      <c r="BB16" s="87">
        <f t="shared" ref="BB16" si="125">COUNTIF(BB9:BB15,"現場閉所")</f>
        <v>2</v>
      </c>
      <c r="BC16" s="30"/>
      <c r="BD16" s="87">
        <f t="shared" ref="BD16" si="126">COUNTIF(BD9:BD15,"現場閉所")</f>
        <v>2</v>
      </c>
      <c r="BE16" s="30"/>
      <c r="BF16" s="87">
        <f t="shared" ref="BF16" si="127">COUNTIF(BF9:BF15,"現場閉所")</f>
        <v>2</v>
      </c>
      <c r="BG16" s="30"/>
      <c r="BH16" s="87">
        <f t="shared" ref="BH16" si="128">COUNTIF(BH9:BH15,"現場閉所")</f>
        <v>2</v>
      </c>
      <c r="BI16" s="30"/>
      <c r="BJ16" s="87">
        <f t="shared" ref="BJ16" si="129">COUNTIF(BJ9:BJ15,"現場閉所")</f>
        <v>2</v>
      </c>
      <c r="BK16" s="30"/>
      <c r="BL16" s="87">
        <f t="shared" ref="BL16" si="130">COUNTIF(BL9:BL15,"現場閉所")</f>
        <v>2</v>
      </c>
      <c r="BM16" s="30"/>
      <c r="BN16" s="87">
        <f t="shared" ref="BN16" si="131">COUNTIF(BN9:BN15,"現場閉所")</f>
        <v>2</v>
      </c>
      <c r="BO16" s="30"/>
      <c r="BP16" s="87">
        <f t="shared" ref="BP16" si="132">COUNTIF(BP9:BP15,"現場閉所")</f>
        <v>2</v>
      </c>
      <c r="BQ16" s="30"/>
      <c r="BR16" s="87">
        <f t="shared" ref="BR16" si="133">COUNTIF(BR9:BR15,"現場閉所")</f>
        <v>2</v>
      </c>
      <c r="BS16" s="30"/>
      <c r="BT16" s="87">
        <f t="shared" ref="BT16" si="134">COUNTIF(BT9:BT15,"現場閉所")</f>
        <v>2</v>
      </c>
      <c r="BU16" s="30"/>
      <c r="BV16" s="87">
        <f t="shared" ref="BV16" si="135">COUNTIF(BV9:BV15,"現場閉所")</f>
        <v>2</v>
      </c>
      <c r="BW16" s="30"/>
      <c r="BX16" s="87">
        <f t="shared" ref="BX16" si="136">COUNTIF(BX9:BX15,"現場閉所")</f>
        <v>2</v>
      </c>
      <c r="BY16" s="30"/>
      <c r="BZ16" s="87">
        <f t="shared" ref="BZ16" si="137">COUNTIF(BZ9:BZ15,"現場閉所")</f>
        <v>2</v>
      </c>
      <c r="CA16" s="30"/>
      <c r="CB16" s="87">
        <f t="shared" ref="CB16" si="138">COUNTIF(CB9:CB15,"現場閉所")</f>
        <v>2</v>
      </c>
      <c r="CC16" s="30"/>
      <c r="CD16" s="87">
        <f t="shared" ref="CD16" si="139">COUNTIF(CD9:CD15,"現場閉所")</f>
        <v>2</v>
      </c>
      <c r="CE16" s="30"/>
      <c r="CF16" s="87">
        <f t="shared" ref="CF16" si="140">COUNTIF(CF9:CF15,"現場閉所")</f>
        <v>2</v>
      </c>
      <c r="CG16" s="30"/>
      <c r="CH16" s="87">
        <f t="shared" ref="CH16" si="141">COUNTIF(CH9:CH15,"現場閉所")</f>
        <v>0</v>
      </c>
      <c r="CI16" s="30"/>
      <c r="CJ16" s="87">
        <f t="shared" ref="CJ16" si="142">COUNTIF(CJ9:CJ15,"現場閉所")</f>
        <v>2</v>
      </c>
      <c r="CK16" s="30"/>
      <c r="CL16" s="87">
        <f t="shared" ref="CL16" si="143">COUNTIF(CL9:CL15,"現場閉所")</f>
        <v>2</v>
      </c>
      <c r="CM16" s="30"/>
      <c r="CN16" s="87">
        <f t="shared" ref="CN16" si="144">COUNTIF(CN9:CN15,"現場閉所")</f>
        <v>2</v>
      </c>
      <c r="CO16" s="30"/>
      <c r="CP16" s="87">
        <f t="shared" ref="CP16" si="145">COUNTIF(CP9:CP15,"現場閉所")</f>
        <v>2</v>
      </c>
      <c r="CQ16" s="30"/>
      <c r="CR16" s="87">
        <f t="shared" ref="CR16" si="146">COUNTIF(CR9:CR15,"現場閉所")</f>
        <v>2</v>
      </c>
      <c r="CS16" s="30"/>
      <c r="CT16" s="87">
        <f t="shared" ref="CT16" si="147">COUNTIF(CT9:CT15,"現場閉所")</f>
        <v>2</v>
      </c>
      <c r="CU16" s="30"/>
      <c r="CV16" s="87">
        <f t="shared" ref="CV16" si="148">COUNTIF(CV9:CV15,"現場閉所")</f>
        <v>2</v>
      </c>
      <c r="CW16" s="30"/>
      <c r="CX16" s="87">
        <f t="shared" ref="CX16" si="149">COUNTIF(CX9:CX15,"現場閉所")</f>
        <v>2</v>
      </c>
      <c r="CY16" s="30"/>
      <c r="CZ16" s="87">
        <f t="shared" ref="CZ16" si="150">COUNTIF(CZ9:CZ15,"現場閉所")</f>
        <v>2</v>
      </c>
      <c r="DA16" s="30"/>
      <c r="DB16" s="87">
        <f t="shared" ref="DB16" si="151">COUNTIF(DB9:DB15,"現場閉所")</f>
        <v>2</v>
      </c>
      <c r="DC16" s="30"/>
      <c r="DD16" s="87">
        <f t="shared" ref="DD16" si="152">COUNTIF(DD9:DD15,"現場閉所")</f>
        <v>2</v>
      </c>
      <c r="DE16" s="30"/>
      <c r="DF16" s="87">
        <f t="shared" ref="DF16" si="153">COUNTIF(DF9:DF15,"現場閉所")</f>
        <v>2</v>
      </c>
      <c r="DG16" s="30"/>
      <c r="DH16" s="87">
        <f t="shared" ref="DH16" si="154">COUNTIF(DH9:DH15,"現場閉所")</f>
        <v>2</v>
      </c>
      <c r="DI16" s="30"/>
      <c r="DJ16" s="87">
        <f t="shared" ref="DJ16" si="155">COUNTIF(DJ9:DJ15,"現場閉所")</f>
        <v>2</v>
      </c>
      <c r="DK16" s="30"/>
      <c r="DL16" s="87">
        <f t="shared" ref="DL16" si="156">COUNTIF(DL9:DL15,"現場閉所")</f>
        <v>2</v>
      </c>
      <c r="DM16" s="30"/>
      <c r="DN16" s="87">
        <f t="shared" ref="DN16" si="157">COUNTIF(DN9:DN15,"現場閉所")</f>
        <v>2</v>
      </c>
      <c r="DO16" s="30"/>
      <c r="DP16" s="87">
        <f t="shared" ref="DP16" si="158">COUNTIF(DP9:DP15,"現場閉所")</f>
        <v>2</v>
      </c>
      <c r="DQ16" s="30"/>
      <c r="DR16" s="87">
        <f t="shared" ref="DR16" si="159">COUNTIF(DR9:DR15,"現場閉所")</f>
        <v>2</v>
      </c>
      <c r="DS16" s="30"/>
      <c r="DT16" s="87">
        <f t="shared" ref="DT16" si="160">COUNTIF(DT9:DT15,"現場閉所")</f>
        <v>2</v>
      </c>
      <c r="DU16" s="30"/>
      <c r="DV16" s="87">
        <f t="shared" ref="DV16" si="161">COUNTIF(DV9:DV15,"現場閉所")</f>
        <v>2</v>
      </c>
      <c r="DW16" s="30"/>
      <c r="DX16" s="87">
        <f t="shared" ref="DX16" si="162">COUNTIF(DX9:DX15,"現場閉所")</f>
        <v>2</v>
      </c>
      <c r="DY16" s="30"/>
      <c r="DZ16" s="87">
        <f t="shared" ref="DZ16" si="163">COUNTIF(DZ9:DZ15,"現場閉所")</f>
        <v>2</v>
      </c>
      <c r="EA16" s="30"/>
      <c r="EB16" s="87">
        <f t="shared" ref="EB16" si="164">COUNTIF(EB9:EB15,"現場閉所")</f>
        <v>2</v>
      </c>
      <c r="EC16" s="30"/>
      <c r="ED16" s="87">
        <f t="shared" ref="ED16" si="165">COUNTIF(ED9:ED15,"現場閉所")</f>
        <v>2</v>
      </c>
      <c r="EE16" s="30"/>
      <c r="EF16" s="87">
        <f t="shared" ref="EF16" si="166">COUNTIF(EF9:EF15,"現場閉所")</f>
        <v>2</v>
      </c>
      <c r="EG16" s="30"/>
      <c r="EH16" s="87">
        <f t="shared" ref="EH16" si="167">COUNTIF(EH9:EH15,"現場閉所")</f>
        <v>2</v>
      </c>
      <c r="EI16" s="30"/>
      <c r="EJ16" s="87">
        <f t="shared" ref="EJ16" si="168">COUNTIF(EJ9:EJ15,"現場閉所")</f>
        <v>2</v>
      </c>
      <c r="EK16" s="30"/>
      <c r="EL16" s="87">
        <f t="shared" ref="EL16" si="169">COUNTIF(EL9:EL15,"現場閉所")</f>
        <v>2</v>
      </c>
      <c r="EM16" s="30"/>
      <c r="EN16" s="87">
        <f t="shared" ref="EN16" si="170">COUNTIF(EN9:EN15,"現場閉所")</f>
        <v>2</v>
      </c>
      <c r="EO16" s="30"/>
      <c r="EP16" s="87">
        <f t="shared" ref="EP16" si="171">COUNTIF(EP9:EP15,"現場閉所")</f>
        <v>2</v>
      </c>
      <c r="EQ16" s="30"/>
      <c r="ER16" s="87">
        <f t="shared" ref="ER16" si="172">COUNTIF(ER9:ER15,"現場閉所")</f>
        <v>2</v>
      </c>
      <c r="ES16" s="30"/>
      <c r="ET16" s="87">
        <f t="shared" ref="ET16" si="173">COUNTIF(ET9:ET15,"現場閉所")</f>
        <v>2</v>
      </c>
      <c r="EU16" s="30"/>
      <c r="EV16" s="87">
        <f t="shared" ref="EV16" si="174">COUNTIF(EV9:EV15,"現場閉所")</f>
        <v>2</v>
      </c>
      <c r="EW16" s="30"/>
      <c r="EX16" s="87">
        <f t="shared" ref="EX16" si="175">COUNTIF(EX9:EX15,"現場閉所")</f>
        <v>2</v>
      </c>
      <c r="EY16" s="30"/>
      <c r="EZ16" s="87">
        <f t="shared" ref="EZ16" si="176">COUNTIF(EZ9:EZ15,"現場閉所")</f>
        <v>2</v>
      </c>
      <c r="FA16" s="30"/>
      <c r="FB16" s="87">
        <f t="shared" ref="FB16" si="177">COUNTIF(FB9:FB15,"現場閉所")</f>
        <v>2</v>
      </c>
      <c r="FC16" s="30"/>
      <c r="FD16" s="87">
        <f t="shared" ref="FD16" si="178">COUNTIF(FD9:FD15,"現場閉所")</f>
        <v>2</v>
      </c>
      <c r="FE16" s="30"/>
      <c r="FF16" s="87">
        <f t="shared" ref="FF16" si="179">COUNTIF(FF9:FF15,"現場閉所")</f>
        <v>2</v>
      </c>
      <c r="FG16" s="30"/>
      <c r="FH16" s="87">
        <f t="shared" ref="FH16" si="180">COUNTIF(FH9:FH15,"現場閉所")</f>
        <v>2</v>
      </c>
      <c r="FI16" s="30"/>
      <c r="FJ16" s="87">
        <f t="shared" ref="FJ16" si="181">COUNTIF(FJ9:FJ15,"現場閉所")</f>
        <v>2</v>
      </c>
      <c r="FK16" s="30"/>
      <c r="FL16" s="87">
        <f t="shared" ref="FL16" si="182">COUNTIF(FL9:FL15,"現場閉所")</f>
        <v>2</v>
      </c>
      <c r="FM16" s="30"/>
      <c r="FN16" s="87">
        <f t="shared" ref="FN16" si="183">COUNTIF(FN9:FN15,"現場閉所")</f>
        <v>2</v>
      </c>
      <c r="FO16" s="30"/>
      <c r="FP16" s="87">
        <f t="shared" ref="FP16" si="184">COUNTIF(FP9:FP15,"現場閉所")</f>
        <v>2</v>
      </c>
      <c r="FQ16" s="30"/>
      <c r="FR16" s="87">
        <f t="shared" ref="FR16" si="185">COUNTIF(FR9:FR15,"現場閉所")</f>
        <v>2</v>
      </c>
      <c r="FS16" s="30"/>
      <c r="FT16" s="87">
        <f t="shared" ref="FT16" si="186">COUNTIF(FT9:FT15,"現場閉所")</f>
        <v>2</v>
      </c>
      <c r="FU16" s="30"/>
      <c r="FV16" s="87">
        <f t="shared" ref="FV16" si="187">COUNTIF(FV9:FV15,"現場閉所")</f>
        <v>2</v>
      </c>
      <c r="FW16" s="30"/>
      <c r="FX16" s="87">
        <f t="shared" ref="FX16" si="188">COUNTIF(FX9:FX15,"現場閉所")</f>
        <v>2</v>
      </c>
      <c r="FY16" s="30"/>
      <c r="FZ16" s="87">
        <f t="shared" ref="FZ16" si="189">COUNTIF(FZ9:FZ15,"現場閉所")</f>
        <v>2</v>
      </c>
      <c r="GA16" s="30"/>
      <c r="GB16" s="87">
        <f t="shared" ref="GB16" si="190">COUNTIF(GB9:GB15,"現場閉所")</f>
        <v>2</v>
      </c>
      <c r="GC16" s="30"/>
      <c r="GD16" s="87">
        <f t="shared" ref="GD16" si="191">COUNTIF(GD9:GD15,"現場閉所")</f>
        <v>2</v>
      </c>
      <c r="GE16" s="30"/>
      <c r="GF16" s="87">
        <f t="shared" ref="GF16" si="192">COUNTIF(GF9:GF15,"現場閉所")</f>
        <v>2</v>
      </c>
      <c r="GG16" s="30"/>
      <c r="GH16" s="87">
        <f t="shared" ref="GH16" si="193">COUNTIF(GH9:GH15,"現場閉所")</f>
        <v>0</v>
      </c>
      <c r="GI16" s="30"/>
      <c r="GJ16" s="87">
        <f t="shared" ref="GJ16" si="194">COUNTIF(GJ9:GJ15,"現場閉所")</f>
        <v>2</v>
      </c>
      <c r="GK16" s="30"/>
      <c r="GL16" s="87">
        <f t="shared" ref="GL16" si="195">COUNTIF(GL9:GL15,"現場閉所")</f>
        <v>2</v>
      </c>
      <c r="GM16" s="30"/>
      <c r="GN16" s="87">
        <f t="shared" ref="GN16" si="196">COUNTIF(GN9:GN15,"現場閉所")</f>
        <v>2</v>
      </c>
      <c r="GO16" s="30"/>
      <c r="GP16" s="87">
        <f t="shared" ref="GP16" si="197">COUNTIF(GP9:GP15,"現場閉所")</f>
        <v>2</v>
      </c>
      <c r="GQ16" s="30"/>
      <c r="GR16" s="87">
        <f t="shared" ref="GR16" si="198">COUNTIF(GR9:GR15,"現場閉所")</f>
        <v>2</v>
      </c>
      <c r="GS16" s="30"/>
      <c r="GT16" s="87">
        <f t="shared" ref="GT16" si="199">COUNTIF(GT9:GT15,"現場閉所")</f>
        <v>2</v>
      </c>
      <c r="GU16" s="30"/>
      <c r="GV16" s="87">
        <f t="shared" ref="GV16" si="200">COUNTIF(GV9:GV15,"現場閉所")</f>
        <v>2</v>
      </c>
      <c r="GW16" s="30"/>
      <c r="GX16" s="87">
        <f t="shared" ref="GX16" si="201">COUNTIF(GX9:GX15,"現場閉所")</f>
        <v>2</v>
      </c>
      <c r="GY16" s="30"/>
      <c r="GZ16" s="87">
        <f t="shared" ref="GZ16" si="202">COUNTIF(GZ9:GZ15,"現場閉所")</f>
        <v>2</v>
      </c>
      <c r="HA16" s="30"/>
      <c r="HB16" s="87">
        <f t="shared" ref="HB16" si="203">COUNTIF(HB9:HB15,"現場閉所")</f>
        <v>2</v>
      </c>
      <c r="HC16" s="30"/>
      <c r="HD16" s="87">
        <f t="shared" ref="HD16" si="204">COUNTIF(HD9:HD15,"現場閉所")</f>
        <v>2</v>
      </c>
      <c r="HE16" s="30"/>
      <c r="HF16" s="87">
        <f t="shared" ref="HF16" si="205">COUNTIF(HF9:HF15,"現場閉所")</f>
        <v>2</v>
      </c>
      <c r="HG16" s="30"/>
      <c r="HH16" s="88">
        <f t="shared" ref="HH16" si="206">COUNTIF(HH9:HH15,"現場閉所")</f>
        <v>0</v>
      </c>
    </row>
    <row r="17" spans="1:216" s="3" customFormat="1" ht="13.5" thickBot="1">
      <c r="C17" s="15" t="s">
        <v>14</v>
      </c>
      <c r="D17" s="16">
        <f>D14</f>
        <v>46843</v>
      </c>
      <c r="E17" s="17">
        <f>IF(D16=1,D17+0,IF(D16=2,D17-1,IF(D16=3,D17-2,IF(D16=4,D17-3,IF(D16=5,D17-4,IF(D16=6,D17-5,IF(D16=7,D17-6)))))))</f>
        <v>46838</v>
      </c>
      <c r="F17" s="95"/>
      <c r="G17" s="29" t="s">
        <v>22</v>
      </c>
      <c r="H17" s="30"/>
      <c r="I17" s="30"/>
      <c r="J17" s="87">
        <f>COUNTIF(J9:J15,"夏季休暇")</f>
        <v>0</v>
      </c>
      <c r="K17" s="30"/>
      <c r="L17" s="87">
        <f t="shared" ref="L17" si="207">COUNTIF(L9:L15,"夏季休暇")</f>
        <v>0</v>
      </c>
      <c r="M17" s="30"/>
      <c r="N17" s="87">
        <f t="shared" ref="N17" si="208">COUNTIF(N9:N15,"夏季休暇")</f>
        <v>0</v>
      </c>
      <c r="O17" s="30"/>
      <c r="P17" s="87">
        <f t="shared" ref="P17" si="209">COUNTIF(P9:P15,"夏季休暇")</f>
        <v>0</v>
      </c>
      <c r="Q17" s="30"/>
      <c r="R17" s="87">
        <f t="shared" ref="R17" si="210">COUNTIF(R9:R15,"夏季休暇")</f>
        <v>0</v>
      </c>
      <c r="S17" s="30"/>
      <c r="T17" s="87">
        <f t="shared" ref="T17" si="211">COUNTIF(T9:T15,"夏季休暇")</f>
        <v>0</v>
      </c>
      <c r="U17" s="30"/>
      <c r="V17" s="87">
        <f t="shared" ref="V17" si="212">COUNTIF(V9:V15,"夏季休暇")</f>
        <v>0</v>
      </c>
      <c r="W17" s="30"/>
      <c r="X17" s="87">
        <f t="shared" ref="X17" si="213">COUNTIF(X9:X15,"夏季休暇")</f>
        <v>0</v>
      </c>
      <c r="Y17" s="30"/>
      <c r="Z17" s="87">
        <f t="shared" ref="Z17" si="214">COUNTIF(Z9:Z15,"夏季休暇")</f>
        <v>0</v>
      </c>
      <c r="AA17" s="30"/>
      <c r="AB17" s="87">
        <f t="shared" ref="AB17" si="215">COUNTIF(AB9:AB15,"夏季休暇")</f>
        <v>0</v>
      </c>
      <c r="AC17" s="30"/>
      <c r="AD17" s="87">
        <f t="shared" ref="AD17" si="216">COUNTIF(AD9:AD15,"夏季休暇")</f>
        <v>0</v>
      </c>
      <c r="AE17" s="30"/>
      <c r="AF17" s="87">
        <f t="shared" ref="AF17" si="217">COUNTIF(AF9:AF15,"夏季休暇")</f>
        <v>0</v>
      </c>
      <c r="AG17" s="30"/>
      <c r="AH17" s="87">
        <f t="shared" ref="AH17" si="218">COUNTIF(AH9:AH15,"夏季休暇")</f>
        <v>0</v>
      </c>
      <c r="AI17" s="30"/>
      <c r="AJ17" s="87">
        <f t="shared" ref="AJ17" si="219">COUNTIF(AJ9:AJ15,"夏季休暇")</f>
        <v>0</v>
      </c>
      <c r="AK17" s="30"/>
      <c r="AL17" s="87">
        <f t="shared" ref="AL17" si="220">COUNTIF(AL9:AL15,"夏季休暇")</f>
        <v>0</v>
      </c>
      <c r="AM17" s="30"/>
      <c r="AN17" s="87">
        <f t="shared" ref="AN17" si="221">COUNTIF(AN9:AN15,"夏季休暇")</f>
        <v>0</v>
      </c>
      <c r="AO17" s="30"/>
      <c r="AP17" s="87">
        <f t="shared" ref="AP17" si="222">COUNTIF(AP9:AP15,"夏季休暇")</f>
        <v>0</v>
      </c>
      <c r="AQ17" s="30"/>
      <c r="AR17" s="87">
        <f t="shared" ref="AR17" si="223">COUNTIF(AR9:AR15,"夏季休暇")</f>
        <v>0</v>
      </c>
      <c r="AS17" s="30"/>
      <c r="AT17" s="87">
        <f t="shared" ref="AT17" si="224">COUNTIF(AT9:AT15,"夏季休暇")</f>
        <v>3</v>
      </c>
      <c r="AU17" s="30"/>
      <c r="AV17" s="87">
        <f t="shared" ref="AV17" si="225">COUNTIF(AV9:AV15,"夏季休暇")</f>
        <v>0</v>
      </c>
      <c r="AW17" s="30"/>
      <c r="AX17" s="87">
        <f t="shared" ref="AX17" si="226">COUNTIF(AX9:AX15,"夏季休暇")</f>
        <v>0</v>
      </c>
      <c r="AY17" s="30"/>
      <c r="AZ17" s="87">
        <f t="shared" ref="AZ17" si="227">COUNTIF(AZ9:AZ15,"夏季休暇")</f>
        <v>0</v>
      </c>
      <c r="BA17" s="30"/>
      <c r="BB17" s="87">
        <f t="shared" ref="BB17" si="228">COUNTIF(BB9:BB15,"夏季休暇")</f>
        <v>0</v>
      </c>
      <c r="BC17" s="30"/>
      <c r="BD17" s="87">
        <f t="shared" ref="BD17" si="229">COUNTIF(BD9:BD15,"夏季休暇")</f>
        <v>0</v>
      </c>
      <c r="BE17" s="30"/>
      <c r="BF17" s="87">
        <f t="shared" ref="BF17" si="230">COUNTIF(BF9:BF15,"夏季休暇")</f>
        <v>0</v>
      </c>
      <c r="BG17" s="30"/>
      <c r="BH17" s="87">
        <f t="shared" ref="BH17" si="231">COUNTIF(BH9:BH15,"夏季休暇")</f>
        <v>0</v>
      </c>
      <c r="BI17" s="30"/>
      <c r="BJ17" s="87">
        <f t="shared" ref="BJ17" si="232">COUNTIF(BJ9:BJ15,"夏季休暇")</f>
        <v>0</v>
      </c>
      <c r="BK17" s="30"/>
      <c r="BL17" s="87">
        <f t="shared" ref="BL17" si="233">COUNTIF(BL9:BL15,"夏季休暇")</f>
        <v>0</v>
      </c>
      <c r="BM17" s="30"/>
      <c r="BN17" s="87">
        <f t="shared" ref="BN17" si="234">COUNTIF(BN9:BN15,"夏季休暇")</f>
        <v>0</v>
      </c>
      <c r="BO17" s="30"/>
      <c r="BP17" s="87">
        <f t="shared" ref="BP17" si="235">COUNTIF(BP9:BP15,"夏季休暇")</f>
        <v>0</v>
      </c>
      <c r="BQ17" s="30"/>
      <c r="BR17" s="87">
        <f t="shared" ref="BR17" si="236">COUNTIF(BR9:BR15,"夏季休暇")</f>
        <v>0</v>
      </c>
      <c r="BS17" s="30"/>
      <c r="BT17" s="87">
        <f t="shared" ref="BT17" si="237">COUNTIF(BT9:BT15,"夏季休暇")</f>
        <v>0</v>
      </c>
      <c r="BU17" s="30"/>
      <c r="BV17" s="87">
        <f t="shared" ref="BV17" si="238">COUNTIF(BV9:BV15,"夏季休暇")</f>
        <v>0</v>
      </c>
      <c r="BW17" s="30"/>
      <c r="BX17" s="87">
        <f t="shared" ref="BX17" si="239">COUNTIF(BX9:BX15,"夏季休暇")</f>
        <v>0</v>
      </c>
      <c r="BY17" s="30"/>
      <c r="BZ17" s="87">
        <f t="shared" ref="BZ17" si="240">COUNTIF(BZ9:BZ15,"夏季休暇")</f>
        <v>0</v>
      </c>
      <c r="CA17" s="30"/>
      <c r="CB17" s="87">
        <f t="shared" ref="CB17" si="241">COUNTIF(CB9:CB15,"夏季休暇")</f>
        <v>0</v>
      </c>
      <c r="CC17" s="30"/>
      <c r="CD17" s="87">
        <f t="shared" ref="CD17" si="242">COUNTIF(CD9:CD15,"夏季休暇")</f>
        <v>0</v>
      </c>
      <c r="CE17" s="30"/>
      <c r="CF17" s="87">
        <f t="shared" ref="CF17" si="243">COUNTIF(CF9:CF15,"夏季休暇")</f>
        <v>0</v>
      </c>
      <c r="CG17" s="30"/>
      <c r="CH17" s="87">
        <f t="shared" ref="CH17" si="244">COUNTIF(CH9:CH15,"夏季休暇")</f>
        <v>0</v>
      </c>
      <c r="CI17" s="30"/>
      <c r="CJ17" s="87">
        <f t="shared" ref="CJ17" si="245">COUNTIF(CJ9:CJ15,"夏季休暇")</f>
        <v>0</v>
      </c>
      <c r="CK17" s="30"/>
      <c r="CL17" s="87">
        <f t="shared" ref="CL17" si="246">COUNTIF(CL9:CL15,"夏季休暇")</f>
        <v>0</v>
      </c>
      <c r="CM17" s="30"/>
      <c r="CN17" s="87">
        <f t="shared" ref="CN17" si="247">COUNTIF(CN9:CN15,"夏季休暇")</f>
        <v>0</v>
      </c>
      <c r="CO17" s="30"/>
      <c r="CP17" s="87">
        <f t="shared" ref="CP17" si="248">COUNTIF(CP9:CP15,"夏季休暇")</f>
        <v>0</v>
      </c>
      <c r="CQ17" s="30"/>
      <c r="CR17" s="87">
        <f t="shared" ref="CR17" si="249">COUNTIF(CR9:CR15,"夏季休暇")</f>
        <v>0</v>
      </c>
      <c r="CS17" s="30"/>
      <c r="CT17" s="87">
        <f t="shared" ref="CT17" si="250">COUNTIF(CT9:CT15,"夏季休暇")</f>
        <v>0</v>
      </c>
      <c r="CU17" s="30"/>
      <c r="CV17" s="87">
        <f t="shared" ref="CV17" si="251">COUNTIF(CV9:CV15,"夏季休暇")</f>
        <v>0</v>
      </c>
      <c r="CW17" s="30"/>
      <c r="CX17" s="87">
        <f t="shared" ref="CX17" si="252">COUNTIF(CX9:CX15,"夏季休暇")</f>
        <v>0</v>
      </c>
      <c r="CY17" s="30"/>
      <c r="CZ17" s="87">
        <f t="shared" ref="CZ17" si="253">COUNTIF(CZ9:CZ15,"夏季休暇")</f>
        <v>0</v>
      </c>
      <c r="DA17" s="30"/>
      <c r="DB17" s="87">
        <f t="shared" ref="DB17" si="254">COUNTIF(DB9:DB15,"夏季休暇")</f>
        <v>0</v>
      </c>
      <c r="DC17" s="30"/>
      <c r="DD17" s="87">
        <f t="shared" ref="DD17" si="255">COUNTIF(DD9:DD15,"夏季休暇")</f>
        <v>0</v>
      </c>
      <c r="DE17" s="30"/>
      <c r="DF17" s="87">
        <f t="shared" ref="DF17" si="256">COUNTIF(DF9:DF15,"夏季休暇")</f>
        <v>0</v>
      </c>
      <c r="DG17" s="30"/>
      <c r="DH17" s="87">
        <f t="shared" ref="DH17" si="257">COUNTIF(DH9:DH15,"夏季休暇")</f>
        <v>0</v>
      </c>
      <c r="DI17" s="30"/>
      <c r="DJ17" s="87">
        <f t="shared" ref="DJ17" si="258">COUNTIF(DJ9:DJ15,"夏季休暇")</f>
        <v>0</v>
      </c>
      <c r="DK17" s="30"/>
      <c r="DL17" s="87">
        <f t="shared" ref="DL17" si="259">COUNTIF(DL9:DL15,"夏季休暇")</f>
        <v>0</v>
      </c>
      <c r="DM17" s="30"/>
      <c r="DN17" s="87">
        <f t="shared" ref="DN17" si="260">COUNTIF(DN9:DN15,"夏季休暇")</f>
        <v>0</v>
      </c>
      <c r="DO17" s="30"/>
      <c r="DP17" s="87">
        <f t="shared" ref="DP17" si="261">COUNTIF(DP9:DP15,"夏季休暇")</f>
        <v>0</v>
      </c>
      <c r="DQ17" s="30"/>
      <c r="DR17" s="87">
        <f t="shared" ref="DR17" si="262">COUNTIF(DR9:DR15,"夏季休暇")</f>
        <v>0</v>
      </c>
      <c r="DS17" s="30"/>
      <c r="DT17" s="87">
        <f t="shared" ref="DT17" si="263">COUNTIF(DT9:DT15,"夏季休暇")</f>
        <v>0</v>
      </c>
      <c r="DU17" s="30"/>
      <c r="DV17" s="87">
        <f t="shared" ref="DV17" si="264">COUNTIF(DV9:DV15,"夏季休暇")</f>
        <v>0</v>
      </c>
      <c r="DW17" s="30"/>
      <c r="DX17" s="87">
        <f t="shared" ref="DX17" si="265">COUNTIF(DX9:DX15,"夏季休暇")</f>
        <v>0</v>
      </c>
      <c r="DY17" s="30"/>
      <c r="DZ17" s="87">
        <f t="shared" ref="DZ17" si="266">COUNTIF(DZ9:DZ15,"夏季休暇")</f>
        <v>0</v>
      </c>
      <c r="EA17" s="30"/>
      <c r="EB17" s="87">
        <f t="shared" ref="EB17" si="267">COUNTIF(EB9:EB15,"夏季休暇")</f>
        <v>0</v>
      </c>
      <c r="EC17" s="30"/>
      <c r="ED17" s="87">
        <f t="shared" ref="ED17" si="268">COUNTIF(ED9:ED15,"夏季休暇")</f>
        <v>0</v>
      </c>
      <c r="EE17" s="30"/>
      <c r="EF17" s="87">
        <f t="shared" ref="EF17" si="269">COUNTIF(EF9:EF15,"夏季休暇")</f>
        <v>0</v>
      </c>
      <c r="EG17" s="30"/>
      <c r="EH17" s="87">
        <f t="shared" ref="EH17" si="270">COUNTIF(EH9:EH15,"夏季休暇")</f>
        <v>0</v>
      </c>
      <c r="EI17" s="30"/>
      <c r="EJ17" s="87">
        <f t="shared" ref="EJ17" si="271">COUNTIF(EJ9:EJ15,"夏季休暇")</f>
        <v>0</v>
      </c>
      <c r="EK17" s="30"/>
      <c r="EL17" s="87">
        <f t="shared" ref="EL17" si="272">COUNTIF(EL9:EL15,"夏季休暇")</f>
        <v>0</v>
      </c>
      <c r="EM17" s="30"/>
      <c r="EN17" s="87">
        <f t="shared" ref="EN17" si="273">COUNTIF(EN9:EN15,"夏季休暇")</f>
        <v>0</v>
      </c>
      <c r="EO17" s="30"/>
      <c r="EP17" s="87">
        <f t="shared" ref="EP17" si="274">COUNTIF(EP9:EP15,"夏季休暇")</f>
        <v>0</v>
      </c>
      <c r="EQ17" s="30"/>
      <c r="ER17" s="87">
        <f t="shared" ref="ER17" si="275">COUNTIF(ER9:ER15,"夏季休暇")</f>
        <v>0</v>
      </c>
      <c r="ES17" s="30"/>
      <c r="ET17" s="87">
        <f t="shared" ref="ET17" si="276">COUNTIF(ET9:ET15,"夏季休暇")</f>
        <v>1</v>
      </c>
      <c r="EU17" s="30"/>
      <c r="EV17" s="87">
        <f t="shared" ref="EV17" si="277">COUNTIF(EV9:EV15,"夏季休暇")</f>
        <v>2</v>
      </c>
      <c r="EW17" s="30"/>
      <c r="EX17" s="87">
        <f t="shared" ref="EX17" si="278">COUNTIF(EX9:EX15,"夏季休暇")</f>
        <v>0</v>
      </c>
      <c r="EY17" s="30"/>
      <c r="EZ17" s="87">
        <f t="shared" ref="EZ17" si="279">COUNTIF(EZ9:EZ15,"夏季休暇")</f>
        <v>0</v>
      </c>
      <c r="FA17" s="30"/>
      <c r="FB17" s="87">
        <f t="shared" ref="FB17" si="280">COUNTIF(FB9:FB15,"夏季休暇")</f>
        <v>0</v>
      </c>
      <c r="FC17" s="30"/>
      <c r="FD17" s="87">
        <f t="shared" ref="FD17" si="281">COUNTIF(FD9:FD15,"夏季休暇")</f>
        <v>0</v>
      </c>
      <c r="FE17" s="30"/>
      <c r="FF17" s="87">
        <f t="shared" ref="FF17" si="282">COUNTIF(FF9:FF15,"夏季休暇")</f>
        <v>0</v>
      </c>
      <c r="FG17" s="30"/>
      <c r="FH17" s="87">
        <f t="shared" ref="FH17" si="283">COUNTIF(FH9:FH15,"夏季休暇")</f>
        <v>0</v>
      </c>
      <c r="FI17" s="30"/>
      <c r="FJ17" s="87">
        <f t="shared" ref="FJ17" si="284">COUNTIF(FJ9:FJ15,"夏季休暇")</f>
        <v>0</v>
      </c>
      <c r="FK17" s="30"/>
      <c r="FL17" s="87">
        <f t="shared" ref="FL17" si="285">COUNTIF(FL9:FL15,"夏季休暇")</f>
        <v>0</v>
      </c>
      <c r="FM17" s="30"/>
      <c r="FN17" s="87">
        <f t="shared" ref="FN17" si="286">COUNTIF(FN9:FN15,"夏季休暇")</f>
        <v>0</v>
      </c>
      <c r="FO17" s="30"/>
      <c r="FP17" s="87">
        <f t="shared" ref="FP17" si="287">COUNTIF(FP9:FP15,"夏季休暇")</f>
        <v>0</v>
      </c>
      <c r="FQ17" s="30"/>
      <c r="FR17" s="87">
        <f t="shared" ref="FR17" si="288">COUNTIF(FR9:FR15,"夏季休暇")</f>
        <v>0</v>
      </c>
      <c r="FS17" s="30"/>
      <c r="FT17" s="87">
        <f t="shared" ref="FT17" si="289">COUNTIF(FT9:FT15,"夏季休暇")</f>
        <v>0</v>
      </c>
      <c r="FU17" s="30"/>
      <c r="FV17" s="87">
        <f t="shared" ref="FV17" si="290">COUNTIF(FV9:FV15,"夏季休暇")</f>
        <v>0</v>
      </c>
      <c r="FW17" s="30"/>
      <c r="FX17" s="87">
        <f t="shared" ref="FX17" si="291">COUNTIF(FX9:FX15,"夏季休暇")</f>
        <v>0</v>
      </c>
      <c r="FY17" s="30"/>
      <c r="FZ17" s="87">
        <f t="shared" ref="FZ17" si="292">COUNTIF(FZ9:FZ15,"夏季休暇")</f>
        <v>0</v>
      </c>
      <c r="GA17" s="30"/>
      <c r="GB17" s="87">
        <f t="shared" ref="GB17" si="293">COUNTIF(GB9:GB15,"夏季休暇")</f>
        <v>0</v>
      </c>
      <c r="GC17" s="30"/>
      <c r="GD17" s="87">
        <f t="shared" ref="GD17" si="294">COUNTIF(GD9:GD15,"夏季休暇")</f>
        <v>0</v>
      </c>
      <c r="GE17" s="30"/>
      <c r="GF17" s="87">
        <f t="shared" ref="GF17" si="295">COUNTIF(GF9:GF15,"夏季休暇")</f>
        <v>0</v>
      </c>
      <c r="GG17" s="30"/>
      <c r="GH17" s="87">
        <f t="shared" ref="GH17" si="296">COUNTIF(GH9:GH15,"夏季休暇")</f>
        <v>0</v>
      </c>
      <c r="GI17" s="30"/>
      <c r="GJ17" s="87">
        <f t="shared" ref="GJ17" si="297">COUNTIF(GJ9:GJ15,"夏季休暇")</f>
        <v>0</v>
      </c>
      <c r="GK17" s="30"/>
      <c r="GL17" s="87">
        <f t="shared" ref="GL17" si="298">COUNTIF(GL9:GL15,"夏季休暇")</f>
        <v>0</v>
      </c>
      <c r="GM17" s="30"/>
      <c r="GN17" s="87">
        <f t="shared" ref="GN17" si="299">COUNTIF(GN9:GN15,"夏季休暇")</f>
        <v>0</v>
      </c>
      <c r="GO17" s="30"/>
      <c r="GP17" s="87">
        <f t="shared" ref="GP17" si="300">COUNTIF(GP9:GP15,"夏季休暇")</f>
        <v>0</v>
      </c>
      <c r="GQ17" s="30"/>
      <c r="GR17" s="87">
        <f t="shared" ref="GR17" si="301">COUNTIF(GR9:GR15,"夏季休暇")</f>
        <v>0</v>
      </c>
      <c r="GS17" s="30"/>
      <c r="GT17" s="87">
        <f t="shared" ref="GT17" si="302">COUNTIF(GT9:GT15,"夏季休暇")</f>
        <v>0</v>
      </c>
      <c r="GU17" s="30"/>
      <c r="GV17" s="87">
        <f t="shared" ref="GV17" si="303">COUNTIF(GV9:GV15,"夏季休暇")</f>
        <v>0</v>
      </c>
      <c r="GW17" s="30"/>
      <c r="GX17" s="87">
        <f t="shared" ref="GX17" si="304">COUNTIF(GX9:GX15,"夏季休暇")</f>
        <v>0</v>
      </c>
      <c r="GY17" s="30"/>
      <c r="GZ17" s="87">
        <f t="shared" ref="GZ17" si="305">COUNTIF(GZ9:GZ15,"夏季休暇")</f>
        <v>0</v>
      </c>
      <c r="HA17" s="30"/>
      <c r="HB17" s="87">
        <f t="shared" ref="HB17" si="306">COUNTIF(HB9:HB15,"夏季休暇")</f>
        <v>0</v>
      </c>
      <c r="HC17" s="30"/>
      <c r="HD17" s="87">
        <f t="shared" ref="HD17" si="307">COUNTIF(HD9:HD15,"夏季休暇")</f>
        <v>0</v>
      </c>
      <c r="HE17" s="30"/>
      <c r="HF17" s="87">
        <f t="shared" ref="HF17" si="308">COUNTIF(HF9:HF15,"夏季休暇")</f>
        <v>0</v>
      </c>
      <c r="HG17" s="30"/>
      <c r="HH17" s="88">
        <f t="shared" ref="HH17" si="309">COUNTIF(HH9:HH15,"夏季休暇")</f>
        <v>0</v>
      </c>
    </row>
    <row r="18" spans="1:216" s="3" customFormat="1">
      <c r="F18" s="22"/>
      <c r="G18" s="29" t="s">
        <v>23</v>
      </c>
      <c r="H18" s="30"/>
      <c r="I18" s="30"/>
      <c r="J18" s="87">
        <f>COUNTIF(J9:J15,"年末年始")</f>
        <v>0</v>
      </c>
      <c r="K18" s="30"/>
      <c r="L18" s="87">
        <f t="shared" ref="L18" si="310">COUNTIF(L9:L15,"年末年始")</f>
        <v>0</v>
      </c>
      <c r="M18" s="30"/>
      <c r="N18" s="87">
        <f t="shared" ref="N18" si="311">COUNTIF(N9:N15,"年末年始")</f>
        <v>0</v>
      </c>
      <c r="O18" s="30"/>
      <c r="P18" s="87">
        <f t="shared" ref="P18" si="312">COUNTIF(P9:P15,"年末年始")</f>
        <v>0</v>
      </c>
      <c r="Q18" s="30"/>
      <c r="R18" s="87">
        <f t="shared" ref="R18" si="313">COUNTIF(R9:R15,"年末年始")</f>
        <v>0</v>
      </c>
      <c r="S18" s="30"/>
      <c r="T18" s="87">
        <f t="shared" ref="T18" si="314">COUNTIF(T9:T15,"年末年始")</f>
        <v>0</v>
      </c>
      <c r="U18" s="30"/>
      <c r="V18" s="87">
        <f t="shared" ref="V18" si="315">COUNTIF(V9:V15,"年末年始")</f>
        <v>0</v>
      </c>
      <c r="W18" s="30"/>
      <c r="X18" s="87">
        <f t="shared" ref="X18" si="316">COUNTIF(X9:X15,"年末年始")</f>
        <v>0</v>
      </c>
      <c r="Y18" s="30"/>
      <c r="Z18" s="87">
        <f t="shared" ref="Z18" si="317">COUNTIF(Z9:Z15,"年末年始")</f>
        <v>0</v>
      </c>
      <c r="AA18" s="30"/>
      <c r="AB18" s="87">
        <f t="shared" ref="AB18" si="318">COUNTIF(AB9:AB15,"年末年始")</f>
        <v>0</v>
      </c>
      <c r="AC18" s="30"/>
      <c r="AD18" s="87">
        <f t="shared" ref="AD18" si="319">COUNTIF(AD9:AD15,"年末年始")</f>
        <v>0</v>
      </c>
      <c r="AE18" s="30"/>
      <c r="AF18" s="87">
        <f t="shared" ref="AF18" si="320">COUNTIF(AF9:AF15,"年末年始")</f>
        <v>0</v>
      </c>
      <c r="AG18" s="30"/>
      <c r="AH18" s="87">
        <f t="shared" ref="AH18" si="321">COUNTIF(AH9:AH15,"年末年始")</f>
        <v>0</v>
      </c>
      <c r="AI18" s="30"/>
      <c r="AJ18" s="87">
        <f t="shared" ref="AJ18" si="322">COUNTIF(AJ9:AJ15,"年末年始")</f>
        <v>0</v>
      </c>
      <c r="AK18" s="30"/>
      <c r="AL18" s="87">
        <f t="shared" ref="AL18" si="323">COUNTIF(AL9:AL15,"年末年始")</f>
        <v>0</v>
      </c>
      <c r="AM18" s="30"/>
      <c r="AN18" s="87">
        <f t="shared" ref="AN18" si="324">COUNTIF(AN9:AN15,"年末年始")</f>
        <v>0</v>
      </c>
      <c r="AO18" s="30"/>
      <c r="AP18" s="87">
        <f t="shared" ref="AP18" si="325">COUNTIF(AP9:AP15,"年末年始")</f>
        <v>0</v>
      </c>
      <c r="AQ18" s="30"/>
      <c r="AR18" s="87">
        <f t="shared" ref="AR18" si="326">COUNTIF(AR9:AR15,"年末年始")</f>
        <v>0</v>
      </c>
      <c r="AS18" s="30"/>
      <c r="AT18" s="87">
        <f t="shared" ref="AT18" si="327">COUNTIF(AT9:AT15,"年末年始")</f>
        <v>0</v>
      </c>
      <c r="AU18" s="30"/>
      <c r="AV18" s="87">
        <f t="shared" ref="AV18" si="328">COUNTIF(AV9:AV15,"年末年始")</f>
        <v>0</v>
      </c>
      <c r="AW18" s="30"/>
      <c r="AX18" s="87">
        <f t="shared" ref="AX18" si="329">COUNTIF(AX9:AX15,"年末年始")</f>
        <v>0</v>
      </c>
      <c r="AY18" s="30"/>
      <c r="AZ18" s="87">
        <f t="shared" ref="AZ18" si="330">COUNTIF(AZ9:AZ15,"年末年始")</f>
        <v>0</v>
      </c>
      <c r="BA18" s="30"/>
      <c r="BB18" s="87">
        <f t="shared" ref="BB18" si="331">COUNTIF(BB9:BB15,"年末年始")</f>
        <v>0</v>
      </c>
      <c r="BC18" s="30"/>
      <c r="BD18" s="87">
        <f t="shared" ref="BD18" si="332">COUNTIF(BD9:BD15,"年末年始")</f>
        <v>0</v>
      </c>
      <c r="BE18" s="30"/>
      <c r="BF18" s="87">
        <f t="shared" ref="BF18" si="333">COUNTIF(BF9:BF15,"年末年始")</f>
        <v>0</v>
      </c>
      <c r="BG18" s="30"/>
      <c r="BH18" s="87">
        <f t="shared" ref="BH18" si="334">COUNTIF(BH9:BH15,"年末年始")</f>
        <v>0</v>
      </c>
      <c r="BI18" s="30"/>
      <c r="BJ18" s="87">
        <f t="shared" ref="BJ18" si="335">COUNTIF(BJ9:BJ15,"年末年始")</f>
        <v>0</v>
      </c>
      <c r="BK18" s="30"/>
      <c r="BL18" s="87">
        <f t="shared" ref="BL18" si="336">COUNTIF(BL9:BL15,"年末年始")</f>
        <v>0</v>
      </c>
      <c r="BM18" s="30"/>
      <c r="BN18" s="87">
        <f t="shared" ref="BN18" si="337">COUNTIF(BN9:BN15,"年末年始")</f>
        <v>0</v>
      </c>
      <c r="BO18" s="30"/>
      <c r="BP18" s="87">
        <f t="shared" ref="BP18" si="338">COUNTIF(BP9:BP15,"年末年始")</f>
        <v>0</v>
      </c>
      <c r="BQ18" s="30"/>
      <c r="BR18" s="87">
        <f t="shared" ref="BR18" si="339">COUNTIF(BR9:BR15,"年末年始")</f>
        <v>0</v>
      </c>
      <c r="BS18" s="30"/>
      <c r="BT18" s="87">
        <f t="shared" ref="BT18" si="340">COUNTIF(BT9:BT15,"年末年始")</f>
        <v>0</v>
      </c>
      <c r="BU18" s="30"/>
      <c r="BV18" s="87">
        <f t="shared" ref="BV18" si="341">COUNTIF(BV9:BV15,"年末年始")</f>
        <v>0</v>
      </c>
      <c r="BW18" s="30"/>
      <c r="BX18" s="87">
        <f t="shared" ref="BX18" si="342">COUNTIF(BX9:BX15,"年末年始")</f>
        <v>0</v>
      </c>
      <c r="BY18" s="30"/>
      <c r="BZ18" s="87">
        <f t="shared" ref="BZ18" si="343">COUNTIF(BZ9:BZ15,"年末年始")</f>
        <v>0</v>
      </c>
      <c r="CA18" s="30"/>
      <c r="CB18" s="87">
        <f t="shared" ref="CB18" si="344">COUNTIF(CB9:CB15,"年末年始")</f>
        <v>0</v>
      </c>
      <c r="CC18" s="30"/>
      <c r="CD18" s="87">
        <f t="shared" ref="CD18" si="345">COUNTIF(CD9:CD15,"年末年始")</f>
        <v>0</v>
      </c>
      <c r="CE18" s="30"/>
      <c r="CF18" s="87">
        <f t="shared" ref="CF18" si="346">COUNTIF(CF9:CF15,"年末年始")</f>
        <v>0</v>
      </c>
      <c r="CG18" s="30"/>
      <c r="CH18" s="87">
        <f t="shared" ref="CH18" si="347">COUNTIF(CH9:CH15,"年末年始")</f>
        <v>6</v>
      </c>
      <c r="CI18" s="30"/>
      <c r="CJ18" s="87">
        <f t="shared" ref="CJ18" si="348">COUNTIF(CJ9:CJ15,"年末年始")</f>
        <v>0</v>
      </c>
      <c r="CK18" s="30"/>
      <c r="CL18" s="87">
        <f t="shared" ref="CL18" si="349">COUNTIF(CL9:CL15,"年末年始")</f>
        <v>0</v>
      </c>
      <c r="CM18" s="30"/>
      <c r="CN18" s="87">
        <f t="shared" ref="CN18" si="350">COUNTIF(CN9:CN15,"年末年始")</f>
        <v>0</v>
      </c>
      <c r="CO18" s="30"/>
      <c r="CP18" s="87">
        <f t="shared" ref="CP18" si="351">COUNTIF(CP9:CP15,"年末年始")</f>
        <v>0</v>
      </c>
      <c r="CQ18" s="30"/>
      <c r="CR18" s="87">
        <f t="shared" ref="CR18" si="352">COUNTIF(CR9:CR15,"年末年始")</f>
        <v>0</v>
      </c>
      <c r="CS18" s="30"/>
      <c r="CT18" s="87">
        <f t="shared" ref="CT18" si="353">COUNTIF(CT9:CT15,"年末年始")</f>
        <v>0</v>
      </c>
      <c r="CU18" s="30"/>
      <c r="CV18" s="87">
        <f t="shared" ref="CV18" si="354">COUNTIF(CV9:CV15,"年末年始")</f>
        <v>0</v>
      </c>
      <c r="CW18" s="30"/>
      <c r="CX18" s="87">
        <f t="shared" ref="CX18" si="355">COUNTIF(CX9:CX15,"年末年始")</f>
        <v>0</v>
      </c>
      <c r="CY18" s="30"/>
      <c r="CZ18" s="87">
        <f t="shared" ref="CZ18" si="356">COUNTIF(CZ9:CZ15,"年末年始")</f>
        <v>0</v>
      </c>
      <c r="DA18" s="30"/>
      <c r="DB18" s="87">
        <f t="shared" ref="DB18" si="357">COUNTIF(DB9:DB15,"年末年始")</f>
        <v>0</v>
      </c>
      <c r="DC18" s="30"/>
      <c r="DD18" s="87">
        <f t="shared" ref="DD18" si="358">COUNTIF(DD9:DD15,"年末年始")</f>
        <v>0</v>
      </c>
      <c r="DE18" s="30"/>
      <c r="DF18" s="87">
        <f t="shared" ref="DF18" si="359">COUNTIF(DF9:DF15,"年末年始")</f>
        <v>0</v>
      </c>
      <c r="DG18" s="30"/>
      <c r="DH18" s="87">
        <f t="shared" ref="DH18" si="360">COUNTIF(DH9:DH15,"年末年始")</f>
        <v>0</v>
      </c>
      <c r="DI18" s="30"/>
      <c r="DJ18" s="87">
        <f t="shared" ref="DJ18" si="361">COUNTIF(DJ9:DJ15,"年末年始")</f>
        <v>0</v>
      </c>
      <c r="DK18" s="30"/>
      <c r="DL18" s="87">
        <f t="shared" ref="DL18" si="362">COUNTIF(DL9:DL15,"年末年始")</f>
        <v>0</v>
      </c>
      <c r="DM18" s="30"/>
      <c r="DN18" s="87">
        <f t="shared" ref="DN18" si="363">COUNTIF(DN9:DN15,"年末年始")</f>
        <v>0</v>
      </c>
      <c r="DO18" s="30"/>
      <c r="DP18" s="87">
        <f t="shared" ref="DP18" si="364">COUNTIF(DP9:DP15,"年末年始")</f>
        <v>0</v>
      </c>
      <c r="DQ18" s="30"/>
      <c r="DR18" s="87">
        <f t="shared" ref="DR18" si="365">COUNTIF(DR9:DR15,"年末年始")</f>
        <v>0</v>
      </c>
      <c r="DS18" s="30"/>
      <c r="DT18" s="87">
        <f t="shared" ref="DT18" si="366">COUNTIF(DT9:DT15,"年末年始")</f>
        <v>0</v>
      </c>
      <c r="DU18" s="30"/>
      <c r="DV18" s="87">
        <f t="shared" ref="DV18" si="367">COUNTIF(DV9:DV15,"年末年始")</f>
        <v>0</v>
      </c>
      <c r="DW18" s="30"/>
      <c r="DX18" s="87">
        <f t="shared" ref="DX18" si="368">COUNTIF(DX9:DX15,"年末年始")</f>
        <v>0</v>
      </c>
      <c r="DY18" s="30"/>
      <c r="DZ18" s="87">
        <f t="shared" ref="DZ18" si="369">COUNTIF(DZ9:DZ15,"年末年始")</f>
        <v>0</v>
      </c>
      <c r="EA18" s="30"/>
      <c r="EB18" s="87">
        <f t="shared" ref="EB18" si="370">COUNTIF(EB9:EB15,"年末年始")</f>
        <v>0</v>
      </c>
      <c r="EC18" s="30"/>
      <c r="ED18" s="87">
        <f t="shared" ref="ED18" si="371">COUNTIF(ED9:ED15,"年末年始")</f>
        <v>0</v>
      </c>
      <c r="EE18" s="30"/>
      <c r="EF18" s="87">
        <f t="shared" ref="EF18" si="372">COUNTIF(EF9:EF15,"年末年始")</f>
        <v>0</v>
      </c>
      <c r="EG18" s="30"/>
      <c r="EH18" s="87">
        <f t="shared" ref="EH18" si="373">COUNTIF(EH9:EH15,"年末年始")</f>
        <v>0</v>
      </c>
      <c r="EI18" s="30"/>
      <c r="EJ18" s="87">
        <f t="shared" ref="EJ18" si="374">COUNTIF(EJ9:EJ15,"年末年始")</f>
        <v>0</v>
      </c>
      <c r="EK18" s="30"/>
      <c r="EL18" s="87">
        <f t="shared" ref="EL18" si="375">COUNTIF(EL9:EL15,"年末年始")</f>
        <v>0</v>
      </c>
      <c r="EM18" s="30"/>
      <c r="EN18" s="87">
        <f t="shared" ref="EN18" si="376">COUNTIF(EN9:EN15,"年末年始")</f>
        <v>0</v>
      </c>
      <c r="EO18" s="30"/>
      <c r="EP18" s="87">
        <f t="shared" ref="EP18" si="377">COUNTIF(EP9:EP15,"年末年始")</f>
        <v>0</v>
      </c>
      <c r="EQ18" s="30"/>
      <c r="ER18" s="87">
        <f t="shared" ref="ER18" si="378">COUNTIF(ER9:ER15,"年末年始")</f>
        <v>0</v>
      </c>
      <c r="ES18" s="30"/>
      <c r="ET18" s="87">
        <f t="shared" ref="ET18" si="379">COUNTIF(ET9:ET15,"年末年始")</f>
        <v>0</v>
      </c>
      <c r="EU18" s="30"/>
      <c r="EV18" s="87">
        <f t="shared" ref="EV18" si="380">COUNTIF(EV9:EV15,"年末年始")</f>
        <v>0</v>
      </c>
      <c r="EW18" s="30"/>
      <c r="EX18" s="87">
        <f t="shared" ref="EX18" si="381">COUNTIF(EX9:EX15,"年末年始")</f>
        <v>0</v>
      </c>
      <c r="EY18" s="30"/>
      <c r="EZ18" s="87">
        <f t="shared" ref="EZ18" si="382">COUNTIF(EZ9:EZ15,"年末年始")</f>
        <v>0</v>
      </c>
      <c r="FA18" s="30"/>
      <c r="FB18" s="87">
        <f t="shared" ref="FB18" si="383">COUNTIF(FB9:FB15,"年末年始")</f>
        <v>0</v>
      </c>
      <c r="FC18" s="30"/>
      <c r="FD18" s="87">
        <f t="shared" ref="FD18" si="384">COUNTIF(FD9:FD15,"年末年始")</f>
        <v>0</v>
      </c>
      <c r="FE18" s="30"/>
      <c r="FF18" s="87">
        <f t="shared" ref="FF18" si="385">COUNTIF(FF9:FF15,"年末年始")</f>
        <v>0</v>
      </c>
      <c r="FG18" s="30"/>
      <c r="FH18" s="87">
        <f t="shared" ref="FH18" si="386">COUNTIF(FH9:FH15,"年末年始")</f>
        <v>0</v>
      </c>
      <c r="FI18" s="30"/>
      <c r="FJ18" s="87">
        <f t="shared" ref="FJ18" si="387">COUNTIF(FJ9:FJ15,"年末年始")</f>
        <v>0</v>
      </c>
      <c r="FK18" s="30"/>
      <c r="FL18" s="87">
        <f t="shared" ref="FL18" si="388">COUNTIF(FL9:FL15,"年末年始")</f>
        <v>0</v>
      </c>
      <c r="FM18" s="30"/>
      <c r="FN18" s="87">
        <f t="shared" ref="FN18" si="389">COUNTIF(FN9:FN15,"年末年始")</f>
        <v>0</v>
      </c>
      <c r="FO18" s="30"/>
      <c r="FP18" s="87">
        <f t="shared" ref="FP18" si="390">COUNTIF(FP9:FP15,"年末年始")</f>
        <v>0</v>
      </c>
      <c r="FQ18" s="30"/>
      <c r="FR18" s="87">
        <f t="shared" ref="FR18" si="391">COUNTIF(FR9:FR15,"年末年始")</f>
        <v>0</v>
      </c>
      <c r="FS18" s="30"/>
      <c r="FT18" s="87">
        <f t="shared" ref="FT18" si="392">COUNTIF(FT9:FT15,"年末年始")</f>
        <v>0</v>
      </c>
      <c r="FU18" s="30"/>
      <c r="FV18" s="87">
        <f t="shared" ref="FV18" si="393">COUNTIF(FV9:FV15,"年末年始")</f>
        <v>0</v>
      </c>
      <c r="FW18" s="30"/>
      <c r="FX18" s="87">
        <f t="shared" ref="FX18" si="394">COUNTIF(FX9:FX15,"年末年始")</f>
        <v>0</v>
      </c>
      <c r="FY18" s="30"/>
      <c r="FZ18" s="87">
        <f t="shared" ref="FZ18" si="395">COUNTIF(FZ9:FZ15,"年末年始")</f>
        <v>0</v>
      </c>
      <c r="GA18" s="30"/>
      <c r="GB18" s="87">
        <f t="shared" ref="GB18" si="396">COUNTIF(GB9:GB15,"年末年始")</f>
        <v>0</v>
      </c>
      <c r="GC18" s="30"/>
      <c r="GD18" s="87">
        <f t="shared" ref="GD18" si="397">COUNTIF(GD9:GD15,"年末年始")</f>
        <v>0</v>
      </c>
      <c r="GE18" s="30"/>
      <c r="GF18" s="87">
        <f t="shared" ref="GF18" si="398">COUNTIF(GF9:GF15,"年末年始")</f>
        <v>0</v>
      </c>
      <c r="GG18" s="30"/>
      <c r="GH18" s="87">
        <f t="shared" ref="GH18" si="399">COUNTIF(GH9:GH15,"年末年始")</f>
        <v>5</v>
      </c>
      <c r="GI18" s="30"/>
      <c r="GJ18" s="87">
        <f t="shared" ref="GJ18" si="400">COUNTIF(GJ9:GJ15,"年末年始")</f>
        <v>1</v>
      </c>
      <c r="GK18" s="30"/>
      <c r="GL18" s="87">
        <f t="shared" ref="GL18" si="401">COUNTIF(GL9:GL15,"年末年始")</f>
        <v>0</v>
      </c>
      <c r="GM18" s="30"/>
      <c r="GN18" s="87">
        <f t="shared" ref="GN18" si="402">COUNTIF(GN9:GN15,"年末年始")</f>
        <v>0</v>
      </c>
      <c r="GO18" s="30"/>
      <c r="GP18" s="87">
        <f t="shared" ref="GP18" si="403">COUNTIF(GP9:GP15,"年末年始")</f>
        <v>0</v>
      </c>
      <c r="GQ18" s="30"/>
      <c r="GR18" s="87">
        <f t="shared" ref="GR18" si="404">COUNTIF(GR9:GR15,"年末年始")</f>
        <v>0</v>
      </c>
      <c r="GS18" s="30"/>
      <c r="GT18" s="87">
        <f t="shared" ref="GT18" si="405">COUNTIF(GT9:GT15,"年末年始")</f>
        <v>0</v>
      </c>
      <c r="GU18" s="30"/>
      <c r="GV18" s="87">
        <f t="shared" ref="GV18" si="406">COUNTIF(GV9:GV15,"年末年始")</f>
        <v>0</v>
      </c>
      <c r="GW18" s="30"/>
      <c r="GX18" s="87">
        <f t="shared" ref="GX18" si="407">COUNTIF(GX9:GX15,"年末年始")</f>
        <v>0</v>
      </c>
      <c r="GY18" s="30"/>
      <c r="GZ18" s="87">
        <f t="shared" ref="GZ18" si="408">COUNTIF(GZ9:GZ15,"年末年始")</f>
        <v>0</v>
      </c>
      <c r="HA18" s="30"/>
      <c r="HB18" s="87">
        <f t="shared" ref="HB18" si="409">COUNTIF(HB9:HB15,"年末年始")</f>
        <v>0</v>
      </c>
      <c r="HC18" s="30"/>
      <c r="HD18" s="87">
        <f t="shared" ref="HD18" si="410">COUNTIF(HD9:HD15,"年末年始")</f>
        <v>0</v>
      </c>
      <c r="HE18" s="30"/>
      <c r="HF18" s="87">
        <f t="shared" ref="HF18" si="411">COUNTIF(HF9:HF15,"年末年始")</f>
        <v>0</v>
      </c>
      <c r="HG18" s="30"/>
      <c r="HH18" s="88">
        <f t="shared" ref="HH18" si="412">COUNTIF(HH9:HH15,"年末年始")</f>
        <v>0</v>
      </c>
    </row>
    <row r="19" spans="1:216" s="3" customFormat="1">
      <c r="F19" s="22"/>
      <c r="G19" s="29" t="s">
        <v>24</v>
      </c>
      <c r="H19" s="30"/>
      <c r="I19" s="30"/>
      <c r="J19" s="87">
        <f>COUNTIF(J9:J15,"一時中止")</f>
        <v>0</v>
      </c>
      <c r="K19" s="30"/>
      <c r="L19" s="87">
        <f t="shared" ref="L19" si="413">COUNTIF(L9:L15,"一時中止")</f>
        <v>0</v>
      </c>
      <c r="M19" s="30"/>
      <c r="N19" s="87">
        <f t="shared" ref="N19" si="414">COUNTIF(N9:N15,"一時中止")</f>
        <v>0</v>
      </c>
      <c r="O19" s="30"/>
      <c r="P19" s="87">
        <f t="shared" ref="P19" si="415">COUNTIF(P9:P15,"一時中止")</f>
        <v>0</v>
      </c>
      <c r="Q19" s="30"/>
      <c r="R19" s="87">
        <f t="shared" ref="R19" si="416">COUNTIF(R9:R15,"一時中止")</f>
        <v>0</v>
      </c>
      <c r="S19" s="30"/>
      <c r="T19" s="87">
        <f t="shared" ref="T19" si="417">COUNTIF(T9:T15,"一時中止")</f>
        <v>0</v>
      </c>
      <c r="U19" s="30"/>
      <c r="V19" s="87">
        <f t="shared" ref="V19" si="418">COUNTIF(V9:V15,"一時中止")</f>
        <v>0</v>
      </c>
      <c r="W19" s="30"/>
      <c r="X19" s="87">
        <f t="shared" ref="X19" si="419">COUNTIF(X9:X15,"一時中止")</f>
        <v>0</v>
      </c>
      <c r="Y19" s="30"/>
      <c r="Z19" s="87">
        <f t="shared" ref="Z19" si="420">COUNTIF(Z9:Z15,"一時中止")</f>
        <v>0</v>
      </c>
      <c r="AA19" s="30"/>
      <c r="AB19" s="87">
        <f t="shared" ref="AB19" si="421">COUNTIF(AB9:AB15,"一時中止")</f>
        <v>0</v>
      </c>
      <c r="AC19" s="30"/>
      <c r="AD19" s="87">
        <f t="shared" ref="AD19" si="422">COUNTIF(AD9:AD15,"一時中止")</f>
        <v>0</v>
      </c>
      <c r="AE19" s="30"/>
      <c r="AF19" s="87">
        <f t="shared" ref="AF19" si="423">COUNTIF(AF9:AF15,"一時中止")</f>
        <v>0</v>
      </c>
      <c r="AG19" s="30"/>
      <c r="AH19" s="87">
        <f t="shared" ref="AH19" si="424">COUNTIF(AH9:AH15,"一時中止")</f>
        <v>0</v>
      </c>
      <c r="AI19" s="30"/>
      <c r="AJ19" s="87">
        <f t="shared" ref="AJ19" si="425">COUNTIF(AJ9:AJ15,"一時中止")</f>
        <v>0</v>
      </c>
      <c r="AK19" s="30"/>
      <c r="AL19" s="87">
        <f t="shared" ref="AL19" si="426">COUNTIF(AL9:AL15,"一時中止")</f>
        <v>0</v>
      </c>
      <c r="AM19" s="30"/>
      <c r="AN19" s="87">
        <f t="shared" ref="AN19" si="427">COUNTIF(AN9:AN15,"一時中止")</f>
        <v>0</v>
      </c>
      <c r="AO19" s="30"/>
      <c r="AP19" s="87">
        <f t="shared" ref="AP19" si="428">COUNTIF(AP9:AP15,"一時中止")</f>
        <v>0</v>
      </c>
      <c r="AQ19" s="30"/>
      <c r="AR19" s="87">
        <f t="shared" ref="AR19" si="429">COUNTIF(AR9:AR15,"一時中止")</f>
        <v>0</v>
      </c>
      <c r="AS19" s="30"/>
      <c r="AT19" s="87">
        <f t="shared" ref="AT19" si="430">COUNTIF(AT9:AT15,"一時中止")</f>
        <v>0</v>
      </c>
      <c r="AU19" s="30"/>
      <c r="AV19" s="87">
        <f t="shared" ref="AV19" si="431">COUNTIF(AV9:AV15,"一時中止")</f>
        <v>0</v>
      </c>
      <c r="AW19" s="30"/>
      <c r="AX19" s="87">
        <f t="shared" ref="AX19" si="432">COUNTIF(AX9:AX15,"一時中止")</f>
        <v>0</v>
      </c>
      <c r="AY19" s="30"/>
      <c r="AZ19" s="87">
        <f t="shared" ref="AZ19" si="433">COUNTIF(AZ9:AZ15,"一時中止")</f>
        <v>0</v>
      </c>
      <c r="BA19" s="30"/>
      <c r="BB19" s="87">
        <f t="shared" ref="BB19" si="434">COUNTIF(BB9:BB15,"一時中止")</f>
        <v>0</v>
      </c>
      <c r="BC19" s="30"/>
      <c r="BD19" s="87">
        <f t="shared" ref="BD19" si="435">COUNTIF(BD9:BD15,"一時中止")</f>
        <v>0</v>
      </c>
      <c r="BE19" s="30"/>
      <c r="BF19" s="87">
        <f t="shared" ref="BF19" si="436">COUNTIF(BF9:BF15,"一時中止")</f>
        <v>0</v>
      </c>
      <c r="BG19" s="30"/>
      <c r="BH19" s="87">
        <f t="shared" ref="BH19" si="437">COUNTIF(BH9:BH15,"一時中止")</f>
        <v>0</v>
      </c>
      <c r="BI19" s="30"/>
      <c r="BJ19" s="87">
        <f t="shared" ref="BJ19" si="438">COUNTIF(BJ9:BJ15,"一時中止")</f>
        <v>0</v>
      </c>
      <c r="BK19" s="30"/>
      <c r="BL19" s="87">
        <f t="shared" ref="BL19" si="439">COUNTIF(BL9:BL15,"一時中止")</f>
        <v>0</v>
      </c>
      <c r="BM19" s="30"/>
      <c r="BN19" s="87">
        <f t="shared" ref="BN19" si="440">COUNTIF(BN9:BN15,"一時中止")</f>
        <v>0</v>
      </c>
      <c r="BO19" s="30"/>
      <c r="BP19" s="87">
        <f t="shared" ref="BP19" si="441">COUNTIF(BP9:BP15,"一時中止")</f>
        <v>0</v>
      </c>
      <c r="BQ19" s="30"/>
      <c r="BR19" s="87">
        <f t="shared" ref="BR19" si="442">COUNTIF(BR9:BR15,"一時中止")</f>
        <v>0</v>
      </c>
      <c r="BS19" s="30"/>
      <c r="BT19" s="87">
        <f t="shared" ref="BT19" si="443">COUNTIF(BT9:BT15,"一時中止")</f>
        <v>0</v>
      </c>
      <c r="BU19" s="30"/>
      <c r="BV19" s="87">
        <f t="shared" ref="BV19" si="444">COUNTIF(BV9:BV15,"一時中止")</f>
        <v>0</v>
      </c>
      <c r="BW19" s="30"/>
      <c r="BX19" s="87">
        <f t="shared" ref="BX19" si="445">COUNTIF(BX9:BX15,"一時中止")</f>
        <v>0</v>
      </c>
      <c r="BY19" s="30"/>
      <c r="BZ19" s="87">
        <f t="shared" ref="BZ19" si="446">COUNTIF(BZ9:BZ15,"一時中止")</f>
        <v>0</v>
      </c>
      <c r="CA19" s="30"/>
      <c r="CB19" s="87">
        <f t="shared" ref="CB19" si="447">COUNTIF(CB9:CB15,"一時中止")</f>
        <v>0</v>
      </c>
      <c r="CC19" s="30"/>
      <c r="CD19" s="87">
        <f t="shared" ref="CD19" si="448">COUNTIF(CD9:CD15,"一時中止")</f>
        <v>0</v>
      </c>
      <c r="CE19" s="30"/>
      <c r="CF19" s="87">
        <f t="shared" ref="CF19" si="449">COUNTIF(CF9:CF15,"一時中止")</f>
        <v>0</v>
      </c>
      <c r="CG19" s="30"/>
      <c r="CH19" s="87">
        <f t="shared" ref="CH19" si="450">COUNTIF(CH9:CH15,"一時中止")</f>
        <v>0</v>
      </c>
      <c r="CI19" s="30"/>
      <c r="CJ19" s="87">
        <f t="shared" ref="CJ19" si="451">COUNTIF(CJ9:CJ15,"一時中止")</f>
        <v>0</v>
      </c>
      <c r="CK19" s="30"/>
      <c r="CL19" s="87">
        <f t="shared" ref="CL19" si="452">COUNTIF(CL9:CL15,"一時中止")</f>
        <v>0</v>
      </c>
      <c r="CM19" s="30"/>
      <c r="CN19" s="87">
        <f t="shared" ref="CN19" si="453">COUNTIF(CN9:CN15,"一時中止")</f>
        <v>0</v>
      </c>
      <c r="CO19" s="30"/>
      <c r="CP19" s="87">
        <f t="shared" ref="CP19" si="454">COUNTIF(CP9:CP15,"一時中止")</f>
        <v>0</v>
      </c>
      <c r="CQ19" s="30"/>
      <c r="CR19" s="87">
        <f t="shared" ref="CR19" si="455">COUNTIF(CR9:CR15,"一時中止")</f>
        <v>0</v>
      </c>
      <c r="CS19" s="30"/>
      <c r="CT19" s="87">
        <f t="shared" ref="CT19" si="456">COUNTIF(CT9:CT15,"一時中止")</f>
        <v>0</v>
      </c>
      <c r="CU19" s="30"/>
      <c r="CV19" s="87">
        <f t="shared" ref="CV19" si="457">COUNTIF(CV9:CV15,"一時中止")</f>
        <v>0</v>
      </c>
      <c r="CW19" s="30"/>
      <c r="CX19" s="87">
        <f t="shared" ref="CX19" si="458">COUNTIF(CX9:CX15,"一時中止")</f>
        <v>0</v>
      </c>
      <c r="CY19" s="30"/>
      <c r="CZ19" s="87">
        <f t="shared" ref="CZ19" si="459">COUNTIF(CZ9:CZ15,"一時中止")</f>
        <v>0</v>
      </c>
      <c r="DA19" s="30"/>
      <c r="DB19" s="87">
        <f t="shared" ref="DB19" si="460">COUNTIF(DB9:DB15,"一時中止")</f>
        <v>0</v>
      </c>
      <c r="DC19" s="30"/>
      <c r="DD19" s="87">
        <f t="shared" ref="DD19" si="461">COUNTIF(DD9:DD15,"一時中止")</f>
        <v>0</v>
      </c>
      <c r="DE19" s="30"/>
      <c r="DF19" s="87">
        <f t="shared" ref="DF19" si="462">COUNTIF(DF9:DF15,"一時中止")</f>
        <v>0</v>
      </c>
      <c r="DG19" s="30"/>
      <c r="DH19" s="87">
        <f t="shared" ref="DH19" si="463">COUNTIF(DH9:DH15,"一時中止")</f>
        <v>0</v>
      </c>
      <c r="DI19" s="30"/>
      <c r="DJ19" s="87">
        <f t="shared" ref="DJ19" si="464">COUNTIF(DJ9:DJ15,"一時中止")</f>
        <v>0</v>
      </c>
      <c r="DK19" s="30"/>
      <c r="DL19" s="87">
        <f t="shared" ref="DL19" si="465">COUNTIF(DL9:DL15,"一時中止")</f>
        <v>0</v>
      </c>
      <c r="DM19" s="30"/>
      <c r="DN19" s="87">
        <f t="shared" ref="DN19" si="466">COUNTIF(DN9:DN15,"一時中止")</f>
        <v>0</v>
      </c>
      <c r="DO19" s="30"/>
      <c r="DP19" s="87">
        <f t="shared" ref="DP19" si="467">COUNTIF(DP9:DP15,"一時中止")</f>
        <v>0</v>
      </c>
      <c r="DQ19" s="30"/>
      <c r="DR19" s="87">
        <f t="shared" ref="DR19" si="468">COUNTIF(DR9:DR15,"一時中止")</f>
        <v>0</v>
      </c>
      <c r="DS19" s="30"/>
      <c r="DT19" s="87">
        <f t="shared" ref="DT19" si="469">COUNTIF(DT9:DT15,"一時中止")</f>
        <v>0</v>
      </c>
      <c r="DU19" s="30"/>
      <c r="DV19" s="87">
        <f t="shared" ref="DV19" si="470">COUNTIF(DV9:DV15,"一時中止")</f>
        <v>0</v>
      </c>
      <c r="DW19" s="30"/>
      <c r="DX19" s="87">
        <f t="shared" ref="DX19" si="471">COUNTIF(DX9:DX15,"一時中止")</f>
        <v>0</v>
      </c>
      <c r="DY19" s="30"/>
      <c r="DZ19" s="87">
        <f t="shared" ref="DZ19" si="472">COUNTIF(DZ9:DZ15,"一時中止")</f>
        <v>0</v>
      </c>
      <c r="EA19" s="30"/>
      <c r="EB19" s="87">
        <f t="shared" ref="EB19" si="473">COUNTIF(EB9:EB15,"一時中止")</f>
        <v>0</v>
      </c>
      <c r="EC19" s="30"/>
      <c r="ED19" s="87">
        <f t="shared" ref="ED19" si="474">COUNTIF(ED9:ED15,"一時中止")</f>
        <v>0</v>
      </c>
      <c r="EE19" s="30"/>
      <c r="EF19" s="87">
        <f t="shared" ref="EF19" si="475">COUNTIF(EF9:EF15,"一時中止")</f>
        <v>0</v>
      </c>
      <c r="EG19" s="30"/>
      <c r="EH19" s="87">
        <f t="shared" ref="EH19" si="476">COUNTIF(EH9:EH15,"一時中止")</f>
        <v>0</v>
      </c>
      <c r="EI19" s="30"/>
      <c r="EJ19" s="87">
        <f t="shared" ref="EJ19" si="477">COUNTIF(EJ9:EJ15,"一時中止")</f>
        <v>0</v>
      </c>
      <c r="EK19" s="30"/>
      <c r="EL19" s="87">
        <f t="shared" ref="EL19" si="478">COUNTIF(EL9:EL15,"一時中止")</f>
        <v>0</v>
      </c>
      <c r="EM19" s="30"/>
      <c r="EN19" s="87">
        <f t="shared" ref="EN19" si="479">COUNTIF(EN9:EN15,"一時中止")</f>
        <v>0</v>
      </c>
      <c r="EO19" s="30"/>
      <c r="EP19" s="87">
        <f t="shared" ref="EP19" si="480">COUNTIF(EP9:EP15,"一時中止")</f>
        <v>0</v>
      </c>
      <c r="EQ19" s="30"/>
      <c r="ER19" s="87">
        <f t="shared" ref="ER19" si="481">COUNTIF(ER9:ER15,"一時中止")</f>
        <v>0</v>
      </c>
      <c r="ES19" s="30"/>
      <c r="ET19" s="87">
        <f t="shared" ref="ET19" si="482">COUNTIF(ET9:ET15,"一時中止")</f>
        <v>0</v>
      </c>
      <c r="EU19" s="30"/>
      <c r="EV19" s="87">
        <f t="shared" ref="EV19" si="483">COUNTIF(EV9:EV15,"一時中止")</f>
        <v>0</v>
      </c>
      <c r="EW19" s="30"/>
      <c r="EX19" s="87">
        <f t="shared" ref="EX19" si="484">COUNTIF(EX9:EX15,"一時中止")</f>
        <v>0</v>
      </c>
      <c r="EY19" s="30"/>
      <c r="EZ19" s="87">
        <f t="shared" ref="EZ19" si="485">COUNTIF(EZ9:EZ15,"一時中止")</f>
        <v>0</v>
      </c>
      <c r="FA19" s="30"/>
      <c r="FB19" s="87">
        <f t="shared" ref="FB19" si="486">COUNTIF(FB9:FB15,"一時中止")</f>
        <v>0</v>
      </c>
      <c r="FC19" s="30"/>
      <c r="FD19" s="87">
        <f t="shared" ref="FD19" si="487">COUNTIF(FD9:FD15,"一時中止")</f>
        <v>0</v>
      </c>
      <c r="FE19" s="30"/>
      <c r="FF19" s="87">
        <f t="shared" ref="FF19" si="488">COUNTIF(FF9:FF15,"一時中止")</f>
        <v>0</v>
      </c>
      <c r="FG19" s="30"/>
      <c r="FH19" s="87">
        <f t="shared" ref="FH19" si="489">COUNTIF(FH9:FH15,"一時中止")</f>
        <v>0</v>
      </c>
      <c r="FI19" s="30"/>
      <c r="FJ19" s="87">
        <f t="shared" ref="FJ19" si="490">COUNTIF(FJ9:FJ15,"一時中止")</f>
        <v>0</v>
      </c>
      <c r="FK19" s="30"/>
      <c r="FL19" s="87">
        <f t="shared" ref="FL19" si="491">COUNTIF(FL9:FL15,"一時中止")</f>
        <v>0</v>
      </c>
      <c r="FM19" s="30"/>
      <c r="FN19" s="87">
        <f t="shared" ref="FN19" si="492">COUNTIF(FN9:FN15,"一時中止")</f>
        <v>0</v>
      </c>
      <c r="FO19" s="30"/>
      <c r="FP19" s="87">
        <f t="shared" ref="FP19" si="493">COUNTIF(FP9:FP15,"一時中止")</f>
        <v>0</v>
      </c>
      <c r="FQ19" s="30"/>
      <c r="FR19" s="87">
        <f t="shared" ref="FR19" si="494">COUNTIF(FR9:FR15,"一時中止")</f>
        <v>0</v>
      </c>
      <c r="FS19" s="30"/>
      <c r="FT19" s="87">
        <f t="shared" ref="FT19" si="495">COUNTIF(FT9:FT15,"一時中止")</f>
        <v>0</v>
      </c>
      <c r="FU19" s="30"/>
      <c r="FV19" s="87">
        <f t="shared" ref="FV19" si="496">COUNTIF(FV9:FV15,"一時中止")</f>
        <v>0</v>
      </c>
      <c r="FW19" s="30"/>
      <c r="FX19" s="87">
        <f t="shared" ref="FX19" si="497">COUNTIF(FX9:FX15,"一時中止")</f>
        <v>0</v>
      </c>
      <c r="FY19" s="30"/>
      <c r="FZ19" s="87">
        <f t="shared" ref="FZ19" si="498">COUNTIF(FZ9:FZ15,"一時中止")</f>
        <v>0</v>
      </c>
      <c r="GA19" s="30"/>
      <c r="GB19" s="87">
        <f t="shared" ref="GB19" si="499">COUNTIF(GB9:GB15,"一時中止")</f>
        <v>0</v>
      </c>
      <c r="GC19" s="30"/>
      <c r="GD19" s="87">
        <f t="shared" ref="GD19" si="500">COUNTIF(GD9:GD15,"一時中止")</f>
        <v>0</v>
      </c>
      <c r="GE19" s="30"/>
      <c r="GF19" s="87">
        <f t="shared" ref="GF19" si="501">COUNTIF(GF9:GF15,"一時中止")</f>
        <v>0</v>
      </c>
      <c r="GG19" s="30"/>
      <c r="GH19" s="87">
        <f t="shared" ref="GH19" si="502">COUNTIF(GH9:GH15,"一時中止")</f>
        <v>0</v>
      </c>
      <c r="GI19" s="30"/>
      <c r="GJ19" s="87">
        <f t="shared" ref="GJ19" si="503">COUNTIF(GJ9:GJ15,"一時中止")</f>
        <v>0</v>
      </c>
      <c r="GK19" s="30"/>
      <c r="GL19" s="87">
        <f t="shared" ref="GL19" si="504">COUNTIF(GL9:GL15,"一時中止")</f>
        <v>0</v>
      </c>
      <c r="GM19" s="30"/>
      <c r="GN19" s="87">
        <f t="shared" ref="GN19" si="505">COUNTIF(GN9:GN15,"一時中止")</f>
        <v>0</v>
      </c>
      <c r="GO19" s="30"/>
      <c r="GP19" s="87">
        <f t="shared" ref="GP19" si="506">COUNTIF(GP9:GP15,"一時中止")</f>
        <v>0</v>
      </c>
      <c r="GQ19" s="30"/>
      <c r="GR19" s="87">
        <f t="shared" ref="GR19" si="507">COUNTIF(GR9:GR15,"一時中止")</f>
        <v>0</v>
      </c>
      <c r="GS19" s="30"/>
      <c r="GT19" s="87">
        <f t="shared" ref="GT19" si="508">COUNTIF(GT9:GT15,"一時中止")</f>
        <v>0</v>
      </c>
      <c r="GU19" s="30"/>
      <c r="GV19" s="87">
        <f t="shared" ref="GV19" si="509">COUNTIF(GV9:GV15,"一時中止")</f>
        <v>0</v>
      </c>
      <c r="GW19" s="30"/>
      <c r="GX19" s="87">
        <f t="shared" ref="GX19" si="510">COUNTIF(GX9:GX15,"一時中止")</f>
        <v>0</v>
      </c>
      <c r="GY19" s="30"/>
      <c r="GZ19" s="87">
        <f t="shared" ref="GZ19" si="511">COUNTIF(GZ9:GZ15,"一時中止")</f>
        <v>0</v>
      </c>
      <c r="HA19" s="30"/>
      <c r="HB19" s="87">
        <f t="shared" ref="HB19" si="512">COUNTIF(HB9:HB15,"一時中止")</f>
        <v>0</v>
      </c>
      <c r="HC19" s="30"/>
      <c r="HD19" s="87">
        <f t="shared" ref="HD19" si="513">COUNTIF(HD9:HD15,"一時中止")</f>
        <v>0</v>
      </c>
      <c r="HE19" s="30"/>
      <c r="HF19" s="87">
        <f t="shared" ref="HF19" si="514">COUNTIF(HF9:HF15,"一時中止")</f>
        <v>0</v>
      </c>
      <c r="HG19" s="30"/>
      <c r="HH19" s="88">
        <f t="shared" ref="HH19" si="515">COUNTIF(HH9:HH15,"一時中止")</f>
        <v>0</v>
      </c>
    </row>
    <row r="20" spans="1:216" s="3" customFormat="1">
      <c r="F20" s="22"/>
      <c r="G20" s="29" t="s">
        <v>25</v>
      </c>
      <c r="H20" s="30"/>
      <c r="I20" s="30"/>
      <c r="J20" s="87">
        <f>COUNTIF(J9:J15,"工場製作")</f>
        <v>7</v>
      </c>
      <c r="K20" s="30"/>
      <c r="L20" s="87">
        <f t="shared" ref="L20" si="516">COUNTIF(L9:L15,"工場製作")</f>
        <v>7</v>
      </c>
      <c r="M20" s="30"/>
      <c r="N20" s="87">
        <f t="shared" ref="N20" si="517">COUNTIF(N9:N15,"工場製作")</f>
        <v>4</v>
      </c>
      <c r="O20" s="30"/>
      <c r="P20" s="87">
        <f t="shared" ref="P20" si="518">COUNTIF(P9:P15,"工場製作")</f>
        <v>0</v>
      </c>
      <c r="Q20" s="30"/>
      <c r="R20" s="87">
        <f t="shared" ref="R20" si="519">COUNTIF(R9:R15,"工場製作")</f>
        <v>0</v>
      </c>
      <c r="S20" s="30"/>
      <c r="T20" s="87">
        <f t="shared" ref="T20" si="520">COUNTIF(T9:T15,"工場製作")</f>
        <v>0</v>
      </c>
      <c r="U20" s="30"/>
      <c r="V20" s="87">
        <f t="shared" ref="V20" si="521">COUNTIF(V9:V15,"工場製作")</f>
        <v>0</v>
      </c>
      <c r="W20" s="30"/>
      <c r="X20" s="87">
        <f t="shared" ref="X20" si="522">COUNTIF(X9:X15,"工場製作")</f>
        <v>0</v>
      </c>
      <c r="Y20" s="30"/>
      <c r="Z20" s="87">
        <f t="shared" ref="Z20" si="523">COUNTIF(Z9:Z15,"工場製作")</f>
        <v>0</v>
      </c>
      <c r="AA20" s="30"/>
      <c r="AB20" s="87">
        <f t="shared" ref="AB20" si="524">COUNTIF(AB9:AB15,"工場製作")</f>
        <v>0</v>
      </c>
      <c r="AC20" s="30"/>
      <c r="AD20" s="87">
        <f t="shared" ref="AD20" si="525">COUNTIF(AD9:AD15,"工場製作")</f>
        <v>0</v>
      </c>
      <c r="AE20" s="30"/>
      <c r="AF20" s="87">
        <f t="shared" ref="AF20" si="526">COUNTIF(AF9:AF15,"工場製作")</f>
        <v>0</v>
      </c>
      <c r="AG20" s="30"/>
      <c r="AH20" s="87">
        <f t="shared" ref="AH20" si="527">COUNTIF(AH9:AH15,"工場製作")</f>
        <v>0</v>
      </c>
      <c r="AI20" s="30"/>
      <c r="AJ20" s="87">
        <f t="shared" ref="AJ20" si="528">COUNTIF(AJ9:AJ15,"工場製作")</f>
        <v>0</v>
      </c>
      <c r="AK20" s="30"/>
      <c r="AL20" s="87">
        <f t="shared" ref="AL20" si="529">COUNTIF(AL9:AL15,"工場製作")</f>
        <v>0</v>
      </c>
      <c r="AM20" s="30"/>
      <c r="AN20" s="87">
        <f t="shared" ref="AN20" si="530">COUNTIF(AN9:AN15,"工場製作")</f>
        <v>0</v>
      </c>
      <c r="AO20" s="30"/>
      <c r="AP20" s="87">
        <f t="shared" ref="AP20" si="531">COUNTIF(AP9:AP15,"工場製作")</f>
        <v>0</v>
      </c>
      <c r="AQ20" s="30"/>
      <c r="AR20" s="87">
        <f t="shared" ref="AR20" si="532">COUNTIF(AR9:AR15,"工場製作")</f>
        <v>0</v>
      </c>
      <c r="AS20" s="30"/>
      <c r="AT20" s="87">
        <f t="shared" ref="AT20" si="533">COUNTIF(AT9:AT15,"工場製作")</f>
        <v>0</v>
      </c>
      <c r="AU20" s="30"/>
      <c r="AV20" s="87">
        <f t="shared" ref="AV20" si="534">COUNTIF(AV9:AV15,"工場製作")</f>
        <v>0</v>
      </c>
      <c r="AW20" s="30"/>
      <c r="AX20" s="87">
        <f t="shared" ref="AX20" si="535">COUNTIF(AX9:AX15,"工場製作")</f>
        <v>0</v>
      </c>
      <c r="AY20" s="30"/>
      <c r="AZ20" s="87">
        <f t="shared" ref="AZ20" si="536">COUNTIF(AZ9:AZ15,"工場製作")</f>
        <v>0</v>
      </c>
      <c r="BA20" s="30"/>
      <c r="BB20" s="87">
        <f t="shared" ref="BB20" si="537">COUNTIF(BB9:BB15,"工場製作")</f>
        <v>0</v>
      </c>
      <c r="BC20" s="30"/>
      <c r="BD20" s="87">
        <f t="shared" ref="BD20" si="538">COUNTIF(BD9:BD15,"工場製作")</f>
        <v>0</v>
      </c>
      <c r="BE20" s="30"/>
      <c r="BF20" s="87">
        <f t="shared" ref="BF20" si="539">COUNTIF(BF9:BF15,"工場製作")</f>
        <v>0</v>
      </c>
      <c r="BG20" s="30"/>
      <c r="BH20" s="87">
        <f t="shared" ref="BH20" si="540">COUNTIF(BH9:BH15,"工場製作")</f>
        <v>0</v>
      </c>
      <c r="BI20" s="30"/>
      <c r="BJ20" s="87">
        <f t="shared" ref="BJ20" si="541">COUNTIF(BJ9:BJ15,"工場製作")</f>
        <v>0</v>
      </c>
      <c r="BK20" s="30"/>
      <c r="BL20" s="87">
        <f t="shared" ref="BL20" si="542">COUNTIF(BL9:BL15,"工場製作")</f>
        <v>0</v>
      </c>
      <c r="BM20" s="30"/>
      <c r="BN20" s="87">
        <f t="shared" ref="BN20" si="543">COUNTIF(BN9:BN15,"工場製作")</f>
        <v>0</v>
      </c>
      <c r="BO20" s="30"/>
      <c r="BP20" s="87">
        <f t="shared" ref="BP20" si="544">COUNTIF(BP9:BP15,"工場製作")</f>
        <v>0</v>
      </c>
      <c r="BQ20" s="30"/>
      <c r="BR20" s="87">
        <f t="shared" ref="BR20" si="545">COUNTIF(BR9:BR15,"工場製作")</f>
        <v>0</v>
      </c>
      <c r="BS20" s="30"/>
      <c r="BT20" s="87">
        <f t="shared" ref="BT20" si="546">COUNTIF(BT9:BT15,"工場製作")</f>
        <v>0</v>
      </c>
      <c r="BU20" s="30"/>
      <c r="BV20" s="87">
        <f t="shared" ref="BV20" si="547">COUNTIF(BV9:BV15,"工場製作")</f>
        <v>0</v>
      </c>
      <c r="BW20" s="30"/>
      <c r="BX20" s="87">
        <f t="shared" ref="BX20" si="548">COUNTIF(BX9:BX15,"工場製作")</f>
        <v>0</v>
      </c>
      <c r="BY20" s="30"/>
      <c r="BZ20" s="87">
        <f t="shared" ref="BZ20" si="549">COUNTIF(BZ9:BZ15,"工場製作")</f>
        <v>0</v>
      </c>
      <c r="CA20" s="30"/>
      <c r="CB20" s="87">
        <f t="shared" ref="CB20" si="550">COUNTIF(CB9:CB15,"工場製作")</f>
        <v>0</v>
      </c>
      <c r="CC20" s="30"/>
      <c r="CD20" s="87">
        <f t="shared" ref="CD20" si="551">COUNTIF(CD9:CD15,"工場製作")</f>
        <v>0</v>
      </c>
      <c r="CE20" s="30"/>
      <c r="CF20" s="87">
        <f t="shared" ref="CF20" si="552">COUNTIF(CF9:CF15,"工場製作")</f>
        <v>0</v>
      </c>
      <c r="CG20" s="30"/>
      <c r="CH20" s="87">
        <f t="shared" ref="CH20" si="553">COUNTIF(CH9:CH15,"工場製作")</f>
        <v>0</v>
      </c>
      <c r="CI20" s="30"/>
      <c r="CJ20" s="87">
        <f t="shared" ref="CJ20" si="554">COUNTIF(CJ9:CJ15,"工場製作")</f>
        <v>0</v>
      </c>
      <c r="CK20" s="30"/>
      <c r="CL20" s="87">
        <f t="shared" ref="CL20" si="555">COUNTIF(CL9:CL15,"工場製作")</f>
        <v>0</v>
      </c>
      <c r="CM20" s="30"/>
      <c r="CN20" s="87">
        <f t="shared" ref="CN20" si="556">COUNTIF(CN9:CN15,"工場製作")</f>
        <v>0</v>
      </c>
      <c r="CO20" s="30"/>
      <c r="CP20" s="87">
        <f t="shared" ref="CP20" si="557">COUNTIF(CP9:CP15,"工場製作")</f>
        <v>0</v>
      </c>
      <c r="CQ20" s="30"/>
      <c r="CR20" s="87">
        <f t="shared" ref="CR20" si="558">COUNTIF(CR9:CR15,"工場製作")</f>
        <v>0</v>
      </c>
      <c r="CS20" s="30"/>
      <c r="CT20" s="87">
        <f t="shared" ref="CT20" si="559">COUNTIF(CT9:CT15,"工場製作")</f>
        <v>0</v>
      </c>
      <c r="CU20" s="30"/>
      <c r="CV20" s="87">
        <f t="shared" ref="CV20" si="560">COUNTIF(CV9:CV15,"工場製作")</f>
        <v>0</v>
      </c>
      <c r="CW20" s="30"/>
      <c r="CX20" s="87">
        <f t="shared" ref="CX20" si="561">COUNTIF(CX9:CX15,"工場製作")</f>
        <v>0</v>
      </c>
      <c r="CY20" s="30"/>
      <c r="CZ20" s="87">
        <f t="shared" ref="CZ20" si="562">COUNTIF(CZ9:CZ15,"工場製作")</f>
        <v>0</v>
      </c>
      <c r="DA20" s="30"/>
      <c r="DB20" s="87">
        <f t="shared" ref="DB20" si="563">COUNTIF(DB9:DB15,"工場製作")</f>
        <v>0</v>
      </c>
      <c r="DC20" s="30"/>
      <c r="DD20" s="87">
        <f t="shared" ref="DD20" si="564">COUNTIF(DD9:DD15,"工場製作")</f>
        <v>0</v>
      </c>
      <c r="DE20" s="30"/>
      <c r="DF20" s="87">
        <f t="shared" ref="DF20" si="565">COUNTIF(DF9:DF15,"工場製作")</f>
        <v>0</v>
      </c>
      <c r="DG20" s="30"/>
      <c r="DH20" s="87">
        <f t="shared" ref="DH20" si="566">COUNTIF(DH9:DH15,"工場製作")</f>
        <v>0</v>
      </c>
      <c r="DI20" s="30"/>
      <c r="DJ20" s="87">
        <f t="shared" ref="DJ20" si="567">COUNTIF(DJ9:DJ15,"工場製作")</f>
        <v>0</v>
      </c>
      <c r="DK20" s="30"/>
      <c r="DL20" s="87">
        <f t="shared" ref="DL20" si="568">COUNTIF(DL9:DL15,"工場製作")</f>
        <v>0</v>
      </c>
      <c r="DM20" s="30"/>
      <c r="DN20" s="87">
        <f t="shared" ref="DN20" si="569">COUNTIF(DN9:DN15,"工場製作")</f>
        <v>0</v>
      </c>
      <c r="DO20" s="30"/>
      <c r="DP20" s="87">
        <f t="shared" ref="DP20" si="570">COUNTIF(DP9:DP15,"工場製作")</f>
        <v>0</v>
      </c>
      <c r="DQ20" s="30"/>
      <c r="DR20" s="87">
        <f t="shared" ref="DR20" si="571">COUNTIF(DR9:DR15,"工場製作")</f>
        <v>0</v>
      </c>
      <c r="DS20" s="30"/>
      <c r="DT20" s="87">
        <f t="shared" ref="DT20" si="572">COUNTIF(DT9:DT15,"工場製作")</f>
        <v>0</v>
      </c>
      <c r="DU20" s="30"/>
      <c r="DV20" s="87">
        <f t="shared" ref="DV20" si="573">COUNTIF(DV9:DV15,"工場製作")</f>
        <v>0</v>
      </c>
      <c r="DW20" s="30"/>
      <c r="DX20" s="87">
        <f t="shared" ref="DX20" si="574">COUNTIF(DX9:DX15,"工場製作")</f>
        <v>0</v>
      </c>
      <c r="DY20" s="30"/>
      <c r="DZ20" s="87">
        <f t="shared" ref="DZ20" si="575">COUNTIF(DZ9:DZ15,"工場製作")</f>
        <v>0</v>
      </c>
      <c r="EA20" s="30"/>
      <c r="EB20" s="87">
        <f t="shared" ref="EB20" si="576">COUNTIF(EB9:EB15,"工場製作")</f>
        <v>0</v>
      </c>
      <c r="EC20" s="30"/>
      <c r="ED20" s="87">
        <f t="shared" ref="ED20" si="577">COUNTIF(ED9:ED15,"工場製作")</f>
        <v>0</v>
      </c>
      <c r="EE20" s="30"/>
      <c r="EF20" s="87">
        <f t="shared" ref="EF20" si="578">COUNTIF(EF9:EF15,"工場製作")</f>
        <v>0</v>
      </c>
      <c r="EG20" s="30"/>
      <c r="EH20" s="87">
        <f t="shared" ref="EH20" si="579">COUNTIF(EH9:EH15,"工場製作")</f>
        <v>0</v>
      </c>
      <c r="EI20" s="30"/>
      <c r="EJ20" s="87">
        <f t="shared" ref="EJ20" si="580">COUNTIF(EJ9:EJ15,"工場製作")</f>
        <v>0</v>
      </c>
      <c r="EK20" s="30"/>
      <c r="EL20" s="87">
        <f t="shared" ref="EL20" si="581">COUNTIF(EL9:EL15,"工場製作")</f>
        <v>0</v>
      </c>
      <c r="EM20" s="30"/>
      <c r="EN20" s="87">
        <f t="shared" ref="EN20" si="582">COUNTIF(EN9:EN15,"工場製作")</f>
        <v>0</v>
      </c>
      <c r="EO20" s="30"/>
      <c r="EP20" s="87">
        <f t="shared" ref="EP20" si="583">COUNTIF(EP9:EP15,"工場製作")</f>
        <v>0</v>
      </c>
      <c r="EQ20" s="30"/>
      <c r="ER20" s="87">
        <f t="shared" ref="ER20" si="584">COUNTIF(ER9:ER15,"工場製作")</f>
        <v>0</v>
      </c>
      <c r="ES20" s="30"/>
      <c r="ET20" s="87">
        <f t="shared" ref="ET20" si="585">COUNTIF(ET9:ET15,"工場製作")</f>
        <v>0</v>
      </c>
      <c r="EU20" s="30"/>
      <c r="EV20" s="87">
        <f t="shared" ref="EV20" si="586">COUNTIF(EV9:EV15,"工場製作")</f>
        <v>0</v>
      </c>
      <c r="EW20" s="30"/>
      <c r="EX20" s="87">
        <f t="shared" ref="EX20" si="587">COUNTIF(EX9:EX15,"工場製作")</f>
        <v>0</v>
      </c>
      <c r="EY20" s="30"/>
      <c r="EZ20" s="87">
        <f t="shared" ref="EZ20" si="588">COUNTIF(EZ9:EZ15,"工場製作")</f>
        <v>0</v>
      </c>
      <c r="FA20" s="30"/>
      <c r="FB20" s="87">
        <f t="shared" ref="FB20" si="589">COUNTIF(FB9:FB15,"工場製作")</f>
        <v>0</v>
      </c>
      <c r="FC20" s="30"/>
      <c r="FD20" s="87">
        <f t="shared" ref="FD20" si="590">COUNTIF(FD9:FD15,"工場製作")</f>
        <v>0</v>
      </c>
      <c r="FE20" s="30"/>
      <c r="FF20" s="87">
        <f t="shared" ref="FF20" si="591">COUNTIF(FF9:FF15,"工場製作")</f>
        <v>0</v>
      </c>
      <c r="FG20" s="30"/>
      <c r="FH20" s="87">
        <f t="shared" ref="FH20" si="592">COUNTIF(FH9:FH15,"工場製作")</f>
        <v>0</v>
      </c>
      <c r="FI20" s="30"/>
      <c r="FJ20" s="87">
        <f t="shared" ref="FJ20" si="593">COUNTIF(FJ9:FJ15,"工場製作")</f>
        <v>0</v>
      </c>
      <c r="FK20" s="30"/>
      <c r="FL20" s="87">
        <f t="shared" ref="FL20" si="594">COUNTIF(FL9:FL15,"工場製作")</f>
        <v>0</v>
      </c>
      <c r="FM20" s="30"/>
      <c r="FN20" s="87">
        <f t="shared" ref="FN20" si="595">COUNTIF(FN9:FN15,"工場製作")</f>
        <v>0</v>
      </c>
      <c r="FO20" s="30"/>
      <c r="FP20" s="87">
        <f t="shared" ref="FP20" si="596">COUNTIF(FP9:FP15,"工場製作")</f>
        <v>0</v>
      </c>
      <c r="FQ20" s="30"/>
      <c r="FR20" s="87">
        <f t="shared" ref="FR20" si="597">COUNTIF(FR9:FR15,"工場製作")</f>
        <v>0</v>
      </c>
      <c r="FS20" s="30"/>
      <c r="FT20" s="87">
        <f t="shared" ref="FT20" si="598">COUNTIF(FT9:FT15,"工場製作")</f>
        <v>0</v>
      </c>
      <c r="FU20" s="30"/>
      <c r="FV20" s="87">
        <f t="shared" ref="FV20" si="599">COUNTIF(FV9:FV15,"工場製作")</f>
        <v>0</v>
      </c>
      <c r="FW20" s="30"/>
      <c r="FX20" s="87">
        <f t="shared" ref="FX20" si="600">COUNTIF(FX9:FX15,"工場製作")</f>
        <v>0</v>
      </c>
      <c r="FY20" s="30"/>
      <c r="FZ20" s="87">
        <f t="shared" ref="FZ20" si="601">COUNTIF(FZ9:FZ15,"工場製作")</f>
        <v>0</v>
      </c>
      <c r="GA20" s="30"/>
      <c r="GB20" s="87">
        <f t="shared" ref="GB20" si="602">COUNTIF(GB9:GB15,"工場製作")</f>
        <v>0</v>
      </c>
      <c r="GC20" s="30"/>
      <c r="GD20" s="87">
        <f t="shared" ref="GD20" si="603">COUNTIF(GD9:GD15,"工場製作")</f>
        <v>0</v>
      </c>
      <c r="GE20" s="30"/>
      <c r="GF20" s="87">
        <f t="shared" ref="GF20" si="604">COUNTIF(GF9:GF15,"工場製作")</f>
        <v>0</v>
      </c>
      <c r="GG20" s="30"/>
      <c r="GH20" s="87">
        <f t="shared" ref="GH20" si="605">COUNTIF(GH9:GH15,"工場製作")</f>
        <v>0</v>
      </c>
      <c r="GI20" s="30"/>
      <c r="GJ20" s="87">
        <f t="shared" ref="GJ20" si="606">COUNTIF(GJ9:GJ15,"工場製作")</f>
        <v>0</v>
      </c>
      <c r="GK20" s="30"/>
      <c r="GL20" s="87">
        <f t="shared" ref="GL20" si="607">COUNTIF(GL9:GL15,"工場製作")</f>
        <v>0</v>
      </c>
      <c r="GM20" s="30"/>
      <c r="GN20" s="87">
        <f t="shared" ref="GN20" si="608">COUNTIF(GN9:GN15,"工場製作")</f>
        <v>0</v>
      </c>
      <c r="GO20" s="30"/>
      <c r="GP20" s="87">
        <f t="shared" ref="GP20" si="609">COUNTIF(GP9:GP15,"工場製作")</f>
        <v>0</v>
      </c>
      <c r="GQ20" s="30"/>
      <c r="GR20" s="87">
        <f t="shared" ref="GR20" si="610">COUNTIF(GR9:GR15,"工場製作")</f>
        <v>0</v>
      </c>
      <c r="GS20" s="30"/>
      <c r="GT20" s="87">
        <f t="shared" ref="GT20" si="611">COUNTIF(GT9:GT15,"工場製作")</f>
        <v>0</v>
      </c>
      <c r="GU20" s="30"/>
      <c r="GV20" s="87">
        <f t="shared" ref="GV20" si="612">COUNTIF(GV9:GV15,"工場製作")</f>
        <v>0</v>
      </c>
      <c r="GW20" s="30"/>
      <c r="GX20" s="87">
        <f t="shared" ref="GX20" si="613">COUNTIF(GX9:GX15,"工場製作")</f>
        <v>0</v>
      </c>
      <c r="GY20" s="30"/>
      <c r="GZ20" s="87">
        <f t="shared" ref="GZ20" si="614">COUNTIF(GZ9:GZ15,"工場製作")</f>
        <v>0</v>
      </c>
      <c r="HA20" s="30"/>
      <c r="HB20" s="87">
        <f t="shared" ref="HB20" si="615">COUNTIF(HB9:HB15,"工場製作")</f>
        <v>0</v>
      </c>
      <c r="HC20" s="30"/>
      <c r="HD20" s="87">
        <f t="shared" ref="HD20" si="616">COUNTIF(HD9:HD15,"工場製作")</f>
        <v>0</v>
      </c>
      <c r="HE20" s="30"/>
      <c r="HF20" s="87">
        <f t="shared" ref="HF20" si="617">COUNTIF(HF9:HF15,"工場製作")</f>
        <v>0</v>
      </c>
      <c r="HG20" s="30"/>
      <c r="HH20" s="88">
        <f t="shared" ref="HH20" si="618">COUNTIF(HH9:HH15,"工場製作")</f>
        <v>0</v>
      </c>
    </row>
    <row r="21" spans="1:216" s="3" customFormat="1">
      <c r="A21" s="19"/>
      <c r="B21" s="20" t="str">
        <f>IF(A21="","",TEXT(A21,"aaa"))</f>
        <v/>
      </c>
      <c r="F21" s="22"/>
      <c r="G21" s="86" t="s">
        <v>81</v>
      </c>
      <c r="H21" s="30"/>
      <c r="I21" s="30"/>
      <c r="J21" s="87">
        <f>COUNTIF(J9:J15,"災害その他")</f>
        <v>0</v>
      </c>
      <c r="K21" s="87"/>
      <c r="L21" s="87">
        <f t="shared" ref="L21" si="619">COUNTIF(L9:L15,"災害その他")</f>
        <v>0</v>
      </c>
      <c r="M21" s="87"/>
      <c r="N21" s="87">
        <f t="shared" ref="N21" si="620">COUNTIF(N9:N15,"災害その他")</f>
        <v>0</v>
      </c>
      <c r="O21" s="87"/>
      <c r="P21" s="87">
        <f t="shared" ref="P21" si="621">COUNTIF(P9:P15,"災害その他")</f>
        <v>0</v>
      </c>
      <c r="Q21" s="87"/>
      <c r="R21" s="87">
        <f t="shared" ref="R21" si="622">COUNTIF(R9:R15,"災害その他")</f>
        <v>0</v>
      </c>
      <c r="S21" s="87"/>
      <c r="T21" s="87">
        <f t="shared" ref="T21" si="623">COUNTIF(T9:T15,"災害その他")</f>
        <v>0</v>
      </c>
      <c r="U21" s="87"/>
      <c r="V21" s="87">
        <f t="shared" ref="V21" si="624">COUNTIF(V9:V15,"災害その他")</f>
        <v>0</v>
      </c>
      <c r="W21" s="87"/>
      <c r="X21" s="87">
        <f t="shared" ref="X21" si="625">COUNTIF(X9:X15,"災害その他")</f>
        <v>0</v>
      </c>
      <c r="Y21" s="87"/>
      <c r="Z21" s="87">
        <f t="shared" ref="Z21" si="626">COUNTIF(Z9:Z15,"災害その他")</f>
        <v>0</v>
      </c>
      <c r="AA21" s="87"/>
      <c r="AB21" s="87">
        <f t="shared" ref="AB21" si="627">COUNTIF(AB9:AB15,"災害その他")</f>
        <v>0</v>
      </c>
      <c r="AC21" s="87"/>
      <c r="AD21" s="87">
        <f t="shared" ref="AD21" si="628">COUNTIF(AD9:AD15,"災害その他")</f>
        <v>0</v>
      </c>
      <c r="AE21" s="87"/>
      <c r="AF21" s="87">
        <f t="shared" ref="AF21" si="629">COUNTIF(AF9:AF15,"災害その他")</f>
        <v>1</v>
      </c>
      <c r="AG21" s="87"/>
      <c r="AH21" s="87">
        <f t="shared" ref="AH21" si="630">COUNTIF(AH9:AH15,"災害その他")</f>
        <v>0</v>
      </c>
      <c r="AI21" s="87"/>
      <c r="AJ21" s="87">
        <f t="shared" ref="AJ21" si="631">COUNTIF(AJ9:AJ15,"災害その他")</f>
        <v>0</v>
      </c>
      <c r="AK21" s="87"/>
      <c r="AL21" s="87">
        <f t="shared" ref="AL21" si="632">COUNTIF(AL9:AL15,"災害その他")</f>
        <v>0</v>
      </c>
      <c r="AM21" s="87"/>
      <c r="AN21" s="87">
        <f t="shared" ref="AN21" si="633">COUNTIF(AN9:AN15,"災害その他")</f>
        <v>0</v>
      </c>
      <c r="AO21" s="87"/>
      <c r="AP21" s="87">
        <f t="shared" ref="AP21" si="634">COUNTIF(AP9:AP15,"災害その他")</f>
        <v>0</v>
      </c>
      <c r="AQ21" s="87"/>
      <c r="AR21" s="87">
        <f t="shared" ref="AR21" si="635">COUNTIF(AR9:AR15,"災害その他")</f>
        <v>0</v>
      </c>
      <c r="AS21" s="87"/>
      <c r="AT21" s="87">
        <f t="shared" ref="AT21" si="636">COUNTIF(AT9:AT15,"災害その他")</f>
        <v>0</v>
      </c>
      <c r="AU21" s="87"/>
      <c r="AV21" s="87">
        <f t="shared" ref="AV21" si="637">COUNTIF(AV9:AV15,"災害その他")</f>
        <v>0</v>
      </c>
      <c r="AW21" s="87"/>
      <c r="AX21" s="87">
        <f t="shared" ref="AX21" si="638">COUNTIF(AX9:AX15,"災害その他")</f>
        <v>0</v>
      </c>
      <c r="AY21" s="87"/>
      <c r="AZ21" s="87">
        <f t="shared" ref="AZ21" si="639">COUNTIF(AZ9:AZ15,"災害その他")</f>
        <v>0</v>
      </c>
      <c r="BA21" s="87"/>
      <c r="BB21" s="87">
        <f t="shared" ref="BB21" si="640">COUNTIF(BB9:BB15,"災害その他")</f>
        <v>0</v>
      </c>
      <c r="BC21" s="87"/>
      <c r="BD21" s="87">
        <f t="shared" ref="BD21" si="641">COUNTIF(BD9:BD15,"災害その他")</f>
        <v>0</v>
      </c>
      <c r="BE21" s="87"/>
      <c r="BF21" s="87">
        <f t="shared" ref="BF21" si="642">COUNTIF(BF9:BF15,"災害その他")</f>
        <v>0</v>
      </c>
      <c r="BG21" s="87"/>
      <c r="BH21" s="87">
        <f t="shared" ref="BH21" si="643">COUNTIF(BH9:BH15,"災害その他")</f>
        <v>0</v>
      </c>
      <c r="BI21" s="87"/>
      <c r="BJ21" s="87">
        <f t="shared" ref="BJ21" si="644">COUNTIF(BJ9:BJ15,"災害その他")</f>
        <v>0</v>
      </c>
      <c r="BK21" s="87"/>
      <c r="BL21" s="87">
        <f t="shared" ref="BL21" si="645">COUNTIF(BL9:BL15,"災害その他")</f>
        <v>0</v>
      </c>
      <c r="BM21" s="87"/>
      <c r="BN21" s="87">
        <f t="shared" ref="BN21" si="646">COUNTIF(BN9:BN15,"災害その他")</f>
        <v>0</v>
      </c>
      <c r="BO21" s="87"/>
      <c r="BP21" s="87">
        <f t="shared" ref="BP21" si="647">COUNTIF(BP9:BP15,"災害その他")</f>
        <v>0</v>
      </c>
      <c r="BQ21" s="87"/>
      <c r="BR21" s="87">
        <f t="shared" ref="BR21" si="648">COUNTIF(BR9:BR15,"災害その他")</f>
        <v>0</v>
      </c>
      <c r="BS21" s="87"/>
      <c r="BT21" s="87">
        <f t="shared" ref="BT21" si="649">COUNTIF(BT9:BT15,"災害その他")</f>
        <v>0</v>
      </c>
      <c r="BU21" s="87"/>
      <c r="BV21" s="87">
        <f t="shared" ref="BV21" si="650">COUNTIF(BV9:BV15,"災害その他")</f>
        <v>0</v>
      </c>
      <c r="BW21" s="87"/>
      <c r="BX21" s="87">
        <f t="shared" ref="BX21" si="651">COUNTIF(BX9:BX15,"災害その他")</f>
        <v>0</v>
      </c>
      <c r="BY21" s="87"/>
      <c r="BZ21" s="87">
        <f t="shared" ref="BZ21" si="652">COUNTIF(BZ9:BZ15,"災害その他")</f>
        <v>0</v>
      </c>
      <c r="CA21" s="87"/>
      <c r="CB21" s="87">
        <f t="shared" ref="CB21" si="653">COUNTIF(CB9:CB15,"災害その他")</f>
        <v>0</v>
      </c>
      <c r="CC21" s="87"/>
      <c r="CD21" s="87">
        <f t="shared" ref="CD21" si="654">COUNTIF(CD9:CD15,"災害その他")</f>
        <v>0</v>
      </c>
      <c r="CE21" s="87"/>
      <c r="CF21" s="87">
        <f t="shared" ref="CF21" si="655">COUNTIF(CF9:CF15,"災害その他")</f>
        <v>0</v>
      </c>
      <c r="CG21" s="87"/>
      <c r="CH21" s="87">
        <f t="shared" ref="CH21" si="656">COUNTIF(CH9:CH15,"災害その他")</f>
        <v>0</v>
      </c>
      <c r="CI21" s="87"/>
      <c r="CJ21" s="87">
        <f t="shared" ref="CJ21" si="657">COUNTIF(CJ9:CJ15,"災害その他")</f>
        <v>0</v>
      </c>
      <c r="CK21" s="87"/>
      <c r="CL21" s="87">
        <f t="shared" ref="CL21" si="658">COUNTIF(CL9:CL15,"災害その他")</f>
        <v>0</v>
      </c>
      <c r="CM21" s="87"/>
      <c r="CN21" s="87">
        <f t="shared" ref="CN21" si="659">COUNTIF(CN9:CN15,"災害その他")</f>
        <v>0</v>
      </c>
      <c r="CO21" s="87"/>
      <c r="CP21" s="87">
        <f t="shared" ref="CP21" si="660">COUNTIF(CP9:CP15,"災害その他")</f>
        <v>0</v>
      </c>
      <c r="CQ21" s="87"/>
      <c r="CR21" s="87">
        <f t="shared" ref="CR21" si="661">COUNTIF(CR9:CR15,"災害その他")</f>
        <v>0</v>
      </c>
      <c r="CS21" s="87"/>
      <c r="CT21" s="87">
        <f t="shared" ref="CT21" si="662">COUNTIF(CT9:CT15,"災害その他")</f>
        <v>0</v>
      </c>
      <c r="CU21" s="87"/>
      <c r="CV21" s="87">
        <f t="shared" ref="CV21" si="663">COUNTIF(CV9:CV15,"災害その他")</f>
        <v>0</v>
      </c>
      <c r="CW21" s="87"/>
      <c r="CX21" s="87">
        <f t="shared" ref="CX21" si="664">COUNTIF(CX9:CX15,"災害その他")</f>
        <v>0</v>
      </c>
      <c r="CY21" s="87"/>
      <c r="CZ21" s="87">
        <f t="shared" ref="CZ21" si="665">COUNTIF(CZ9:CZ15,"災害その他")</f>
        <v>0</v>
      </c>
      <c r="DA21" s="87"/>
      <c r="DB21" s="87">
        <f t="shared" ref="DB21" si="666">COUNTIF(DB9:DB15,"災害その他")</f>
        <v>0</v>
      </c>
      <c r="DC21" s="87"/>
      <c r="DD21" s="87">
        <f t="shared" ref="DD21" si="667">COUNTIF(DD9:DD15,"災害その他")</f>
        <v>0</v>
      </c>
      <c r="DE21" s="87"/>
      <c r="DF21" s="87">
        <f t="shared" ref="DF21" si="668">COUNTIF(DF9:DF15,"災害その他")</f>
        <v>0</v>
      </c>
      <c r="DG21" s="87"/>
      <c r="DH21" s="87">
        <f t="shared" ref="DH21" si="669">COUNTIF(DH9:DH15,"災害その他")</f>
        <v>0</v>
      </c>
      <c r="DI21" s="87"/>
      <c r="DJ21" s="87">
        <f t="shared" ref="DJ21" si="670">COUNTIF(DJ9:DJ15,"災害その他")</f>
        <v>0</v>
      </c>
      <c r="DK21" s="87"/>
      <c r="DL21" s="87">
        <f t="shared" ref="DL21" si="671">COUNTIF(DL9:DL15,"災害その他")</f>
        <v>0</v>
      </c>
      <c r="DM21" s="87"/>
      <c r="DN21" s="87">
        <f t="shared" ref="DN21" si="672">COUNTIF(DN9:DN15,"災害その他")</f>
        <v>0</v>
      </c>
      <c r="DO21" s="87"/>
      <c r="DP21" s="87">
        <f t="shared" ref="DP21" si="673">COUNTIF(DP9:DP15,"災害その他")</f>
        <v>0</v>
      </c>
      <c r="DQ21" s="87"/>
      <c r="DR21" s="87">
        <f t="shared" ref="DR21" si="674">COUNTIF(DR9:DR15,"災害その他")</f>
        <v>0</v>
      </c>
      <c r="DS21" s="87"/>
      <c r="DT21" s="87">
        <f t="shared" ref="DT21" si="675">COUNTIF(DT9:DT15,"災害その他")</f>
        <v>0</v>
      </c>
      <c r="DU21" s="87"/>
      <c r="DV21" s="87">
        <f t="shared" ref="DV21" si="676">COUNTIF(DV9:DV15,"災害その他")</f>
        <v>0</v>
      </c>
      <c r="DW21" s="87"/>
      <c r="DX21" s="87">
        <f t="shared" ref="DX21" si="677">COUNTIF(DX9:DX15,"災害その他")</f>
        <v>0</v>
      </c>
      <c r="DY21" s="87"/>
      <c r="DZ21" s="87">
        <f t="shared" ref="DZ21" si="678">COUNTIF(DZ9:DZ15,"災害その他")</f>
        <v>0</v>
      </c>
      <c r="EA21" s="87"/>
      <c r="EB21" s="87">
        <f t="shared" ref="EB21" si="679">COUNTIF(EB9:EB15,"災害その他")</f>
        <v>0</v>
      </c>
      <c r="EC21" s="87"/>
      <c r="ED21" s="87">
        <f t="shared" ref="ED21" si="680">COUNTIF(ED9:ED15,"災害その他")</f>
        <v>0</v>
      </c>
      <c r="EE21" s="87"/>
      <c r="EF21" s="87">
        <f t="shared" ref="EF21" si="681">COUNTIF(EF9:EF15,"災害その他")</f>
        <v>0</v>
      </c>
      <c r="EG21" s="87"/>
      <c r="EH21" s="87">
        <f t="shared" ref="EH21" si="682">COUNTIF(EH9:EH15,"災害その他")</f>
        <v>0</v>
      </c>
      <c r="EI21" s="87"/>
      <c r="EJ21" s="87">
        <f t="shared" ref="EJ21" si="683">COUNTIF(EJ9:EJ15,"災害その他")</f>
        <v>0</v>
      </c>
      <c r="EK21" s="87"/>
      <c r="EL21" s="87">
        <f t="shared" ref="EL21" si="684">COUNTIF(EL9:EL15,"災害その他")</f>
        <v>0</v>
      </c>
      <c r="EM21" s="87"/>
      <c r="EN21" s="87">
        <f t="shared" ref="EN21" si="685">COUNTIF(EN9:EN15,"災害その他")</f>
        <v>0</v>
      </c>
      <c r="EO21" s="87"/>
      <c r="EP21" s="87">
        <f t="shared" ref="EP21" si="686">COUNTIF(EP9:EP15,"災害その他")</f>
        <v>0</v>
      </c>
      <c r="EQ21" s="87"/>
      <c r="ER21" s="87">
        <f t="shared" ref="ER21" si="687">COUNTIF(ER9:ER15,"災害その他")</f>
        <v>0</v>
      </c>
      <c r="ES21" s="87"/>
      <c r="ET21" s="87">
        <f t="shared" ref="ET21" si="688">COUNTIF(ET9:ET15,"災害その他")</f>
        <v>0</v>
      </c>
      <c r="EU21" s="87"/>
      <c r="EV21" s="87">
        <f t="shared" ref="EV21" si="689">COUNTIF(EV9:EV15,"災害その他")</f>
        <v>0</v>
      </c>
      <c r="EW21" s="87"/>
      <c r="EX21" s="87">
        <f t="shared" ref="EX21" si="690">COUNTIF(EX9:EX15,"災害その他")</f>
        <v>0</v>
      </c>
      <c r="EY21" s="87"/>
      <c r="EZ21" s="87">
        <f t="shared" ref="EZ21" si="691">COUNTIF(EZ9:EZ15,"災害その他")</f>
        <v>0</v>
      </c>
      <c r="FA21" s="87"/>
      <c r="FB21" s="87">
        <f t="shared" ref="FB21" si="692">COUNTIF(FB9:FB15,"災害その他")</f>
        <v>0</v>
      </c>
      <c r="FC21" s="87"/>
      <c r="FD21" s="87">
        <f t="shared" ref="FD21" si="693">COUNTIF(FD9:FD15,"災害その他")</f>
        <v>0</v>
      </c>
      <c r="FE21" s="87"/>
      <c r="FF21" s="87">
        <f t="shared" ref="FF21" si="694">COUNTIF(FF9:FF15,"災害その他")</f>
        <v>0</v>
      </c>
      <c r="FG21" s="87"/>
      <c r="FH21" s="87">
        <f t="shared" ref="FH21" si="695">COUNTIF(FH9:FH15,"災害その他")</f>
        <v>0</v>
      </c>
      <c r="FI21" s="87"/>
      <c r="FJ21" s="87">
        <f t="shared" ref="FJ21" si="696">COUNTIF(FJ9:FJ15,"災害その他")</f>
        <v>0</v>
      </c>
      <c r="FK21" s="87"/>
      <c r="FL21" s="87">
        <f t="shared" ref="FL21" si="697">COUNTIF(FL9:FL15,"災害その他")</f>
        <v>0</v>
      </c>
      <c r="FM21" s="87"/>
      <c r="FN21" s="87">
        <f t="shared" ref="FN21" si="698">COUNTIF(FN9:FN15,"災害その他")</f>
        <v>0</v>
      </c>
      <c r="FO21" s="87"/>
      <c r="FP21" s="87">
        <f t="shared" ref="FP21" si="699">COUNTIF(FP9:FP15,"災害その他")</f>
        <v>0</v>
      </c>
      <c r="FQ21" s="87"/>
      <c r="FR21" s="87">
        <f t="shared" ref="FR21" si="700">COUNTIF(FR9:FR15,"災害その他")</f>
        <v>0</v>
      </c>
      <c r="FS21" s="87"/>
      <c r="FT21" s="87">
        <f t="shared" ref="FT21" si="701">COUNTIF(FT9:FT15,"災害その他")</f>
        <v>0</v>
      </c>
      <c r="FU21" s="87"/>
      <c r="FV21" s="87">
        <f t="shared" ref="FV21" si="702">COUNTIF(FV9:FV15,"災害その他")</f>
        <v>0</v>
      </c>
      <c r="FW21" s="87"/>
      <c r="FX21" s="87">
        <f t="shared" ref="FX21" si="703">COUNTIF(FX9:FX15,"災害その他")</f>
        <v>0</v>
      </c>
      <c r="FY21" s="87"/>
      <c r="FZ21" s="87">
        <f t="shared" ref="FZ21" si="704">COUNTIF(FZ9:FZ15,"災害その他")</f>
        <v>0</v>
      </c>
      <c r="GA21" s="87"/>
      <c r="GB21" s="87">
        <f t="shared" ref="GB21" si="705">COUNTIF(GB9:GB15,"災害その他")</f>
        <v>0</v>
      </c>
      <c r="GC21" s="87"/>
      <c r="GD21" s="87">
        <f t="shared" ref="GD21" si="706">COUNTIF(GD9:GD15,"災害その他")</f>
        <v>0</v>
      </c>
      <c r="GE21" s="87"/>
      <c r="GF21" s="87">
        <f t="shared" ref="GF21" si="707">COUNTIF(GF9:GF15,"災害その他")</f>
        <v>0</v>
      </c>
      <c r="GG21" s="87"/>
      <c r="GH21" s="87">
        <f t="shared" ref="GH21" si="708">COUNTIF(GH9:GH15,"災害その他")</f>
        <v>0</v>
      </c>
      <c r="GI21" s="87"/>
      <c r="GJ21" s="87">
        <f t="shared" ref="GJ21" si="709">COUNTIF(GJ9:GJ15,"災害その他")</f>
        <v>0</v>
      </c>
      <c r="GK21" s="87"/>
      <c r="GL21" s="87">
        <f t="shared" ref="GL21" si="710">COUNTIF(GL9:GL15,"災害その他")</f>
        <v>0</v>
      </c>
      <c r="GM21" s="87"/>
      <c r="GN21" s="87">
        <f t="shared" ref="GN21" si="711">COUNTIF(GN9:GN15,"災害その他")</f>
        <v>0</v>
      </c>
      <c r="GO21" s="87"/>
      <c r="GP21" s="87">
        <f t="shared" ref="GP21" si="712">COUNTIF(GP9:GP15,"災害その他")</f>
        <v>0</v>
      </c>
      <c r="GQ21" s="87"/>
      <c r="GR21" s="87">
        <f t="shared" ref="GR21" si="713">COUNTIF(GR9:GR15,"災害その他")</f>
        <v>0</v>
      </c>
      <c r="GS21" s="87"/>
      <c r="GT21" s="87">
        <f t="shared" ref="GT21" si="714">COUNTIF(GT9:GT15,"災害その他")</f>
        <v>0</v>
      </c>
      <c r="GU21" s="87"/>
      <c r="GV21" s="87">
        <f t="shared" ref="GV21" si="715">COUNTIF(GV9:GV15,"災害その他")</f>
        <v>0</v>
      </c>
      <c r="GW21" s="87"/>
      <c r="GX21" s="87">
        <f t="shared" ref="GX21" si="716">COUNTIF(GX9:GX15,"災害その他")</f>
        <v>0</v>
      </c>
      <c r="GY21" s="87"/>
      <c r="GZ21" s="87">
        <f t="shared" ref="GZ21" si="717">COUNTIF(GZ9:GZ15,"災害その他")</f>
        <v>0</v>
      </c>
      <c r="HA21" s="87"/>
      <c r="HB21" s="87">
        <f t="shared" ref="HB21" si="718">COUNTIF(HB9:HB15,"災害その他")</f>
        <v>0</v>
      </c>
      <c r="HC21" s="87"/>
      <c r="HD21" s="87">
        <f t="shared" ref="HD21" si="719">COUNTIF(HD9:HD15,"災害その他")</f>
        <v>0</v>
      </c>
      <c r="HE21" s="87"/>
      <c r="HF21" s="87">
        <f t="shared" ref="HF21" si="720">COUNTIF(HF9:HF15,"災害その他")</f>
        <v>0</v>
      </c>
      <c r="HG21" s="87"/>
      <c r="HH21" s="88">
        <f t="shared" ref="HH21" si="721">COUNTIF(HH9:HH15,"災害その他")</f>
        <v>0</v>
      </c>
    </row>
    <row r="22" spans="1:216" s="3" customFormat="1">
      <c r="B22" s="20" t="str">
        <f t="shared" ref="B22:B27" si="722">IF(A22="","",TEXT(A22,"aaa"))</f>
        <v/>
      </c>
      <c r="F22" s="22"/>
      <c r="G22" s="89" t="s">
        <v>26</v>
      </c>
      <c r="H22" s="30"/>
      <c r="I22" s="30"/>
      <c r="J22" s="87">
        <f>SUM(J17:J21)</f>
        <v>7</v>
      </c>
      <c r="K22" s="30"/>
      <c r="L22" s="87">
        <f t="shared" ref="L22" si="723">SUM(L17:L21)</f>
        <v>7</v>
      </c>
      <c r="M22" s="30"/>
      <c r="N22" s="87">
        <f t="shared" ref="N22" si="724">SUM(N17:N21)</f>
        <v>4</v>
      </c>
      <c r="O22" s="30"/>
      <c r="P22" s="87">
        <f t="shared" ref="P22" si="725">SUM(P17:P21)</f>
        <v>0</v>
      </c>
      <c r="Q22" s="30"/>
      <c r="R22" s="87">
        <f t="shared" ref="R22" si="726">SUM(R17:R21)</f>
        <v>0</v>
      </c>
      <c r="S22" s="30"/>
      <c r="T22" s="87">
        <f t="shared" ref="T22" si="727">SUM(T17:T21)</f>
        <v>0</v>
      </c>
      <c r="U22" s="30"/>
      <c r="V22" s="87">
        <f t="shared" ref="V22" si="728">SUM(V17:V21)</f>
        <v>0</v>
      </c>
      <c r="W22" s="30"/>
      <c r="X22" s="87">
        <f t="shared" ref="X22" si="729">SUM(X17:X21)</f>
        <v>0</v>
      </c>
      <c r="Y22" s="30"/>
      <c r="Z22" s="87">
        <f t="shared" ref="Z22" si="730">SUM(Z17:Z21)</f>
        <v>0</v>
      </c>
      <c r="AA22" s="30"/>
      <c r="AB22" s="87">
        <f t="shared" ref="AB22" si="731">SUM(AB17:AB21)</f>
        <v>0</v>
      </c>
      <c r="AC22" s="30"/>
      <c r="AD22" s="87">
        <f t="shared" ref="AD22" si="732">SUM(AD17:AD21)</f>
        <v>0</v>
      </c>
      <c r="AE22" s="30"/>
      <c r="AF22" s="87">
        <f t="shared" ref="AF22" si="733">SUM(AF17:AF21)</f>
        <v>1</v>
      </c>
      <c r="AG22" s="30"/>
      <c r="AH22" s="87">
        <f t="shared" ref="AH22" si="734">SUM(AH17:AH21)</f>
        <v>0</v>
      </c>
      <c r="AI22" s="30"/>
      <c r="AJ22" s="87">
        <f t="shared" ref="AJ22" si="735">SUM(AJ17:AJ21)</f>
        <v>0</v>
      </c>
      <c r="AK22" s="30"/>
      <c r="AL22" s="87">
        <f t="shared" ref="AL22" si="736">SUM(AL17:AL21)</f>
        <v>0</v>
      </c>
      <c r="AM22" s="30"/>
      <c r="AN22" s="87">
        <f t="shared" ref="AN22" si="737">SUM(AN17:AN21)</f>
        <v>0</v>
      </c>
      <c r="AO22" s="30"/>
      <c r="AP22" s="87">
        <f t="shared" ref="AP22" si="738">SUM(AP17:AP21)</f>
        <v>0</v>
      </c>
      <c r="AQ22" s="30"/>
      <c r="AR22" s="87">
        <f t="shared" ref="AR22" si="739">SUM(AR17:AR21)</f>
        <v>0</v>
      </c>
      <c r="AS22" s="30"/>
      <c r="AT22" s="87">
        <f t="shared" ref="AT22" si="740">SUM(AT17:AT21)</f>
        <v>3</v>
      </c>
      <c r="AU22" s="30"/>
      <c r="AV22" s="87">
        <f t="shared" ref="AV22" si="741">SUM(AV17:AV21)</f>
        <v>0</v>
      </c>
      <c r="AW22" s="30"/>
      <c r="AX22" s="87">
        <f t="shared" ref="AX22" si="742">SUM(AX17:AX21)</f>
        <v>0</v>
      </c>
      <c r="AY22" s="30"/>
      <c r="AZ22" s="87">
        <f t="shared" ref="AZ22" si="743">SUM(AZ17:AZ21)</f>
        <v>0</v>
      </c>
      <c r="BA22" s="30"/>
      <c r="BB22" s="87">
        <f t="shared" ref="BB22" si="744">SUM(BB17:BB21)</f>
        <v>0</v>
      </c>
      <c r="BC22" s="30"/>
      <c r="BD22" s="87">
        <f t="shared" ref="BD22" si="745">SUM(BD17:BD21)</f>
        <v>0</v>
      </c>
      <c r="BE22" s="30"/>
      <c r="BF22" s="87">
        <f t="shared" ref="BF22" si="746">SUM(BF17:BF21)</f>
        <v>0</v>
      </c>
      <c r="BG22" s="30"/>
      <c r="BH22" s="87">
        <f t="shared" ref="BH22" si="747">SUM(BH17:BH21)</f>
        <v>0</v>
      </c>
      <c r="BI22" s="30"/>
      <c r="BJ22" s="87">
        <f t="shared" ref="BJ22" si="748">SUM(BJ17:BJ21)</f>
        <v>0</v>
      </c>
      <c r="BK22" s="30"/>
      <c r="BL22" s="87">
        <f t="shared" ref="BL22" si="749">SUM(BL17:BL21)</f>
        <v>0</v>
      </c>
      <c r="BM22" s="30"/>
      <c r="BN22" s="87">
        <f t="shared" ref="BN22" si="750">SUM(BN17:BN21)</f>
        <v>0</v>
      </c>
      <c r="BO22" s="30"/>
      <c r="BP22" s="87">
        <f t="shared" ref="BP22" si="751">SUM(BP17:BP21)</f>
        <v>0</v>
      </c>
      <c r="BQ22" s="30"/>
      <c r="BR22" s="87">
        <f t="shared" ref="BR22" si="752">SUM(BR17:BR21)</f>
        <v>0</v>
      </c>
      <c r="BS22" s="30"/>
      <c r="BT22" s="87">
        <f t="shared" ref="BT22" si="753">SUM(BT17:BT21)</f>
        <v>0</v>
      </c>
      <c r="BU22" s="30"/>
      <c r="BV22" s="87">
        <f t="shared" ref="BV22" si="754">SUM(BV17:BV21)</f>
        <v>0</v>
      </c>
      <c r="BW22" s="30"/>
      <c r="BX22" s="87">
        <f t="shared" ref="BX22" si="755">SUM(BX17:BX21)</f>
        <v>0</v>
      </c>
      <c r="BY22" s="30"/>
      <c r="BZ22" s="87">
        <f t="shared" ref="BZ22" si="756">SUM(BZ17:BZ21)</f>
        <v>0</v>
      </c>
      <c r="CA22" s="30"/>
      <c r="CB22" s="87">
        <f t="shared" ref="CB22" si="757">SUM(CB17:CB21)</f>
        <v>0</v>
      </c>
      <c r="CC22" s="30"/>
      <c r="CD22" s="87">
        <f t="shared" ref="CD22" si="758">SUM(CD17:CD21)</f>
        <v>0</v>
      </c>
      <c r="CE22" s="30"/>
      <c r="CF22" s="87">
        <f t="shared" ref="CF22" si="759">SUM(CF17:CF21)</f>
        <v>0</v>
      </c>
      <c r="CG22" s="30"/>
      <c r="CH22" s="87">
        <f t="shared" ref="CH22" si="760">SUM(CH17:CH21)</f>
        <v>6</v>
      </c>
      <c r="CI22" s="30"/>
      <c r="CJ22" s="87">
        <f t="shared" ref="CJ22" si="761">SUM(CJ17:CJ21)</f>
        <v>0</v>
      </c>
      <c r="CK22" s="30"/>
      <c r="CL22" s="87">
        <f t="shared" ref="CL22" si="762">SUM(CL17:CL21)</f>
        <v>0</v>
      </c>
      <c r="CM22" s="30"/>
      <c r="CN22" s="87">
        <f t="shared" ref="CN22" si="763">SUM(CN17:CN21)</f>
        <v>0</v>
      </c>
      <c r="CO22" s="30"/>
      <c r="CP22" s="87">
        <f t="shared" ref="CP22" si="764">SUM(CP17:CP21)</f>
        <v>0</v>
      </c>
      <c r="CQ22" s="30"/>
      <c r="CR22" s="87">
        <f t="shared" ref="CR22" si="765">SUM(CR17:CR21)</f>
        <v>0</v>
      </c>
      <c r="CS22" s="30"/>
      <c r="CT22" s="87">
        <f t="shared" ref="CT22" si="766">SUM(CT17:CT21)</f>
        <v>0</v>
      </c>
      <c r="CU22" s="30"/>
      <c r="CV22" s="87">
        <f t="shared" ref="CV22" si="767">SUM(CV17:CV21)</f>
        <v>0</v>
      </c>
      <c r="CW22" s="30"/>
      <c r="CX22" s="87">
        <f t="shared" ref="CX22" si="768">SUM(CX17:CX21)</f>
        <v>0</v>
      </c>
      <c r="CY22" s="30"/>
      <c r="CZ22" s="87">
        <f t="shared" ref="CZ22" si="769">SUM(CZ17:CZ21)</f>
        <v>0</v>
      </c>
      <c r="DA22" s="30"/>
      <c r="DB22" s="87">
        <f t="shared" ref="DB22" si="770">SUM(DB17:DB21)</f>
        <v>0</v>
      </c>
      <c r="DC22" s="30"/>
      <c r="DD22" s="87">
        <f t="shared" ref="DD22" si="771">SUM(DD17:DD21)</f>
        <v>0</v>
      </c>
      <c r="DE22" s="30"/>
      <c r="DF22" s="87">
        <f t="shared" ref="DF22" si="772">SUM(DF17:DF21)</f>
        <v>0</v>
      </c>
      <c r="DG22" s="30"/>
      <c r="DH22" s="87">
        <f t="shared" ref="DH22" si="773">SUM(DH17:DH21)</f>
        <v>0</v>
      </c>
      <c r="DI22" s="30"/>
      <c r="DJ22" s="87">
        <f t="shared" ref="DJ22" si="774">SUM(DJ17:DJ21)</f>
        <v>0</v>
      </c>
      <c r="DK22" s="30"/>
      <c r="DL22" s="87">
        <f t="shared" ref="DL22" si="775">SUM(DL17:DL21)</f>
        <v>0</v>
      </c>
      <c r="DM22" s="30"/>
      <c r="DN22" s="87">
        <f t="shared" ref="DN22" si="776">SUM(DN17:DN21)</f>
        <v>0</v>
      </c>
      <c r="DO22" s="30"/>
      <c r="DP22" s="87">
        <f t="shared" ref="DP22" si="777">SUM(DP17:DP21)</f>
        <v>0</v>
      </c>
      <c r="DQ22" s="30"/>
      <c r="DR22" s="87">
        <f t="shared" ref="DR22" si="778">SUM(DR17:DR21)</f>
        <v>0</v>
      </c>
      <c r="DS22" s="30"/>
      <c r="DT22" s="87">
        <f t="shared" ref="DT22" si="779">SUM(DT17:DT21)</f>
        <v>0</v>
      </c>
      <c r="DU22" s="30"/>
      <c r="DV22" s="87">
        <f t="shared" ref="DV22" si="780">SUM(DV17:DV21)</f>
        <v>0</v>
      </c>
      <c r="DW22" s="30"/>
      <c r="DX22" s="87">
        <f t="shared" ref="DX22" si="781">SUM(DX17:DX21)</f>
        <v>0</v>
      </c>
      <c r="DY22" s="30"/>
      <c r="DZ22" s="87">
        <f t="shared" ref="DZ22" si="782">SUM(DZ17:DZ21)</f>
        <v>0</v>
      </c>
      <c r="EA22" s="30"/>
      <c r="EB22" s="87">
        <f t="shared" ref="EB22" si="783">SUM(EB17:EB21)</f>
        <v>0</v>
      </c>
      <c r="EC22" s="30"/>
      <c r="ED22" s="87">
        <f t="shared" ref="ED22" si="784">SUM(ED17:ED21)</f>
        <v>0</v>
      </c>
      <c r="EE22" s="30"/>
      <c r="EF22" s="87">
        <f t="shared" ref="EF22" si="785">SUM(EF17:EF21)</f>
        <v>0</v>
      </c>
      <c r="EG22" s="30"/>
      <c r="EH22" s="87">
        <f t="shared" ref="EH22" si="786">SUM(EH17:EH21)</f>
        <v>0</v>
      </c>
      <c r="EI22" s="30"/>
      <c r="EJ22" s="87">
        <f t="shared" ref="EJ22" si="787">SUM(EJ17:EJ21)</f>
        <v>0</v>
      </c>
      <c r="EK22" s="30"/>
      <c r="EL22" s="87">
        <f t="shared" ref="EL22" si="788">SUM(EL17:EL21)</f>
        <v>0</v>
      </c>
      <c r="EM22" s="30"/>
      <c r="EN22" s="87">
        <f t="shared" ref="EN22" si="789">SUM(EN17:EN21)</f>
        <v>0</v>
      </c>
      <c r="EO22" s="30"/>
      <c r="EP22" s="87">
        <f t="shared" ref="EP22" si="790">SUM(EP17:EP21)</f>
        <v>0</v>
      </c>
      <c r="EQ22" s="30"/>
      <c r="ER22" s="87">
        <f t="shared" ref="ER22" si="791">SUM(ER17:ER21)</f>
        <v>0</v>
      </c>
      <c r="ES22" s="30"/>
      <c r="ET22" s="87">
        <f t="shared" ref="ET22" si="792">SUM(ET17:ET21)</f>
        <v>1</v>
      </c>
      <c r="EU22" s="30"/>
      <c r="EV22" s="87">
        <f t="shared" ref="EV22" si="793">SUM(EV17:EV21)</f>
        <v>2</v>
      </c>
      <c r="EW22" s="30"/>
      <c r="EX22" s="87">
        <f t="shared" ref="EX22" si="794">SUM(EX17:EX21)</f>
        <v>0</v>
      </c>
      <c r="EY22" s="30"/>
      <c r="EZ22" s="87">
        <f t="shared" ref="EZ22" si="795">SUM(EZ17:EZ21)</f>
        <v>0</v>
      </c>
      <c r="FA22" s="30"/>
      <c r="FB22" s="87">
        <f t="shared" ref="FB22" si="796">SUM(FB17:FB21)</f>
        <v>0</v>
      </c>
      <c r="FC22" s="30"/>
      <c r="FD22" s="87">
        <f t="shared" ref="FD22" si="797">SUM(FD17:FD21)</f>
        <v>0</v>
      </c>
      <c r="FE22" s="30"/>
      <c r="FF22" s="87">
        <f t="shared" ref="FF22" si="798">SUM(FF17:FF21)</f>
        <v>0</v>
      </c>
      <c r="FG22" s="30"/>
      <c r="FH22" s="87">
        <f t="shared" ref="FH22" si="799">SUM(FH17:FH21)</f>
        <v>0</v>
      </c>
      <c r="FI22" s="30"/>
      <c r="FJ22" s="87">
        <f t="shared" ref="FJ22" si="800">SUM(FJ17:FJ21)</f>
        <v>0</v>
      </c>
      <c r="FK22" s="30"/>
      <c r="FL22" s="87">
        <f t="shared" ref="FL22" si="801">SUM(FL17:FL21)</f>
        <v>0</v>
      </c>
      <c r="FM22" s="30"/>
      <c r="FN22" s="87">
        <f t="shared" ref="FN22" si="802">SUM(FN17:FN21)</f>
        <v>0</v>
      </c>
      <c r="FO22" s="30"/>
      <c r="FP22" s="87">
        <f t="shared" ref="FP22" si="803">SUM(FP17:FP21)</f>
        <v>0</v>
      </c>
      <c r="FQ22" s="30"/>
      <c r="FR22" s="87">
        <f t="shared" ref="FR22" si="804">SUM(FR17:FR21)</f>
        <v>0</v>
      </c>
      <c r="FS22" s="30"/>
      <c r="FT22" s="87">
        <f t="shared" ref="FT22" si="805">SUM(FT17:FT21)</f>
        <v>0</v>
      </c>
      <c r="FU22" s="30"/>
      <c r="FV22" s="87">
        <f t="shared" ref="FV22" si="806">SUM(FV17:FV21)</f>
        <v>0</v>
      </c>
      <c r="FW22" s="30"/>
      <c r="FX22" s="87">
        <f t="shared" ref="FX22" si="807">SUM(FX17:FX21)</f>
        <v>0</v>
      </c>
      <c r="FY22" s="30"/>
      <c r="FZ22" s="87">
        <f t="shared" ref="FZ22" si="808">SUM(FZ17:FZ21)</f>
        <v>0</v>
      </c>
      <c r="GA22" s="30"/>
      <c r="GB22" s="87">
        <f t="shared" ref="GB22" si="809">SUM(GB17:GB21)</f>
        <v>0</v>
      </c>
      <c r="GC22" s="30"/>
      <c r="GD22" s="87">
        <f t="shared" ref="GD22" si="810">SUM(GD17:GD21)</f>
        <v>0</v>
      </c>
      <c r="GE22" s="30"/>
      <c r="GF22" s="87">
        <f t="shared" ref="GF22" si="811">SUM(GF17:GF21)</f>
        <v>0</v>
      </c>
      <c r="GG22" s="30"/>
      <c r="GH22" s="87">
        <f t="shared" ref="GH22" si="812">SUM(GH17:GH21)</f>
        <v>5</v>
      </c>
      <c r="GI22" s="30"/>
      <c r="GJ22" s="87">
        <f t="shared" ref="GJ22" si="813">SUM(GJ17:GJ21)</f>
        <v>1</v>
      </c>
      <c r="GK22" s="30"/>
      <c r="GL22" s="87">
        <f t="shared" ref="GL22" si="814">SUM(GL17:GL21)</f>
        <v>0</v>
      </c>
      <c r="GM22" s="30"/>
      <c r="GN22" s="87">
        <f t="shared" ref="GN22" si="815">SUM(GN17:GN21)</f>
        <v>0</v>
      </c>
      <c r="GO22" s="30"/>
      <c r="GP22" s="87">
        <f t="shared" ref="GP22" si="816">SUM(GP17:GP21)</f>
        <v>0</v>
      </c>
      <c r="GQ22" s="30"/>
      <c r="GR22" s="87">
        <f t="shared" ref="GR22" si="817">SUM(GR17:GR21)</f>
        <v>0</v>
      </c>
      <c r="GS22" s="30"/>
      <c r="GT22" s="87">
        <f t="shared" ref="GT22" si="818">SUM(GT17:GT21)</f>
        <v>0</v>
      </c>
      <c r="GU22" s="30"/>
      <c r="GV22" s="87">
        <f t="shared" ref="GV22" si="819">SUM(GV17:GV21)</f>
        <v>0</v>
      </c>
      <c r="GW22" s="30"/>
      <c r="GX22" s="87">
        <f t="shared" ref="GX22" si="820">SUM(GX17:GX21)</f>
        <v>0</v>
      </c>
      <c r="GY22" s="30"/>
      <c r="GZ22" s="87">
        <f t="shared" ref="GZ22" si="821">SUM(GZ17:GZ21)</f>
        <v>0</v>
      </c>
      <c r="HA22" s="30"/>
      <c r="HB22" s="87">
        <f t="shared" ref="HB22" si="822">SUM(HB17:HB21)</f>
        <v>0</v>
      </c>
      <c r="HC22" s="30"/>
      <c r="HD22" s="87">
        <f t="shared" ref="HD22" si="823">SUM(HD17:HD21)</f>
        <v>0</v>
      </c>
      <c r="HE22" s="30"/>
      <c r="HF22" s="87">
        <f t="shared" ref="HF22" si="824">SUM(HF17:HF21)</f>
        <v>0</v>
      </c>
      <c r="HG22" s="30"/>
      <c r="HH22" s="88">
        <f t="shared" ref="HH22" si="825">SUM(HH17:HH21)</f>
        <v>0</v>
      </c>
    </row>
    <row r="23" spans="1:216" s="61" customFormat="1" ht="25.5">
      <c r="B23" s="62" t="str">
        <f t="shared" si="722"/>
        <v/>
      </c>
      <c r="F23" s="96"/>
      <c r="G23" s="90" t="s">
        <v>36</v>
      </c>
      <c r="H23" s="91"/>
      <c r="I23" s="91"/>
      <c r="J23" s="91" t="str">
        <f>IF(OR(COUNTIF(J9:J15,"#N/A")&gt;0, J22&gt;=1), "判断対象外", "判断対象")</f>
        <v>判断対象外</v>
      </c>
      <c r="K23" s="91"/>
      <c r="L23" s="91" t="str">
        <f t="shared" ref="L23" si="826">IF(OR(COUNTIF(L9:L15,"#N/A")&gt;0, L22&gt;=1), "判断対象外", "判断対象")</f>
        <v>判断対象外</v>
      </c>
      <c r="M23" s="91"/>
      <c r="N23" s="91" t="str">
        <f t="shared" ref="N23" si="827">IF(OR(COUNTIF(N9:N15,"#N/A")&gt;0, N22&gt;=1), "判断対象外", "判断対象")</f>
        <v>判断対象外</v>
      </c>
      <c r="O23" s="91"/>
      <c r="P23" s="91" t="str">
        <f>IF(OR(COUNTIF(P9:P15,"#N/A")&gt;0, P22&gt;=1), "判断対象外", "判断対象")</f>
        <v>判断対象</v>
      </c>
      <c r="Q23" s="91"/>
      <c r="R23" s="91" t="str">
        <f t="shared" ref="R23" si="828">IF(OR(COUNTIF(R9:R15,"#N/A")&gt;0, R22&gt;=1), "判断対象外", "判断対象")</f>
        <v>判断対象</v>
      </c>
      <c r="S23" s="91"/>
      <c r="T23" s="91" t="str">
        <f t="shared" ref="T23" si="829">IF(OR(COUNTIF(T9:T15,"#N/A")&gt;0, T22&gt;=1), "判断対象外", "判断対象")</f>
        <v>判断対象</v>
      </c>
      <c r="U23" s="91"/>
      <c r="V23" s="91" t="str">
        <f t="shared" ref="V23" si="830">IF(OR(COUNTIF(V9:V15,"#N/A")&gt;0, V22&gt;=1), "判断対象外", "判断対象")</f>
        <v>判断対象</v>
      </c>
      <c r="W23" s="91"/>
      <c r="X23" s="91" t="str">
        <f t="shared" ref="X23" si="831">IF(OR(COUNTIF(X9:X15,"#N/A")&gt;0, X22&gt;=1), "判断対象外", "判断対象")</f>
        <v>判断対象</v>
      </c>
      <c r="Y23" s="91"/>
      <c r="Z23" s="91" t="str">
        <f t="shared" ref="Z23" si="832">IF(OR(COUNTIF(Z9:Z15,"#N/A")&gt;0, Z22&gt;=1), "判断対象外", "判断対象")</f>
        <v>判断対象</v>
      </c>
      <c r="AA23" s="91"/>
      <c r="AB23" s="91" t="str">
        <f t="shared" ref="AB23" si="833">IF(OR(COUNTIF(AB9:AB15,"#N/A")&gt;0, AB22&gt;=1), "判断対象外", "判断対象")</f>
        <v>判断対象</v>
      </c>
      <c r="AC23" s="91"/>
      <c r="AD23" s="91" t="str">
        <f t="shared" ref="AD23" si="834">IF(OR(COUNTIF(AD9:AD15,"#N/A")&gt;0, AD22&gt;=1), "判断対象外", "判断対象")</f>
        <v>判断対象</v>
      </c>
      <c r="AE23" s="91"/>
      <c r="AF23" s="91" t="str">
        <f t="shared" ref="AF23" si="835">IF(OR(COUNTIF(AF9:AF15,"#N/A")&gt;0, AF22&gt;=1), "判断対象外", "判断対象")</f>
        <v>判断対象外</v>
      </c>
      <c r="AG23" s="91"/>
      <c r="AH23" s="91" t="str">
        <f t="shared" ref="AH23" si="836">IF(OR(COUNTIF(AH9:AH15,"#N/A")&gt;0, AH22&gt;=1), "判断対象外", "判断対象")</f>
        <v>判断対象</v>
      </c>
      <c r="AI23" s="91"/>
      <c r="AJ23" s="91" t="str">
        <f t="shared" ref="AJ23" si="837">IF(OR(COUNTIF(AJ9:AJ15,"#N/A")&gt;0, AJ22&gt;=1), "判断対象外", "判断対象")</f>
        <v>判断対象</v>
      </c>
      <c r="AK23" s="91"/>
      <c r="AL23" s="91" t="str">
        <f t="shared" ref="AL23" si="838">IF(OR(COUNTIF(AL9:AL15,"#N/A")&gt;0, AL22&gt;=1), "判断対象外", "判断対象")</f>
        <v>判断対象</v>
      </c>
      <c r="AM23" s="91"/>
      <c r="AN23" s="91" t="str">
        <f t="shared" ref="AN23" si="839">IF(OR(COUNTIF(AN9:AN15,"#N/A")&gt;0, AN22&gt;=1), "判断対象外", "判断対象")</f>
        <v>判断対象</v>
      </c>
      <c r="AO23" s="91"/>
      <c r="AP23" s="91" t="str">
        <f t="shared" ref="AP23" si="840">IF(OR(COUNTIF(AP9:AP15,"#N/A")&gt;0, AP22&gt;=1), "判断対象外", "判断対象")</f>
        <v>判断対象</v>
      </c>
      <c r="AQ23" s="91"/>
      <c r="AR23" s="91" t="str">
        <f t="shared" ref="AR23" si="841">IF(OR(COUNTIF(AR9:AR15,"#N/A")&gt;0, AR22&gt;=1), "判断対象外", "判断対象")</f>
        <v>判断対象</v>
      </c>
      <c r="AS23" s="91"/>
      <c r="AT23" s="91" t="str">
        <f t="shared" ref="AT23" si="842">IF(OR(COUNTIF(AT9:AT15,"#N/A")&gt;0, AT22&gt;=1), "判断対象外", "判断対象")</f>
        <v>判断対象外</v>
      </c>
      <c r="AU23" s="91"/>
      <c r="AV23" s="91" t="str">
        <f t="shared" ref="AV23" si="843">IF(OR(COUNTIF(AV9:AV15,"#N/A")&gt;0, AV22&gt;=1), "判断対象外", "判断対象")</f>
        <v>判断対象</v>
      </c>
      <c r="AW23" s="91"/>
      <c r="AX23" s="91" t="str">
        <f t="shared" ref="AX23" si="844">IF(OR(COUNTIF(AX9:AX15,"#N/A")&gt;0, AX22&gt;=1), "判断対象外", "判断対象")</f>
        <v>判断対象</v>
      </c>
      <c r="AY23" s="91"/>
      <c r="AZ23" s="91" t="str">
        <f t="shared" ref="AZ23" si="845">IF(OR(COUNTIF(AZ9:AZ15,"#N/A")&gt;0, AZ22&gt;=1), "判断対象外", "判断対象")</f>
        <v>判断対象</v>
      </c>
      <c r="BA23" s="91"/>
      <c r="BB23" s="91" t="str">
        <f t="shared" ref="BB23" si="846">IF(OR(COUNTIF(BB9:BB15,"#N/A")&gt;0, BB22&gt;=1), "判断対象外", "判断対象")</f>
        <v>判断対象</v>
      </c>
      <c r="BC23" s="91"/>
      <c r="BD23" s="91" t="str">
        <f t="shared" ref="BD23" si="847">IF(OR(COUNTIF(BD9:BD15,"#N/A")&gt;0, BD22&gt;=1), "判断対象外", "判断対象")</f>
        <v>判断対象</v>
      </c>
      <c r="BE23" s="91"/>
      <c r="BF23" s="91" t="str">
        <f t="shared" ref="BF23" si="848">IF(OR(COUNTIF(BF9:BF15,"#N/A")&gt;0, BF22&gt;=1), "判断対象外", "判断対象")</f>
        <v>判断対象</v>
      </c>
      <c r="BG23" s="91"/>
      <c r="BH23" s="91" t="str">
        <f t="shared" ref="BH23" si="849">IF(OR(COUNTIF(BH9:BH15,"#N/A")&gt;0, BH22&gt;=1), "判断対象外", "判断対象")</f>
        <v>判断対象</v>
      </c>
      <c r="BI23" s="91"/>
      <c r="BJ23" s="91" t="str">
        <f t="shared" ref="BJ23" si="850">IF(OR(COUNTIF(BJ9:BJ15,"#N/A")&gt;0, BJ22&gt;=1), "判断対象外", "判断対象")</f>
        <v>判断対象</v>
      </c>
      <c r="BK23" s="91"/>
      <c r="BL23" s="91" t="str">
        <f t="shared" ref="BL23" si="851">IF(OR(COUNTIF(BL9:BL15,"#N/A")&gt;0, BL22&gt;=1), "判断対象外", "判断対象")</f>
        <v>判断対象</v>
      </c>
      <c r="BM23" s="91"/>
      <c r="BN23" s="91" t="str">
        <f t="shared" ref="BN23" si="852">IF(OR(COUNTIF(BN9:BN15,"#N/A")&gt;0, BN22&gt;=1), "判断対象外", "判断対象")</f>
        <v>判断対象</v>
      </c>
      <c r="BO23" s="91"/>
      <c r="BP23" s="91" t="str">
        <f t="shared" ref="BP23" si="853">IF(OR(COUNTIF(BP9:BP15,"#N/A")&gt;0, BP22&gt;=1), "判断対象外", "判断対象")</f>
        <v>判断対象</v>
      </c>
      <c r="BQ23" s="91"/>
      <c r="BR23" s="91" t="str">
        <f t="shared" ref="BR23" si="854">IF(OR(COUNTIF(BR9:BR15,"#N/A")&gt;0, BR22&gt;=1), "判断対象外", "判断対象")</f>
        <v>判断対象</v>
      </c>
      <c r="BS23" s="91"/>
      <c r="BT23" s="91" t="str">
        <f t="shared" ref="BT23" si="855">IF(OR(COUNTIF(BT9:BT15,"#N/A")&gt;0, BT22&gt;=1), "判断対象外", "判断対象")</f>
        <v>判断対象</v>
      </c>
      <c r="BU23" s="91"/>
      <c r="BV23" s="91" t="str">
        <f t="shared" ref="BV23" si="856">IF(OR(COUNTIF(BV9:BV15,"#N/A")&gt;0, BV22&gt;=1), "判断対象外", "判断対象")</f>
        <v>判断対象</v>
      </c>
      <c r="BW23" s="91"/>
      <c r="BX23" s="91" t="str">
        <f t="shared" ref="BX23" si="857">IF(OR(COUNTIF(BX9:BX15,"#N/A")&gt;0, BX22&gt;=1), "判断対象外", "判断対象")</f>
        <v>判断対象</v>
      </c>
      <c r="BY23" s="91"/>
      <c r="BZ23" s="91" t="str">
        <f t="shared" ref="BZ23" si="858">IF(OR(COUNTIF(BZ9:BZ15,"#N/A")&gt;0, BZ22&gt;=1), "判断対象外", "判断対象")</f>
        <v>判断対象</v>
      </c>
      <c r="CA23" s="91"/>
      <c r="CB23" s="91" t="str">
        <f t="shared" ref="CB23" si="859">IF(OR(COUNTIF(CB9:CB15,"#N/A")&gt;0, CB22&gt;=1), "判断対象外", "判断対象")</f>
        <v>判断対象</v>
      </c>
      <c r="CC23" s="91"/>
      <c r="CD23" s="91" t="str">
        <f t="shared" ref="CD23" si="860">IF(OR(COUNTIF(CD9:CD15,"#N/A")&gt;0, CD22&gt;=1), "判断対象外", "判断対象")</f>
        <v>判断対象</v>
      </c>
      <c r="CE23" s="91"/>
      <c r="CF23" s="91" t="str">
        <f t="shared" ref="CF23" si="861">IF(OR(COUNTIF(CF9:CF15,"#N/A")&gt;0, CF22&gt;=1), "判断対象外", "判断対象")</f>
        <v>判断対象</v>
      </c>
      <c r="CG23" s="91"/>
      <c r="CH23" s="91" t="str">
        <f t="shared" ref="CH23" si="862">IF(OR(COUNTIF(CH9:CH15,"#N/A")&gt;0, CH22&gt;=1), "判断対象外", "判断対象")</f>
        <v>判断対象外</v>
      </c>
      <c r="CI23" s="91"/>
      <c r="CJ23" s="91" t="str">
        <f t="shared" ref="CJ23" si="863">IF(OR(COUNTIF(CJ9:CJ15,"#N/A")&gt;0, CJ22&gt;=1), "判断対象外", "判断対象")</f>
        <v>判断対象</v>
      </c>
      <c r="CK23" s="91"/>
      <c r="CL23" s="91" t="str">
        <f t="shared" ref="CL23" si="864">IF(OR(COUNTIF(CL9:CL15,"#N/A")&gt;0, CL22&gt;=1), "判断対象外", "判断対象")</f>
        <v>判断対象</v>
      </c>
      <c r="CM23" s="91"/>
      <c r="CN23" s="91" t="str">
        <f t="shared" ref="CN23" si="865">IF(OR(COUNTIF(CN9:CN15,"#N/A")&gt;0, CN22&gt;=1), "判断対象外", "判断対象")</f>
        <v>判断対象</v>
      </c>
      <c r="CO23" s="91"/>
      <c r="CP23" s="91" t="str">
        <f t="shared" ref="CP23" si="866">IF(OR(COUNTIF(CP9:CP15,"#N/A")&gt;0, CP22&gt;=1), "判断対象外", "判断対象")</f>
        <v>判断対象</v>
      </c>
      <c r="CQ23" s="91"/>
      <c r="CR23" s="91" t="str">
        <f t="shared" ref="CR23" si="867">IF(OR(COUNTIF(CR9:CR15,"#N/A")&gt;0, CR22&gt;=1), "判断対象外", "判断対象")</f>
        <v>判断対象</v>
      </c>
      <c r="CS23" s="91"/>
      <c r="CT23" s="91" t="str">
        <f t="shared" ref="CT23" si="868">IF(OR(COUNTIF(CT9:CT15,"#N/A")&gt;0, CT22&gt;=1), "判断対象外", "判断対象")</f>
        <v>判断対象</v>
      </c>
      <c r="CU23" s="91"/>
      <c r="CV23" s="91" t="str">
        <f t="shared" ref="CV23" si="869">IF(OR(COUNTIF(CV9:CV15,"#N/A")&gt;0, CV22&gt;=1), "判断対象外", "判断対象")</f>
        <v>判断対象</v>
      </c>
      <c r="CW23" s="91"/>
      <c r="CX23" s="91" t="str">
        <f t="shared" ref="CX23" si="870">IF(OR(COUNTIF(CX9:CX15,"#N/A")&gt;0, CX22&gt;=1), "判断対象外", "判断対象")</f>
        <v>判断対象</v>
      </c>
      <c r="CY23" s="91"/>
      <c r="CZ23" s="91" t="str">
        <f t="shared" ref="CZ23" si="871">IF(OR(COUNTIF(CZ9:CZ15,"#N/A")&gt;0, CZ22&gt;=1), "判断対象外", "判断対象")</f>
        <v>判断対象</v>
      </c>
      <c r="DA23" s="91"/>
      <c r="DB23" s="91" t="str">
        <f t="shared" ref="DB23" si="872">IF(OR(COUNTIF(DB9:DB15,"#N/A")&gt;0, DB22&gt;=1), "判断対象外", "判断対象")</f>
        <v>判断対象</v>
      </c>
      <c r="DC23" s="91"/>
      <c r="DD23" s="91" t="str">
        <f t="shared" ref="DD23" si="873">IF(OR(COUNTIF(DD9:DD15,"#N/A")&gt;0, DD22&gt;=1), "判断対象外", "判断対象")</f>
        <v>判断対象</v>
      </c>
      <c r="DE23" s="91"/>
      <c r="DF23" s="91" t="str">
        <f t="shared" ref="DF23" si="874">IF(OR(COUNTIF(DF9:DF15,"#N/A")&gt;0, DF22&gt;=1), "判断対象外", "判断対象")</f>
        <v>判断対象</v>
      </c>
      <c r="DG23" s="91"/>
      <c r="DH23" s="91" t="str">
        <f t="shared" ref="DH23" si="875">IF(OR(COUNTIF(DH9:DH15,"#N/A")&gt;0, DH22&gt;=1), "判断対象外", "判断対象")</f>
        <v>判断対象</v>
      </c>
      <c r="DI23" s="91"/>
      <c r="DJ23" s="91" t="str">
        <f t="shared" ref="DJ23" si="876">IF(OR(COUNTIF(DJ9:DJ15,"#N/A")&gt;0, DJ22&gt;=1), "判断対象外", "判断対象")</f>
        <v>判断対象</v>
      </c>
      <c r="DK23" s="91"/>
      <c r="DL23" s="91" t="str">
        <f t="shared" ref="DL23" si="877">IF(OR(COUNTIF(DL9:DL15,"#N/A")&gt;0, DL22&gt;=1), "判断対象外", "判断対象")</f>
        <v>判断対象</v>
      </c>
      <c r="DM23" s="91"/>
      <c r="DN23" s="91" t="str">
        <f t="shared" ref="DN23" si="878">IF(OR(COUNTIF(DN9:DN15,"#N/A")&gt;0, DN22&gt;=1), "判断対象外", "判断対象")</f>
        <v>判断対象</v>
      </c>
      <c r="DO23" s="91"/>
      <c r="DP23" s="91" t="str">
        <f t="shared" ref="DP23" si="879">IF(OR(COUNTIF(DP9:DP15,"#N/A")&gt;0, DP22&gt;=1), "判断対象外", "判断対象")</f>
        <v>判断対象</v>
      </c>
      <c r="DQ23" s="91"/>
      <c r="DR23" s="91" t="str">
        <f t="shared" ref="DR23" si="880">IF(OR(COUNTIF(DR9:DR15,"#N/A")&gt;0, DR22&gt;=1), "判断対象外", "判断対象")</f>
        <v>判断対象</v>
      </c>
      <c r="DS23" s="91"/>
      <c r="DT23" s="91" t="str">
        <f t="shared" ref="DT23" si="881">IF(OR(COUNTIF(DT9:DT15,"#N/A")&gt;0, DT22&gt;=1), "判断対象外", "判断対象")</f>
        <v>判断対象</v>
      </c>
      <c r="DU23" s="91"/>
      <c r="DV23" s="91" t="str">
        <f t="shared" ref="DV23" si="882">IF(OR(COUNTIF(DV9:DV15,"#N/A")&gt;0, DV22&gt;=1), "判断対象外", "判断対象")</f>
        <v>判断対象</v>
      </c>
      <c r="DW23" s="91"/>
      <c r="DX23" s="91" t="str">
        <f t="shared" ref="DX23" si="883">IF(OR(COUNTIF(DX9:DX15,"#N/A")&gt;0, DX22&gt;=1), "判断対象外", "判断対象")</f>
        <v>判断対象</v>
      </c>
      <c r="DY23" s="91"/>
      <c r="DZ23" s="91" t="str">
        <f t="shared" ref="DZ23" si="884">IF(OR(COUNTIF(DZ9:DZ15,"#N/A")&gt;0, DZ22&gt;=1), "判断対象外", "判断対象")</f>
        <v>判断対象</v>
      </c>
      <c r="EA23" s="91"/>
      <c r="EB23" s="91" t="str">
        <f t="shared" ref="EB23" si="885">IF(OR(COUNTIF(EB9:EB15,"#N/A")&gt;0, EB22&gt;=1), "判断対象外", "判断対象")</f>
        <v>判断対象</v>
      </c>
      <c r="EC23" s="91"/>
      <c r="ED23" s="91" t="str">
        <f t="shared" ref="ED23" si="886">IF(OR(COUNTIF(ED9:ED15,"#N/A")&gt;0, ED22&gt;=1), "判断対象外", "判断対象")</f>
        <v>判断対象</v>
      </c>
      <c r="EE23" s="91"/>
      <c r="EF23" s="91" t="str">
        <f t="shared" ref="EF23" si="887">IF(OR(COUNTIF(EF9:EF15,"#N/A")&gt;0, EF22&gt;=1), "判断対象外", "判断対象")</f>
        <v>判断対象</v>
      </c>
      <c r="EG23" s="91"/>
      <c r="EH23" s="91" t="str">
        <f t="shared" ref="EH23" si="888">IF(OR(COUNTIF(EH9:EH15,"#N/A")&gt;0, EH22&gt;=1), "判断対象外", "判断対象")</f>
        <v>判断対象</v>
      </c>
      <c r="EI23" s="91"/>
      <c r="EJ23" s="91" t="str">
        <f t="shared" ref="EJ23" si="889">IF(OR(COUNTIF(EJ9:EJ15,"#N/A")&gt;0, EJ22&gt;=1), "判断対象外", "判断対象")</f>
        <v>判断対象</v>
      </c>
      <c r="EK23" s="91"/>
      <c r="EL23" s="91" t="str">
        <f t="shared" ref="EL23" si="890">IF(OR(COUNTIF(EL9:EL15,"#N/A")&gt;0, EL22&gt;=1), "判断対象外", "判断対象")</f>
        <v>判断対象</v>
      </c>
      <c r="EM23" s="91"/>
      <c r="EN23" s="91" t="str">
        <f t="shared" ref="EN23" si="891">IF(OR(COUNTIF(EN9:EN15,"#N/A")&gt;0, EN22&gt;=1), "判断対象外", "判断対象")</f>
        <v>判断対象</v>
      </c>
      <c r="EO23" s="91"/>
      <c r="EP23" s="91" t="str">
        <f t="shared" ref="EP23" si="892">IF(OR(COUNTIF(EP9:EP15,"#N/A")&gt;0, EP22&gt;=1), "判断対象外", "判断対象")</f>
        <v>判断対象</v>
      </c>
      <c r="EQ23" s="91"/>
      <c r="ER23" s="91" t="str">
        <f t="shared" ref="ER23" si="893">IF(OR(COUNTIF(ER9:ER15,"#N/A")&gt;0, ER22&gt;=1), "判断対象外", "判断対象")</f>
        <v>判断対象</v>
      </c>
      <c r="ES23" s="91"/>
      <c r="ET23" s="91" t="str">
        <f t="shared" ref="ET23" si="894">IF(OR(COUNTIF(ET9:ET15,"#N/A")&gt;0, ET22&gt;=1), "判断対象外", "判断対象")</f>
        <v>判断対象外</v>
      </c>
      <c r="EU23" s="91"/>
      <c r="EV23" s="91" t="str">
        <f t="shared" ref="EV23" si="895">IF(OR(COUNTIF(EV9:EV15,"#N/A")&gt;0, EV22&gt;=1), "判断対象外", "判断対象")</f>
        <v>判断対象外</v>
      </c>
      <c r="EW23" s="91"/>
      <c r="EX23" s="91" t="str">
        <f t="shared" ref="EX23" si="896">IF(OR(COUNTIF(EX9:EX15,"#N/A")&gt;0, EX22&gt;=1), "判断対象外", "判断対象")</f>
        <v>判断対象</v>
      </c>
      <c r="EY23" s="91"/>
      <c r="EZ23" s="91" t="str">
        <f t="shared" ref="EZ23" si="897">IF(OR(COUNTIF(EZ9:EZ15,"#N/A")&gt;0, EZ22&gt;=1), "判断対象外", "判断対象")</f>
        <v>判断対象</v>
      </c>
      <c r="FA23" s="91"/>
      <c r="FB23" s="91" t="str">
        <f t="shared" ref="FB23" si="898">IF(OR(COUNTIF(FB9:FB15,"#N/A")&gt;0, FB22&gt;=1), "判断対象外", "判断対象")</f>
        <v>判断対象</v>
      </c>
      <c r="FC23" s="91"/>
      <c r="FD23" s="91" t="str">
        <f t="shared" ref="FD23" si="899">IF(OR(COUNTIF(FD9:FD15,"#N/A")&gt;0, FD22&gt;=1), "判断対象外", "判断対象")</f>
        <v>判断対象</v>
      </c>
      <c r="FE23" s="91"/>
      <c r="FF23" s="91" t="str">
        <f t="shared" ref="FF23" si="900">IF(OR(COUNTIF(FF9:FF15,"#N/A")&gt;0, FF22&gt;=1), "判断対象外", "判断対象")</f>
        <v>判断対象</v>
      </c>
      <c r="FG23" s="91"/>
      <c r="FH23" s="91" t="str">
        <f t="shared" ref="FH23" si="901">IF(OR(COUNTIF(FH9:FH15,"#N/A")&gt;0, FH22&gt;=1), "判断対象外", "判断対象")</f>
        <v>判断対象</v>
      </c>
      <c r="FI23" s="91"/>
      <c r="FJ23" s="91" t="str">
        <f t="shared" ref="FJ23" si="902">IF(OR(COUNTIF(FJ9:FJ15,"#N/A")&gt;0, FJ22&gt;=1), "判断対象外", "判断対象")</f>
        <v>判断対象</v>
      </c>
      <c r="FK23" s="91"/>
      <c r="FL23" s="91" t="str">
        <f t="shared" ref="FL23" si="903">IF(OR(COUNTIF(FL9:FL15,"#N/A")&gt;0, FL22&gt;=1), "判断対象外", "判断対象")</f>
        <v>判断対象</v>
      </c>
      <c r="FM23" s="91"/>
      <c r="FN23" s="91" t="str">
        <f t="shared" ref="FN23" si="904">IF(OR(COUNTIF(FN9:FN15,"#N/A")&gt;0, FN22&gt;=1), "判断対象外", "判断対象")</f>
        <v>判断対象</v>
      </c>
      <c r="FO23" s="91"/>
      <c r="FP23" s="91" t="str">
        <f t="shared" ref="FP23" si="905">IF(OR(COUNTIF(FP9:FP15,"#N/A")&gt;0, FP22&gt;=1), "判断対象外", "判断対象")</f>
        <v>判断対象</v>
      </c>
      <c r="FQ23" s="91"/>
      <c r="FR23" s="91" t="str">
        <f t="shared" ref="FR23" si="906">IF(OR(COUNTIF(FR9:FR15,"#N/A")&gt;0, FR22&gt;=1), "判断対象外", "判断対象")</f>
        <v>判断対象</v>
      </c>
      <c r="FS23" s="91"/>
      <c r="FT23" s="91" t="str">
        <f t="shared" ref="FT23" si="907">IF(OR(COUNTIF(FT9:FT15,"#N/A")&gt;0, FT22&gt;=1), "判断対象外", "判断対象")</f>
        <v>判断対象</v>
      </c>
      <c r="FU23" s="91"/>
      <c r="FV23" s="91" t="str">
        <f t="shared" ref="FV23" si="908">IF(OR(COUNTIF(FV9:FV15,"#N/A")&gt;0, FV22&gt;=1), "判断対象外", "判断対象")</f>
        <v>判断対象</v>
      </c>
      <c r="FW23" s="91"/>
      <c r="FX23" s="91" t="str">
        <f t="shared" ref="FX23" si="909">IF(OR(COUNTIF(FX9:FX15,"#N/A")&gt;0, FX22&gt;=1), "判断対象外", "判断対象")</f>
        <v>判断対象</v>
      </c>
      <c r="FY23" s="91"/>
      <c r="FZ23" s="91" t="str">
        <f t="shared" ref="FZ23" si="910">IF(OR(COUNTIF(FZ9:FZ15,"#N/A")&gt;0, FZ22&gt;=1), "判断対象外", "判断対象")</f>
        <v>判断対象</v>
      </c>
      <c r="GA23" s="91"/>
      <c r="GB23" s="91" t="str">
        <f t="shared" ref="GB23" si="911">IF(OR(COUNTIF(GB9:GB15,"#N/A")&gt;0, GB22&gt;=1), "判断対象外", "判断対象")</f>
        <v>判断対象</v>
      </c>
      <c r="GC23" s="91"/>
      <c r="GD23" s="91" t="str">
        <f t="shared" ref="GD23" si="912">IF(OR(COUNTIF(GD9:GD15,"#N/A")&gt;0, GD22&gt;=1), "判断対象外", "判断対象")</f>
        <v>判断対象</v>
      </c>
      <c r="GE23" s="91"/>
      <c r="GF23" s="91" t="str">
        <f t="shared" ref="GF23" si="913">IF(OR(COUNTIF(GF9:GF15,"#N/A")&gt;0, GF22&gt;=1), "判断対象外", "判断対象")</f>
        <v>判断対象</v>
      </c>
      <c r="GG23" s="91"/>
      <c r="GH23" s="91" t="str">
        <f t="shared" ref="GH23" si="914">IF(OR(COUNTIF(GH9:GH15,"#N/A")&gt;0, GH22&gt;=1), "判断対象外", "判断対象")</f>
        <v>判断対象外</v>
      </c>
      <c r="GI23" s="91"/>
      <c r="GJ23" s="91" t="str">
        <f t="shared" ref="GJ23" si="915">IF(OR(COUNTIF(GJ9:GJ15,"#N/A")&gt;0, GJ22&gt;=1), "判断対象外", "判断対象")</f>
        <v>判断対象外</v>
      </c>
      <c r="GK23" s="91"/>
      <c r="GL23" s="91" t="str">
        <f t="shared" ref="GL23" si="916">IF(OR(COUNTIF(GL9:GL15,"#N/A")&gt;0, GL22&gt;=1), "判断対象外", "判断対象")</f>
        <v>判断対象</v>
      </c>
      <c r="GM23" s="91"/>
      <c r="GN23" s="91" t="str">
        <f t="shared" ref="GN23" si="917">IF(OR(COUNTIF(GN9:GN15,"#N/A")&gt;0, GN22&gt;=1), "判断対象外", "判断対象")</f>
        <v>判断対象</v>
      </c>
      <c r="GO23" s="91"/>
      <c r="GP23" s="91" t="str">
        <f t="shared" ref="GP23" si="918">IF(OR(COUNTIF(GP9:GP15,"#N/A")&gt;0, GP22&gt;=1), "判断対象外", "判断対象")</f>
        <v>判断対象</v>
      </c>
      <c r="GQ23" s="91"/>
      <c r="GR23" s="91" t="str">
        <f t="shared" ref="GR23" si="919">IF(OR(COUNTIF(GR9:GR15,"#N/A")&gt;0, GR22&gt;=1), "判断対象外", "判断対象")</f>
        <v>判断対象</v>
      </c>
      <c r="GS23" s="91"/>
      <c r="GT23" s="91" t="str">
        <f t="shared" ref="GT23" si="920">IF(OR(COUNTIF(GT9:GT15,"#N/A")&gt;0, GT22&gt;=1), "判断対象外", "判断対象")</f>
        <v>判断対象</v>
      </c>
      <c r="GU23" s="91"/>
      <c r="GV23" s="91" t="str">
        <f t="shared" ref="GV23" si="921">IF(OR(COUNTIF(GV9:GV15,"#N/A")&gt;0, GV22&gt;=1), "判断対象外", "判断対象")</f>
        <v>判断対象</v>
      </c>
      <c r="GW23" s="91"/>
      <c r="GX23" s="91" t="str">
        <f t="shared" ref="GX23" si="922">IF(OR(COUNTIF(GX9:GX15,"#N/A")&gt;0, GX22&gt;=1), "判断対象外", "判断対象")</f>
        <v>判断対象</v>
      </c>
      <c r="GY23" s="91"/>
      <c r="GZ23" s="91" t="str">
        <f t="shared" ref="GZ23" si="923">IF(OR(COUNTIF(GZ9:GZ15,"#N/A")&gt;0, GZ22&gt;=1), "判断対象外", "判断対象")</f>
        <v>判断対象</v>
      </c>
      <c r="HA23" s="91"/>
      <c r="HB23" s="91" t="str">
        <f t="shared" ref="HB23" si="924">IF(OR(COUNTIF(HB9:HB15,"#N/A")&gt;0, HB22&gt;=1), "判断対象外", "判断対象")</f>
        <v>判断対象</v>
      </c>
      <c r="HC23" s="91"/>
      <c r="HD23" s="91" t="str">
        <f t="shared" ref="HD23" si="925">IF(OR(COUNTIF(HD9:HD15,"#N/A")&gt;0, HD22&gt;=1), "判断対象外", "判断対象")</f>
        <v>判断対象</v>
      </c>
      <c r="HE23" s="91"/>
      <c r="HF23" s="91" t="str">
        <f t="shared" ref="HF23" si="926">IF(OR(COUNTIF(HF9:HF15,"#N/A")&gt;0, HF22&gt;=1), "判断対象外", "判断対象")</f>
        <v>判断対象</v>
      </c>
      <c r="HG23" s="91"/>
      <c r="HH23" s="92" t="str">
        <f t="shared" ref="HH23" si="927">IF(OR(COUNTIF(HH9:HH15,"#N/A")&gt;0, HH22&gt;=1), "判断対象外", "判断対象")</f>
        <v>判断対象外</v>
      </c>
    </row>
    <row r="24" spans="1:216" s="3" customFormat="1" ht="33.75" thickBot="1">
      <c r="B24" s="20" t="str">
        <f t="shared" si="722"/>
        <v/>
      </c>
      <c r="F24" s="22"/>
      <c r="G24" s="93" t="s">
        <v>35</v>
      </c>
      <c r="H24" s="116" t="str">
        <f>IF(COUNTIF(I24:HD24,"未達成")&gt;0,"未達成","達成")</f>
        <v>達成</v>
      </c>
      <c r="I24" s="32"/>
      <c r="J24" s="32" t="str">
        <f>IF(J23="判断対象外","--",IF(J23="判断対象",IF(J16&gt;=2,"達成","未達成"),"---"))</f>
        <v>--</v>
      </c>
      <c r="K24" s="32"/>
      <c r="L24" s="32" t="str">
        <f t="shared" ref="L24" si="928">IF(L23="判断対象外","--",IF(L23="判断対象",IF(L16&gt;=2,"達成","未達成"),"---"))</f>
        <v>--</v>
      </c>
      <c r="M24" s="32"/>
      <c r="N24" s="32" t="str">
        <f t="shared" ref="N24" si="929">IF(N23="判断対象外","--",IF(N23="判断対象",IF(N16&gt;=2,"達成","未達成"),"---"))</f>
        <v>--</v>
      </c>
      <c r="O24" s="32"/>
      <c r="P24" s="32" t="str">
        <f t="shared" ref="P24" si="930">IF(P23="判断対象外","--",IF(P23="判断対象",IF(P16&gt;=2,"達成","未達成"),"---"))</f>
        <v>達成</v>
      </c>
      <c r="Q24" s="32"/>
      <c r="R24" s="32" t="str">
        <f t="shared" ref="R24" si="931">IF(R23="判断対象外","--",IF(R23="判断対象",IF(R16&gt;=2,"達成","未達成"),"---"))</f>
        <v>達成</v>
      </c>
      <c r="S24" s="32"/>
      <c r="T24" s="32" t="str">
        <f t="shared" ref="T24" si="932">IF(T23="判断対象外","--",IF(T23="判断対象",IF(T16&gt;=2,"達成","未達成"),"---"))</f>
        <v>達成</v>
      </c>
      <c r="U24" s="32"/>
      <c r="V24" s="32" t="str">
        <f t="shared" ref="V24" si="933">IF(V23="判断対象外","--",IF(V23="判断対象",IF(V16&gt;=2,"達成","未達成"),"---"))</f>
        <v>達成</v>
      </c>
      <c r="W24" s="32"/>
      <c r="X24" s="32" t="str">
        <f t="shared" ref="X24" si="934">IF(X23="判断対象外","--",IF(X23="判断対象",IF(X16&gt;=2,"達成","未達成"),"---"))</f>
        <v>達成</v>
      </c>
      <c r="Y24" s="32"/>
      <c r="Z24" s="32" t="str">
        <f t="shared" ref="Z24" si="935">IF(Z23="判断対象外","--",IF(Z23="判断対象",IF(Z16&gt;=2,"達成","未達成"),"---"))</f>
        <v>達成</v>
      </c>
      <c r="AA24" s="32"/>
      <c r="AB24" s="32" t="str">
        <f t="shared" ref="AB24" si="936">IF(AB23="判断対象外","--",IF(AB23="判断対象",IF(AB16&gt;=2,"達成","未達成"),"---"))</f>
        <v>達成</v>
      </c>
      <c r="AC24" s="32"/>
      <c r="AD24" s="32" t="str">
        <f t="shared" ref="AD24" si="937">IF(AD23="判断対象外","--",IF(AD23="判断対象",IF(AD16&gt;=2,"達成","未達成"),"---"))</f>
        <v>達成</v>
      </c>
      <c r="AE24" s="32"/>
      <c r="AF24" s="32" t="str">
        <f t="shared" ref="AF24" si="938">IF(AF23="判断対象外","--",IF(AF23="判断対象",IF(AF16&gt;=2,"達成","未達成"),"---"))</f>
        <v>--</v>
      </c>
      <c r="AG24" s="32"/>
      <c r="AH24" s="32" t="str">
        <f t="shared" ref="AH24" si="939">IF(AH23="判断対象外","--",IF(AH23="判断対象",IF(AH16&gt;=2,"達成","未達成"),"---"))</f>
        <v>達成</v>
      </c>
      <c r="AI24" s="32"/>
      <c r="AJ24" s="32" t="str">
        <f t="shared" ref="AJ24" si="940">IF(AJ23="判断対象外","--",IF(AJ23="判断対象",IF(AJ16&gt;=2,"達成","未達成"),"---"))</f>
        <v>達成</v>
      </c>
      <c r="AK24" s="32"/>
      <c r="AL24" s="32" t="str">
        <f t="shared" ref="AL24" si="941">IF(AL23="判断対象外","--",IF(AL23="判断対象",IF(AL16&gt;=2,"達成","未達成"),"---"))</f>
        <v>達成</v>
      </c>
      <c r="AM24" s="32"/>
      <c r="AN24" s="32" t="str">
        <f t="shared" ref="AN24" si="942">IF(AN23="判断対象外","--",IF(AN23="判断対象",IF(AN16&gt;=2,"達成","未達成"),"---"))</f>
        <v>達成</v>
      </c>
      <c r="AO24" s="32"/>
      <c r="AP24" s="32" t="str">
        <f t="shared" ref="AP24" si="943">IF(AP23="判断対象外","--",IF(AP23="判断対象",IF(AP16&gt;=2,"達成","未達成"),"---"))</f>
        <v>達成</v>
      </c>
      <c r="AQ24" s="32"/>
      <c r="AR24" s="32" t="str">
        <f t="shared" ref="AR24" si="944">IF(AR23="判断対象外","--",IF(AR23="判断対象",IF(AR16&gt;=2,"達成","未達成"),"---"))</f>
        <v>達成</v>
      </c>
      <c r="AS24" s="32"/>
      <c r="AT24" s="32" t="str">
        <f t="shared" ref="AT24" si="945">IF(AT23="判断対象外","--",IF(AT23="判断対象",IF(AT16&gt;=2,"達成","未達成"),"---"))</f>
        <v>--</v>
      </c>
      <c r="AU24" s="32"/>
      <c r="AV24" s="32" t="str">
        <f t="shared" ref="AV24" si="946">IF(AV23="判断対象外","--",IF(AV23="判断対象",IF(AV16&gt;=2,"達成","未達成"),"---"))</f>
        <v>達成</v>
      </c>
      <c r="AW24" s="32"/>
      <c r="AX24" s="32" t="str">
        <f t="shared" ref="AX24" si="947">IF(AX23="判断対象外","--",IF(AX23="判断対象",IF(AX16&gt;=2,"達成","未達成"),"---"))</f>
        <v>達成</v>
      </c>
      <c r="AY24" s="32"/>
      <c r="AZ24" s="32" t="str">
        <f t="shared" ref="AZ24" si="948">IF(AZ23="判断対象外","--",IF(AZ23="判断対象",IF(AZ16&gt;=2,"達成","未達成"),"---"))</f>
        <v>達成</v>
      </c>
      <c r="BA24" s="32"/>
      <c r="BB24" s="32" t="str">
        <f t="shared" ref="BB24" si="949">IF(BB23="判断対象外","--",IF(BB23="判断対象",IF(BB16&gt;=2,"達成","未達成"),"---"))</f>
        <v>達成</v>
      </c>
      <c r="BC24" s="32"/>
      <c r="BD24" s="32" t="str">
        <f t="shared" ref="BD24" si="950">IF(BD23="判断対象外","--",IF(BD23="判断対象",IF(BD16&gt;=2,"達成","未達成"),"---"))</f>
        <v>達成</v>
      </c>
      <c r="BE24" s="32"/>
      <c r="BF24" s="32" t="str">
        <f t="shared" ref="BF24" si="951">IF(BF23="判断対象外","--",IF(BF23="判断対象",IF(BF16&gt;=2,"達成","未達成"),"---"))</f>
        <v>達成</v>
      </c>
      <c r="BG24" s="32"/>
      <c r="BH24" s="32" t="str">
        <f t="shared" ref="BH24" si="952">IF(BH23="判断対象外","--",IF(BH23="判断対象",IF(BH16&gt;=2,"達成","未達成"),"---"))</f>
        <v>達成</v>
      </c>
      <c r="BI24" s="32"/>
      <c r="BJ24" s="32" t="str">
        <f t="shared" ref="BJ24" si="953">IF(BJ23="判断対象外","--",IF(BJ23="判断対象",IF(BJ16&gt;=2,"達成","未達成"),"---"))</f>
        <v>達成</v>
      </c>
      <c r="BK24" s="32"/>
      <c r="BL24" s="32" t="str">
        <f t="shared" ref="BL24" si="954">IF(BL23="判断対象外","--",IF(BL23="判断対象",IF(BL16&gt;=2,"達成","未達成"),"---"))</f>
        <v>達成</v>
      </c>
      <c r="BM24" s="32"/>
      <c r="BN24" s="32" t="str">
        <f t="shared" ref="BN24" si="955">IF(BN23="判断対象外","--",IF(BN23="判断対象",IF(BN16&gt;=2,"達成","未達成"),"---"))</f>
        <v>達成</v>
      </c>
      <c r="BO24" s="32"/>
      <c r="BP24" s="32" t="str">
        <f t="shared" ref="BP24" si="956">IF(BP23="判断対象外","--",IF(BP23="判断対象",IF(BP16&gt;=2,"達成","未達成"),"---"))</f>
        <v>達成</v>
      </c>
      <c r="BQ24" s="32"/>
      <c r="BR24" s="32" t="str">
        <f t="shared" ref="BR24" si="957">IF(BR23="判断対象外","--",IF(BR23="判断対象",IF(BR16&gt;=2,"達成","未達成"),"---"))</f>
        <v>達成</v>
      </c>
      <c r="BS24" s="32"/>
      <c r="BT24" s="32" t="str">
        <f t="shared" ref="BT24" si="958">IF(BT23="判断対象外","--",IF(BT23="判断対象",IF(BT16&gt;=2,"達成","未達成"),"---"))</f>
        <v>達成</v>
      </c>
      <c r="BU24" s="32"/>
      <c r="BV24" s="32" t="str">
        <f t="shared" ref="BV24" si="959">IF(BV23="判断対象外","--",IF(BV23="判断対象",IF(BV16&gt;=2,"達成","未達成"),"---"))</f>
        <v>達成</v>
      </c>
      <c r="BW24" s="32"/>
      <c r="BX24" s="32" t="str">
        <f t="shared" ref="BX24" si="960">IF(BX23="判断対象外","--",IF(BX23="判断対象",IF(BX16&gt;=2,"達成","未達成"),"---"))</f>
        <v>達成</v>
      </c>
      <c r="BY24" s="32"/>
      <c r="BZ24" s="32" t="str">
        <f t="shared" ref="BZ24" si="961">IF(BZ23="判断対象外","--",IF(BZ23="判断対象",IF(BZ16&gt;=2,"達成","未達成"),"---"))</f>
        <v>達成</v>
      </c>
      <c r="CA24" s="32"/>
      <c r="CB24" s="32" t="str">
        <f t="shared" ref="CB24" si="962">IF(CB23="判断対象外","--",IF(CB23="判断対象",IF(CB16&gt;=2,"達成","未達成"),"---"))</f>
        <v>達成</v>
      </c>
      <c r="CC24" s="32"/>
      <c r="CD24" s="32" t="str">
        <f t="shared" ref="CD24" si="963">IF(CD23="判断対象外","--",IF(CD23="判断対象",IF(CD16&gt;=2,"達成","未達成"),"---"))</f>
        <v>達成</v>
      </c>
      <c r="CE24" s="32"/>
      <c r="CF24" s="32" t="str">
        <f t="shared" ref="CF24" si="964">IF(CF23="判断対象外","--",IF(CF23="判断対象",IF(CF16&gt;=2,"達成","未達成"),"---"))</f>
        <v>達成</v>
      </c>
      <c r="CG24" s="32"/>
      <c r="CH24" s="32" t="str">
        <f t="shared" ref="CH24" si="965">IF(CH23="判断対象外","--",IF(CH23="判断対象",IF(CH16&gt;=2,"達成","未達成"),"---"))</f>
        <v>--</v>
      </c>
      <c r="CI24" s="32"/>
      <c r="CJ24" s="32" t="str">
        <f t="shared" ref="CJ24" si="966">IF(CJ23="判断対象外","--",IF(CJ23="判断対象",IF(CJ16&gt;=2,"達成","未達成"),"---"))</f>
        <v>達成</v>
      </c>
      <c r="CK24" s="32"/>
      <c r="CL24" s="32" t="str">
        <f t="shared" ref="CL24" si="967">IF(CL23="判断対象外","--",IF(CL23="判断対象",IF(CL16&gt;=2,"達成","未達成"),"---"))</f>
        <v>達成</v>
      </c>
      <c r="CM24" s="32"/>
      <c r="CN24" s="32" t="str">
        <f t="shared" ref="CN24" si="968">IF(CN23="判断対象外","--",IF(CN23="判断対象",IF(CN16&gt;=2,"達成","未達成"),"---"))</f>
        <v>達成</v>
      </c>
      <c r="CO24" s="32"/>
      <c r="CP24" s="32" t="str">
        <f t="shared" ref="CP24" si="969">IF(CP23="判断対象外","--",IF(CP23="判断対象",IF(CP16&gt;=2,"達成","未達成"),"---"))</f>
        <v>達成</v>
      </c>
      <c r="CQ24" s="32"/>
      <c r="CR24" s="32" t="str">
        <f t="shared" ref="CR24" si="970">IF(CR23="判断対象外","--",IF(CR23="判断対象",IF(CR16&gt;=2,"達成","未達成"),"---"))</f>
        <v>達成</v>
      </c>
      <c r="CS24" s="32"/>
      <c r="CT24" s="32" t="str">
        <f t="shared" ref="CT24" si="971">IF(CT23="判断対象外","--",IF(CT23="判断対象",IF(CT16&gt;=2,"達成","未達成"),"---"))</f>
        <v>達成</v>
      </c>
      <c r="CU24" s="32"/>
      <c r="CV24" s="32" t="str">
        <f t="shared" ref="CV24" si="972">IF(CV23="判断対象外","--",IF(CV23="判断対象",IF(CV16&gt;=2,"達成","未達成"),"---"))</f>
        <v>達成</v>
      </c>
      <c r="CW24" s="32"/>
      <c r="CX24" s="32" t="str">
        <f t="shared" ref="CX24" si="973">IF(CX23="判断対象外","--",IF(CX23="判断対象",IF(CX16&gt;=2,"達成","未達成"),"---"))</f>
        <v>達成</v>
      </c>
      <c r="CY24" s="32"/>
      <c r="CZ24" s="32" t="str">
        <f t="shared" ref="CZ24" si="974">IF(CZ23="判断対象外","--",IF(CZ23="判断対象",IF(CZ16&gt;=2,"達成","未達成"),"---"))</f>
        <v>達成</v>
      </c>
      <c r="DA24" s="32"/>
      <c r="DB24" s="32" t="str">
        <f t="shared" ref="DB24" si="975">IF(DB23="判断対象外","--",IF(DB23="判断対象",IF(DB16&gt;=2,"達成","未達成"),"---"))</f>
        <v>達成</v>
      </c>
      <c r="DC24" s="32"/>
      <c r="DD24" s="32" t="str">
        <f t="shared" ref="DD24" si="976">IF(DD23="判断対象外","--",IF(DD23="判断対象",IF(DD16&gt;=2,"達成","未達成"),"---"))</f>
        <v>達成</v>
      </c>
      <c r="DE24" s="32"/>
      <c r="DF24" s="32" t="str">
        <f t="shared" ref="DF24" si="977">IF(DF23="判断対象外","--",IF(DF23="判断対象",IF(DF16&gt;=2,"達成","未達成"),"---"))</f>
        <v>達成</v>
      </c>
      <c r="DG24" s="32"/>
      <c r="DH24" s="32" t="str">
        <f t="shared" ref="DH24" si="978">IF(DH23="判断対象外","--",IF(DH23="判断対象",IF(DH16&gt;=2,"達成","未達成"),"---"))</f>
        <v>達成</v>
      </c>
      <c r="DI24" s="32"/>
      <c r="DJ24" s="32" t="str">
        <f t="shared" ref="DJ24" si="979">IF(DJ23="判断対象外","--",IF(DJ23="判断対象",IF(DJ16&gt;=2,"達成","未達成"),"---"))</f>
        <v>達成</v>
      </c>
      <c r="DK24" s="32"/>
      <c r="DL24" s="32" t="str">
        <f t="shared" ref="DL24" si="980">IF(DL23="判断対象外","--",IF(DL23="判断対象",IF(DL16&gt;=2,"達成","未達成"),"---"))</f>
        <v>達成</v>
      </c>
      <c r="DM24" s="32"/>
      <c r="DN24" s="32" t="str">
        <f t="shared" ref="DN24" si="981">IF(DN23="判断対象外","--",IF(DN23="判断対象",IF(DN16&gt;=2,"達成","未達成"),"---"))</f>
        <v>達成</v>
      </c>
      <c r="DO24" s="32"/>
      <c r="DP24" s="32" t="str">
        <f t="shared" ref="DP24" si="982">IF(DP23="判断対象外","--",IF(DP23="判断対象",IF(DP16&gt;=2,"達成","未達成"),"---"))</f>
        <v>達成</v>
      </c>
      <c r="DQ24" s="32"/>
      <c r="DR24" s="32" t="str">
        <f t="shared" ref="DR24" si="983">IF(DR23="判断対象外","--",IF(DR23="判断対象",IF(DR16&gt;=2,"達成","未達成"),"---"))</f>
        <v>達成</v>
      </c>
      <c r="DS24" s="32"/>
      <c r="DT24" s="32" t="str">
        <f t="shared" ref="DT24" si="984">IF(DT23="判断対象外","--",IF(DT23="判断対象",IF(DT16&gt;=2,"達成","未達成"),"---"))</f>
        <v>達成</v>
      </c>
      <c r="DU24" s="32"/>
      <c r="DV24" s="32" t="str">
        <f t="shared" ref="DV24" si="985">IF(DV23="判断対象外","--",IF(DV23="判断対象",IF(DV16&gt;=2,"達成","未達成"),"---"))</f>
        <v>達成</v>
      </c>
      <c r="DW24" s="32"/>
      <c r="DX24" s="32" t="str">
        <f t="shared" ref="DX24" si="986">IF(DX23="判断対象外","--",IF(DX23="判断対象",IF(DX16&gt;=2,"達成","未達成"),"---"))</f>
        <v>達成</v>
      </c>
      <c r="DY24" s="32"/>
      <c r="DZ24" s="32" t="str">
        <f t="shared" ref="DZ24" si="987">IF(DZ23="判断対象外","--",IF(DZ23="判断対象",IF(DZ16&gt;=2,"達成","未達成"),"---"))</f>
        <v>達成</v>
      </c>
      <c r="EA24" s="32"/>
      <c r="EB24" s="32" t="str">
        <f t="shared" ref="EB24" si="988">IF(EB23="判断対象外","--",IF(EB23="判断対象",IF(EB16&gt;=2,"達成","未達成"),"---"))</f>
        <v>達成</v>
      </c>
      <c r="EC24" s="32"/>
      <c r="ED24" s="32" t="str">
        <f t="shared" ref="ED24" si="989">IF(ED23="判断対象外","--",IF(ED23="判断対象",IF(ED16&gt;=2,"達成","未達成"),"---"))</f>
        <v>達成</v>
      </c>
      <c r="EE24" s="32"/>
      <c r="EF24" s="32" t="str">
        <f t="shared" ref="EF24" si="990">IF(EF23="判断対象外","--",IF(EF23="判断対象",IF(EF16&gt;=2,"達成","未達成"),"---"))</f>
        <v>達成</v>
      </c>
      <c r="EG24" s="32"/>
      <c r="EH24" s="32" t="str">
        <f t="shared" ref="EH24" si="991">IF(EH23="判断対象外","--",IF(EH23="判断対象",IF(EH16&gt;=2,"達成","未達成"),"---"))</f>
        <v>達成</v>
      </c>
      <c r="EI24" s="32"/>
      <c r="EJ24" s="32" t="str">
        <f t="shared" ref="EJ24" si="992">IF(EJ23="判断対象外","--",IF(EJ23="判断対象",IF(EJ16&gt;=2,"達成","未達成"),"---"))</f>
        <v>達成</v>
      </c>
      <c r="EK24" s="32"/>
      <c r="EL24" s="32" t="str">
        <f t="shared" ref="EL24" si="993">IF(EL23="判断対象外","--",IF(EL23="判断対象",IF(EL16&gt;=2,"達成","未達成"),"---"))</f>
        <v>達成</v>
      </c>
      <c r="EM24" s="32"/>
      <c r="EN24" s="32" t="str">
        <f t="shared" ref="EN24" si="994">IF(EN23="判断対象外","--",IF(EN23="判断対象",IF(EN16&gt;=2,"達成","未達成"),"---"))</f>
        <v>達成</v>
      </c>
      <c r="EO24" s="32"/>
      <c r="EP24" s="32" t="str">
        <f t="shared" ref="EP24" si="995">IF(EP23="判断対象外","--",IF(EP23="判断対象",IF(EP16&gt;=2,"達成","未達成"),"---"))</f>
        <v>達成</v>
      </c>
      <c r="EQ24" s="32"/>
      <c r="ER24" s="32" t="str">
        <f t="shared" ref="ER24" si="996">IF(ER23="判断対象外","--",IF(ER23="判断対象",IF(ER16&gt;=2,"達成","未達成"),"---"))</f>
        <v>達成</v>
      </c>
      <c r="ES24" s="32"/>
      <c r="ET24" s="32" t="str">
        <f t="shared" ref="ET24" si="997">IF(ET23="判断対象外","--",IF(ET23="判断対象",IF(ET16&gt;=2,"達成","未達成"),"---"))</f>
        <v>--</v>
      </c>
      <c r="EU24" s="32"/>
      <c r="EV24" s="32" t="str">
        <f t="shared" ref="EV24" si="998">IF(EV23="判断対象外","--",IF(EV23="判断対象",IF(EV16&gt;=2,"達成","未達成"),"---"))</f>
        <v>--</v>
      </c>
      <c r="EW24" s="32"/>
      <c r="EX24" s="32" t="str">
        <f t="shared" ref="EX24" si="999">IF(EX23="判断対象外","--",IF(EX23="判断対象",IF(EX16&gt;=2,"達成","未達成"),"---"))</f>
        <v>達成</v>
      </c>
      <c r="EY24" s="32"/>
      <c r="EZ24" s="32" t="str">
        <f t="shared" ref="EZ24" si="1000">IF(EZ23="判断対象外","--",IF(EZ23="判断対象",IF(EZ16&gt;=2,"達成","未達成"),"---"))</f>
        <v>達成</v>
      </c>
      <c r="FA24" s="32"/>
      <c r="FB24" s="32" t="str">
        <f t="shared" ref="FB24" si="1001">IF(FB23="判断対象外","--",IF(FB23="判断対象",IF(FB16&gt;=2,"達成","未達成"),"---"))</f>
        <v>達成</v>
      </c>
      <c r="FC24" s="32"/>
      <c r="FD24" s="32" t="str">
        <f t="shared" ref="FD24" si="1002">IF(FD23="判断対象外","--",IF(FD23="判断対象",IF(FD16&gt;=2,"達成","未達成"),"---"))</f>
        <v>達成</v>
      </c>
      <c r="FE24" s="32"/>
      <c r="FF24" s="32" t="str">
        <f t="shared" ref="FF24" si="1003">IF(FF23="判断対象外","--",IF(FF23="判断対象",IF(FF16&gt;=2,"達成","未達成"),"---"))</f>
        <v>達成</v>
      </c>
      <c r="FG24" s="32"/>
      <c r="FH24" s="32" t="str">
        <f t="shared" ref="FH24" si="1004">IF(FH23="判断対象外","--",IF(FH23="判断対象",IF(FH16&gt;=2,"達成","未達成"),"---"))</f>
        <v>達成</v>
      </c>
      <c r="FI24" s="32"/>
      <c r="FJ24" s="32" t="str">
        <f t="shared" ref="FJ24" si="1005">IF(FJ23="判断対象外","--",IF(FJ23="判断対象",IF(FJ16&gt;=2,"達成","未達成"),"---"))</f>
        <v>達成</v>
      </c>
      <c r="FK24" s="32"/>
      <c r="FL24" s="32" t="str">
        <f t="shared" ref="FL24" si="1006">IF(FL23="判断対象外","--",IF(FL23="判断対象",IF(FL16&gt;=2,"達成","未達成"),"---"))</f>
        <v>達成</v>
      </c>
      <c r="FM24" s="32"/>
      <c r="FN24" s="32" t="str">
        <f t="shared" ref="FN24" si="1007">IF(FN23="判断対象外","--",IF(FN23="判断対象",IF(FN16&gt;=2,"達成","未達成"),"---"))</f>
        <v>達成</v>
      </c>
      <c r="FO24" s="32"/>
      <c r="FP24" s="32" t="str">
        <f t="shared" ref="FP24" si="1008">IF(FP23="判断対象外","--",IF(FP23="判断対象",IF(FP16&gt;=2,"達成","未達成"),"---"))</f>
        <v>達成</v>
      </c>
      <c r="FQ24" s="32"/>
      <c r="FR24" s="32" t="str">
        <f t="shared" ref="FR24" si="1009">IF(FR23="判断対象外","--",IF(FR23="判断対象",IF(FR16&gt;=2,"達成","未達成"),"---"))</f>
        <v>達成</v>
      </c>
      <c r="FS24" s="32"/>
      <c r="FT24" s="32" t="str">
        <f t="shared" ref="FT24" si="1010">IF(FT23="判断対象外","--",IF(FT23="判断対象",IF(FT16&gt;=2,"達成","未達成"),"---"))</f>
        <v>達成</v>
      </c>
      <c r="FU24" s="32"/>
      <c r="FV24" s="32" t="str">
        <f t="shared" ref="FV24" si="1011">IF(FV23="判断対象外","--",IF(FV23="判断対象",IF(FV16&gt;=2,"達成","未達成"),"---"))</f>
        <v>達成</v>
      </c>
      <c r="FW24" s="32"/>
      <c r="FX24" s="32" t="str">
        <f t="shared" ref="FX24" si="1012">IF(FX23="判断対象外","--",IF(FX23="判断対象",IF(FX16&gt;=2,"達成","未達成"),"---"))</f>
        <v>達成</v>
      </c>
      <c r="FY24" s="32"/>
      <c r="FZ24" s="32" t="str">
        <f t="shared" ref="FZ24" si="1013">IF(FZ23="判断対象外","--",IF(FZ23="判断対象",IF(FZ16&gt;=2,"達成","未達成"),"---"))</f>
        <v>達成</v>
      </c>
      <c r="GA24" s="32"/>
      <c r="GB24" s="32" t="str">
        <f t="shared" ref="GB24" si="1014">IF(GB23="判断対象外","--",IF(GB23="判断対象",IF(GB16&gt;=2,"達成","未達成"),"---"))</f>
        <v>達成</v>
      </c>
      <c r="GC24" s="32"/>
      <c r="GD24" s="32" t="str">
        <f t="shared" ref="GD24" si="1015">IF(GD23="判断対象外","--",IF(GD23="判断対象",IF(GD16&gt;=2,"達成","未達成"),"---"))</f>
        <v>達成</v>
      </c>
      <c r="GE24" s="32"/>
      <c r="GF24" s="32" t="str">
        <f t="shared" ref="GF24" si="1016">IF(GF23="判断対象外","--",IF(GF23="判断対象",IF(GF16&gt;=2,"達成","未達成"),"---"))</f>
        <v>達成</v>
      </c>
      <c r="GG24" s="32"/>
      <c r="GH24" s="32" t="str">
        <f t="shared" ref="GH24" si="1017">IF(GH23="判断対象外","--",IF(GH23="判断対象",IF(GH16&gt;=2,"達成","未達成"),"---"))</f>
        <v>--</v>
      </c>
      <c r="GI24" s="32"/>
      <c r="GJ24" s="32" t="str">
        <f t="shared" ref="GJ24" si="1018">IF(GJ23="判断対象外","--",IF(GJ23="判断対象",IF(GJ16&gt;=2,"達成","未達成"),"---"))</f>
        <v>--</v>
      </c>
      <c r="GK24" s="32"/>
      <c r="GL24" s="32" t="str">
        <f t="shared" ref="GL24" si="1019">IF(GL23="判断対象外","--",IF(GL23="判断対象",IF(GL16&gt;=2,"達成","未達成"),"---"))</f>
        <v>達成</v>
      </c>
      <c r="GM24" s="32"/>
      <c r="GN24" s="32" t="str">
        <f t="shared" ref="GN24" si="1020">IF(GN23="判断対象外","--",IF(GN23="判断対象",IF(GN16&gt;=2,"達成","未達成"),"---"))</f>
        <v>達成</v>
      </c>
      <c r="GO24" s="32"/>
      <c r="GP24" s="32" t="str">
        <f t="shared" ref="GP24" si="1021">IF(GP23="判断対象外","--",IF(GP23="判断対象",IF(GP16&gt;=2,"達成","未達成"),"---"))</f>
        <v>達成</v>
      </c>
      <c r="GQ24" s="32"/>
      <c r="GR24" s="32" t="str">
        <f t="shared" ref="GR24" si="1022">IF(GR23="判断対象外","--",IF(GR23="判断対象",IF(GR16&gt;=2,"達成","未達成"),"---"))</f>
        <v>達成</v>
      </c>
      <c r="GS24" s="32"/>
      <c r="GT24" s="32" t="str">
        <f t="shared" ref="GT24" si="1023">IF(GT23="判断対象外","--",IF(GT23="判断対象",IF(GT16&gt;=2,"達成","未達成"),"---"))</f>
        <v>達成</v>
      </c>
      <c r="GU24" s="32"/>
      <c r="GV24" s="32" t="str">
        <f t="shared" ref="GV24" si="1024">IF(GV23="判断対象外","--",IF(GV23="判断対象",IF(GV16&gt;=2,"達成","未達成"),"---"))</f>
        <v>達成</v>
      </c>
      <c r="GW24" s="32"/>
      <c r="GX24" s="32" t="str">
        <f t="shared" ref="GX24" si="1025">IF(GX23="判断対象外","--",IF(GX23="判断対象",IF(GX16&gt;=2,"達成","未達成"),"---"))</f>
        <v>達成</v>
      </c>
      <c r="GY24" s="32"/>
      <c r="GZ24" s="32" t="str">
        <f t="shared" ref="GZ24" si="1026">IF(GZ23="判断対象外","--",IF(GZ23="判断対象",IF(GZ16&gt;=2,"達成","未達成"),"---"))</f>
        <v>達成</v>
      </c>
      <c r="HA24" s="32"/>
      <c r="HB24" s="32" t="str">
        <f t="shared" ref="HB24" si="1027">IF(HB23="判断対象外","--",IF(HB23="判断対象",IF(HB16&gt;=2,"達成","未達成"),"---"))</f>
        <v>達成</v>
      </c>
      <c r="HC24" s="32"/>
      <c r="HD24" s="32" t="str">
        <f t="shared" ref="HD24" si="1028">IF(HD23="判断対象外","--",IF(HD23="判断対象",IF(HD16&gt;=2,"達成","未達成"),"---"))</f>
        <v>達成</v>
      </c>
      <c r="HE24" s="32"/>
      <c r="HF24" s="32" t="str">
        <f t="shared" ref="HF24" si="1029">IF(HF23="判断対象外","--",IF(HF23="判断対象",IF(HF16&gt;=2,"達成","未達成"),"---"))</f>
        <v>達成</v>
      </c>
      <c r="HG24" s="32"/>
      <c r="HH24" s="18" t="str">
        <f t="shared" ref="HH24" si="1030">IF(HH23="判断対象外","--",IF(HH23="判断対象",IF(HH16&gt;=2,"達成","未達成"),"---"))</f>
        <v>--</v>
      </c>
    </row>
    <row r="25" spans="1:216" s="3" customFormat="1">
      <c r="B25" s="20" t="str">
        <f t="shared" si="722"/>
        <v/>
      </c>
      <c r="F25" s="22"/>
    </row>
    <row r="26" spans="1:216" s="3" customFormat="1">
      <c r="B26" s="20" t="str">
        <f t="shared" si="722"/>
        <v/>
      </c>
      <c r="F26" s="22"/>
    </row>
    <row r="27" spans="1:216" s="3" customFormat="1">
      <c r="B27" s="20" t="str">
        <f t="shared" si="722"/>
        <v/>
      </c>
      <c r="F27" s="22"/>
    </row>
    <row r="28" spans="1:216" s="61" customFormat="1" ht="63" customHeight="1">
      <c r="A28" s="91"/>
      <c r="B28" s="172"/>
      <c r="C28" s="172"/>
      <c r="D28" s="91"/>
      <c r="F28" s="96"/>
    </row>
    <row r="29" spans="1:216" s="3" customFormat="1">
      <c r="A29" s="30"/>
      <c r="B29" s="64"/>
      <c r="C29" s="64"/>
      <c r="D29" s="85"/>
      <c r="F29" s="22"/>
    </row>
    <row r="30" spans="1:216" s="3" customFormat="1">
      <c r="A30" s="30"/>
      <c r="B30" s="64"/>
      <c r="C30" s="64"/>
      <c r="D30" s="85"/>
      <c r="F30" s="22"/>
    </row>
    <row r="31" spans="1:216" s="3" customFormat="1">
      <c r="A31" s="30"/>
      <c r="B31" s="64"/>
      <c r="C31" s="64"/>
      <c r="D31" s="85"/>
      <c r="F31" s="22"/>
    </row>
    <row r="32" spans="1:216" s="3" customFormat="1">
      <c r="A32" s="30"/>
      <c r="B32" s="64"/>
      <c r="C32" s="64"/>
      <c r="D32" s="85"/>
      <c r="F32" s="22"/>
    </row>
    <row r="33" spans="1:6" s="3" customFormat="1">
      <c r="A33" s="30"/>
      <c r="B33" s="64"/>
      <c r="C33" s="64"/>
      <c r="D33" s="85"/>
      <c r="F33" s="22"/>
    </row>
    <row r="34" spans="1:6" s="3" customFormat="1">
      <c r="A34" s="30"/>
      <c r="B34" s="64"/>
      <c r="C34" s="64"/>
      <c r="D34" s="85"/>
      <c r="F34" s="22"/>
    </row>
    <row r="35" spans="1:6" s="3" customFormat="1">
      <c r="A35" s="30"/>
      <c r="B35" s="64"/>
      <c r="C35" s="64"/>
      <c r="D35" s="85"/>
      <c r="F35" s="22"/>
    </row>
    <row r="36" spans="1:6" s="3" customFormat="1">
      <c r="A36" s="30"/>
      <c r="B36" s="64"/>
      <c r="C36" s="64"/>
      <c r="D36" s="85"/>
      <c r="F36" s="22"/>
    </row>
    <row r="37" spans="1:6" s="3" customFormat="1">
      <c r="A37" s="30"/>
      <c r="B37" s="64"/>
      <c r="C37" s="64"/>
      <c r="D37" s="85"/>
      <c r="F37" s="22"/>
    </row>
    <row r="38" spans="1:6" s="3" customFormat="1">
      <c r="A38" s="30"/>
      <c r="B38" s="64"/>
      <c r="C38" s="64"/>
      <c r="D38" s="85"/>
      <c r="F38" s="22"/>
    </row>
    <row r="39" spans="1:6" s="3" customFormat="1">
      <c r="A39" s="30"/>
      <c r="B39" s="64"/>
      <c r="C39" s="64"/>
      <c r="D39" s="85"/>
      <c r="F39" s="22"/>
    </row>
    <row r="40" spans="1:6" s="3" customFormat="1">
      <c r="A40" s="30"/>
      <c r="B40" s="64"/>
      <c r="C40" s="64"/>
      <c r="D40" s="85"/>
      <c r="F40" s="22"/>
    </row>
    <row r="41" spans="1:6" s="3" customFormat="1">
      <c r="A41" s="30"/>
      <c r="B41" s="64"/>
      <c r="C41" s="64"/>
      <c r="D41" s="85"/>
      <c r="F41" s="22"/>
    </row>
    <row r="42" spans="1:6" s="3" customFormat="1">
      <c r="A42" s="30"/>
      <c r="B42" s="64"/>
      <c r="C42" s="64"/>
      <c r="D42" s="85"/>
      <c r="F42" s="22"/>
    </row>
    <row r="43" spans="1:6" s="3" customFormat="1">
      <c r="A43" s="30"/>
      <c r="B43" s="64"/>
      <c r="C43" s="64"/>
      <c r="D43" s="85"/>
      <c r="F43" s="22"/>
    </row>
    <row r="44" spans="1:6" s="3" customFormat="1">
      <c r="A44" s="30"/>
      <c r="B44" s="64"/>
      <c r="C44" s="64"/>
      <c r="D44" s="85"/>
      <c r="F44" s="22"/>
    </row>
    <row r="45" spans="1:6" s="3" customFormat="1">
      <c r="A45" s="30"/>
      <c r="B45" s="64"/>
      <c r="C45" s="64"/>
      <c r="D45" s="85"/>
      <c r="F45" s="22"/>
    </row>
    <row r="46" spans="1:6" s="3" customFormat="1">
      <c r="A46" s="30"/>
      <c r="B46" s="64"/>
      <c r="C46" s="64"/>
      <c r="D46" s="85"/>
      <c r="F46" s="22"/>
    </row>
    <row r="47" spans="1:6" s="3" customFormat="1">
      <c r="A47" s="30"/>
      <c r="B47" s="64"/>
      <c r="C47" s="64"/>
      <c r="D47" s="85"/>
      <c r="F47" s="22"/>
    </row>
    <row r="48" spans="1:6" s="3" customFormat="1">
      <c r="A48" s="30"/>
      <c r="B48" s="64"/>
      <c r="C48" s="64"/>
      <c r="D48" s="85"/>
      <c r="F48" s="22"/>
    </row>
    <row r="49" spans="1:11" s="3" customFormat="1">
      <c r="A49" s="30"/>
      <c r="B49" s="64"/>
      <c r="C49" s="64"/>
      <c r="D49" s="85"/>
      <c r="F49" s="22"/>
    </row>
    <row r="50" spans="1:11" s="3" customFormat="1">
      <c r="A50" s="30"/>
      <c r="B50" s="64"/>
      <c r="C50" s="64"/>
      <c r="D50" s="85"/>
      <c r="F50" s="22"/>
    </row>
    <row r="51" spans="1:11" s="3" customFormat="1">
      <c r="A51" s="30"/>
      <c r="B51" s="64"/>
      <c r="C51" s="64"/>
      <c r="D51" s="85"/>
      <c r="F51" s="22"/>
    </row>
    <row r="52" spans="1:11" s="3" customFormat="1">
      <c r="A52" s="30"/>
      <c r="B52" s="64"/>
      <c r="C52" s="64"/>
      <c r="D52" s="85"/>
      <c r="F52" s="22"/>
    </row>
    <row r="53" spans="1:11" s="3" customFormat="1">
      <c r="A53" s="30"/>
      <c r="B53" s="64"/>
      <c r="C53" s="64"/>
      <c r="D53" s="85"/>
      <c r="F53" s="22"/>
    </row>
    <row r="54" spans="1:11" s="3" customFormat="1">
      <c r="A54" s="30"/>
      <c r="B54" s="64"/>
      <c r="C54" s="64"/>
      <c r="D54" s="85"/>
      <c r="F54" s="22"/>
    </row>
    <row r="55" spans="1:11" s="3" customFormat="1">
      <c r="A55" s="30"/>
      <c r="B55" s="64"/>
      <c r="C55" s="64"/>
      <c r="D55" s="85"/>
      <c r="F55" s="22"/>
    </row>
    <row r="56" spans="1:11" s="3" customFormat="1">
      <c r="A56" s="30"/>
      <c r="B56" s="64"/>
      <c r="C56" s="64"/>
      <c r="D56" s="85"/>
      <c r="F56" s="22"/>
    </row>
    <row r="57" spans="1:11" s="3" customFormat="1">
      <c r="A57" s="30"/>
      <c r="B57" s="64"/>
      <c r="C57" s="64"/>
      <c r="D57" s="85"/>
      <c r="F57" s="22"/>
    </row>
    <row r="58" spans="1:11" s="3" customFormat="1">
      <c r="A58" s="30"/>
      <c r="B58" s="64"/>
      <c r="C58" s="64"/>
      <c r="D58" s="85"/>
      <c r="F58" s="22"/>
    </row>
    <row r="59" spans="1:11" s="3" customFormat="1">
      <c r="A59" s="30"/>
      <c r="B59" s="64"/>
      <c r="C59" s="64"/>
      <c r="D59" s="85"/>
      <c r="F59" s="22"/>
    </row>
    <row r="60" spans="1:11" s="3" customFormat="1">
      <c r="A60" s="30"/>
      <c r="B60" s="64"/>
      <c r="C60" s="64"/>
      <c r="D60" s="85"/>
      <c r="F60" s="22"/>
    </row>
    <row r="61" spans="1:11" s="3" customFormat="1">
      <c r="A61" s="30"/>
      <c r="B61" s="64"/>
      <c r="C61" s="64"/>
      <c r="D61" s="85"/>
      <c r="F61" s="22"/>
    </row>
    <row r="62" spans="1:11" s="3" customFormat="1">
      <c r="A62" s="30"/>
      <c r="B62" s="64"/>
      <c r="C62" s="64"/>
      <c r="D62" s="85"/>
      <c r="F62" s="22"/>
    </row>
    <row r="63" spans="1:11" s="3" customFormat="1">
      <c r="A63" s="30"/>
      <c r="B63" s="64"/>
      <c r="C63" s="64"/>
      <c r="D63" s="85"/>
      <c r="F63" s="22"/>
    </row>
    <row r="64" spans="1:11">
      <c r="A64" s="30"/>
      <c r="B64" s="64"/>
      <c r="C64" s="64"/>
      <c r="D64" s="85"/>
      <c r="G64" s="3"/>
      <c r="H64" s="3"/>
      <c r="J64" s="21"/>
      <c r="K64" s="21"/>
    </row>
    <row r="65" spans="1:11">
      <c r="A65" s="30"/>
      <c r="B65" s="64"/>
      <c r="C65" s="64"/>
      <c r="D65" s="85"/>
      <c r="G65" s="3"/>
      <c r="H65" s="3"/>
      <c r="J65" s="21"/>
      <c r="K65" s="21"/>
    </row>
    <row r="66" spans="1:11">
      <c r="A66" s="30"/>
      <c r="B66" s="64"/>
      <c r="C66" s="64"/>
      <c r="D66" s="85"/>
      <c r="G66" s="3"/>
      <c r="H66" s="3"/>
      <c r="J66" s="21"/>
      <c r="K66" s="21"/>
    </row>
    <row r="67" spans="1:11">
      <c r="A67" s="30"/>
      <c r="B67" s="64"/>
      <c r="C67" s="64"/>
      <c r="D67" s="85"/>
      <c r="G67" s="3"/>
      <c r="H67" s="3"/>
      <c r="J67" s="21"/>
      <c r="K67" s="21"/>
    </row>
    <row r="68" spans="1:11">
      <c r="A68" s="30"/>
      <c r="B68" s="64"/>
      <c r="C68" s="64"/>
      <c r="D68" s="85"/>
      <c r="G68" s="3"/>
      <c r="H68" s="3"/>
      <c r="J68" s="21"/>
      <c r="K68" s="21"/>
    </row>
    <row r="69" spans="1:11">
      <c r="A69" s="30"/>
      <c r="B69" s="64"/>
      <c r="C69" s="64"/>
      <c r="D69" s="85"/>
      <c r="G69" s="3"/>
      <c r="H69" s="3"/>
      <c r="J69" s="21"/>
      <c r="K69" s="21"/>
    </row>
    <row r="70" spans="1:11">
      <c r="A70" s="30"/>
      <c r="B70" s="64"/>
      <c r="C70" s="64"/>
      <c r="D70" s="85"/>
      <c r="G70" s="3"/>
      <c r="H70" s="3"/>
      <c r="J70" s="21"/>
      <c r="K70" s="21"/>
    </row>
    <row r="71" spans="1:11">
      <c r="A71" s="30"/>
      <c r="B71" s="64"/>
      <c r="C71" s="64"/>
      <c r="D71" s="85"/>
      <c r="G71" s="3"/>
      <c r="H71" s="3"/>
      <c r="J71" s="21"/>
      <c r="K71" s="21"/>
    </row>
    <row r="72" spans="1:11">
      <c r="A72" s="30"/>
      <c r="B72" s="64"/>
      <c r="C72" s="64"/>
      <c r="D72" s="85"/>
      <c r="G72" s="3"/>
      <c r="H72" s="3"/>
      <c r="J72" s="21"/>
      <c r="K72" s="21"/>
    </row>
    <row r="73" spans="1:11">
      <c r="A73" s="30"/>
      <c r="B73" s="64"/>
      <c r="C73" s="64"/>
      <c r="D73" s="85"/>
      <c r="G73" s="3"/>
      <c r="H73" s="3"/>
      <c r="J73" s="21"/>
      <c r="K73" s="21"/>
    </row>
    <row r="74" spans="1:11">
      <c r="A74" s="30"/>
      <c r="B74" s="64"/>
      <c r="C74" s="64"/>
      <c r="D74" s="85"/>
      <c r="G74" s="3"/>
      <c r="H74" s="3"/>
      <c r="J74" s="21"/>
      <c r="K74" s="21"/>
    </row>
    <row r="75" spans="1:11">
      <c r="A75" s="30"/>
      <c r="B75" s="64"/>
      <c r="C75" s="64"/>
      <c r="D75" s="85"/>
      <c r="G75" s="3"/>
      <c r="H75" s="3"/>
      <c r="J75" s="21"/>
      <c r="K75" s="21"/>
    </row>
    <row r="76" spans="1:11">
      <c r="A76" s="30"/>
      <c r="B76" s="64"/>
      <c r="C76" s="64"/>
      <c r="D76" s="85"/>
      <c r="G76" s="3"/>
      <c r="H76" s="3"/>
      <c r="J76" s="21"/>
      <c r="K76" s="21"/>
    </row>
    <row r="77" spans="1:11">
      <c r="A77" s="30"/>
      <c r="B77" s="64"/>
      <c r="C77" s="64"/>
      <c r="D77" s="85"/>
      <c r="G77" s="3"/>
      <c r="H77" s="3"/>
      <c r="J77" s="21"/>
      <c r="K77" s="21"/>
    </row>
    <row r="78" spans="1:11">
      <c r="A78" s="30"/>
      <c r="B78" s="64"/>
      <c r="C78" s="64"/>
      <c r="D78" s="85"/>
      <c r="G78" s="3"/>
      <c r="H78" s="3"/>
      <c r="J78" s="21"/>
      <c r="K78" s="21"/>
    </row>
    <row r="79" spans="1:11">
      <c r="A79" s="30"/>
      <c r="B79" s="64"/>
      <c r="C79" s="64"/>
      <c r="D79" s="85"/>
      <c r="G79" s="3"/>
      <c r="H79" s="3"/>
      <c r="J79" s="21"/>
      <c r="K79" s="21"/>
    </row>
    <row r="80" spans="1:11">
      <c r="A80" s="30"/>
      <c r="B80" s="64"/>
      <c r="C80" s="64"/>
      <c r="D80" s="85"/>
      <c r="G80" s="3"/>
      <c r="H80" s="3"/>
      <c r="J80" s="21"/>
      <c r="K80" s="21"/>
    </row>
    <row r="81" spans="1:11">
      <c r="A81" s="30"/>
      <c r="B81" s="64"/>
      <c r="C81" s="64"/>
      <c r="D81" s="85"/>
      <c r="G81" s="3"/>
      <c r="H81" s="3"/>
      <c r="J81" s="21"/>
      <c r="K81" s="21"/>
    </row>
    <row r="82" spans="1:11">
      <c r="A82" s="30"/>
      <c r="B82" s="64"/>
      <c r="C82" s="64"/>
      <c r="D82" s="85"/>
      <c r="G82" s="3"/>
      <c r="H82" s="3"/>
      <c r="J82" s="21"/>
      <c r="K82" s="21"/>
    </row>
    <row r="83" spans="1:11">
      <c r="A83" s="30"/>
      <c r="B83" s="64"/>
      <c r="C83" s="64"/>
      <c r="D83" s="85"/>
      <c r="G83" s="3"/>
      <c r="H83" s="3"/>
      <c r="J83" s="21"/>
      <c r="K83" s="21"/>
    </row>
    <row r="84" spans="1:11">
      <c r="A84" s="30"/>
      <c r="B84" s="64"/>
      <c r="C84" s="64"/>
      <c r="D84" s="85"/>
      <c r="G84" s="3"/>
      <c r="H84" s="3"/>
      <c r="J84" s="21"/>
      <c r="K84" s="21"/>
    </row>
    <row r="85" spans="1:11">
      <c r="A85" s="30"/>
      <c r="B85" s="64"/>
      <c r="C85" s="64"/>
      <c r="D85" s="85"/>
      <c r="G85" s="3"/>
      <c r="H85" s="3"/>
      <c r="J85" s="21"/>
      <c r="K85" s="21"/>
    </row>
    <row r="86" spans="1:11">
      <c r="A86" s="30"/>
      <c r="B86" s="64"/>
      <c r="C86" s="64"/>
      <c r="D86" s="85"/>
      <c r="G86" s="3"/>
      <c r="H86" s="3"/>
      <c r="J86" s="21"/>
      <c r="K86" s="21"/>
    </row>
    <row r="87" spans="1:11">
      <c r="A87" s="30"/>
      <c r="B87" s="64"/>
      <c r="C87" s="64"/>
      <c r="D87" s="85"/>
      <c r="G87" s="3"/>
      <c r="H87" s="3"/>
      <c r="J87" s="21"/>
      <c r="K87" s="21"/>
    </row>
    <row r="88" spans="1:11">
      <c r="A88" s="30"/>
      <c r="B88" s="64"/>
      <c r="C88" s="64"/>
      <c r="D88" s="85"/>
      <c r="G88" s="3"/>
      <c r="H88" s="3"/>
      <c r="J88" s="21"/>
      <c r="K88" s="21"/>
    </row>
    <row r="89" spans="1:11">
      <c r="A89" s="30"/>
      <c r="B89" s="64"/>
      <c r="C89" s="64"/>
      <c r="D89" s="85"/>
      <c r="G89" s="3"/>
      <c r="H89" s="3"/>
      <c r="J89" s="21"/>
      <c r="K89" s="21"/>
    </row>
    <row r="90" spans="1:11">
      <c r="A90" s="30"/>
      <c r="B90" s="64"/>
      <c r="C90" s="64"/>
      <c r="D90" s="85"/>
      <c r="G90" s="3"/>
      <c r="H90" s="3"/>
      <c r="J90" s="21"/>
      <c r="K90" s="21"/>
    </row>
    <row r="91" spans="1:11">
      <c r="A91" s="30"/>
      <c r="B91" s="64"/>
      <c r="C91" s="64"/>
      <c r="D91" s="85"/>
      <c r="G91" s="3"/>
      <c r="H91" s="3"/>
      <c r="J91" s="21"/>
      <c r="K91" s="21"/>
    </row>
    <row r="92" spans="1:11">
      <c r="A92" s="30"/>
      <c r="B92" s="64"/>
      <c r="C92" s="64"/>
      <c r="D92" s="85"/>
      <c r="G92" s="3"/>
      <c r="H92" s="3"/>
      <c r="J92" s="21"/>
      <c r="K92" s="21"/>
    </row>
    <row r="93" spans="1:11">
      <c r="A93" s="30"/>
      <c r="B93" s="64"/>
      <c r="C93" s="64"/>
      <c r="D93" s="85"/>
      <c r="G93" s="3"/>
      <c r="H93" s="3"/>
      <c r="J93" s="21"/>
      <c r="K93" s="21"/>
    </row>
    <row r="94" spans="1:11">
      <c r="A94" s="30"/>
      <c r="B94" s="64"/>
      <c r="C94" s="64"/>
      <c r="D94" s="85"/>
      <c r="G94" s="3"/>
      <c r="H94" s="3"/>
      <c r="J94" s="21"/>
      <c r="K94" s="21"/>
    </row>
    <row r="95" spans="1:11">
      <c r="A95" s="30"/>
      <c r="B95" s="64"/>
      <c r="C95" s="64"/>
      <c r="D95" s="85"/>
      <c r="G95" s="3"/>
      <c r="H95" s="3"/>
      <c r="J95" s="21"/>
      <c r="K95" s="21"/>
    </row>
    <row r="96" spans="1:11">
      <c r="A96" s="30"/>
      <c r="B96" s="64"/>
      <c r="C96" s="64"/>
      <c r="D96" s="85"/>
      <c r="G96" s="3"/>
      <c r="H96" s="3"/>
      <c r="J96" s="21"/>
      <c r="K96" s="21"/>
    </row>
    <row r="97" spans="1:11">
      <c r="A97" s="30"/>
      <c r="B97" s="64"/>
      <c r="C97" s="64"/>
      <c r="D97" s="85"/>
      <c r="G97" s="3"/>
      <c r="H97" s="3"/>
      <c r="J97" s="21"/>
      <c r="K97" s="21"/>
    </row>
    <row r="98" spans="1:11">
      <c r="A98" s="30"/>
      <c r="B98" s="64"/>
      <c r="C98" s="64"/>
      <c r="D98" s="85"/>
      <c r="G98" s="3"/>
      <c r="H98" s="3"/>
      <c r="J98" s="21"/>
      <c r="K98" s="21"/>
    </row>
    <row r="99" spans="1:11">
      <c r="A99" s="30"/>
      <c r="B99" s="64"/>
      <c r="C99" s="64"/>
      <c r="D99" s="85"/>
      <c r="G99" s="3"/>
      <c r="H99" s="3"/>
      <c r="J99" s="21"/>
      <c r="K99" s="21"/>
    </row>
    <row r="100" spans="1:11">
      <c r="A100" s="30"/>
      <c r="B100" s="64"/>
      <c r="C100" s="64"/>
      <c r="D100" s="85"/>
      <c r="G100" s="3"/>
      <c r="H100" s="3"/>
      <c r="J100" s="21"/>
      <c r="K100" s="21"/>
    </row>
    <row r="101" spans="1:11">
      <c r="A101" s="30"/>
      <c r="B101" s="64"/>
      <c r="C101" s="64"/>
      <c r="D101" s="85"/>
      <c r="G101" s="3"/>
      <c r="H101" s="3"/>
      <c r="J101" s="21"/>
      <c r="K101" s="21"/>
    </row>
    <row r="102" spans="1:11">
      <c r="A102" s="30"/>
      <c r="B102" s="64"/>
      <c r="C102" s="64"/>
      <c r="D102" s="85"/>
      <c r="G102" s="3"/>
      <c r="H102" s="3"/>
      <c r="J102" s="21"/>
      <c r="K102" s="21"/>
    </row>
    <row r="103" spans="1:11">
      <c r="A103" s="30"/>
      <c r="B103" s="64"/>
      <c r="C103" s="64"/>
      <c r="D103" s="85"/>
      <c r="G103" s="3"/>
      <c r="H103" s="3"/>
      <c r="J103" s="21"/>
      <c r="K103" s="21"/>
    </row>
    <row r="104" spans="1:11">
      <c r="A104" s="30"/>
      <c r="B104" s="64"/>
      <c r="C104" s="64"/>
      <c r="D104" s="85"/>
      <c r="G104" s="3"/>
      <c r="H104" s="3"/>
      <c r="J104" s="21"/>
      <c r="K104" s="21"/>
    </row>
    <row r="105" spans="1:11">
      <c r="A105" s="30"/>
      <c r="B105" s="64"/>
      <c r="C105" s="64"/>
      <c r="D105" s="85"/>
      <c r="G105" s="3"/>
      <c r="H105" s="3"/>
      <c r="J105" s="21"/>
      <c r="K105" s="21"/>
    </row>
    <row r="106" spans="1:11">
      <c r="A106" s="30"/>
      <c r="B106" s="64"/>
      <c r="C106" s="64"/>
      <c r="D106" s="85"/>
      <c r="G106" s="3"/>
      <c r="H106" s="3"/>
      <c r="J106" s="21"/>
      <c r="K106" s="21"/>
    </row>
    <row r="107" spans="1:11">
      <c r="A107" s="30"/>
      <c r="B107" s="64"/>
      <c r="C107" s="64"/>
      <c r="D107" s="85"/>
      <c r="G107" s="3"/>
      <c r="H107" s="3"/>
      <c r="J107" s="21"/>
      <c r="K107" s="21"/>
    </row>
    <row r="108" spans="1:11">
      <c r="A108" s="30"/>
      <c r="B108" s="64"/>
      <c r="C108" s="64"/>
      <c r="D108" s="85"/>
      <c r="G108" s="3"/>
      <c r="H108" s="3"/>
      <c r="J108" s="21"/>
      <c r="K108" s="21"/>
    </row>
    <row r="109" spans="1:11">
      <c r="A109" s="30"/>
      <c r="B109" s="64"/>
      <c r="C109" s="64"/>
      <c r="D109" s="85"/>
      <c r="G109" s="3"/>
      <c r="H109" s="3"/>
      <c r="J109" s="21"/>
      <c r="K109" s="21"/>
    </row>
    <row r="110" spans="1:11">
      <c r="A110" s="30"/>
      <c r="B110" s="64"/>
      <c r="C110" s="64"/>
      <c r="D110" s="85"/>
      <c r="G110" s="3"/>
      <c r="H110" s="3"/>
      <c r="J110" s="21"/>
      <c r="K110" s="21"/>
    </row>
    <row r="111" spans="1:11">
      <c r="A111" s="30"/>
      <c r="B111" s="64"/>
      <c r="C111" s="64"/>
      <c r="D111" s="85"/>
      <c r="G111" s="3"/>
      <c r="H111" s="3"/>
      <c r="J111" s="21"/>
      <c r="K111" s="21"/>
    </row>
    <row r="112" spans="1:11">
      <c r="A112" s="30"/>
      <c r="B112" s="64"/>
      <c r="C112" s="64"/>
      <c r="D112" s="85"/>
      <c r="G112" s="3"/>
      <c r="H112" s="3"/>
      <c r="J112" s="21"/>
      <c r="K112" s="21"/>
    </row>
    <row r="113" spans="1:11">
      <c r="A113" s="30"/>
      <c r="B113" s="64"/>
      <c r="C113" s="64"/>
      <c r="D113" s="85"/>
      <c r="G113" s="3"/>
      <c r="H113" s="3"/>
      <c r="J113" s="21"/>
      <c r="K113" s="21"/>
    </row>
    <row r="114" spans="1:11">
      <c r="A114" s="30"/>
      <c r="B114" s="64"/>
      <c r="C114" s="64"/>
      <c r="D114" s="85"/>
      <c r="G114" s="3"/>
      <c r="H114" s="3"/>
      <c r="J114" s="21"/>
      <c r="K114" s="21"/>
    </row>
    <row r="115" spans="1:11">
      <c r="A115" s="30"/>
      <c r="B115" s="64"/>
      <c r="C115" s="64"/>
      <c r="D115" s="85"/>
      <c r="G115" s="3"/>
      <c r="H115" s="3"/>
      <c r="J115" s="21"/>
      <c r="K115" s="21"/>
    </row>
    <row r="116" spans="1:11">
      <c r="A116" s="30"/>
      <c r="B116" s="64"/>
      <c r="C116" s="64"/>
      <c r="D116" s="85"/>
      <c r="G116" s="3"/>
      <c r="H116" s="3"/>
      <c r="J116" s="21"/>
      <c r="K116" s="21"/>
    </row>
    <row r="117" spans="1:11">
      <c r="A117" s="30"/>
      <c r="B117" s="64"/>
      <c r="C117" s="64"/>
      <c r="D117" s="85"/>
      <c r="G117" s="3"/>
      <c r="H117" s="3"/>
      <c r="J117" s="21"/>
      <c r="K117" s="21"/>
    </row>
    <row r="118" spans="1:11">
      <c r="A118" s="30"/>
      <c r="B118" s="64"/>
      <c r="C118" s="64"/>
      <c r="D118" s="85"/>
      <c r="G118" s="3"/>
      <c r="H118" s="3"/>
      <c r="J118" s="21"/>
      <c r="K118" s="21"/>
    </row>
    <row r="119" spans="1:11">
      <c r="A119" s="30"/>
      <c r="B119" s="64"/>
      <c r="C119" s="64"/>
      <c r="D119" s="85"/>
      <c r="G119" s="3"/>
      <c r="H119" s="3"/>
      <c r="J119" s="21"/>
      <c r="K119" s="21"/>
    </row>
    <row r="120" spans="1:11">
      <c r="A120" s="30"/>
      <c r="B120" s="64"/>
      <c r="C120" s="64"/>
      <c r="D120" s="85"/>
      <c r="G120" s="3"/>
      <c r="H120" s="3"/>
      <c r="J120" s="21"/>
      <c r="K120" s="21"/>
    </row>
    <row r="121" spans="1:11">
      <c r="A121" s="30"/>
      <c r="B121" s="64"/>
      <c r="C121" s="64"/>
      <c r="D121" s="85"/>
      <c r="G121" s="3"/>
      <c r="H121" s="3"/>
      <c r="J121" s="21"/>
      <c r="K121" s="21"/>
    </row>
    <row r="122" spans="1:11">
      <c r="A122" s="30"/>
      <c r="B122" s="64"/>
      <c r="C122" s="64"/>
      <c r="D122" s="85"/>
      <c r="G122" s="3"/>
      <c r="H122" s="3"/>
      <c r="J122" s="21"/>
      <c r="K122" s="21"/>
    </row>
    <row r="123" spans="1:11">
      <c r="A123" s="30"/>
      <c r="B123" s="64"/>
      <c r="C123" s="64"/>
      <c r="D123" s="85"/>
      <c r="G123" s="3"/>
      <c r="H123" s="3"/>
      <c r="J123" s="21"/>
      <c r="K123" s="21"/>
    </row>
    <row r="124" spans="1:11">
      <c r="A124" s="30"/>
      <c r="B124" s="64"/>
      <c r="C124" s="64"/>
      <c r="D124" s="85"/>
      <c r="G124" s="3"/>
      <c r="H124" s="3"/>
      <c r="J124" s="21"/>
      <c r="K124" s="21"/>
    </row>
    <row r="125" spans="1:11">
      <c r="A125" s="30"/>
      <c r="B125" s="64"/>
      <c r="C125" s="64"/>
      <c r="D125" s="85"/>
      <c r="G125" s="3"/>
      <c r="H125" s="3"/>
      <c r="J125" s="21"/>
      <c r="K125" s="21"/>
    </row>
    <row r="126" spans="1:11">
      <c r="A126" s="30"/>
      <c r="B126" s="64"/>
      <c r="C126" s="64"/>
      <c r="D126" s="85"/>
      <c r="G126" s="3"/>
      <c r="H126" s="3"/>
      <c r="J126" s="21"/>
      <c r="K126" s="21"/>
    </row>
    <row r="127" spans="1:11">
      <c r="A127" s="30"/>
      <c r="B127" s="64"/>
      <c r="C127" s="64"/>
      <c r="D127" s="85"/>
      <c r="G127" s="3"/>
      <c r="H127" s="3"/>
      <c r="J127" s="21"/>
      <c r="K127" s="21"/>
    </row>
    <row r="128" spans="1:11">
      <c r="A128" s="30"/>
      <c r="B128" s="64"/>
      <c r="C128" s="64"/>
      <c r="D128" s="85"/>
      <c r="G128" s="3"/>
      <c r="H128" s="3"/>
      <c r="J128" s="21"/>
      <c r="K128" s="21"/>
    </row>
    <row r="129" spans="1:11">
      <c r="A129" s="30"/>
      <c r="B129" s="64"/>
      <c r="C129" s="64"/>
      <c r="D129" s="85"/>
      <c r="G129" s="3"/>
      <c r="H129" s="3"/>
      <c r="J129" s="21"/>
      <c r="K129" s="21"/>
    </row>
    <row r="130" spans="1:11">
      <c r="A130" s="30"/>
      <c r="B130" s="64"/>
      <c r="C130" s="64"/>
      <c r="D130" s="85"/>
      <c r="G130" s="3"/>
      <c r="H130" s="3"/>
      <c r="J130" s="21"/>
      <c r="K130" s="21"/>
    </row>
    <row r="131" spans="1:11">
      <c r="A131" s="30"/>
      <c r="B131" s="64"/>
      <c r="C131" s="64"/>
      <c r="D131" s="85"/>
      <c r="G131" s="3"/>
      <c r="H131" s="3"/>
      <c r="J131" s="21"/>
      <c r="K131" s="21"/>
    </row>
    <row r="132" spans="1:11">
      <c r="A132" s="30"/>
      <c r="B132" s="64"/>
      <c r="C132" s="64"/>
      <c r="D132" s="85"/>
      <c r="G132" s="3"/>
      <c r="H132" s="3"/>
      <c r="J132" s="21"/>
      <c r="K132" s="21"/>
    </row>
    <row r="133" spans="1:11">
      <c r="A133" s="30"/>
      <c r="B133" s="64"/>
      <c r="C133" s="64"/>
      <c r="D133" s="85"/>
      <c r="G133" s="3"/>
      <c r="H133" s="3"/>
      <c r="J133" s="21"/>
      <c r="K133" s="21"/>
    </row>
    <row r="134" spans="1:11">
      <c r="A134" s="30"/>
      <c r="B134" s="64"/>
      <c r="C134" s="64"/>
      <c r="D134" s="85"/>
      <c r="G134" s="3"/>
      <c r="H134" s="3"/>
      <c r="J134" s="21"/>
      <c r="K134" s="21"/>
    </row>
    <row r="135" spans="1:11">
      <c r="A135" s="30"/>
      <c r="B135" s="64"/>
      <c r="C135" s="64"/>
      <c r="D135" s="85"/>
      <c r="G135" s="3"/>
      <c r="H135" s="3"/>
      <c r="J135" s="21"/>
      <c r="K135" s="21"/>
    </row>
    <row r="136" spans="1:11">
      <c r="A136" s="30"/>
      <c r="B136" s="64"/>
      <c r="C136" s="64"/>
      <c r="D136" s="85"/>
      <c r="G136" s="3"/>
      <c r="H136" s="3"/>
      <c r="J136" s="21"/>
      <c r="K136" s="21"/>
    </row>
    <row r="137" spans="1:11">
      <c r="A137" s="30"/>
      <c r="B137" s="64"/>
      <c r="C137" s="64"/>
      <c r="D137" s="85"/>
      <c r="G137" s="3"/>
      <c r="H137" s="3"/>
      <c r="J137" s="21"/>
      <c r="K137" s="21"/>
    </row>
    <row r="138" spans="1:11">
      <c r="A138" s="30"/>
      <c r="B138" s="64"/>
      <c r="C138" s="64"/>
      <c r="D138" s="85"/>
      <c r="G138" s="3"/>
      <c r="H138" s="3"/>
      <c r="J138" s="21"/>
      <c r="K138" s="21"/>
    </row>
    <row r="139" spans="1:11">
      <c r="A139" s="30"/>
      <c r="B139" s="64"/>
      <c r="C139" s="64"/>
      <c r="D139" s="85"/>
      <c r="G139" s="3"/>
      <c r="H139" s="3"/>
      <c r="J139" s="21"/>
      <c r="K139" s="21"/>
    </row>
    <row r="140" spans="1:11">
      <c r="A140" s="30"/>
      <c r="B140" s="64"/>
      <c r="C140" s="64"/>
      <c r="D140" s="85"/>
      <c r="G140" s="3"/>
      <c r="H140" s="3"/>
      <c r="J140" s="21"/>
      <c r="K140" s="21"/>
    </row>
    <row r="141" spans="1:11">
      <c r="A141" s="30"/>
      <c r="B141" s="64"/>
      <c r="C141" s="64"/>
      <c r="D141" s="85"/>
      <c r="G141" s="3"/>
      <c r="H141" s="3"/>
      <c r="J141" s="21"/>
      <c r="K141" s="21"/>
    </row>
    <row r="142" spans="1:11">
      <c r="A142" s="30"/>
      <c r="B142" s="64"/>
      <c r="C142" s="64"/>
      <c r="D142" s="85"/>
      <c r="G142" s="3"/>
      <c r="H142" s="3"/>
      <c r="J142" s="21"/>
      <c r="K142" s="21"/>
    </row>
    <row r="143" spans="1:11">
      <c r="A143" s="30"/>
      <c r="B143" s="64"/>
      <c r="C143" s="64"/>
      <c r="D143" s="85"/>
      <c r="G143" s="3"/>
      <c r="H143" s="3"/>
      <c r="J143" s="21"/>
      <c r="K143" s="21"/>
    </row>
    <row r="144" spans="1:11">
      <c r="A144" s="30"/>
      <c r="B144" s="64"/>
      <c r="C144" s="64"/>
      <c r="D144" s="85"/>
      <c r="G144" s="3"/>
      <c r="H144" s="3"/>
      <c r="J144" s="21"/>
      <c r="K144" s="21"/>
    </row>
    <row r="145" spans="1:11">
      <c r="A145" s="30"/>
      <c r="B145" s="64"/>
      <c r="C145" s="64"/>
      <c r="D145" s="85"/>
      <c r="G145" s="3"/>
      <c r="H145" s="3"/>
      <c r="J145" s="21"/>
      <c r="K145" s="21"/>
    </row>
    <row r="146" spans="1:11">
      <c r="A146" s="30"/>
      <c r="B146" s="64"/>
      <c r="C146" s="64"/>
      <c r="D146" s="85"/>
      <c r="G146" s="3"/>
      <c r="H146" s="3"/>
      <c r="J146" s="21"/>
      <c r="K146" s="21"/>
    </row>
    <row r="147" spans="1:11">
      <c r="A147" s="30"/>
      <c r="B147" s="64"/>
      <c r="C147" s="64"/>
      <c r="D147" s="85"/>
      <c r="G147" s="3"/>
      <c r="H147" s="3"/>
      <c r="J147" s="21"/>
      <c r="K147" s="21"/>
    </row>
    <row r="148" spans="1:11">
      <c r="A148" s="30"/>
      <c r="B148" s="64"/>
      <c r="C148" s="64"/>
      <c r="D148" s="85"/>
      <c r="G148" s="3"/>
      <c r="H148" s="3"/>
      <c r="J148" s="21"/>
      <c r="K148" s="21"/>
    </row>
    <row r="149" spans="1:11">
      <c r="A149" s="30"/>
      <c r="B149" s="64"/>
      <c r="C149" s="64"/>
      <c r="D149" s="85"/>
      <c r="G149" s="3"/>
      <c r="H149" s="3"/>
      <c r="J149" s="21"/>
      <c r="K149" s="21"/>
    </row>
    <row r="150" spans="1:11">
      <c r="A150" s="30"/>
      <c r="B150" s="64"/>
      <c r="C150" s="64"/>
      <c r="D150" s="85"/>
      <c r="G150" s="3"/>
      <c r="H150" s="3"/>
      <c r="J150" s="21"/>
      <c r="K150" s="21"/>
    </row>
    <row r="151" spans="1:11">
      <c r="A151" s="30"/>
      <c r="B151" s="64"/>
      <c r="C151" s="64"/>
      <c r="D151" s="85"/>
      <c r="G151" s="3"/>
      <c r="H151" s="3"/>
      <c r="J151" s="21"/>
      <c r="K151" s="21"/>
    </row>
    <row r="152" spans="1:11">
      <c r="A152" s="30"/>
      <c r="B152" s="64"/>
      <c r="C152" s="64"/>
      <c r="D152" s="85"/>
      <c r="G152" s="3"/>
      <c r="H152" s="3"/>
      <c r="J152" s="21"/>
      <c r="K152" s="21"/>
    </row>
    <row r="153" spans="1:11">
      <c r="A153" s="30"/>
      <c r="B153" s="64"/>
      <c r="C153" s="64"/>
      <c r="D153" s="85"/>
      <c r="G153" s="3"/>
      <c r="H153" s="3"/>
      <c r="J153" s="21"/>
      <c r="K153" s="21"/>
    </row>
    <row r="154" spans="1:11">
      <c r="A154" s="30"/>
      <c r="B154" s="64"/>
      <c r="C154" s="64"/>
      <c r="D154" s="85"/>
      <c r="G154" s="3"/>
      <c r="H154" s="3"/>
      <c r="J154" s="21"/>
      <c r="K154" s="21"/>
    </row>
    <row r="155" spans="1:11">
      <c r="A155" s="30"/>
      <c r="B155" s="64"/>
      <c r="C155" s="64"/>
      <c r="D155" s="85"/>
      <c r="G155" s="3"/>
      <c r="H155" s="3"/>
      <c r="J155" s="21"/>
      <c r="K155" s="21"/>
    </row>
    <row r="156" spans="1:11">
      <c r="A156" s="30"/>
      <c r="B156" s="64"/>
      <c r="C156" s="64"/>
      <c r="D156" s="85"/>
      <c r="G156" s="3"/>
      <c r="H156" s="3"/>
      <c r="J156" s="21"/>
      <c r="K156" s="21"/>
    </row>
    <row r="157" spans="1:11">
      <c r="A157" s="30"/>
      <c r="B157" s="64"/>
      <c r="C157" s="64"/>
      <c r="D157" s="85"/>
      <c r="G157" s="3"/>
      <c r="H157" s="3"/>
      <c r="J157" s="21"/>
      <c r="K157" s="21"/>
    </row>
    <row r="158" spans="1:11">
      <c r="A158" s="30"/>
      <c r="B158" s="64"/>
      <c r="C158" s="64"/>
      <c r="D158" s="85"/>
      <c r="G158" s="3"/>
      <c r="H158" s="3"/>
      <c r="J158" s="21"/>
      <c r="K158" s="21"/>
    </row>
    <row r="159" spans="1:11">
      <c r="A159" s="30"/>
      <c r="B159" s="64"/>
      <c r="C159" s="64"/>
      <c r="D159" s="85"/>
      <c r="G159" s="3"/>
      <c r="H159" s="3"/>
      <c r="J159" s="21"/>
      <c r="K159" s="21"/>
    </row>
    <row r="160" spans="1:11">
      <c r="A160" s="30"/>
      <c r="B160" s="64"/>
      <c r="C160" s="64"/>
      <c r="D160" s="85"/>
      <c r="G160" s="3"/>
      <c r="H160" s="3"/>
      <c r="J160" s="21"/>
      <c r="K160" s="21"/>
    </row>
    <row r="161" spans="1:11">
      <c r="A161" s="30"/>
      <c r="B161" s="64"/>
      <c r="C161" s="64"/>
      <c r="D161" s="85"/>
      <c r="G161" s="3"/>
      <c r="H161" s="3"/>
      <c r="J161" s="21"/>
      <c r="K161" s="21"/>
    </row>
    <row r="162" spans="1:11">
      <c r="A162" s="30"/>
      <c r="B162" s="64"/>
      <c r="C162" s="64"/>
      <c r="D162" s="85"/>
      <c r="G162" s="3"/>
      <c r="H162" s="3"/>
      <c r="J162" s="21"/>
      <c r="K162" s="21"/>
    </row>
    <row r="163" spans="1:11">
      <c r="A163" s="30"/>
      <c r="B163" s="64"/>
      <c r="C163" s="64"/>
      <c r="D163" s="85"/>
      <c r="G163" s="3"/>
      <c r="H163" s="3"/>
      <c r="J163" s="21"/>
      <c r="K163" s="21"/>
    </row>
    <row r="164" spans="1:11">
      <c r="A164" s="30"/>
      <c r="B164" s="64"/>
      <c r="C164" s="64"/>
      <c r="D164" s="85"/>
      <c r="G164" s="3"/>
      <c r="H164" s="3"/>
      <c r="J164" s="21"/>
      <c r="K164" s="21"/>
    </row>
    <row r="165" spans="1:11">
      <c r="A165" s="30"/>
      <c r="B165" s="64"/>
      <c r="C165" s="64"/>
      <c r="D165" s="85"/>
      <c r="G165" s="3"/>
      <c r="H165" s="3"/>
      <c r="J165" s="21"/>
      <c r="K165" s="21"/>
    </row>
    <row r="166" spans="1:11">
      <c r="A166" s="30"/>
      <c r="B166" s="64"/>
      <c r="C166" s="64"/>
      <c r="D166" s="85"/>
      <c r="G166" s="3"/>
      <c r="H166" s="3"/>
      <c r="J166" s="21"/>
      <c r="K166" s="21"/>
    </row>
    <row r="167" spans="1:11">
      <c r="A167" s="30"/>
      <c r="B167" s="64"/>
      <c r="C167" s="64"/>
      <c r="D167" s="85"/>
      <c r="G167" s="3"/>
      <c r="H167" s="3"/>
      <c r="J167" s="21"/>
      <c r="K167" s="21"/>
    </row>
    <row r="168" spans="1:11">
      <c r="A168" s="30"/>
      <c r="B168" s="64"/>
      <c r="C168" s="64"/>
      <c r="D168" s="85"/>
      <c r="G168" s="3"/>
      <c r="H168" s="3"/>
      <c r="J168" s="21"/>
      <c r="K168" s="21"/>
    </row>
    <row r="169" spans="1:11">
      <c r="A169" s="30"/>
      <c r="B169" s="64"/>
      <c r="C169" s="64"/>
      <c r="D169" s="85"/>
      <c r="G169" s="3"/>
      <c r="H169" s="3"/>
      <c r="J169" s="21"/>
      <c r="K169" s="21"/>
    </row>
    <row r="170" spans="1:11">
      <c r="A170" s="30"/>
      <c r="B170" s="64"/>
      <c r="C170" s="64"/>
      <c r="D170" s="85"/>
      <c r="G170" s="3"/>
      <c r="H170" s="3"/>
      <c r="J170" s="21"/>
      <c r="K170" s="21"/>
    </row>
    <row r="171" spans="1:11">
      <c r="A171" s="30"/>
      <c r="B171" s="64"/>
      <c r="C171" s="64"/>
      <c r="D171" s="85"/>
      <c r="G171" s="3"/>
      <c r="H171" s="3"/>
      <c r="J171" s="21"/>
      <c r="K171" s="21"/>
    </row>
    <row r="172" spans="1:11">
      <c r="A172" s="30"/>
      <c r="B172" s="64"/>
      <c r="C172" s="64"/>
      <c r="D172" s="85"/>
      <c r="G172" s="3"/>
      <c r="H172" s="3"/>
      <c r="J172" s="21"/>
      <c r="K172" s="21"/>
    </row>
    <row r="173" spans="1:11">
      <c r="A173" s="30"/>
      <c r="B173" s="64"/>
      <c r="C173" s="64"/>
      <c r="D173" s="85"/>
      <c r="G173" s="3"/>
      <c r="H173" s="3"/>
      <c r="J173" s="21"/>
      <c r="K173" s="21"/>
    </row>
    <row r="174" spans="1:11">
      <c r="A174" s="30"/>
      <c r="B174" s="64"/>
      <c r="C174" s="64"/>
      <c r="D174" s="85"/>
      <c r="G174" s="3"/>
      <c r="H174" s="3"/>
      <c r="J174" s="21"/>
      <c r="K174" s="21"/>
    </row>
    <row r="175" spans="1:11">
      <c r="A175" s="30"/>
      <c r="B175" s="64"/>
      <c r="C175" s="64"/>
      <c r="D175" s="85"/>
      <c r="G175" s="3"/>
      <c r="H175" s="3"/>
      <c r="J175" s="21"/>
      <c r="K175" s="21"/>
    </row>
    <row r="176" spans="1:11">
      <c r="A176" s="30"/>
      <c r="B176" s="64"/>
      <c r="C176" s="64"/>
      <c r="D176" s="85"/>
      <c r="G176" s="3"/>
      <c r="H176" s="3"/>
      <c r="J176" s="21"/>
      <c r="K176" s="21"/>
    </row>
    <row r="177" spans="1:11">
      <c r="A177" s="30"/>
      <c r="B177" s="64"/>
      <c r="C177" s="64"/>
      <c r="D177" s="85"/>
      <c r="G177" s="3"/>
      <c r="H177" s="3"/>
      <c r="J177" s="21"/>
      <c r="K177" s="21"/>
    </row>
    <row r="178" spans="1:11">
      <c r="A178" s="30"/>
      <c r="B178" s="64"/>
      <c r="C178" s="64"/>
      <c r="D178" s="85"/>
      <c r="G178" s="3"/>
      <c r="H178" s="3"/>
      <c r="J178" s="21"/>
      <c r="K178" s="21"/>
    </row>
    <row r="179" spans="1:11">
      <c r="A179" s="30"/>
      <c r="B179" s="64"/>
      <c r="C179" s="64"/>
      <c r="D179" s="85"/>
      <c r="G179" s="3"/>
      <c r="H179" s="3"/>
      <c r="J179" s="21"/>
      <c r="K179" s="21"/>
    </row>
    <row r="180" spans="1:11">
      <c r="A180" s="30"/>
      <c r="B180" s="64"/>
      <c r="C180" s="64"/>
      <c r="D180" s="85"/>
      <c r="G180" s="3"/>
      <c r="H180" s="3"/>
      <c r="J180" s="21"/>
      <c r="K180" s="21"/>
    </row>
    <row r="181" spans="1:11">
      <c r="A181" s="30"/>
      <c r="B181" s="64"/>
      <c r="C181" s="64"/>
      <c r="D181" s="85"/>
      <c r="G181" s="3"/>
      <c r="H181" s="3"/>
      <c r="J181" s="21"/>
      <c r="K181" s="21"/>
    </row>
    <row r="182" spans="1:11">
      <c r="A182" s="30"/>
      <c r="B182" s="64"/>
      <c r="C182" s="64"/>
      <c r="D182" s="85"/>
      <c r="G182" s="3"/>
      <c r="H182" s="3"/>
      <c r="J182" s="21"/>
      <c r="K182" s="21"/>
    </row>
    <row r="183" spans="1:11">
      <c r="A183" s="30"/>
      <c r="B183" s="64"/>
      <c r="C183" s="64"/>
      <c r="D183" s="85"/>
      <c r="G183" s="3"/>
      <c r="H183" s="3"/>
      <c r="J183" s="21"/>
      <c r="K183" s="21"/>
    </row>
    <row r="184" spans="1:11">
      <c r="A184" s="30"/>
      <c r="B184" s="64"/>
      <c r="C184" s="64"/>
      <c r="D184" s="85"/>
      <c r="G184" s="3"/>
      <c r="H184" s="3"/>
      <c r="J184" s="21"/>
      <c r="K184" s="21"/>
    </row>
    <row r="185" spans="1:11">
      <c r="A185" s="30"/>
      <c r="B185" s="64"/>
      <c r="C185" s="64"/>
      <c r="D185" s="85"/>
      <c r="G185" s="3"/>
      <c r="H185" s="3"/>
      <c r="J185" s="21"/>
      <c r="K185" s="21"/>
    </row>
    <row r="186" spans="1:11">
      <c r="A186" s="30"/>
      <c r="B186" s="64"/>
      <c r="C186" s="64"/>
      <c r="D186" s="85"/>
      <c r="G186" s="3"/>
      <c r="H186" s="3"/>
      <c r="J186" s="21"/>
      <c r="K186" s="21"/>
    </row>
    <row r="187" spans="1:11">
      <c r="A187" s="30"/>
      <c r="B187" s="64"/>
      <c r="C187" s="64"/>
      <c r="D187" s="85"/>
      <c r="G187" s="3"/>
      <c r="H187" s="3"/>
      <c r="J187" s="21"/>
      <c r="K187" s="21"/>
    </row>
    <row r="188" spans="1:11">
      <c r="A188" s="30"/>
      <c r="B188" s="64"/>
      <c r="C188" s="64"/>
      <c r="D188" s="85"/>
      <c r="G188" s="3"/>
      <c r="H188" s="3"/>
      <c r="J188" s="21"/>
      <c r="K188" s="21"/>
    </row>
    <row r="189" spans="1:11">
      <c r="A189" s="30"/>
      <c r="B189" s="64"/>
      <c r="C189" s="64"/>
      <c r="D189" s="85"/>
      <c r="G189" s="3"/>
      <c r="H189" s="3"/>
      <c r="J189" s="21"/>
      <c r="K189" s="21"/>
    </row>
    <row r="190" spans="1:11">
      <c r="A190" s="30"/>
      <c r="B190" s="64"/>
      <c r="C190" s="64"/>
      <c r="D190" s="85"/>
      <c r="G190" s="3"/>
      <c r="H190" s="3"/>
      <c r="J190" s="21"/>
      <c r="K190" s="21"/>
    </row>
    <row r="191" spans="1:11">
      <c r="A191" s="30"/>
      <c r="B191" s="64"/>
      <c r="C191" s="64"/>
      <c r="D191" s="85"/>
      <c r="G191" s="3"/>
      <c r="H191" s="3"/>
      <c r="J191" s="21"/>
      <c r="K191" s="21"/>
    </row>
    <row r="192" spans="1:11">
      <c r="A192" s="30"/>
      <c r="B192" s="64"/>
      <c r="C192" s="64"/>
      <c r="D192" s="85"/>
      <c r="G192" s="3"/>
      <c r="H192" s="3"/>
      <c r="J192" s="21"/>
      <c r="K192" s="21"/>
    </row>
    <row r="193" spans="1:11">
      <c r="A193" s="30"/>
      <c r="B193" s="64"/>
      <c r="C193" s="64"/>
      <c r="D193" s="85"/>
      <c r="G193" s="3"/>
      <c r="H193" s="3"/>
      <c r="J193" s="21"/>
      <c r="K193" s="21"/>
    </row>
    <row r="194" spans="1:11">
      <c r="A194" s="30"/>
      <c r="B194" s="64"/>
      <c r="C194" s="64"/>
      <c r="D194" s="85"/>
      <c r="G194" s="3"/>
      <c r="H194" s="3"/>
      <c r="J194" s="21"/>
      <c r="K194" s="21"/>
    </row>
    <row r="195" spans="1:11">
      <c r="A195" s="30"/>
      <c r="B195" s="64"/>
      <c r="C195" s="64"/>
      <c r="D195" s="85"/>
      <c r="G195" s="3"/>
      <c r="H195" s="3"/>
      <c r="J195" s="21"/>
      <c r="K195" s="21"/>
    </row>
    <row r="196" spans="1:11">
      <c r="A196" s="30"/>
      <c r="B196" s="64"/>
      <c r="C196" s="64"/>
      <c r="D196" s="85"/>
      <c r="G196" s="3"/>
      <c r="H196" s="3"/>
      <c r="J196" s="21"/>
      <c r="K196" s="21"/>
    </row>
    <row r="197" spans="1:11">
      <c r="A197" s="30"/>
      <c r="B197" s="64"/>
      <c r="C197" s="64"/>
      <c r="D197" s="85"/>
      <c r="G197" s="3"/>
      <c r="H197" s="3"/>
      <c r="J197" s="21"/>
      <c r="K197" s="21"/>
    </row>
    <row r="198" spans="1:11">
      <c r="A198" s="30"/>
      <c r="B198" s="64"/>
      <c r="C198" s="64"/>
      <c r="D198" s="85"/>
      <c r="G198" s="3"/>
      <c r="H198" s="3"/>
      <c r="J198" s="21"/>
      <c r="K198" s="21"/>
    </row>
    <row r="199" spans="1:11">
      <c r="A199" s="30"/>
      <c r="B199" s="64"/>
      <c r="C199" s="64"/>
      <c r="D199" s="85"/>
      <c r="G199" s="3"/>
      <c r="H199" s="3"/>
      <c r="J199" s="21"/>
      <c r="K199" s="21"/>
    </row>
    <row r="200" spans="1:11">
      <c r="A200" s="30"/>
      <c r="B200" s="64"/>
      <c r="C200" s="64"/>
      <c r="D200" s="85"/>
      <c r="G200" s="3"/>
      <c r="H200" s="3"/>
      <c r="J200" s="21"/>
      <c r="K200" s="21"/>
    </row>
    <row r="201" spans="1:11">
      <c r="A201" s="30"/>
      <c r="B201" s="64"/>
      <c r="C201" s="64"/>
      <c r="D201" s="85"/>
      <c r="G201" s="3"/>
      <c r="H201" s="3"/>
      <c r="J201" s="21"/>
      <c r="K201" s="21"/>
    </row>
    <row r="202" spans="1:11">
      <c r="A202" s="30"/>
      <c r="B202" s="64"/>
      <c r="C202" s="64"/>
      <c r="D202" s="85"/>
      <c r="G202" s="3"/>
      <c r="H202" s="3"/>
      <c r="J202" s="21"/>
      <c r="K202" s="21"/>
    </row>
    <row r="203" spans="1:11">
      <c r="A203" s="30"/>
      <c r="B203" s="64"/>
      <c r="C203" s="64"/>
      <c r="D203" s="85"/>
      <c r="G203" s="3"/>
      <c r="H203" s="3"/>
      <c r="J203" s="21"/>
      <c r="K203" s="21"/>
    </row>
    <row r="204" spans="1:11">
      <c r="A204" s="30"/>
      <c r="B204" s="64"/>
      <c r="C204" s="64"/>
      <c r="D204" s="85"/>
      <c r="G204" s="3"/>
      <c r="H204" s="3"/>
      <c r="J204" s="21"/>
      <c r="K204" s="21"/>
    </row>
    <row r="205" spans="1:11">
      <c r="A205" s="30"/>
      <c r="B205" s="64"/>
      <c r="C205" s="64"/>
      <c r="D205" s="85"/>
      <c r="G205" s="3"/>
      <c r="H205" s="3"/>
      <c r="J205" s="21"/>
      <c r="K205" s="21"/>
    </row>
    <row r="206" spans="1:11">
      <c r="A206" s="30"/>
      <c r="B206" s="64"/>
      <c r="C206" s="64"/>
      <c r="D206" s="85"/>
      <c r="G206" s="3"/>
      <c r="H206" s="3"/>
      <c r="J206" s="21"/>
      <c r="K206" s="21"/>
    </row>
    <row r="207" spans="1:11">
      <c r="A207" s="30"/>
      <c r="B207" s="64"/>
      <c r="C207" s="64"/>
      <c r="D207" s="85"/>
      <c r="G207" s="3"/>
      <c r="H207" s="3"/>
      <c r="J207" s="21"/>
      <c r="K207" s="21"/>
    </row>
    <row r="208" spans="1:11">
      <c r="A208" s="30"/>
      <c r="B208" s="64"/>
      <c r="C208" s="64"/>
      <c r="D208" s="85"/>
      <c r="G208" s="3"/>
      <c r="H208" s="3"/>
      <c r="J208" s="21"/>
      <c r="K208" s="21"/>
    </row>
    <row r="209" spans="1:11">
      <c r="A209" s="30"/>
      <c r="B209" s="64"/>
      <c r="C209" s="64"/>
      <c r="D209" s="85"/>
      <c r="G209" s="3"/>
      <c r="H209" s="3"/>
      <c r="J209" s="21"/>
      <c r="K209" s="21"/>
    </row>
    <row r="210" spans="1:11">
      <c r="A210" s="30"/>
      <c r="B210" s="64"/>
      <c r="C210" s="64"/>
      <c r="D210" s="85"/>
      <c r="G210" s="3"/>
      <c r="H210" s="3"/>
      <c r="J210" s="21"/>
      <c r="K210" s="21"/>
    </row>
    <row r="211" spans="1:11">
      <c r="A211" s="30"/>
      <c r="B211" s="64"/>
      <c r="C211" s="64"/>
      <c r="D211" s="85"/>
      <c r="G211" s="3"/>
      <c r="H211" s="3"/>
      <c r="J211" s="21"/>
      <c r="K211" s="21"/>
    </row>
    <row r="212" spans="1:11">
      <c r="A212" s="30"/>
      <c r="B212" s="64"/>
      <c r="C212" s="64"/>
      <c r="D212" s="85"/>
      <c r="G212" s="3"/>
      <c r="H212" s="3"/>
      <c r="J212" s="21"/>
      <c r="K212" s="21"/>
    </row>
    <row r="213" spans="1:11">
      <c r="A213" s="30"/>
      <c r="B213" s="64"/>
      <c r="C213" s="64"/>
      <c r="D213" s="85"/>
      <c r="G213" s="3"/>
      <c r="H213" s="3"/>
      <c r="J213" s="21"/>
      <c r="K213" s="21"/>
    </row>
    <row r="214" spans="1:11">
      <c r="A214" s="30"/>
      <c r="B214" s="64"/>
      <c r="C214" s="64"/>
      <c r="D214" s="85"/>
      <c r="G214" s="3"/>
      <c r="H214" s="3"/>
      <c r="J214" s="21"/>
      <c r="K214" s="21"/>
    </row>
    <row r="215" spans="1:11">
      <c r="A215" s="30"/>
      <c r="B215" s="64"/>
      <c r="C215" s="64"/>
      <c r="D215" s="85"/>
      <c r="G215" s="3"/>
      <c r="H215" s="3"/>
      <c r="J215" s="21"/>
      <c r="K215" s="21"/>
    </row>
    <row r="216" spans="1:11">
      <c r="A216" s="30"/>
      <c r="B216" s="64"/>
      <c r="C216" s="64"/>
      <c r="D216" s="85"/>
      <c r="G216" s="3"/>
      <c r="H216" s="3"/>
      <c r="J216" s="21"/>
      <c r="K216" s="21"/>
    </row>
    <row r="217" spans="1:11">
      <c r="A217" s="30"/>
      <c r="B217" s="64"/>
      <c r="C217" s="64"/>
      <c r="D217" s="85"/>
      <c r="G217" s="3"/>
      <c r="H217" s="3"/>
      <c r="J217" s="21"/>
      <c r="K217" s="21"/>
    </row>
    <row r="218" spans="1:11">
      <c r="A218" s="30"/>
      <c r="B218" s="64"/>
      <c r="C218" s="64"/>
      <c r="D218" s="85"/>
      <c r="G218" s="3"/>
      <c r="H218" s="3"/>
      <c r="J218" s="21"/>
      <c r="K218" s="21"/>
    </row>
    <row r="219" spans="1:11">
      <c r="A219" s="30"/>
      <c r="B219" s="64"/>
      <c r="C219" s="64"/>
      <c r="D219" s="85"/>
      <c r="G219" s="3"/>
      <c r="H219" s="3"/>
      <c r="J219" s="21"/>
      <c r="K219" s="21"/>
    </row>
    <row r="220" spans="1:11">
      <c r="A220" s="30"/>
      <c r="B220" s="64"/>
      <c r="C220" s="64"/>
      <c r="D220" s="85"/>
      <c r="G220" s="3"/>
      <c r="H220" s="3"/>
      <c r="J220" s="21"/>
      <c r="K220" s="21"/>
    </row>
    <row r="221" spans="1:11">
      <c r="A221" s="30"/>
      <c r="B221" s="64"/>
      <c r="C221" s="64"/>
      <c r="D221" s="85"/>
      <c r="G221" s="3"/>
      <c r="H221" s="3"/>
      <c r="J221" s="21"/>
      <c r="K221" s="21"/>
    </row>
    <row r="222" spans="1:11">
      <c r="A222" s="30"/>
      <c r="B222" s="64"/>
      <c r="C222" s="64"/>
      <c r="D222" s="85"/>
      <c r="G222" s="3"/>
      <c r="H222" s="3"/>
      <c r="J222" s="21"/>
      <c r="K222" s="21"/>
    </row>
    <row r="223" spans="1:11">
      <c r="A223" s="30"/>
      <c r="B223" s="64"/>
      <c r="C223" s="64"/>
      <c r="D223" s="85"/>
      <c r="G223" s="3"/>
      <c r="H223" s="3"/>
      <c r="J223" s="21"/>
      <c r="K223" s="21"/>
    </row>
    <row r="224" spans="1:11">
      <c r="A224" s="30"/>
      <c r="B224" s="64"/>
      <c r="C224" s="64"/>
      <c r="D224" s="85"/>
      <c r="G224" s="3"/>
      <c r="H224" s="3"/>
      <c r="J224" s="21"/>
      <c r="K224" s="21"/>
    </row>
    <row r="225" spans="1:11">
      <c r="A225" s="30"/>
      <c r="B225" s="64"/>
      <c r="C225" s="64"/>
      <c r="D225" s="85"/>
      <c r="G225" s="3"/>
      <c r="H225" s="3"/>
      <c r="J225" s="21"/>
      <c r="K225" s="21"/>
    </row>
    <row r="226" spans="1:11">
      <c r="A226" s="30"/>
      <c r="B226" s="64"/>
      <c r="C226" s="64"/>
      <c r="D226" s="85"/>
      <c r="G226" s="3"/>
      <c r="H226" s="3"/>
      <c r="J226" s="21"/>
      <c r="K226" s="21"/>
    </row>
    <row r="227" spans="1:11">
      <c r="A227" s="30"/>
      <c r="B227" s="64"/>
      <c r="C227" s="64"/>
      <c r="D227" s="85"/>
      <c r="G227" s="3"/>
      <c r="H227" s="3"/>
      <c r="J227" s="21"/>
      <c r="K227" s="21"/>
    </row>
    <row r="228" spans="1:11">
      <c r="A228" s="30"/>
      <c r="B228" s="64"/>
      <c r="C228" s="64"/>
      <c r="D228" s="85"/>
      <c r="G228" s="3"/>
      <c r="H228" s="3"/>
      <c r="J228" s="21"/>
      <c r="K228" s="21"/>
    </row>
    <row r="229" spans="1:11">
      <c r="A229" s="30"/>
      <c r="B229" s="64"/>
      <c r="C229" s="64"/>
      <c r="D229" s="85"/>
      <c r="G229" s="3"/>
      <c r="H229" s="3"/>
      <c r="J229" s="21"/>
      <c r="K229" s="21"/>
    </row>
    <row r="230" spans="1:11">
      <c r="A230" s="30"/>
      <c r="B230" s="64"/>
      <c r="C230" s="64"/>
      <c r="D230" s="85"/>
      <c r="G230" s="3"/>
      <c r="H230" s="3"/>
      <c r="J230" s="21"/>
      <c r="K230" s="21"/>
    </row>
    <row r="231" spans="1:11">
      <c r="A231" s="30"/>
      <c r="B231" s="64"/>
      <c r="C231" s="64"/>
      <c r="D231" s="85"/>
      <c r="G231" s="3"/>
      <c r="H231" s="3"/>
      <c r="J231" s="21"/>
      <c r="K231" s="21"/>
    </row>
    <row r="232" spans="1:11">
      <c r="A232" s="30"/>
      <c r="B232" s="64"/>
      <c r="C232" s="64"/>
      <c r="D232" s="85"/>
      <c r="G232" s="3"/>
      <c r="H232" s="3"/>
      <c r="J232" s="21"/>
      <c r="K232" s="21"/>
    </row>
    <row r="233" spans="1:11">
      <c r="A233" s="30"/>
      <c r="B233" s="64"/>
      <c r="C233" s="64"/>
      <c r="D233" s="85"/>
      <c r="G233" s="3"/>
      <c r="H233" s="3"/>
      <c r="J233" s="21"/>
      <c r="K233" s="21"/>
    </row>
    <row r="234" spans="1:11">
      <c r="A234" s="30"/>
      <c r="B234" s="64"/>
      <c r="C234" s="64"/>
      <c r="D234" s="85"/>
      <c r="G234" s="3"/>
      <c r="H234" s="3"/>
      <c r="J234" s="21"/>
      <c r="K234" s="21"/>
    </row>
    <row r="235" spans="1:11">
      <c r="A235" s="30"/>
      <c r="B235" s="64"/>
      <c r="C235" s="64"/>
      <c r="D235" s="85"/>
      <c r="G235" s="3"/>
      <c r="H235" s="3"/>
      <c r="J235" s="21"/>
      <c r="K235" s="21"/>
    </row>
    <row r="236" spans="1:11">
      <c r="A236" s="30"/>
      <c r="B236" s="64"/>
      <c r="C236" s="64"/>
      <c r="D236" s="85"/>
      <c r="G236" s="3"/>
      <c r="H236" s="3"/>
      <c r="J236" s="21"/>
      <c r="K236" s="21"/>
    </row>
    <row r="237" spans="1:11">
      <c r="A237" s="30"/>
      <c r="B237" s="64"/>
      <c r="C237" s="64"/>
      <c r="D237" s="85"/>
      <c r="G237" s="3"/>
      <c r="H237" s="3"/>
      <c r="J237" s="21"/>
      <c r="K237" s="21"/>
    </row>
    <row r="238" spans="1:11">
      <c r="A238" s="30"/>
      <c r="B238" s="64"/>
      <c r="C238" s="64"/>
      <c r="D238" s="85"/>
      <c r="G238" s="3"/>
      <c r="H238" s="3"/>
      <c r="J238" s="21"/>
      <c r="K238" s="21"/>
    </row>
    <row r="239" spans="1:11">
      <c r="A239" s="30"/>
      <c r="B239" s="64"/>
      <c r="C239" s="64"/>
      <c r="D239" s="85"/>
      <c r="G239" s="3"/>
      <c r="H239" s="3"/>
      <c r="J239" s="21"/>
      <c r="K239" s="21"/>
    </row>
    <row r="240" spans="1:11">
      <c r="A240" s="30"/>
      <c r="B240" s="64"/>
      <c r="C240" s="64"/>
      <c r="D240" s="85"/>
      <c r="G240" s="3"/>
      <c r="H240" s="3"/>
      <c r="J240" s="21"/>
      <c r="K240" s="21"/>
    </row>
    <row r="241" spans="1:11">
      <c r="A241" s="30"/>
      <c r="B241" s="64"/>
      <c r="C241" s="64"/>
      <c r="D241" s="85"/>
      <c r="G241" s="3"/>
      <c r="H241" s="3"/>
      <c r="J241" s="21"/>
      <c r="K241" s="21"/>
    </row>
    <row r="242" spans="1:11">
      <c r="A242" s="30"/>
      <c r="B242" s="64"/>
      <c r="C242" s="64"/>
      <c r="D242" s="85"/>
      <c r="G242" s="3"/>
      <c r="H242" s="3"/>
      <c r="J242" s="21"/>
      <c r="K242" s="21"/>
    </row>
    <row r="243" spans="1:11">
      <c r="A243" s="30"/>
      <c r="B243" s="64"/>
      <c r="C243" s="64"/>
      <c r="D243" s="85"/>
      <c r="G243" s="3"/>
      <c r="H243" s="3"/>
      <c r="J243" s="21"/>
      <c r="K243" s="21"/>
    </row>
    <row r="244" spans="1:11">
      <c r="A244" s="30"/>
      <c r="B244" s="64"/>
      <c r="C244" s="64"/>
      <c r="D244" s="85"/>
      <c r="G244" s="3"/>
      <c r="H244" s="3"/>
      <c r="J244" s="21"/>
      <c r="K244" s="21"/>
    </row>
    <row r="245" spans="1:11">
      <c r="A245" s="30"/>
      <c r="B245" s="64"/>
      <c r="C245" s="64"/>
      <c r="D245" s="85"/>
      <c r="G245" s="3"/>
      <c r="H245" s="3"/>
      <c r="J245" s="21"/>
      <c r="K245" s="21"/>
    </row>
    <row r="246" spans="1:11">
      <c r="A246" s="30"/>
      <c r="B246" s="64"/>
      <c r="C246" s="64"/>
      <c r="D246" s="85"/>
      <c r="G246" s="3"/>
      <c r="H246" s="3"/>
      <c r="J246" s="21"/>
      <c r="K246" s="21"/>
    </row>
    <row r="247" spans="1:11">
      <c r="A247" s="30"/>
      <c r="B247" s="64"/>
      <c r="C247" s="64"/>
      <c r="D247" s="85"/>
      <c r="G247" s="3"/>
      <c r="H247" s="3"/>
      <c r="J247" s="21"/>
      <c r="K247" s="21"/>
    </row>
    <row r="248" spans="1:11">
      <c r="A248" s="30"/>
      <c r="B248" s="64"/>
      <c r="C248" s="64"/>
      <c r="D248" s="85"/>
      <c r="G248" s="3"/>
      <c r="H248" s="3"/>
      <c r="J248" s="21"/>
      <c r="K248" s="21"/>
    </row>
    <row r="249" spans="1:11">
      <c r="A249" s="30"/>
      <c r="B249" s="64"/>
      <c r="C249" s="64"/>
      <c r="D249" s="85"/>
      <c r="G249" s="3"/>
      <c r="H249" s="3"/>
      <c r="J249" s="21"/>
      <c r="K249" s="21"/>
    </row>
    <row r="250" spans="1:11">
      <c r="A250" s="30"/>
      <c r="B250" s="64"/>
      <c r="C250" s="64"/>
      <c r="D250" s="85"/>
      <c r="G250" s="3"/>
      <c r="H250" s="3"/>
      <c r="J250" s="21"/>
      <c r="K250" s="21"/>
    </row>
    <row r="251" spans="1:11">
      <c r="A251" s="30"/>
      <c r="B251" s="64"/>
      <c r="C251" s="64"/>
      <c r="D251" s="85"/>
      <c r="G251" s="3"/>
      <c r="H251" s="3"/>
      <c r="J251" s="21"/>
      <c r="K251" s="21"/>
    </row>
    <row r="252" spans="1:11">
      <c r="A252" s="30"/>
      <c r="B252" s="64"/>
      <c r="C252" s="64"/>
      <c r="D252" s="85"/>
      <c r="G252" s="3"/>
      <c r="H252" s="3"/>
      <c r="J252" s="21"/>
      <c r="K252" s="21"/>
    </row>
    <row r="253" spans="1:11">
      <c r="A253" s="30"/>
      <c r="B253" s="64"/>
      <c r="C253" s="64"/>
      <c r="D253" s="85"/>
      <c r="G253" s="3"/>
      <c r="H253" s="3"/>
      <c r="J253" s="21"/>
      <c r="K253" s="21"/>
    </row>
    <row r="254" spans="1:11">
      <c r="A254" s="30"/>
      <c r="B254" s="64"/>
      <c r="C254" s="64"/>
      <c r="D254" s="85"/>
      <c r="G254" s="3"/>
      <c r="H254" s="3"/>
      <c r="J254" s="21"/>
      <c r="K254" s="21"/>
    </row>
    <row r="255" spans="1:11">
      <c r="A255" s="30"/>
      <c r="B255" s="64"/>
      <c r="C255" s="64"/>
      <c r="D255" s="85"/>
      <c r="G255" s="3"/>
      <c r="H255" s="3"/>
      <c r="J255" s="21"/>
      <c r="K255" s="21"/>
    </row>
    <row r="256" spans="1:11">
      <c r="A256" s="30"/>
      <c r="B256" s="64"/>
      <c r="C256" s="64"/>
      <c r="D256" s="85"/>
      <c r="G256" s="3"/>
      <c r="H256" s="3"/>
      <c r="J256" s="21"/>
      <c r="K256" s="21"/>
    </row>
    <row r="257" spans="1:11">
      <c r="A257" s="30"/>
      <c r="B257" s="64"/>
      <c r="C257" s="64"/>
      <c r="D257" s="85"/>
      <c r="G257" s="3"/>
      <c r="H257" s="3"/>
      <c r="J257" s="21"/>
      <c r="K257" s="21"/>
    </row>
    <row r="258" spans="1:11">
      <c r="A258" s="30"/>
      <c r="B258" s="64"/>
      <c r="C258" s="64"/>
      <c r="D258" s="85"/>
      <c r="G258" s="3"/>
      <c r="H258" s="3"/>
      <c r="J258" s="21"/>
      <c r="K258" s="21"/>
    </row>
    <row r="259" spans="1:11">
      <c r="A259" s="30"/>
      <c r="B259" s="64"/>
      <c r="C259" s="64"/>
      <c r="D259" s="85"/>
      <c r="G259" s="3"/>
      <c r="H259" s="3"/>
      <c r="J259" s="21"/>
      <c r="K259" s="21"/>
    </row>
    <row r="260" spans="1:11">
      <c r="A260" s="30"/>
      <c r="B260" s="64"/>
      <c r="C260" s="64"/>
      <c r="D260" s="85"/>
      <c r="G260" s="3"/>
      <c r="H260" s="3"/>
      <c r="J260" s="21"/>
      <c r="K260" s="21"/>
    </row>
    <row r="261" spans="1:11">
      <c r="A261" s="30"/>
      <c r="B261" s="64"/>
      <c r="C261" s="64"/>
      <c r="D261" s="85"/>
      <c r="G261" s="3"/>
      <c r="H261" s="3"/>
      <c r="J261" s="21"/>
      <c r="K261" s="21"/>
    </row>
    <row r="262" spans="1:11">
      <c r="A262" s="30"/>
      <c r="B262" s="64"/>
      <c r="C262" s="64"/>
      <c r="D262" s="85"/>
      <c r="G262" s="3"/>
      <c r="H262" s="3"/>
      <c r="J262" s="21"/>
      <c r="K262" s="21"/>
    </row>
    <row r="263" spans="1:11">
      <c r="A263" s="30"/>
      <c r="B263" s="64"/>
      <c r="C263" s="64"/>
      <c r="D263" s="85"/>
      <c r="G263" s="3"/>
      <c r="H263" s="3"/>
      <c r="J263" s="21"/>
      <c r="K263" s="21"/>
    </row>
    <row r="264" spans="1:11">
      <c r="A264" s="30"/>
      <c r="B264" s="64"/>
      <c r="C264" s="64"/>
      <c r="D264" s="85"/>
      <c r="G264" s="3"/>
      <c r="H264" s="3"/>
      <c r="J264" s="21"/>
      <c r="K264" s="21"/>
    </row>
    <row r="265" spans="1:11">
      <c r="A265" s="30"/>
      <c r="B265" s="64"/>
      <c r="C265" s="64"/>
      <c r="D265" s="85"/>
      <c r="G265" s="3"/>
      <c r="H265" s="3"/>
      <c r="J265" s="21"/>
      <c r="K265" s="21"/>
    </row>
    <row r="266" spans="1:11">
      <c r="A266" s="30"/>
      <c r="B266" s="64"/>
      <c r="C266" s="64"/>
      <c r="D266" s="85"/>
      <c r="G266" s="3"/>
      <c r="H266" s="3"/>
      <c r="J266" s="21"/>
      <c r="K266" s="21"/>
    </row>
    <row r="267" spans="1:11">
      <c r="A267" s="30"/>
      <c r="B267" s="64"/>
      <c r="C267" s="64"/>
      <c r="D267" s="85"/>
      <c r="G267" s="3"/>
      <c r="H267" s="3"/>
      <c r="J267" s="21"/>
      <c r="K267" s="21"/>
    </row>
    <row r="268" spans="1:11">
      <c r="A268" s="30"/>
      <c r="B268" s="64"/>
      <c r="C268" s="64"/>
      <c r="D268" s="85"/>
      <c r="G268" s="3"/>
      <c r="H268" s="3"/>
      <c r="J268" s="21"/>
      <c r="K268" s="21"/>
    </row>
    <row r="269" spans="1:11">
      <c r="A269" s="30"/>
      <c r="B269" s="64"/>
      <c r="C269" s="64"/>
      <c r="D269" s="85"/>
      <c r="G269" s="3"/>
      <c r="H269" s="3"/>
      <c r="J269" s="21"/>
      <c r="K269" s="21"/>
    </row>
    <row r="270" spans="1:11">
      <c r="A270" s="30"/>
      <c r="B270" s="64"/>
      <c r="C270" s="64"/>
      <c r="D270" s="85"/>
      <c r="G270" s="3"/>
      <c r="H270" s="3"/>
      <c r="J270" s="21"/>
      <c r="K270" s="21"/>
    </row>
    <row r="271" spans="1:11">
      <c r="A271" s="30"/>
      <c r="B271" s="64"/>
      <c r="C271" s="64"/>
      <c r="D271" s="85"/>
      <c r="G271" s="3"/>
      <c r="H271" s="3"/>
      <c r="J271" s="21"/>
      <c r="K271" s="21"/>
    </row>
    <row r="272" spans="1:11">
      <c r="A272" s="30"/>
      <c r="B272" s="64"/>
      <c r="C272" s="64"/>
      <c r="D272" s="85"/>
      <c r="G272" s="3"/>
      <c r="H272" s="3"/>
      <c r="J272" s="21"/>
      <c r="K272" s="21"/>
    </row>
    <row r="273" spans="1:11">
      <c r="A273" s="30"/>
      <c r="B273" s="64"/>
      <c r="C273" s="64"/>
      <c r="D273" s="85"/>
      <c r="G273" s="3"/>
      <c r="H273" s="3"/>
      <c r="J273" s="21"/>
      <c r="K273" s="21"/>
    </row>
    <row r="274" spans="1:11">
      <c r="A274" s="30"/>
      <c r="B274" s="64"/>
      <c r="C274" s="64"/>
      <c r="D274" s="85"/>
      <c r="G274" s="3"/>
      <c r="H274" s="3"/>
      <c r="J274" s="21"/>
      <c r="K274" s="21"/>
    </row>
    <row r="275" spans="1:11">
      <c r="A275" s="30"/>
      <c r="B275" s="64"/>
      <c r="C275" s="64"/>
      <c r="D275" s="85"/>
      <c r="G275" s="3"/>
      <c r="H275" s="3"/>
      <c r="J275" s="21"/>
      <c r="K275" s="21"/>
    </row>
    <row r="276" spans="1:11">
      <c r="A276" s="30"/>
      <c r="B276" s="64"/>
      <c r="C276" s="64"/>
      <c r="D276" s="85"/>
      <c r="G276" s="3"/>
      <c r="H276" s="3"/>
      <c r="J276" s="21"/>
      <c r="K276" s="21"/>
    </row>
    <row r="277" spans="1:11">
      <c r="A277" s="30"/>
      <c r="B277" s="64"/>
      <c r="C277" s="64"/>
      <c r="D277" s="85"/>
      <c r="G277" s="3"/>
      <c r="H277" s="3"/>
      <c r="J277" s="21"/>
      <c r="K277" s="21"/>
    </row>
    <row r="278" spans="1:11">
      <c r="A278" s="30"/>
      <c r="B278" s="64"/>
      <c r="C278" s="64"/>
      <c r="D278" s="85"/>
      <c r="G278" s="3"/>
      <c r="H278" s="3"/>
      <c r="J278" s="21"/>
      <c r="K278" s="21"/>
    </row>
    <row r="279" spans="1:11">
      <c r="A279" s="30"/>
      <c r="B279" s="64"/>
      <c r="C279" s="64"/>
      <c r="D279" s="85"/>
      <c r="G279" s="3"/>
      <c r="H279" s="3"/>
      <c r="J279" s="21"/>
      <c r="K279" s="21"/>
    </row>
    <row r="280" spans="1:11">
      <c r="A280" s="30"/>
      <c r="B280" s="64"/>
      <c r="C280" s="64"/>
      <c r="D280" s="85"/>
      <c r="G280" s="3"/>
      <c r="H280" s="3"/>
      <c r="J280" s="21"/>
      <c r="K280" s="21"/>
    </row>
    <row r="281" spans="1:11">
      <c r="A281" s="30"/>
      <c r="B281" s="64"/>
      <c r="C281" s="64"/>
      <c r="D281" s="85"/>
      <c r="G281" s="3"/>
      <c r="H281" s="3"/>
      <c r="J281" s="21"/>
      <c r="K281" s="21"/>
    </row>
    <row r="282" spans="1:11">
      <c r="A282" s="30"/>
      <c r="B282" s="64"/>
      <c r="C282" s="64"/>
      <c r="D282" s="85"/>
      <c r="G282" s="3"/>
      <c r="H282" s="3"/>
      <c r="J282" s="21"/>
      <c r="K282" s="21"/>
    </row>
    <row r="283" spans="1:11">
      <c r="A283" s="30"/>
      <c r="B283" s="64"/>
      <c r="C283" s="64"/>
      <c r="D283" s="85"/>
      <c r="G283" s="3"/>
      <c r="H283" s="3"/>
      <c r="J283" s="21"/>
      <c r="K283" s="21"/>
    </row>
    <row r="284" spans="1:11">
      <c r="A284" s="30"/>
      <c r="B284" s="64"/>
      <c r="C284" s="64"/>
      <c r="D284" s="85"/>
      <c r="G284" s="3"/>
      <c r="H284" s="3"/>
      <c r="J284" s="21"/>
      <c r="K284" s="21"/>
    </row>
    <row r="285" spans="1:11">
      <c r="A285" s="30"/>
      <c r="B285" s="64"/>
      <c r="C285" s="64"/>
      <c r="D285" s="85"/>
      <c r="G285" s="3"/>
      <c r="H285" s="3"/>
      <c r="J285" s="21"/>
      <c r="K285" s="21"/>
    </row>
    <row r="286" spans="1:11">
      <c r="A286" s="30"/>
      <c r="B286" s="64"/>
      <c r="C286" s="64"/>
      <c r="D286" s="85"/>
      <c r="G286" s="3"/>
      <c r="H286" s="3"/>
      <c r="J286" s="21"/>
      <c r="K286" s="21"/>
    </row>
    <row r="287" spans="1:11">
      <c r="A287" s="30"/>
      <c r="B287" s="64"/>
      <c r="C287" s="64"/>
      <c r="D287" s="85"/>
      <c r="G287" s="3"/>
      <c r="H287" s="3"/>
      <c r="J287" s="21"/>
      <c r="K287" s="21"/>
    </row>
    <row r="288" spans="1:11">
      <c r="A288" s="30"/>
      <c r="B288" s="64"/>
      <c r="C288" s="64"/>
      <c r="D288" s="85"/>
      <c r="G288" s="3"/>
      <c r="H288" s="3"/>
      <c r="J288" s="21"/>
      <c r="K288" s="21"/>
    </row>
    <row r="289" spans="1:11">
      <c r="A289" s="30"/>
      <c r="B289" s="64"/>
      <c r="C289" s="64"/>
      <c r="D289" s="85"/>
      <c r="G289" s="3"/>
      <c r="H289" s="3"/>
      <c r="J289" s="21"/>
      <c r="K289" s="21"/>
    </row>
    <row r="290" spans="1:11">
      <c r="A290" s="30"/>
      <c r="B290" s="64"/>
      <c r="C290" s="64"/>
      <c r="D290" s="85"/>
      <c r="G290" s="3"/>
      <c r="H290" s="3"/>
      <c r="J290" s="21"/>
      <c r="K290" s="21"/>
    </row>
    <row r="291" spans="1:11">
      <c r="A291" s="30"/>
      <c r="B291" s="64"/>
      <c r="C291" s="64"/>
      <c r="D291" s="85"/>
      <c r="G291" s="3"/>
      <c r="H291" s="3"/>
      <c r="J291" s="21"/>
      <c r="K291" s="21"/>
    </row>
    <row r="292" spans="1:11">
      <c r="A292" s="30"/>
      <c r="B292" s="64"/>
      <c r="C292" s="64"/>
      <c r="D292" s="85"/>
      <c r="G292" s="3"/>
      <c r="H292" s="3"/>
      <c r="J292" s="21"/>
      <c r="K292" s="21"/>
    </row>
    <row r="293" spans="1:11">
      <c r="A293" s="30"/>
      <c r="B293" s="64"/>
      <c r="C293" s="64"/>
      <c r="D293" s="85"/>
      <c r="G293" s="3"/>
      <c r="H293" s="3"/>
      <c r="J293" s="21"/>
      <c r="K293" s="21"/>
    </row>
    <row r="294" spans="1:11">
      <c r="A294" s="30"/>
      <c r="B294" s="64"/>
      <c r="C294" s="64"/>
      <c r="D294" s="85"/>
      <c r="G294" s="3"/>
      <c r="H294" s="3"/>
      <c r="J294" s="21"/>
      <c r="K294" s="21"/>
    </row>
    <row r="295" spans="1:11">
      <c r="A295" s="30"/>
      <c r="B295" s="64"/>
      <c r="C295" s="64"/>
      <c r="D295" s="85"/>
      <c r="G295" s="3"/>
      <c r="H295" s="3"/>
      <c r="J295" s="21"/>
      <c r="K295" s="21"/>
    </row>
    <row r="296" spans="1:11">
      <c r="A296" s="30"/>
      <c r="B296" s="64"/>
      <c r="C296" s="64"/>
      <c r="D296" s="85"/>
      <c r="G296" s="3"/>
      <c r="H296" s="3"/>
      <c r="J296" s="21"/>
      <c r="K296" s="21"/>
    </row>
    <row r="297" spans="1:11">
      <c r="A297" s="30"/>
      <c r="B297" s="64"/>
      <c r="C297" s="64"/>
      <c r="D297" s="85"/>
      <c r="G297" s="3"/>
      <c r="H297" s="3"/>
      <c r="J297" s="21"/>
      <c r="K297" s="21"/>
    </row>
    <row r="298" spans="1:11">
      <c r="A298" s="30"/>
      <c r="B298" s="64"/>
      <c r="C298" s="64"/>
      <c r="D298" s="85"/>
      <c r="G298" s="3"/>
      <c r="H298" s="3"/>
      <c r="J298" s="21"/>
      <c r="K298" s="21"/>
    </row>
    <row r="299" spans="1:11">
      <c r="A299" s="30"/>
      <c r="B299" s="64"/>
      <c r="C299" s="64"/>
      <c r="D299" s="85"/>
      <c r="G299" s="3"/>
      <c r="H299" s="3"/>
      <c r="J299" s="21"/>
      <c r="K299" s="21"/>
    </row>
    <row r="300" spans="1:11">
      <c r="A300" s="30"/>
      <c r="B300" s="64"/>
      <c r="C300" s="64"/>
      <c r="D300" s="85"/>
      <c r="G300" s="3"/>
      <c r="H300" s="3"/>
      <c r="J300" s="21"/>
      <c r="K300" s="21"/>
    </row>
    <row r="301" spans="1:11">
      <c r="A301" s="30"/>
      <c r="B301" s="64"/>
      <c r="C301" s="64"/>
      <c r="D301" s="85"/>
      <c r="G301" s="3"/>
      <c r="H301" s="3"/>
      <c r="J301" s="21"/>
      <c r="K301" s="21"/>
    </row>
    <row r="302" spans="1:11">
      <c r="A302" s="30"/>
      <c r="B302" s="64"/>
      <c r="C302" s="64"/>
      <c r="D302" s="85"/>
      <c r="G302" s="3"/>
      <c r="H302" s="3"/>
      <c r="J302" s="21"/>
      <c r="K302" s="21"/>
    </row>
    <row r="303" spans="1:11">
      <c r="A303" s="30"/>
      <c r="B303" s="64"/>
      <c r="C303" s="64"/>
      <c r="D303" s="85"/>
      <c r="G303" s="3"/>
      <c r="H303" s="3"/>
      <c r="J303" s="21"/>
      <c r="K303" s="21"/>
    </row>
    <row r="304" spans="1:11">
      <c r="A304" s="30"/>
      <c r="B304" s="64"/>
      <c r="C304" s="64"/>
      <c r="D304" s="85"/>
      <c r="G304" s="3"/>
      <c r="H304" s="3"/>
      <c r="J304" s="21"/>
      <c r="K304" s="21"/>
    </row>
    <row r="305" spans="1:11">
      <c r="A305" s="30"/>
      <c r="B305" s="64"/>
      <c r="C305" s="64"/>
      <c r="D305" s="85"/>
      <c r="G305" s="3"/>
      <c r="H305" s="3"/>
      <c r="J305" s="21"/>
      <c r="K305" s="21"/>
    </row>
    <row r="306" spans="1:11">
      <c r="A306" s="30"/>
      <c r="B306" s="64"/>
      <c r="C306" s="64"/>
      <c r="D306" s="85"/>
      <c r="G306" s="3"/>
      <c r="H306" s="3"/>
      <c r="J306" s="21"/>
      <c r="K306" s="21"/>
    </row>
    <row r="307" spans="1:11">
      <c r="A307" s="30"/>
      <c r="B307" s="64"/>
      <c r="C307" s="64"/>
      <c r="D307" s="85"/>
      <c r="G307" s="3"/>
      <c r="H307" s="3"/>
      <c r="J307" s="21"/>
      <c r="K307" s="21"/>
    </row>
    <row r="308" spans="1:11">
      <c r="A308" s="30"/>
      <c r="B308" s="64"/>
      <c r="C308" s="64"/>
      <c r="D308" s="85"/>
      <c r="G308" s="3"/>
      <c r="H308" s="3"/>
      <c r="J308" s="21"/>
      <c r="K308" s="21"/>
    </row>
    <row r="309" spans="1:11">
      <c r="A309" s="30"/>
      <c r="B309" s="64"/>
      <c r="C309" s="64"/>
      <c r="D309" s="85"/>
      <c r="G309" s="3"/>
      <c r="H309" s="3"/>
      <c r="J309" s="21"/>
      <c r="K309" s="21"/>
    </row>
    <row r="310" spans="1:11">
      <c r="A310" s="30"/>
      <c r="B310" s="64"/>
      <c r="C310" s="64"/>
      <c r="D310" s="85"/>
      <c r="G310" s="3"/>
      <c r="H310" s="3"/>
      <c r="J310" s="21"/>
      <c r="K310" s="21"/>
    </row>
    <row r="311" spans="1:11">
      <c r="A311" s="30"/>
      <c r="B311" s="64"/>
      <c r="C311" s="64"/>
      <c r="D311" s="85"/>
      <c r="G311" s="3"/>
      <c r="H311" s="3"/>
      <c r="J311" s="21"/>
      <c r="K311" s="21"/>
    </row>
    <row r="312" spans="1:11">
      <c r="A312" s="30"/>
      <c r="B312" s="64"/>
      <c r="C312" s="64"/>
      <c r="D312" s="85"/>
      <c r="G312" s="3"/>
      <c r="H312" s="3"/>
      <c r="J312" s="21"/>
      <c r="K312" s="21"/>
    </row>
    <row r="313" spans="1:11">
      <c r="A313" s="30"/>
      <c r="B313" s="64"/>
      <c r="C313" s="64"/>
      <c r="D313" s="85"/>
      <c r="G313" s="3"/>
      <c r="H313" s="3"/>
      <c r="J313" s="21"/>
      <c r="K313" s="21"/>
    </row>
    <row r="314" spans="1:11">
      <c r="A314" s="30"/>
      <c r="B314" s="64"/>
      <c r="C314" s="64"/>
      <c r="D314" s="85"/>
      <c r="G314" s="3"/>
      <c r="H314" s="3"/>
      <c r="J314" s="21"/>
      <c r="K314" s="21"/>
    </row>
    <row r="315" spans="1:11">
      <c r="A315" s="30"/>
      <c r="B315" s="64"/>
      <c r="C315" s="64"/>
      <c r="D315" s="85"/>
      <c r="G315" s="3"/>
      <c r="H315" s="3"/>
      <c r="J315" s="21"/>
      <c r="K315" s="21"/>
    </row>
    <row r="316" spans="1:11">
      <c r="A316" s="30"/>
      <c r="B316" s="64"/>
      <c r="C316" s="64"/>
      <c r="D316" s="85"/>
      <c r="G316" s="3"/>
      <c r="H316" s="3"/>
      <c r="J316" s="21"/>
      <c r="K316" s="21"/>
    </row>
    <row r="317" spans="1:11">
      <c r="A317" s="30"/>
      <c r="B317" s="64"/>
      <c r="C317" s="64"/>
      <c r="D317" s="85"/>
      <c r="G317" s="3"/>
      <c r="H317" s="3"/>
      <c r="J317" s="21"/>
      <c r="K317" s="21"/>
    </row>
    <row r="318" spans="1:11">
      <c r="A318" s="30"/>
      <c r="B318" s="64"/>
      <c r="C318" s="64"/>
      <c r="D318" s="85"/>
      <c r="G318" s="3"/>
      <c r="H318" s="3"/>
      <c r="J318" s="21"/>
      <c r="K318" s="21"/>
    </row>
    <row r="319" spans="1:11">
      <c r="A319" s="30"/>
      <c r="B319" s="64"/>
      <c r="C319" s="64"/>
      <c r="D319" s="85"/>
      <c r="G319" s="3"/>
      <c r="H319" s="3"/>
      <c r="J319" s="21"/>
      <c r="K319" s="21"/>
    </row>
    <row r="320" spans="1:11">
      <c r="A320" s="30"/>
      <c r="B320" s="64"/>
      <c r="C320" s="64"/>
      <c r="D320" s="85"/>
      <c r="G320" s="3"/>
      <c r="H320" s="3"/>
      <c r="J320" s="21"/>
      <c r="K320" s="21"/>
    </row>
    <row r="321" spans="1:11">
      <c r="A321" s="30"/>
      <c r="B321" s="64"/>
      <c r="C321" s="64"/>
      <c r="D321" s="85"/>
      <c r="G321" s="3"/>
      <c r="H321" s="3"/>
      <c r="J321" s="21"/>
      <c r="K321" s="21"/>
    </row>
    <row r="322" spans="1:11">
      <c r="A322" s="30"/>
      <c r="B322" s="64"/>
      <c r="C322" s="64"/>
      <c r="D322" s="85"/>
      <c r="G322" s="3"/>
      <c r="H322" s="3"/>
      <c r="J322" s="21"/>
      <c r="K322" s="21"/>
    </row>
    <row r="323" spans="1:11">
      <c r="A323" s="30"/>
      <c r="B323" s="64"/>
      <c r="C323" s="64"/>
      <c r="D323" s="85"/>
      <c r="G323" s="3"/>
      <c r="H323" s="3"/>
      <c r="J323" s="21"/>
      <c r="K323" s="21"/>
    </row>
    <row r="324" spans="1:11">
      <c r="A324" s="30"/>
      <c r="B324" s="64"/>
      <c r="C324" s="64"/>
      <c r="D324" s="85"/>
      <c r="G324" s="3"/>
      <c r="H324" s="3"/>
      <c r="J324" s="21"/>
      <c r="K324" s="21"/>
    </row>
    <row r="325" spans="1:11">
      <c r="A325" s="30"/>
      <c r="B325" s="64"/>
      <c r="C325" s="64"/>
      <c r="D325" s="85"/>
      <c r="G325" s="3"/>
      <c r="H325" s="3"/>
      <c r="J325" s="21"/>
      <c r="K325" s="21"/>
    </row>
    <row r="326" spans="1:11">
      <c r="A326" s="30"/>
      <c r="B326" s="64"/>
      <c r="C326" s="64"/>
      <c r="D326" s="85"/>
      <c r="G326" s="3"/>
      <c r="H326" s="3"/>
      <c r="J326" s="21"/>
      <c r="K326" s="21"/>
    </row>
    <row r="327" spans="1:11">
      <c r="A327" s="30"/>
      <c r="B327" s="64"/>
      <c r="C327" s="64"/>
      <c r="D327" s="85"/>
      <c r="G327" s="3"/>
      <c r="H327" s="3"/>
      <c r="J327" s="21"/>
      <c r="K327" s="21"/>
    </row>
    <row r="328" spans="1:11">
      <c r="A328" s="30"/>
      <c r="B328" s="64"/>
      <c r="C328" s="64"/>
      <c r="D328" s="85"/>
      <c r="G328" s="3"/>
      <c r="H328" s="3"/>
      <c r="J328" s="21"/>
      <c r="K328" s="21"/>
    </row>
    <row r="329" spans="1:11">
      <c r="A329" s="30"/>
      <c r="B329" s="64"/>
      <c r="C329" s="64"/>
      <c r="D329" s="85"/>
      <c r="G329" s="3"/>
      <c r="H329" s="3"/>
      <c r="J329" s="21"/>
      <c r="K329" s="21"/>
    </row>
    <row r="330" spans="1:11">
      <c r="A330" s="30"/>
      <c r="B330" s="64"/>
      <c r="C330" s="64"/>
      <c r="D330" s="85"/>
      <c r="G330" s="3"/>
      <c r="H330" s="3"/>
      <c r="J330" s="21"/>
      <c r="K330" s="21"/>
    </row>
    <row r="331" spans="1:11">
      <c r="A331" s="30"/>
      <c r="B331" s="64"/>
      <c r="C331" s="64"/>
      <c r="D331" s="85"/>
      <c r="G331" s="3"/>
      <c r="H331" s="3"/>
      <c r="J331" s="21"/>
      <c r="K331" s="21"/>
    </row>
    <row r="332" spans="1:11">
      <c r="A332" s="30"/>
      <c r="B332" s="64"/>
      <c r="C332" s="64"/>
      <c r="D332" s="85"/>
      <c r="G332" s="3"/>
      <c r="H332" s="3"/>
      <c r="J332" s="21"/>
      <c r="K332" s="21"/>
    </row>
    <row r="333" spans="1:11">
      <c r="A333" s="30"/>
      <c r="B333" s="64"/>
      <c r="C333" s="64"/>
      <c r="D333" s="85"/>
      <c r="G333" s="3"/>
      <c r="H333" s="3"/>
      <c r="J333" s="21"/>
      <c r="K333" s="21"/>
    </row>
    <row r="334" spans="1:11">
      <c r="A334" s="30"/>
      <c r="B334" s="64"/>
      <c r="C334" s="64"/>
      <c r="D334" s="85"/>
      <c r="G334" s="3"/>
      <c r="H334" s="3"/>
      <c r="J334" s="21"/>
      <c r="K334" s="21"/>
    </row>
    <row r="335" spans="1:11">
      <c r="A335" s="30"/>
      <c r="B335" s="64"/>
      <c r="C335" s="64"/>
      <c r="D335" s="85"/>
      <c r="G335" s="3"/>
      <c r="H335" s="3"/>
      <c r="J335" s="21"/>
      <c r="K335" s="21"/>
    </row>
    <row r="336" spans="1:11">
      <c r="A336" s="30"/>
      <c r="B336" s="64"/>
      <c r="C336" s="64"/>
      <c r="D336" s="85"/>
      <c r="G336" s="3"/>
      <c r="H336" s="3"/>
      <c r="J336" s="21"/>
      <c r="K336" s="21"/>
    </row>
    <row r="337" spans="1:11">
      <c r="A337" s="30"/>
      <c r="B337" s="64"/>
      <c r="C337" s="64"/>
      <c r="D337" s="85"/>
      <c r="G337" s="3"/>
      <c r="H337" s="3"/>
      <c r="J337" s="21"/>
      <c r="K337" s="21"/>
    </row>
    <row r="338" spans="1:11">
      <c r="A338" s="30"/>
      <c r="B338" s="64"/>
      <c r="C338" s="64"/>
      <c r="D338" s="85"/>
      <c r="G338" s="3"/>
      <c r="H338" s="3"/>
      <c r="J338" s="21"/>
      <c r="K338" s="21"/>
    </row>
    <row r="339" spans="1:11">
      <c r="A339" s="30"/>
      <c r="B339" s="64"/>
      <c r="C339" s="64"/>
      <c r="D339" s="85"/>
      <c r="G339" s="3"/>
      <c r="H339" s="3"/>
      <c r="J339" s="21"/>
      <c r="K339" s="21"/>
    </row>
    <row r="340" spans="1:11">
      <c r="A340" s="30"/>
      <c r="B340" s="64"/>
      <c r="C340" s="64"/>
      <c r="D340" s="85"/>
      <c r="G340" s="3"/>
      <c r="H340" s="3"/>
      <c r="J340" s="21"/>
      <c r="K340" s="21"/>
    </row>
    <row r="341" spans="1:11">
      <c r="A341" s="30"/>
      <c r="B341" s="64"/>
      <c r="C341" s="64"/>
      <c r="D341" s="85"/>
      <c r="G341" s="3"/>
      <c r="H341" s="3"/>
      <c r="J341" s="21"/>
      <c r="K341" s="21"/>
    </row>
    <row r="342" spans="1:11">
      <c r="A342" s="30"/>
      <c r="B342" s="64"/>
      <c r="C342" s="64"/>
      <c r="D342" s="85"/>
      <c r="G342" s="3"/>
      <c r="H342" s="3"/>
      <c r="J342" s="21"/>
      <c r="K342" s="21"/>
    </row>
    <row r="343" spans="1:11">
      <c r="A343" s="30"/>
      <c r="B343" s="64"/>
      <c r="C343" s="64"/>
      <c r="D343" s="85"/>
      <c r="G343" s="3"/>
      <c r="H343" s="3"/>
      <c r="J343" s="21"/>
      <c r="K343" s="21"/>
    </row>
    <row r="344" spans="1:11">
      <c r="A344" s="30"/>
      <c r="B344" s="64"/>
      <c r="C344" s="64"/>
      <c r="D344" s="85"/>
      <c r="G344" s="3"/>
      <c r="H344" s="3"/>
      <c r="J344" s="21"/>
      <c r="K344" s="21"/>
    </row>
    <row r="345" spans="1:11">
      <c r="A345" s="30"/>
      <c r="B345" s="64"/>
      <c r="C345" s="64"/>
      <c r="D345" s="85"/>
      <c r="G345" s="3"/>
      <c r="H345" s="3"/>
      <c r="J345" s="21"/>
      <c r="K345" s="21"/>
    </row>
    <row r="346" spans="1:11">
      <c r="A346" s="30"/>
      <c r="B346" s="64"/>
      <c r="C346" s="64"/>
      <c r="D346" s="85"/>
      <c r="G346" s="3"/>
      <c r="H346" s="3"/>
      <c r="J346" s="21"/>
      <c r="K346" s="21"/>
    </row>
    <row r="347" spans="1:11">
      <c r="A347" s="30"/>
      <c r="B347" s="64"/>
      <c r="C347" s="64"/>
      <c r="D347" s="85"/>
      <c r="G347" s="3"/>
      <c r="H347" s="3"/>
      <c r="J347" s="21"/>
      <c r="K347" s="21"/>
    </row>
    <row r="348" spans="1:11">
      <c r="A348" s="30"/>
      <c r="B348" s="64"/>
      <c r="C348" s="64"/>
      <c r="D348" s="85"/>
      <c r="G348" s="3"/>
      <c r="H348" s="3"/>
      <c r="J348" s="21"/>
      <c r="K348" s="21"/>
    </row>
    <row r="349" spans="1:11">
      <c r="A349" s="30"/>
      <c r="B349" s="64"/>
      <c r="C349" s="64"/>
      <c r="D349" s="85"/>
      <c r="G349" s="3"/>
      <c r="H349" s="3"/>
      <c r="J349" s="21"/>
      <c r="K349" s="21"/>
    </row>
    <row r="350" spans="1:11">
      <c r="A350" s="30"/>
      <c r="B350" s="64"/>
      <c r="C350" s="64"/>
      <c r="D350" s="85"/>
      <c r="G350" s="3"/>
      <c r="H350" s="3"/>
      <c r="J350" s="21"/>
      <c r="K350" s="21"/>
    </row>
    <row r="351" spans="1:11">
      <c r="A351" s="30"/>
      <c r="B351" s="64"/>
      <c r="C351" s="64"/>
      <c r="D351" s="85"/>
      <c r="G351" s="3"/>
      <c r="H351" s="3"/>
      <c r="J351" s="21"/>
      <c r="K351" s="21"/>
    </row>
    <row r="352" spans="1:11">
      <c r="A352" s="30"/>
      <c r="B352" s="64"/>
      <c r="C352" s="64"/>
      <c r="D352" s="85"/>
      <c r="G352" s="3"/>
      <c r="H352" s="3"/>
      <c r="J352" s="21"/>
      <c r="K352" s="21"/>
    </row>
    <row r="353" spans="1:11">
      <c r="A353" s="30"/>
      <c r="B353" s="64"/>
      <c r="C353" s="64"/>
      <c r="D353" s="85"/>
      <c r="G353" s="3"/>
      <c r="H353" s="3"/>
      <c r="J353" s="21"/>
      <c r="K353" s="21"/>
    </row>
    <row r="354" spans="1:11">
      <c r="A354" s="30"/>
      <c r="B354" s="64"/>
      <c r="C354" s="64"/>
      <c r="D354" s="85"/>
      <c r="G354" s="3"/>
      <c r="H354" s="3"/>
      <c r="J354" s="21"/>
      <c r="K354" s="21"/>
    </row>
    <row r="355" spans="1:11">
      <c r="A355" s="30"/>
      <c r="B355" s="64"/>
      <c r="C355" s="64"/>
      <c r="D355" s="85"/>
      <c r="G355" s="3"/>
      <c r="H355" s="3"/>
      <c r="J355" s="21"/>
      <c r="K355" s="21"/>
    </row>
    <row r="356" spans="1:11">
      <c r="A356" s="30"/>
      <c r="B356" s="64"/>
      <c r="C356" s="64"/>
      <c r="D356" s="85"/>
      <c r="G356" s="3"/>
      <c r="H356" s="3"/>
      <c r="J356" s="21"/>
      <c r="K356" s="21"/>
    </row>
    <row r="357" spans="1:11">
      <c r="A357" s="30"/>
      <c r="B357" s="64"/>
      <c r="C357" s="64"/>
      <c r="D357" s="85"/>
      <c r="G357" s="3"/>
      <c r="H357" s="3"/>
      <c r="J357" s="21"/>
      <c r="K357" s="21"/>
    </row>
    <row r="358" spans="1:11">
      <c r="A358" s="30"/>
      <c r="B358" s="64"/>
      <c r="C358" s="64"/>
      <c r="D358" s="85"/>
      <c r="G358" s="3"/>
      <c r="H358" s="3"/>
      <c r="J358" s="21"/>
      <c r="K358" s="21"/>
    </row>
    <row r="359" spans="1:11">
      <c r="A359" s="30"/>
      <c r="B359" s="64"/>
      <c r="C359" s="64"/>
      <c r="D359" s="85"/>
      <c r="G359" s="3"/>
      <c r="H359" s="3"/>
      <c r="J359" s="21"/>
      <c r="K359" s="21"/>
    </row>
    <row r="360" spans="1:11">
      <c r="A360" s="30"/>
      <c r="B360" s="64"/>
      <c r="C360" s="64"/>
      <c r="D360" s="85"/>
      <c r="G360" s="3"/>
      <c r="H360" s="3"/>
      <c r="J360" s="21"/>
      <c r="K360" s="21"/>
    </row>
    <row r="361" spans="1:11">
      <c r="A361" s="30"/>
      <c r="B361" s="64"/>
      <c r="C361" s="64"/>
      <c r="D361" s="85"/>
      <c r="G361" s="3"/>
      <c r="H361" s="3"/>
      <c r="J361" s="21"/>
      <c r="K361" s="21"/>
    </row>
    <row r="362" spans="1:11">
      <c r="A362" s="30"/>
      <c r="B362" s="64"/>
      <c r="C362" s="64"/>
      <c r="D362" s="85"/>
      <c r="G362" s="3"/>
      <c r="H362" s="3"/>
      <c r="J362" s="21"/>
      <c r="K362" s="21"/>
    </row>
    <row r="363" spans="1:11">
      <c r="A363" s="30"/>
      <c r="B363" s="64"/>
      <c r="C363" s="64"/>
      <c r="D363" s="85"/>
      <c r="G363" s="3"/>
      <c r="H363" s="3"/>
      <c r="J363" s="21"/>
      <c r="K363" s="21"/>
    </row>
    <row r="364" spans="1:11">
      <c r="A364" s="30"/>
      <c r="B364" s="64"/>
      <c r="C364" s="64"/>
      <c r="D364" s="85"/>
      <c r="G364" s="3"/>
      <c r="H364" s="3"/>
      <c r="J364" s="21"/>
      <c r="K364" s="21"/>
    </row>
    <row r="365" spans="1:11">
      <c r="A365" s="30"/>
      <c r="B365" s="64"/>
      <c r="C365" s="64"/>
      <c r="D365" s="85"/>
      <c r="G365" s="3"/>
      <c r="H365" s="3"/>
      <c r="J365" s="21"/>
      <c r="K365" s="21"/>
    </row>
    <row r="366" spans="1:11">
      <c r="A366" s="30"/>
      <c r="B366" s="64"/>
      <c r="C366" s="64"/>
      <c r="D366" s="85"/>
      <c r="G366" s="3"/>
      <c r="H366" s="3"/>
      <c r="J366" s="21"/>
      <c r="K366" s="21"/>
    </row>
    <row r="367" spans="1:11">
      <c r="A367" s="30"/>
      <c r="B367" s="64"/>
      <c r="C367" s="64"/>
      <c r="D367" s="85"/>
      <c r="G367" s="3"/>
      <c r="H367" s="3"/>
      <c r="J367" s="21"/>
      <c r="K367" s="21"/>
    </row>
    <row r="368" spans="1:11">
      <c r="A368" s="30"/>
      <c r="B368" s="64"/>
      <c r="C368" s="64"/>
      <c r="D368" s="85"/>
      <c r="G368" s="3"/>
      <c r="H368" s="3"/>
      <c r="J368" s="21"/>
      <c r="K368" s="21"/>
    </row>
    <row r="369" spans="1:11">
      <c r="A369" s="30"/>
      <c r="B369" s="64"/>
      <c r="C369" s="64"/>
      <c r="D369" s="85"/>
      <c r="G369" s="3"/>
      <c r="H369" s="3"/>
      <c r="J369" s="21"/>
      <c r="K369" s="21"/>
    </row>
    <row r="370" spans="1:11">
      <c r="A370" s="30"/>
      <c r="B370" s="64"/>
      <c r="C370" s="64"/>
      <c r="D370" s="85"/>
      <c r="G370" s="3"/>
      <c r="H370" s="3"/>
      <c r="J370" s="21"/>
      <c r="K370" s="21"/>
    </row>
    <row r="371" spans="1:11">
      <c r="A371" s="30"/>
      <c r="B371" s="64"/>
      <c r="C371" s="64"/>
      <c r="D371" s="85"/>
      <c r="G371" s="3"/>
      <c r="H371" s="3"/>
      <c r="J371" s="21"/>
      <c r="K371" s="21"/>
    </row>
    <row r="372" spans="1:11">
      <c r="A372" s="30"/>
      <c r="B372" s="64"/>
      <c r="C372" s="64"/>
      <c r="D372" s="85"/>
      <c r="G372" s="3"/>
      <c r="H372" s="3"/>
      <c r="J372" s="21"/>
      <c r="K372" s="21"/>
    </row>
    <row r="373" spans="1:11">
      <c r="A373" s="30"/>
      <c r="B373" s="64"/>
      <c r="C373" s="64"/>
      <c r="D373" s="85"/>
      <c r="G373" s="3"/>
      <c r="H373" s="3"/>
      <c r="J373" s="21"/>
      <c r="K373" s="21"/>
    </row>
    <row r="374" spans="1:11">
      <c r="A374" s="30"/>
      <c r="B374" s="64"/>
      <c r="C374" s="64"/>
      <c r="D374" s="85"/>
      <c r="G374" s="3"/>
      <c r="H374" s="3"/>
      <c r="J374" s="21"/>
      <c r="K374" s="21"/>
    </row>
    <row r="375" spans="1:11">
      <c r="A375" s="30"/>
      <c r="B375" s="64"/>
      <c r="C375" s="64"/>
      <c r="D375" s="85"/>
      <c r="G375" s="3"/>
      <c r="H375" s="3"/>
      <c r="J375" s="21"/>
      <c r="K375" s="21"/>
    </row>
    <row r="376" spans="1:11">
      <c r="A376" s="30"/>
      <c r="B376" s="64"/>
      <c r="C376" s="64"/>
      <c r="D376" s="85"/>
      <c r="G376" s="3"/>
      <c r="H376" s="3"/>
      <c r="J376" s="21"/>
      <c r="K376" s="21"/>
    </row>
    <row r="377" spans="1:11">
      <c r="A377" s="30"/>
      <c r="B377" s="64"/>
      <c r="C377" s="64"/>
      <c r="D377" s="85"/>
      <c r="G377" s="3"/>
      <c r="H377" s="3"/>
      <c r="J377" s="21"/>
      <c r="K377" s="21"/>
    </row>
    <row r="378" spans="1:11">
      <c r="A378" s="30"/>
      <c r="B378" s="64"/>
      <c r="C378" s="64"/>
      <c r="D378" s="85"/>
      <c r="G378" s="3"/>
      <c r="H378" s="3"/>
      <c r="J378" s="21"/>
      <c r="K378" s="21"/>
    </row>
    <row r="379" spans="1:11">
      <c r="A379" s="30"/>
      <c r="B379" s="64"/>
      <c r="C379" s="64"/>
      <c r="D379" s="85"/>
      <c r="G379" s="3"/>
      <c r="H379" s="3"/>
      <c r="J379" s="21"/>
      <c r="K379" s="21"/>
    </row>
    <row r="380" spans="1:11">
      <c r="A380" s="30"/>
      <c r="B380" s="64"/>
      <c r="C380" s="64"/>
      <c r="D380" s="85"/>
      <c r="G380" s="3"/>
      <c r="H380" s="3"/>
      <c r="J380" s="21"/>
      <c r="K380" s="21"/>
    </row>
    <row r="381" spans="1:11">
      <c r="A381" s="30"/>
      <c r="B381" s="64"/>
      <c r="C381" s="64"/>
      <c r="D381" s="85"/>
      <c r="G381" s="3"/>
      <c r="H381" s="3"/>
      <c r="J381" s="21"/>
      <c r="K381" s="21"/>
    </row>
    <row r="382" spans="1:11">
      <c r="A382" s="30"/>
      <c r="B382" s="64"/>
      <c r="C382" s="64"/>
      <c r="D382" s="85"/>
      <c r="G382" s="3"/>
      <c r="H382" s="3"/>
      <c r="J382" s="21"/>
      <c r="K382" s="21"/>
    </row>
    <row r="383" spans="1:11">
      <c r="A383" s="30"/>
      <c r="B383" s="64"/>
      <c r="C383" s="64"/>
      <c r="D383" s="85"/>
      <c r="G383" s="3"/>
      <c r="H383" s="3"/>
      <c r="J383" s="21"/>
      <c r="K383" s="21"/>
    </row>
    <row r="384" spans="1:11">
      <c r="A384" s="30"/>
      <c r="B384" s="64"/>
      <c r="C384" s="64"/>
      <c r="D384" s="85"/>
      <c r="G384" s="3"/>
      <c r="H384" s="3"/>
      <c r="J384" s="21"/>
      <c r="K384" s="21"/>
    </row>
    <row r="385" spans="1:11">
      <c r="A385" s="30"/>
      <c r="B385" s="64"/>
      <c r="C385" s="64"/>
      <c r="D385" s="85"/>
      <c r="G385" s="3"/>
      <c r="H385" s="3"/>
      <c r="J385" s="21"/>
      <c r="K385" s="21"/>
    </row>
    <row r="386" spans="1:11">
      <c r="A386" s="30"/>
      <c r="B386" s="64"/>
      <c r="C386" s="64"/>
      <c r="D386" s="85"/>
      <c r="G386" s="3"/>
      <c r="H386" s="3"/>
      <c r="J386" s="21"/>
      <c r="K386" s="21"/>
    </row>
    <row r="387" spans="1:11">
      <c r="A387" s="30"/>
      <c r="B387" s="64"/>
      <c r="C387" s="64"/>
      <c r="D387" s="85"/>
      <c r="G387" s="3"/>
      <c r="H387" s="3"/>
      <c r="J387" s="21"/>
      <c r="K387" s="21"/>
    </row>
    <row r="388" spans="1:11">
      <c r="A388" s="30"/>
      <c r="B388" s="64"/>
      <c r="C388" s="64"/>
      <c r="D388" s="85"/>
      <c r="G388" s="3"/>
      <c r="H388" s="3"/>
      <c r="J388" s="21"/>
      <c r="K388" s="21"/>
    </row>
    <row r="389" spans="1:11">
      <c r="A389" s="30"/>
      <c r="B389" s="64"/>
      <c r="C389" s="64"/>
      <c r="D389" s="85"/>
      <c r="G389" s="3"/>
      <c r="H389" s="3"/>
      <c r="J389" s="21"/>
      <c r="K389" s="21"/>
    </row>
    <row r="390" spans="1:11">
      <c r="A390" s="30"/>
      <c r="B390" s="64"/>
      <c r="C390" s="64"/>
      <c r="D390" s="85"/>
      <c r="G390" s="3"/>
      <c r="H390" s="3"/>
      <c r="J390" s="21"/>
      <c r="K390" s="21"/>
    </row>
    <row r="391" spans="1:11">
      <c r="A391" s="30"/>
      <c r="B391" s="64"/>
      <c r="C391" s="64"/>
      <c r="D391" s="85"/>
      <c r="G391" s="3"/>
      <c r="H391" s="3"/>
      <c r="J391" s="21"/>
      <c r="K391" s="21"/>
    </row>
    <row r="392" spans="1:11">
      <c r="A392" s="30"/>
      <c r="B392" s="64"/>
      <c r="C392" s="64"/>
      <c r="D392" s="85"/>
      <c r="G392" s="3"/>
      <c r="H392" s="3"/>
      <c r="J392" s="21"/>
      <c r="K392" s="21"/>
    </row>
    <row r="393" spans="1:11">
      <c r="A393" s="30"/>
      <c r="B393" s="64"/>
      <c r="C393" s="64"/>
      <c r="D393" s="85"/>
      <c r="G393" s="3"/>
      <c r="H393" s="3"/>
      <c r="J393" s="21"/>
      <c r="K393" s="21"/>
    </row>
    <row r="394" spans="1:11">
      <c r="A394" s="30"/>
      <c r="B394" s="64"/>
      <c r="C394" s="64"/>
      <c r="D394" s="85"/>
      <c r="G394" s="3"/>
      <c r="H394" s="3"/>
      <c r="J394" s="21"/>
      <c r="K394" s="21"/>
    </row>
    <row r="395" spans="1:11">
      <c r="A395" s="30"/>
      <c r="B395" s="64"/>
      <c r="C395" s="64"/>
      <c r="D395" s="85"/>
      <c r="G395" s="3"/>
      <c r="H395" s="3"/>
      <c r="J395" s="21"/>
      <c r="K395" s="21"/>
    </row>
    <row r="396" spans="1:11">
      <c r="A396" s="30"/>
      <c r="B396" s="64"/>
      <c r="C396" s="64"/>
      <c r="D396" s="85"/>
      <c r="G396" s="3"/>
      <c r="H396" s="3"/>
      <c r="J396" s="21"/>
      <c r="K396" s="21"/>
    </row>
    <row r="397" spans="1:11">
      <c r="A397" s="30"/>
      <c r="B397" s="64"/>
      <c r="C397" s="64"/>
      <c r="D397" s="85"/>
      <c r="G397" s="3"/>
      <c r="H397" s="3"/>
      <c r="J397" s="21"/>
      <c r="K397" s="21"/>
    </row>
    <row r="398" spans="1:11">
      <c r="A398" s="30"/>
      <c r="B398" s="64"/>
      <c r="C398" s="64"/>
      <c r="D398" s="85"/>
      <c r="G398" s="3"/>
      <c r="H398" s="3"/>
      <c r="J398" s="21"/>
      <c r="K398" s="21"/>
    </row>
    <row r="399" spans="1:11">
      <c r="A399" s="30"/>
      <c r="B399" s="64"/>
      <c r="C399" s="64"/>
      <c r="D399" s="85"/>
      <c r="G399" s="3"/>
      <c r="H399" s="3"/>
      <c r="J399" s="21"/>
      <c r="K399" s="21"/>
    </row>
    <row r="400" spans="1:11">
      <c r="A400" s="30"/>
      <c r="B400" s="64"/>
      <c r="C400" s="64"/>
      <c r="D400" s="85"/>
      <c r="G400" s="3"/>
      <c r="H400" s="3"/>
      <c r="J400" s="21"/>
      <c r="K400" s="21"/>
    </row>
    <row r="401" spans="1:11">
      <c r="A401" s="30"/>
      <c r="B401" s="64"/>
      <c r="C401" s="64"/>
      <c r="D401" s="85"/>
      <c r="G401" s="3"/>
      <c r="H401" s="3"/>
      <c r="J401" s="21"/>
      <c r="K401" s="21"/>
    </row>
    <row r="402" spans="1:11">
      <c r="A402" s="30"/>
      <c r="B402" s="64"/>
      <c r="C402" s="64"/>
      <c r="D402" s="85"/>
      <c r="G402" s="3"/>
      <c r="H402" s="3"/>
      <c r="J402" s="21"/>
      <c r="K402" s="21"/>
    </row>
    <row r="403" spans="1:11">
      <c r="A403" s="30"/>
      <c r="B403" s="64"/>
      <c r="C403" s="64"/>
      <c r="D403" s="85"/>
      <c r="G403" s="3"/>
      <c r="H403" s="3"/>
      <c r="J403" s="21"/>
      <c r="K403" s="21"/>
    </row>
    <row r="404" spans="1:11">
      <c r="A404" s="30"/>
      <c r="B404" s="64"/>
      <c r="C404" s="64"/>
      <c r="D404" s="85"/>
      <c r="G404" s="3"/>
      <c r="H404" s="3"/>
      <c r="J404" s="21"/>
      <c r="K404" s="21"/>
    </row>
    <row r="405" spans="1:11">
      <c r="A405" s="30"/>
      <c r="B405" s="64"/>
      <c r="C405" s="64"/>
      <c r="D405" s="85"/>
      <c r="G405" s="3"/>
      <c r="H405" s="3"/>
      <c r="J405" s="21"/>
      <c r="K405" s="21"/>
    </row>
    <row r="406" spans="1:11">
      <c r="A406" s="30"/>
      <c r="B406" s="64"/>
      <c r="C406" s="64"/>
      <c r="D406" s="85"/>
      <c r="G406" s="3"/>
      <c r="H406" s="3"/>
      <c r="J406" s="21"/>
      <c r="K406" s="21"/>
    </row>
    <row r="407" spans="1:11">
      <c r="A407" s="30"/>
      <c r="B407" s="64"/>
      <c r="C407" s="64"/>
      <c r="D407" s="85"/>
      <c r="G407" s="3"/>
      <c r="H407" s="3"/>
      <c r="J407" s="21"/>
      <c r="K407" s="21"/>
    </row>
    <row r="408" spans="1:11">
      <c r="A408" s="30"/>
      <c r="B408" s="64"/>
      <c r="C408" s="64"/>
      <c r="D408" s="85"/>
      <c r="G408" s="3"/>
      <c r="H408" s="3"/>
      <c r="J408" s="21"/>
      <c r="K408" s="21"/>
    </row>
    <row r="409" spans="1:11">
      <c r="A409" s="30"/>
      <c r="B409" s="64"/>
      <c r="C409" s="64"/>
      <c r="D409" s="85"/>
      <c r="G409" s="3"/>
      <c r="H409" s="3"/>
      <c r="J409" s="21"/>
      <c r="K409" s="21"/>
    </row>
    <row r="410" spans="1:11">
      <c r="A410" s="30"/>
      <c r="B410" s="64"/>
      <c r="C410" s="64"/>
      <c r="D410" s="85"/>
      <c r="G410" s="3"/>
      <c r="H410" s="3"/>
      <c r="J410" s="21"/>
      <c r="K410" s="21"/>
    </row>
    <row r="411" spans="1:11">
      <c r="A411" s="30"/>
      <c r="B411" s="64"/>
      <c r="C411" s="64"/>
      <c r="D411" s="85"/>
      <c r="G411" s="3"/>
      <c r="H411" s="3"/>
      <c r="J411" s="21"/>
      <c r="K411" s="21"/>
    </row>
    <row r="412" spans="1:11">
      <c r="A412" s="30"/>
      <c r="B412" s="64"/>
      <c r="C412" s="64"/>
      <c r="D412" s="85"/>
      <c r="G412" s="3"/>
      <c r="H412" s="3"/>
      <c r="J412" s="21"/>
      <c r="K412" s="21"/>
    </row>
    <row r="413" spans="1:11">
      <c r="A413" s="30"/>
      <c r="B413" s="64"/>
      <c r="C413" s="64"/>
      <c r="D413" s="85"/>
      <c r="G413" s="3"/>
      <c r="H413" s="3"/>
      <c r="J413" s="21"/>
      <c r="K413" s="21"/>
    </row>
    <row r="414" spans="1:11">
      <c r="A414" s="30"/>
      <c r="B414" s="64"/>
      <c r="C414" s="64"/>
      <c r="D414" s="85"/>
      <c r="G414" s="3"/>
      <c r="H414" s="3"/>
      <c r="J414" s="21"/>
      <c r="K414" s="21"/>
    </row>
    <row r="415" spans="1:11">
      <c r="A415" s="30"/>
      <c r="B415" s="64"/>
      <c r="C415" s="64"/>
      <c r="D415" s="85"/>
      <c r="G415" s="3"/>
      <c r="H415" s="3"/>
      <c r="J415" s="21"/>
      <c r="K415" s="21"/>
    </row>
    <row r="416" spans="1:11">
      <c r="A416" s="30"/>
      <c r="B416" s="64"/>
      <c r="C416" s="64"/>
      <c r="D416" s="85"/>
      <c r="G416" s="3"/>
      <c r="H416" s="3"/>
      <c r="J416" s="21"/>
      <c r="K416" s="21"/>
    </row>
    <row r="417" spans="1:11">
      <c r="A417" s="30"/>
      <c r="B417" s="64"/>
      <c r="C417" s="64"/>
      <c r="D417" s="85"/>
      <c r="G417" s="3"/>
      <c r="H417" s="3"/>
      <c r="J417" s="21"/>
      <c r="K417" s="21"/>
    </row>
    <row r="418" spans="1:11">
      <c r="A418" s="30"/>
      <c r="B418" s="64"/>
      <c r="C418" s="64"/>
      <c r="D418" s="85"/>
      <c r="G418" s="3"/>
      <c r="H418" s="3"/>
      <c r="J418" s="21"/>
      <c r="K418" s="21"/>
    </row>
    <row r="419" spans="1:11">
      <c r="A419" s="30"/>
      <c r="B419" s="64"/>
      <c r="C419" s="64"/>
      <c r="D419" s="85"/>
      <c r="G419" s="3"/>
      <c r="H419" s="3"/>
      <c r="J419" s="21"/>
      <c r="K419" s="21"/>
    </row>
    <row r="420" spans="1:11">
      <c r="A420" s="30"/>
      <c r="B420" s="64"/>
      <c r="C420" s="64"/>
      <c r="D420" s="85"/>
      <c r="G420" s="3"/>
      <c r="H420" s="3"/>
      <c r="J420" s="21"/>
      <c r="K420" s="21"/>
    </row>
    <row r="421" spans="1:11">
      <c r="A421" s="30"/>
      <c r="B421" s="64"/>
      <c r="C421" s="64"/>
      <c r="D421" s="85"/>
      <c r="G421" s="3"/>
      <c r="H421" s="3"/>
      <c r="J421" s="21"/>
      <c r="K421" s="21"/>
    </row>
    <row r="422" spans="1:11">
      <c r="A422" s="30"/>
      <c r="B422" s="64"/>
      <c r="C422" s="64"/>
      <c r="D422" s="85"/>
      <c r="G422" s="3"/>
      <c r="H422" s="3"/>
      <c r="J422" s="21"/>
      <c r="K422" s="21"/>
    </row>
    <row r="423" spans="1:11">
      <c r="A423" s="30"/>
      <c r="B423" s="64"/>
      <c r="C423" s="64"/>
      <c r="D423" s="85"/>
      <c r="G423" s="3"/>
      <c r="H423" s="3"/>
      <c r="J423" s="21"/>
      <c r="K423" s="21"/>
    </row>
    <row r="424" spans="1:11">
      <c r="A424" s="30"/>
      <c r="B424" s="64"/>
      <c r="C424" s="64"/>
      <c r="D424" s="85"/>
      <c r="G424" s="3"/>
      <c r="H424" s="3"/>
      <c r="J424" s="21"/>
      <c r="K424" s="21"/>
    </row>
    <row r="425" spans="1:11">
      <c r="A425" s="30"/>
      <c r="B425" s="64"/>
      <c r="C425" s="64"/>
      <c r="D425" s="85"/>
      <c r="G425" s="3"/>
      <c r="H425" s="3"/>
      <c r="J425" s="21"/>
      <c r="K425" s="21"/>
    </row>
    <row r="426" spans="1:11">
      <c r="A426" s="30"/>
      <c r="B426" s="64"/>
      <c r="C426" s="64"/>
      <c r="D426" s="85"/>
      <c r="G426" s="3"/>
      <c r="H426" s="3"/>
      <c r="J426" s="21"/>
      <c r="K426" s="21"/>
    </row>
    <row r="427" spans="1:11">
      <c r="A427" s="30"/>
      <c r="B427" s="64"/>
      <c r="C427" s="64"/>
      <c r="D427" s="85"/>
      <c r="G427" s="3"/>
      <c r="H427" s="3"/>
      <c r="J427" s="21"/>
      <c r="K427" s="21"/>
    </row>
    <row r="428" spans="1:11">
      <c r="A428" s="30"/>
      <c r="B428" s="64"/>
      <c r="C428" s="64"/>
      <c r="D428" s="85"/>
      <c r="G428" s="3"/>
      <c r="H428" s="3"/>
      <c r="J428" s="21"/>
      <c r="K428" s="21"/>
    </row>
    <row r="429" spans="1:11">
      <c r="A429" s="30"/>
      <c r="B429" s="64"/>
      <c r="C429" s="64"/>
      <c r="D429" s="85"/>
      <c r="G429" s="3"/>
      <c r="H429" s="3"/>
      <c r="J429" s="21"/>
      <c r="K429" s="21"/>
    </row>
    <row r="430" spans="1:11">
      <c r="A430" s="30"/>
      <c r="B430" s="64"/>
      <c r="C430" s="64"/>
      <c r="D430" s="85"/>
      <c r="G430" s="3"/>
      <c r="H430" s="3"/>
      <c r="J430" s="21"/>
      <c r="K430" s="21"/>
    </row>
    <row r="431" spans="1:11">
      <c r="A431" s="30"/>
      <c r="B431" s="64"/>
      <c r="C431" s="64"/>
      <c r="D431" s="85"/>
      <c r="G431" s="3"/>
      <c r="H431" s="3"/>
      <c r="J431" s="21"/>
      <c r="K431" s="21"/>
    </row>
    <row r="432" spans="1:11">
      <c r="A432" s="30"/>
      <c r="B432" s="64"/>
      <c r="C432" s="64"/>
      <c r="D432" s="85"/>
      <c r="G432" s="3"/>
      <c r="H432" s="3"/>
      <c r="J432" s="21"/>
      <c r="K432" s="21"/>
    </row>
    <row r="433" spans="1:11">
      <c r="A433" s="30"/>
      <c r="B433" s="64"/>
      <c r="C433" s="64"/>
      <c r="D433" s="85"/>
      <c r="G433" s="3"/>
      <c r="H433" s="3"/>
      <c r="J433" s="21"/>
      <c r="K433" s="21"/>
    </row>
    <row r="434" spans="1:11">
      <c r="A434" s="30"/>
      <c r="B434" s="64"/>
      <c r="C434" s="64"/>
      <c r="D434" s="85"/>
      <c r="G434" s="3"/>
      <c r="H434" s="3"/>
      <c r="J434" s="21"/>
      <c r="K434" s="21"/>
    </row>
    <row r="435" spans="1:11">
      <c r="A435" s="30"/>
      <c r="B435" s="64"/>
      <c r="C435" s="64"/>
      <c r="D435" s="85"/>
      <c r="G435" s="3"/>
      <c r="H435" s="3"/>
      <c r="J435" s="21"/>
      <c r="K435" s="21"/>
    </row>
    <row r="436" spans="1:11">
      <c r="A436" s="30"/>
      <c r="B436" s="64"/>
      <c r="C436" s="64"/>
      <c r="D436" s="85"/>
      <c r="G436" s="3"/>
      <c r="H436" s="3"/>
      <c r="J436" s="21"/>
      <c r="K436" s="21"/>
    </row>
    <row r="437" spans="1:11">
      <c r="A437" s="30"/>
      <c r="B437" s="64"/>
      <c r="C437" s="64"/>
      <c r="D437" s="85"/>
      <c r="G437" s="3"/>
      <c r="H437" s="3"/>
      <c r="J437" s="21"/>
      <c r="K437" s="21"/>
    </row>
    <row r="438" spans="1:11">
      <c r="A438" s="30"/>
      <c r="B438" s="64"/>
      <c r="C438" s="64"/>
      <c r="D438" s="85"/>
      <c r="G438" s="3"/>
      <c r="H438" s="3"/>
      <c r="J438" s="21"/>
      <c r="K438" s="21"/>
    </row>
    <row r="439" spans="1:11">
      <c r="A439" s="30"/>
      <c r="B439" s="64"/>
      <c r="C439" s="64"/>
      <c r="D439" s="85"/>
      <c r="G439" s="3"/>
      <c r="H439" s="3"/>
      <c r="J439" s="21"/>
      <c r="K439" s="21"/>
    </row>
    <row r="440" spans="1:11">
      <c r="A440" s="30"/>
      <c r="B440" s="64"/>
      <c r="C440" s="64"/>
      <c r="D440" s="85"/>
      <c r="G440" s="3"/>
      <c r="H440" s="3"/>
      <c r="J440" s="21"/>
      <c r="K440" s="21"/>
    </row>
    <row r="441" spans="1:11">
      <c r="A441" s="30"/>
      <c r="B441" s="64"/>
      <c r="C441" s="64"/>
      <c r="D441" s="85"/>
      <c r="G441" s="3"/>
      <c r="H441" s="3"/>
      <c r="J441" s="21"/>
      <c r="K441" s="21"/>
    </row>
    <row r="442" spans="1:11">
      <c r="A442" s="30"/>
      <c r="B442" s="64"/>
      <c r="C442" s="64"/>
      <c r="D442" s="85"/>
      <c r="G442" s="3"/>
      <c r="H442" s="3"/>
      <c r="J442" s="21"/>
      <c r="K442" s="21"/>
    </row>
    <row r="443" spans="1:11">
      <c r="A443" s="30"/>
      <c r="B443" s="64"/>
      <c r="C443" s="64"/>
      <c r="D443" s="85"/>
      <c r="G443" s="3"/>
      <c r="H443" s="3"/>
      <c r="J443" s="21"/>
      <c r="K443" s="21"/>
    </row>
    <row r="444" spans="1:11">
      <c r="A444" s="30"/>
      <c r="B444" s="64"/>
      <c r="C444" s="64"/>
      <c r="D444" s="85"/>
      <c r="G444" s="3"/>
      <c r="H444" s="3"/>
      <c r="J444" s="21"/>
      <c r="K444" s="21"/>
    </row>
    <row r="445" spans="1:11">
      <c r="A445" s="30"/>
      <c r="B445" s="64"/>
      <c r="C445" s="64"/>
      <c r="D445" s="85"/>
      <c r="G445" s="3"/>
      <c r="H445" s="3"/>
      <c r="J445" s="21"/>
      <c r="K445" s="21"/>
    </row>
    <row r="446" spans="1:11">
      <c r="A446" s="30"/>
      <c r="B446" s="64"/>
      <c r="C446" s="64"/>
      <c r="D446" s="85"/>
      <c r="G446" s="3"/>
      <c r="H446" s="3"/>
      <c r="J446" s="21"/>
      <c r="K446" s="21"/>
    </row>
    <row r="447" spans="1:11">
      <c r="A447" s="30"/>
      <c r="B447" s="64"/>
      <c r="C447" s="64"/>
      <c r="D447" s="85"/>
      <c r="G447" s="3"/>
      <c r="H447" s="3"/>
      <c r="J447" s="21"/>
      <c r="K447" s="21"/>
    </row>
    <row r="448" spans="1:11">
      <c r="A448" s="30"/>
      <c r="B448" s="64"/>
      <c r="C448" s="64"/>
      <c r="D448" s="85"/>
      <c r="G448" s="3"/>
      <c r="H448" s="3"/>
      <c r="J448" s="21"/>
      <c r="K448" s="21"/>
    </row>
    <row r="449" spans="1:11">
      <c r="A449" s="30"/>
      <c r="B449" s="64"/>
      <c r="C449" s="64"/>
      <c r="D449" s="85"/>
      <c r="G449" s="3"/>
      <c r="H449" s="3"/>
      <c r="J449" s="21"/>
      <c r="K449" s="21"/>
    </row>
    <row r="450" spans="1:11">
      <c r="A450" s="30"/>
      <c r="B450" s="64"/>
      <c r="C450" s="64"/>
      <c r="D450" s="85"/>
      <c r="G450" s="3"/>
      <c r="H450" s="3"/>
      <c r="J450" s="21"/>
      <c r="K450" s="21"/>
    </row>
    <row r="451" spans="1:11">
      <c r="A451" s="30"/>
      <c r="B451" s="64"/>
      <c r="C451" s="64"/>
      <c r="D451" s="85"/>
      <c r="G451" s="3"/>
      <c r="H451" s="3"/>
      <c r="J451" s="21"/>
      <c r="K451" s="21"/>
    </row>
    <row r="452" spans="1:11">
      <c r="A452" s="30"/>
      <c r="B452" s="64"/>
      <c r="C452" s="64"/>
      <c r="D452" s="85"/>
      <c r="G452" s="3"/>
      <c r="H452" s="3"/>
      <c r="J452" s="21"/>
      <c r="K452" s="21"/>
    </row>
    <row r="453" spans="1:11">
      <c r="A453" s="30"/>
      <c r="B453" s="64"/>
      <c r="C453" s="64"/>
      <c r="D453" s="85"/>
      <c r="G453" s="3"/>
      <c r="H453" s="3"/>
      <c r="J453" s="21"/>
      <c r="K453" s="21"/>
    </row>
    <row r="454" spans="1:11">
      <c r="A454" s="30"/>
      <c r="B454" s="64"/>
      <c r="C454" s="64"/>
      <c r="D454" s="85"/>
      <c r="G454" s="3"/>
      <c r="H454" s="3"/>
      <c r="J454" s="21"/>
      <c r="K454" s="21"/>
    </row>
    <row r="455" spans="1:11">
      <c r="A455" s="30"/>
      <c r="B455" s="64"/>
      <c r="C455" s="64"/>
      <c r="D455" s="85"/>
      <c r="G455" s="3"/>
      <c r="H455" s="3"/>
      <c r="J455" s="21"/>
      <c r="K455" s="21"/>
    </row>
    <row r="456" spans="1:11">
      <c r="A456" s="30"/>
      <c r="B456" s="64"/>
      <c r="C456" s="64"/>
      <c r="D456" s="85"/>
      <c r="G456" s="3"/>
      <c r="H456" s="3"/>
      <c r="J456" s="21"/>
      <c r="K456" s="21"/>
    </row>
    <row r="457" spans="1:11">
      <c r="A457" s="30"/>
      <c r="B457" s="64"/>
      <c r="C457" s="64"/>
      <c r="D457" s="85"/>
      <c r="G457" s="3"/>
      <c r="H457" s="3"/>
      <c r="J457" s="21"/>
      <c r="K457" s="21"/>
    </row>
    <row r="458" spans="1:11">
      <c r="A458" s="30"/>
      <c r="B458" s="64"/>
      <c r="C458" s="64"/>
      <c r="D458" s="85"/>
      <c r="G458" s="3"/>
      <c r="H458" s="3"/>
      <c r="J458" s="21"/>
      <c r="K458" s="21"/>
    </row>
    <row r="459" spans="1:11">
      <c r="A459" s="30"/>
      <c r="B459" s="64"/>
      <c r="C459" s="64"/>
      <c r="D459" s="85"/>
      <c r="G459" s="3"/>
      <c r="H459" s="3"/>
      <c r="J459" s="21"/>
      <c r="K459" s="21"/>
    </row>
    <row r="460" spans="1:11">
      <c r="A460" s="30"/>
      <c r="B460" s="64"/>
      <c r="C460" s="64"/>
      <c r="D460" s="85"/>
      <c r="G460" s="3"/>
      <c r="H460" s="3"/>
      <c r="J460" s="21"/>
      <c r="K460" s="21"/>
    </row>
    <row r="461" spans="1:11">
      <c r="A461" s="30"/>
      <c r="B461" s="64"/>
      <c r="C461" s="64"/>
      <c r="D461" s="85"/>
      <c r="G461" s="3"/>
      <c r="H461" s="3"/>
      <c r="J461" s="21"/>
      <c r="K461" s="21"/>
    </row>
    <row r="462" spans="1:11">
      <c r="A462" s="30"/>
      <c r="B462" s="64"/>
      <c r="C462" s="64"/>
      <c r="D462" s="85"/>
      <c r="G462" s="3"/>
      <c r="H462" s="3"/>
      <c r="J462" s="21"/>
      <c r="K462" s="21"/>
    </row>
    <row r="463" spans="1:11">
      <c r="A463" s="30"/>
      <c r="B463" s="64"/>
      <c r="C463" s="64"/>
      <c r="D463" s="85"/>
      <c r="G463" s="3"/>
      <c r="H463" s="3"/>
      <c r="J463" s="21"/>
      <c r="K463" s="21"/>
    </row>
    <row r="464" spans="1:11">
      <c r="A464" s="30"/>
      <c r="B464" s="64"/>
      <c r="C464" s="64"/>
      <c r="D464" s="85"/>
      <c r="G464" s="3"/>
      <c r="H464" s="3"/>
      <c r="J464" s="21"/>
      <c r="K464" s="21"/>
    </row>
    <row r="465" spans="1:11">
      <c r="A465" s="30"/>
      <c r="B465" s="64"/>
      <c r="C465" s="64"/>
      <c r="D465" s="85"/>
      <c r="G465" s="3"/>
      <c r="H465" s="3"/>
      <c r="J465" s="21"/>
      <c r="K465" s="21"/>
    </row>
    <row r="466" spans="1:11">
      <c r="A466" s="30"/>
      <c r="B466" s="64"/>
      <c r="C466" s="64"/>
      <c r="D466" s="85"/>
      <c r="G466" s="3"/>
      <c r="H466" s="3"/>
      <c r="J466" s="21"/>
      <c r="K466" s="21"/>
    </row>
    <row r="467" spans="1:11">
      <c r="A467" s="30"/>
      <c r="B467" s="64"/>
      <c r="C467" s="64"/>
      <c r="D467" s="85"/>
      <c r="G467" s="3"/>
      <c r="H467" s="3"/>
      <c r="J467" s="21"/>
      <c r="K467" s="21"/>
    </row>
    <row r="468" spans="1:11">
      <c r="A468" s="30"/>
      <c r="B468" s="64"/>
      <c r="C468" s="64"/>
      <c r="D468" s="85"/>
      <c r="G468" s="3"/>
      <c r="H468" s="3"/>
      <c r="J468" s="21"/>
      <c r="K468" s="21"/>
    </row>
    <row r="469" spans="1:11">
      <c r="A469" s="30"/>
      <c r="B469" s="64"/>
      <c r="C469" s="64"/>
      <c r="D469" s="85"/>
      <c r="G469" s="3"/>
      <c r="H469" s="3"/>
      <c r="J469" s="21"/>
      <c r="K469" s="21"/>
    </row>
    <row r="470" spans="1:11">
      <c r="A470" s="30"/>
      <c r="B470" s="64"/>
      <c r="C470" s="64"/>
      <c r="D470" s="85"/>
      <c r="G470" s="3"/>
      <c r="H470" s="3"/>
      <c r="J470" s="21"/>
      <c r="K470" s="21"/>
    </row>
    <row r="471" spans="1:11">
      <c r="A471" s="30"/>
      <c r="B471" s="64"/>
      <c r="C471" s="64"/>
      <c r="D471" s="85"/>
      <c r="G471" s="3"/>
      <c r="H471" s="3"/>
      <c r="J471" s="21"/>
      <c r="K471" s="21"/>
    </row>
    <row r="472" spans="1:11">
      <c r="A472" s="30"/>
      <c r="B472" s="64"/>
      <c r="C472" s="64"/>
      <c r="D472" s="85"/>
      <c r="G472" s="3"/>
      <c r="H472" s="3"/>
      <c r="J472" s="21"/>
      <c r="K472" s="21"/>
    </row>
    <row r="473" spans="1:11">
      <c r="A473" s="30"/>
      <c r="B473" s="64"/>
      <c r="C473" s="64"/>
      <c r="D473" s="85"/>
      <c r="G473" s="3"/>
      <c r="H473" s="3"/>
      <c r="J473" s="21"/>
      <c r="K473" s="21"/>
    </row>
    <row r="474" spans="1:11">
      <c r="A474" s="30"/>
      <c r="B474" s="64"/>
      <c r="C474" s="64"/>
      <c r="D474" s="85"/>
      <c r="G474" s="3"/>
      <c r="H474" s="3"/>
      <c r="J474" s="21"/>
      <c r="K474" s="21"/>
    </row>
    <row r="475" spans="1:11">
      <c r="A475" s="30"/>
      <c r="B475" s="64"/>
      <c r="C475" s="64"/>
      <c r="D475" s="85"/>
      <c r="G475" s="3"/>
      <c r="H475" s="3"/>
      <c r="J475" s="21"/>
      <c r="K475" s="21"/>
    </row>
    <row r="476" spans="1:11">
      <c r="A476" s="30"/>
      <c r="B476" s="64"/>
      <c r="C476" s="64"/>
      <c r="D476" s="85"/>
      <c r="G476" s="3"/>
      <c r="H476" s="3"/>
      <c r="J476" s="21"/>
      <c r="K476" s="21"/>
    </row>
    <row r="477" spans="1:11">
      <c r="A477" s="30"/>
      <c r="B477" s="64"/>
      <c r="C477" s="64"/>
      <c r="D477" s="85"/>
      <c r="G477" s="3"/>
      <c r="H477" s="3"/>
      <c r="J477" s="21"/>
      <c r="K477" s="21"/>
    </row>
    <row r="478" spans="1:11">
      <c r="A478" s="30"/>
      <c r="B478" s="64"/>
      <c r="C478" s="64"/>
      <c r="D478" s="85"/>
      <c r="G478" s="3"/>
      <c r="H478" s="3"/>
      <c r="J478" s="21"/>
      <c r="K478" s="21"/>
    </row>
    <row r="479" spans="1:11">
      <c r="A479" s="30"/>
      <c r="B479" s="64"/>
      <c r="C479" s="64"/>
      <c r="D479" s="85"/>
      <c r="G479" s="3"/>
      <c r="H479" s="3"/>
      <c r="J479" s="21"/>
      <c r="K479" s="21"/>
    </row>
    <row r="480" spans="1:11">
      <c r="A480" s="30"/>
      <c r="B480" s="64"/>
      <c r="C480" s="64"/>
      <c r="D480" s="85"/>
      <c r="G480" s="3"/>
      <c r="H480" s="3"/>
      <c r="J480" s="21"/>
      <c r="K480" s="21"/>
    </row>
    <row r="481" spans="1:11">
      <c r="A481" s="30"/>
      <c r="B481" s="64"/>
      <c r="C481" s="64"/>
      <c r="D481" s="85"/>
      <c r="G481" s="3"/>
      <c r="H481" s="3"/>
      <c r="J481" s="21"/>
      <c r="K481" s="21"/>
    </row>
    <row r="482" spans="1:11">
      <c r="A482" s="30"/>
      <c r="B482" s="64"/>
      <c r="C482" s="64"/>
      <c r="D482" s="85"/>
      <c r="G482" s="3"/>
      <c r="H482" s="3"/>
      <c r="J482" s="21"/>
      <c r="K482" s="21"/>
    </row>
    <row r="483" spans="1:11">
      <c r="A483" s="30"/>
      <c r="B483" s="64"/>
      <c r="C483" s="64"/>
      <c r="D483" s="85"/>
      <c r="G483" s="3"/>
      <c r="H483" s="3"/>
      <c r="J483" s="21"/>
      <c r="K483" s="21"/>
    </row>
    <row r="484" spans="1:11">
      <c r="A484" s="30"/>
      <c r="B484" s="64"/>
      <c r="C484" s="64"/>
      <c r="D484" s="85"/>
      <c r="G484" s="3"/>
      <c r="H484" s="3"/>
      <c r="J484" s="21"/>
      <c r="K484" s="21"/>
    </row>
    <row r="485" spans="1:11">
      <c r="A485" s="30"/>
      <c r="B485" s="64"/>
      <c r="C485" s="64"/>
      <c r="D485" s="85"/>
      <c r="G485" s="3"/>
      <c r="H485" s="3"/>
      <c r="J485" s="21"/>
      <c r="K485" s="21"/>
    </row>
    <row r="486" spans="1:11">
      <c r="A486" s="30"/>
      <c r="B486" s="64"/>
      <c r="C486" s="64"/>
      <c r="D486" s="85"/>
      <c r="G486" s="3"/>
      <c r="H486" s="3"/>
      <c r="J486" s="21"/>
      <c r="K486" s="21"/>
    </row>
    <row r="487" spans="1:11">
      <c r="A487" s="30"/>
      <c r="B487" s="64"/>
      <c r="C487" s="64"/>
      <c r="D487" s="85"/>
      <c r="G487" s="3"/>
      <c r="H487" s="3"/>
      <c r="J487" s="21"/>
      <c r="K487" s="21"/>
    </row>
    <row r="488" spans="1:11">
      <c r="A488" s="30"/>
      <c r="B488" s="64"/>
      <c r="C488" s="64"/>
      <c r="D488" s="85"/>
      <c r="G488" s="3"/>
      <c r="H488" s="3"/>
      <c r="J488" s="21"/>
      <c r="K488" s="21"/>
    </row>
    <row r="489" spans="1:11">
      <c r="A489" s="30"/>
      <c r="B489" s="64"/>
      <c r="C489" s="64"/>
      <c r="D489" s="85"/>
      <c r="G489" s="3"/>
      <c r="H489" s="3"/>
      <c r="J489" s="21"/>
      <c r="K489" s="21"/>
    </row>
    <row r="490" spans="1:11">
      <c r="A490" s="30"/>
      <c r="B490" s="64"/>
      <c r="C490" s="64"/>
      <c r="D490" s="85"/>
      <c r="G490" s="3"/>
      <c r="H490" s="3"/>
      <c r="J490" s="21"/>
      <c r="K490" s="21"/>
    </row>
    <row r="491" spans="1:11">
      <c r="A491" s="30"/>
      <c r="B491" s="64"/>
      <c r="C491" s="64"/>
      <c r="D491" s="85"/>
      <c r="G491" s="3"/>
      <c r="H491" s="3"/>
      <c r="J491" s="21"/>
      <c r="K491" s="21"/>
    </row>
    <row r="492" spans="1:11">
      <c r="A492" s="30"/>
      <c r="B492" s="64"/>
      <c r="C492" s="64"/>
      <c r="D492" s="85"/>
      <c r="G492" s="3"/>
      <c r="H492" s="3"/>
      <c r="J492" s="21"/>
      <c r="K492" s="21"/>
    </row>
    <row r="493" spans="1:11">
      <c r="A493" s="30"/>
      <c r="B493" s="64"/>
      <c r="C493" s="64"/>
      <c r="D493" s="85"/>
      <c r="G493" s="3"/>
      <c r="H493" s="3"/>
      <c r="J493" s="21"/>
      <c r="K493" s="21"/>
    </row>
    <row r="494" spans="1:11">
      <c r="A494" s="30"/>
      <c r="B494" s="64"/>
      <c r="C494" s="64"/>
      <c r="D494" s="85"/>
      <c r="G494" s="3"/>
      <c r="H494" s="3"/>
      <c r="J494" s="21"/>
      <c r="K494" s="21"/>
    </row>
    <row r="495" spans="1:11">
      <c r="A495" s="30"/>
      <c r="B495" s="64"/>
      <c r="C495" s="64"/>
      <c r="D495" s="85"/>
      <c r="G495" s="3"/>
      <c r="H495" s="3"/>
      <c r="J495" s="21"/>
      <c r="K495" s="21"/>
    </row>
    <row r="496" spans="1:11">
      <c r="A496" s="30"/>
      <c r="B496" s="64"/>
      <c r="C496" s="64"/>
      <c r="D496" s="85"/>
      <c r="G496" s="3"/>
      <c r="H496" s="3"/>
      <c r="J496" s="21"/>
      <c r="K496" s="21"/>
    </row>
    <row r="497" spans="1:11">
      <c r="A497" s="30"/>
      <c r="B497" s="64"/>
      <c r="C497" s="64"/>
      <c r="D497" s="85"/>
      <c r="G497" s="3"/>
      <c r="H497" s="3"/>
      <c r="J497" s="21"/>
      <c r="K497" s="21"/>
    </row>
    <row r="498" spans="1:11">
      <c r="A498" s="30"/>
      <c r="B498" s="64"/>
      <c r="C498" s="64"/>
      <c r="D498" s="85"/>
      <c r="G498" s="3"/>
      <c r="H498" s="3"/>
      <c r="J498" s="21"/>
      <c r="K498" s="21"/>
    </row>
    <row r="499" spans="1:11">
      <c r="A499" s="30"/>
      <c r="B499" s="64"/>
      <c r="C499" s="64"/>
      <c r="D499" s="85"/>
      <c r="G499" s="3"/>
      <c r="H499" s="3"/>
      <c r="J499" s="21"/>
      <c r="K499" s="21"/>
    </row>
    <row r="500" spans="1:11">
      <c r="A500" s="30"/>
      <c r="B500" s="64"/>
      <c r="C500" s="64"/>
      <c r="D500" s="85"/>
      <c r="G500" s="3"/>
      <c r="H500" s="3"/>
      <c r="J500" s="21"/>
      <c r="K500" s="21"/>
    </row>
    <row r="501" spans="1:11">
      <c r="A501" s="30"/>
      <c r="B501" s="64"/>
      <c r="C501" s="64"/>
      <c r="D501" s="85"/>
      <c r="G501" s="3"/>
      <c r="H501" s="3"/>
      <c r="J501" s="21"/>
      <c r="K501" s="21"/>
    </row>
    <row r="502" spans="1:11">
      <c r="A502" s="30"/>
      <c r="B502" s="64"/>
      <c r="C502" s="64"/>
      <c r="D502" s="85"/>
      <c r="G502" s="3"/>
      <c r="H502" s="3"/>
      <c r="J502" s="21"/>
      <c r="K502" s="21"/>
    </row>
    <row r="503" spans="1:11">
      <c r="A503" s="30"/>
      <c r="B503" s="64"/>
      <c r="C503" s="64"/>
      <c r="D503" s="85"/>
      <c r="G503" s="3"/>
      <c r="H503" s="3"/>
      <c r="J503" s="21"/>
      <c r="K503" s="21"/>
    </row>
    <row r="504" spans="1:11">
      <c r="A504" s="30"/>
      <c r="B504" s="64"/>
      <c r="C504" s="64"/>
      <c r="D504" s="85"/>
      <c r="G504" s="3"/>
      <c r="H504" s="3"/>
      <c r="J504" s="21"/>
      <c r="K504" s="21"/>
    </row>
    <row r="505" spans="1:11">
      <c r="A505" s="30"/>
      <c r="B505" s="64"/>
      <c r="C505" s="64"/>
      <c r="D505" s="85"/>
      <c r="G505" s="3"/>
      <c r="H505" s="3"/>
      <c r="J505" s="21"/>
      <c r="K505" s="21"/>
    </row>
    <row r="506" spans="1:11">
      <c r="A506" s="30"/>
      <c r="B506" s="64"/>
      <c r="C506" s="64"/>
      <c r="D506" s="85"/>
      <c r="G506" s="3"/>
      <c r="H506" s="3"/>
      <c r="J506" s="21"/>
      <c r="K506" s="21"/>
    </row>
    <row r="507" spans="1:11">
      <c r="A507" s="30"/>
      <c r="B507" s="64"/>
      <c r="C507" s="64"/>
      <c r="D507" s="85"/>
      <c r="G507" s="3"/>
      <c r="H507" s="3"/>
      <c r="J507" s="21"/>
      <c r="K507" s="21"/>
    </row>
    <row r="508" spans="1:11">
      <c r="A508" s="30"/>
      <c r="B508" s="64"/>
      <c r="C508" s="64"/>
      <c r="D508" s="85"/>
      <c r="G508" s="3"/>
      <c r="H508" s="3"/>
      <c r="J508" s="21"/>
      <c r="K508" s="21"/>
    </row>
    <row r="509" spans="1:11">
      <c r="A509" s="30"/>
      <c r="B509" s="64"/>
      <c r="C509" s="64"/>
      <c r="D509" s="85"/>
      <c r="G509" s="3"/>
      <c r="H509" s="3"/>
      <c r="J509" s="21"/>
      <c r="K509" s="21"/>
    </row>
    <row r="510" spans="1:11">
      <c r="A510" s="30"/>
      <c r="B510" s="64"/>
      <c r="C510" s="64"/>
      <c r="D510" s="85"/>
      <c r="G510" s="3"/>
      <c r="H510" s="3"/>
      <c r="J510" s="21"/>
      <c r="K510" s="21"/>
    </row>
    <row r="511" spans="1:11">
      <c r="A511" s="30"/>
      <c r="B511" s="64"/>
      <c r="C511" s="64"/>
      <c r="D511" s="85"/>
      <c r="G511" s="3"/>
      <c r="H511" s="3"/>
      <c r="J511" s="21"/>
      <c r="K511" s="21"/>
    </row>
    <row r="512" spans="1:11">
      <c r="A512" s="30"/>
      <c r="B512" s="64"/>
      <c r="C512" s="64"/>
      <c r="D512" s="85"/>
      <c r="G512" s="3"/>
      <c r="H512" s="3"/>
      <c r="J512" s="21"/>
      <c r="K512" s="21"/>
    </row>
    <row r="513" spans="1:11">
      <c r="A513" s="30"/>
      <c r="B513" s="64"/>
      <c r="C513" s="64"/>
      <c r="D513" s="85"/>
      <c r="G513" s="3"/>
      <c r="H513" s="3"/>
      <c r="J513" s="21"/>
      <c r="K513" s="21"/>
    </row>
    <row r="514" spans="1:11">
      <c r="A514" s="30"/>
      <c r="B514" s="64"/>
      <c r="C514" s="64"/>
      <c r="D514" s="85"/>
      <c r="G514" s="3"/>
      <c r="H514" s="3"/>
      <c r="J514" s="21"/>
      <c r="K514" s="21"/>
    </row>
    <row r="515" spans="1:11">
      <c r="A515" s="30"/>
      <c r="B515" s="64"/>
      <c r="C515" s="64"/>
      <c r="D515" s="85"/>
      <c r="G515" s="3"/>
      <c r="H515" s="3"/>
      <c r="J515" s="21"/>
      <c r="K515" s="21"/>
    </row>
    <row r="516" spans="1:11">
      <c r="A516" s="30"/>
      <c r="B516" s="64"/>
      <c r="C516" s="64"/>
      <c r="D516" s="85"/>
      <c r="G516" s="3"/>
      <c r="H516" s="3"/>
      <c r="J516" s="21"/>
      <c r="K516" s="21"/>
    </row>
    <row r="517" spans="1:11">
      <c r="A517" s="30"/>
      <c r="B517" s="64"/>
      <c r="C517" s="64"/>
      <c r="D517" s="85"/>
      <c r="G517" s="3"/>
      <c r="H517" s="3"/>
      <c r="J517" s="21"/>
      <c r="K517" s="21"/>
    </row>
    <row r="518" spans="1:11">
      <c r="A518" s="30"/>
      <c r="B518" s="64"/>
      <c r="C518" s="64"/>
      <c r="D518" s="85"/>
      <c r="G518" s="3"/>
      <c r="H518" s="3"/>
      <c r="J518" s="21"/>
      <c r="K518" s="21"/>
    </row>
    <row r="519" spans="1:11">
      <c r="A519" s="30"/>
      <c r="B519" s="64"/>
      <c r="C519" s="64"/>
      <c r="D519" s="85"/>
      <c r="G519" s="3"/>
      <c r="H519" s="3"/>
      <c r="J519" s="21"/>
      <c r="K519" s="21"/>
    </row>
    <row r="520" spans="1:11">
      <c r="A520" s="30"/>
      <c r="B520" s="64"/>
      <c r="C520" s="64"/>
      <c r="D520" s="85"/>
      <c r="G520" s="3"/>
      <c r="H520" s="3"/>
      <c r="J520" s="21"/>
      <c r="K520" s="21"/>
    </row>
    <row r="521" spans="1:11">
      <c r="A521" s="30"/>
      <c r="B521" s="64"/>
      <c r="C521" s="64"/>
      <c r="D521" s="85"/>
      <c r="G521" s="3"/>
      <c r="H521" s="3"/>
      <c r="J521" s="21"/>
      <c r="K521" s="21"/>
    </row>
    <row r="522" spans="1:11">
      <c r="A522" s="30"/>
      <c r="B522" s="64"/>
      <c r="C522" s="64"/>
      <c r="D522" s="85"/>
      <c r="G522" s="3"/>
      <c r="H522" s="3"/>
      <c r="J522" s="21"/>
      <c r="K522" s="21"/>
    </row>
    <row r="523" spans="1:11">
      <c r="A523" s="30"/>
      <c r="B523" s="64"/>
      <c r="C523" s="64"/>
      <c r="D523" s="85"/>
      <c r="G523" s="3"/>
      <c r="H523" s="3"/>
      <c r="J523" s="21"/>
      <c r="K523" s="21"/>
    </row>
    <row r="524" spans="1:11">
      <c r="A524" s="30"/>
      <c r="B524" s="64"/>
      <c r="C524" s="64"/>
      <c r="D524" s="85"/>
      <c r="G524" s="3"/>
      <c r="H524" s="3"/>
      <c r="J524" s="21"/>
      <c r="K524" s="21"/>
    </row>
    <row r="525" spans="1:11">
      <c r="A525" s="30"/>
      <c r="B525" s="64"/>
      <c r="C525" s="64"/>
      <c r="D525" s="85"/>
      <c r="G525" s="3"/>
      <c r="H525" s="3"/>
      <c r="J525" s="21"/>
      <c r="K525" s="21"/>
    </row>
    <row r="526" spans="1:11">
      <c r="A526" s="30"/>
      <c r="B526" s="64"/>
      <c r="C526" s="64"/>
      <c r="D526" s="85"/>
      <c r="G526" s="3"/>
      <c r="H526" s="3"/>
      <c r="J526" s="21"/>
      <c r="K526" s="21"/>
    </row>
    <row r="527" spans="1:11">
      <c r="A527" s="30"/>
      <c r="B527" s="64"/>
      <c r="C527" s="64"/>
      <c r="D527" s="85"/>
      <c r="G527" s="3"/>
      <c r="H527" s="3"/>
      <c r="J527" s="21"/>
      <c r="K527" s="21"/>
    </row>
    <row r="528" spans="1:11">
      <c r="A528" s="30"/>
      <c r="B528" s="64"/>
      <c r="C528" s="64"/>
      <c r="D528" s="85"/>
      <c r="G528" s="3"/>
      <c r="H528" s="3"/>
      <c r="J528" s="21"/>
      <c r="K528" s="21"/>
    </row>
    <row r="529" spans="1:11">
      <c r="A529" s="30"/>
      <c r="B529" s="64"/>
      <c r="C529" s="64"/>
      <c r="D529" s="85"/>
      <c r="G529" s="3"/>
      <c r="H529" s="3"/>
      <c r="J529" s="21"/>
      <c r="K529" s="21"/>
    </row>
    <row r="530" spans="1:11">
      <c r="A530" s="30"/>
      <c r="B530" s="64"/>
      <c r="C530" s="64"/>
      <c r="D530" s="85"/>
      <c r="G530" s="3"/>
      <c r="H530" s="3"/>
      <c r="J530" s="21"/>
      <c r="K530" s="21"/>
    </row>
    <row r="531" spans="1:11">
      <c r="A531" s="30"/>
      <c r="B531" s="64"/>
      <c r="C531" s="64"/>
      <c r="D531" s="85"/>
      <c r="G531" s="3"/>
      <c r="H531" s="3"/>
      <c r="J531" s="21"/>
      <c r="K531" s="21"/>
    </row>
    <row r="532" spans="1:11">
      <c r="A532" s="30"/>
      <c r="B532" s="64"/>
      <c r="C532" s="64"/>
      <c r="D532" s="85"/>
      <c r="G532" s="3"/>
      <c r="H532" s="3"/>
      <c r="J532" s="21"/>
      <c r="K532" s="21"/>
    </row>
    <row r="533" spans="1:11">
      <c r="A533" s="30"/>
      <c r="B533" s="64"/>
      <c r="C533" s="64"/>
      <c r="D533" s="85"/>
      <c r="G533" s="3"/>
      <c r="H533" s="3"/>
      <c r="J533" s="21"/>
      <c r="K533" s="21"/>
    </row>
    <row r="534" spans="1:11">
      <c r="A534" s="30"/>
      <c r="B534" s="64"/>
      <c r="C534" s="64"/>
      <c r="D534" s="85"/>
      <c r="G534" s="3"/>
      <c r="H534" s="3"/>
      <c r="J534" s="21"/>
      <c r="K534" s="21"/>
    </row>
    <row r="535" spans="1:11">
      <c r="A535" s="30"/>
      <c r="B535" s="64"/>
      <c r="C535" s="64"/>
      <c r="D535" s="85"/>
      <c r="G535" s="3"/>
      <c r="H535" s="3"/>
      <c r="J535" s="21"/>
      <c r="K535" s="21"/>
    </row>
    <row r="536" spans="1:11">
      <c r="A536" s="30"/>
      <c r="B536" s="64"/>
      <c r="C536" s="64"/>
      <c r="D536" s="85"/>
      <c r="G536" s="3"/>
      <c r="H536" s="3"/>
      <c r="J536" s="21"/>
      <c r="K536" s="21"/>
    </row>
    <row r="537" spans="1:11">
      <c r="A537" s="30"/>
      <c r="B537" s="64"/>
      <c r="C537" s="64"/>
      <c r="D537" s="85"/>
      <c r="G537" s="3"/>
      <c r="H537" s="3"/>
      <c r="J537" s="21"/>
      <c r="K537" s="21"/>
    </row>
    <row r="538" spans="1:11">
      <c r="A538" s="30"/>
      <c r="B538" s="64"/>
      <c r="C538" s="64"/>
      <c r="D538" s="85"/>
      <c r="G538" s="3"/>
      <c r="H538" s="3"/>
      <c r="J538" s="21"/>
      <c r="K538" s="21"/>
    </row>
    <row r="539" spans="1:11">
      <c r="A539" s="30"/>
      <c r="B539" s="64"/>
      <c r="C539" s="64"/>
      <c r="D539" s="85"/>
      <c r="G539" s="3"/>
      <c r="H539" s="3"/>
      <c r="J539" s="21"/>
      <c r="K539" s="21"/>
    </row>
    <row r="540" spans="1:11">
      <c r="A540" s="30"/>
      <c r="B540" s="64"/>
      <c r="C540" s="64"/>
      <c r="D540" s="85"/>
      <c r="G540" s="3"/>
      <c r="H540" s="3"/>
      <c r="J540" s="21"/>
      <c r="K540" s="21"/>
    </row>
    <row r="541" spans="1:11">
      <c r="A541" s="30"/>
      <c r="B541" s="64"/>
      <c r="C541" s="64"/>
      <c r="D541" s="85"/>
      <c r="G541" s="3"/>
      <c r="H541" s="3"/>
      <c r="J541" s="21"/>
      <c r="K541" s="21"/>
    </row>
    <row r="542" spans="1:11">
      <c r="A542" s="30"/>
      <c r="B542" s="64"/>
      <c r="C542" s="64"/>
      <c r="D542" s="85"/>
      <c r="G542" s="3"/>
      <c r="H542" s="3"/>
      <c r="J542" s="21"/>
      <c r="K542" s="21"/>
    </row>
    <row r="543" spans="1:11">
      <c r="A543" s="30"/>
      <c r="B543" s="64"/>
      <c r="C543" s="64"/>
      <c r="D543" s="85"/>
      <c r="G543" s="3"/>
      <c r="H543" s="3"/>
      <c r="J543" s="21"/>
      <c r="K543" s="21"/>
    </row>
    <row r="544" spans="1:11">
      <c r="A544" s="30"/>
      <c r="B544" s="64"/>
      <c r="C544" s="64"/>
      <c r="D544" s="85"/>
      <c r="G544" s="3"/>
      <c r="H544" s="3"/>
      <c r="J544" s="21"/>
      <c r="K544" s="21"/>
    </row>
    <row r="545" spans="1:11">
      <c r="A545" s="30"/>
      <c r="B545" s="64"/>
      <c r="C545" s="64"/>
      <c r="D545" s="85"/>
      <c r="G545" s="3"/>
      <c r="H545" s="3"/>
      <c r="J545" s="21"/>
      <c r="K545" s="21"/>
    </row>
    <row r="546" spans="1:11">
      <c r="A546" s="30"/>
      <c r="B546" s="64"/>
      <c r="C546" s="64"/>
      <c r="D546" s="85"/>
      <c r="G546" s="3"/>
      <c r="H546" s="3"/>
      <c r="J546" s="21"/>
      <c r="K546" s="21"/>
    </row>
    <row r="547" spans="1:11">
      <c r="A547" s="30"/>
      <c r="B547" s="64"/>
      <c r="C547" s="64"/>
      <c r="D547" s="85"/>
      <c r="G547" s="3"/>
      <c r="H547" s="3"/>
      <c r="J547" s="21"/>
      <c r="K547" s="21"/>
    </row>
    <row r="548" spans="1:11">
      <c r="A548" s="30"/>
      <c r="B548" s="64"/>
      <c r="C548" s="64"/>
      <c r="D548" s="85"/>
      <c r="G548" s="3"/>
      <c r="H548" s="3"/>
      <c r="J548" s="21"/>
      <c r="K548" s="21"/>
    </row>
    <row r="549" spans="1:11">
      <c r="A549" s="30"/>
      <c r="B549" s="64"/>
      <c r="C549" s="64"/>
      <c r="D549" s="85"/>
      <c r="G549" s="3"/>
      <c r="H549" s="3"/>
      <c r="J549" s="21"/>
      <c r="K549" s="21"/>
    </row>
    <row r="550" spans="1:11">
      <c r="A550" s="30"/>
      <c r="B550" s="64"/>
      <c r="C550" s="64"/>
      <c r="D550" s="85"/>
      <c r="G550" s="3"/>
      <c r="H550" s="3"/>
      <c r="J550" s="21"/>
      <c r="K550" s="21"/>
    </row>
    <row r="551" spans="1:11">
      <c r="A551" s="30"/>
      <c r="B551" s="64"/>
      <c r="C551" s="64"/>
      <c r="D551" s="85"/>
      <c r="G551" s="3"/>
      <c r="H551" s="3"/>
      <c r="J551" s="21"/>
      <c r="K551" s="21"/>
    </row>
    <row r="552" spans="1:11">
      <c r="A552" s="30"/>
      <c r="B552" s="64"/>
      <c r="C552" s="64"/>
      <c r="D552" s="85"/>
      <c r="G552" s="3"/>
      <c r="H552" s="3"/>
      <c r="J552" s="21"/>
      <c r="K552" s="21"/>
    </row>
    <row r="553" spans="1:11">
      <c r="A553" s="30"/>
      <c r="B553" s="64"/>
      <c r="C553" s="64"/>
      <c r="D553" s="85"/>
      <c r="G553" s="3"/>
      <c r="H553" s="3"/>
      <c r="J553" s="21"/>
      <c r="K553" s="21"/>
    </row>
    <row r="554" spans="1:11">
      <c r="A554" s="30"/>
      <c r="B554" s="64"/>
      <c r="C554" s="64"/>
      <c r="D554" s="85"/>
      <c r="G554" s="3"/>
      <c r="H554" s="3"/>
      <c r="J554" s="21"/>
      <c r="K554" s="21"/>
    </row>
    <row r="555" spans="1:11">
      <c r="A555" s="30"/>
      <c r="B555" s="64"/>
      <c r="C555" s="64"/>
      <c r="D555" s="85"/>
      <c r="G555" s="3"/>
      <c r="H555" s="3"/>
      <c r="J555" s="21"/>
      <c r="K555" s="21"/>
    </row>
    <row r="556" spans="1:11">
      <c r="A556" s="30"/>
      <c r="B556" s="64"/>
      <c r="C556" s="64"/>
      <c r="D556" s="85"/>
      <c r="G556" s="3"/>
      <c r="H556" s="3"/>
      <c r="J556" s="21"/>
      <c r="K556" s="21"/>
    </row>
    <row r="557" spans="1:11">
      <c r="A557" s="30"/>
      <c r="B557" s="64"/>
      <c r="C557" s="64"/>
      <c r="D557" s="85"/>
      <c r="G557" s="3"/>
      <c r="H557" s="3"/>
      <c r="J557" s="21"/>
      <c r="K557" s="21"/>
    </row>
    <row r="558" spans="1:11">
      <c r="A558" s="30"/>
      <c r="B558" s="64"/>
      <c r="C558" s="64"/>
      <c r="D558" s="85"/>
      <c r="G558" s="3"/>
      <c r="H558" s="3"/>
      <c r="J558" s="21"/>
      <c r="K558" s="21"/>
    </row>
    <row r="559" spans="1:11">
      <c r="A559" s="30"/>
      <c r="B559" s="64"/>
      <c r="C559" s="64"/>
      <c r="D559" s="85"/>
      <c r="G559" s="3"/>
      <c r="H559" s="3"/>
      <c r="J559" s="21"/>
      <c r="K559" s="21"/>
    </row>
    <row r="560" spans="1:11">
      <c r="A560" s="30"/>
      <c r="B560" s="64"/>
      <c r="C560" s="64"/>
      <c r="D560" s="85"/>
      <c r="G560" s="3"/>
      <c r="H560" s="3"/>
      <c r="J560" s="21"/>
      <c r="K560" s="21"/>
    </row>
    <row r="561" spans="1:11">
      <c r="A561" s="30"/>
      <c r="B561" s="64"/>
      <c r="C561" s="64"/>
      <c r="D561" s="85"/>
      <c r="G561" s="3"/>
      <c r="H561" s="3"/>
      <c r="J561" s="21"/>
      <c r="K561" s="21"/>
    </row>
    <row r="562" spans="1:11">
      <c r="A562" s="30"/>
      <c r="B562" s="64"/>
      <c r="C562" s="64"/>
      <c r="D562" s="85"/>
      <c r="G562" s="3"/>
      <c r="H562" s="3"/>
      <c r="J562" s="21"/>
      <c r="K562" s="21"/>
    </row>
    <row r="563" spans="1:11">
      <c r="A563" s="30"/>
      <c r="B563" s="64"/>
      <c r="C563" s="64"/>
      <c r="D563" s="85"/>
      <c r="G563" s="3"/>
      <c r="H563" s="3"/>
      <c r="J563" s="21"/>
      <c r="K563" s="21"/>
    </row>
    <row r="564" spans="1:11">
      <c r="A564" s="30"/>
      <c r="B564" s="64"/>
      <c r="C564" s="64"/>
      <c r="D564" s="85"/>
      <c r="G564" s="3"/>
      <c r="H564" s="3"/>
      <c r="J564" s="21"/>
      <c r="K564" s="21"/>
    </row>
    <row r="565" spans="1:11">
      <c r="A565" s="30"/>
      <c r="B565" s="64"/>
      <c r="C565" s="64"/>
      <c r="D565" s="85"/>
      <c r="G565" s="3"/>
      <c r="H565" s="3"/>
      <c r="J565" s="21"/>
      <c r="K565" s="21"/>
    </row>
    <row r="566" spans="1:11">
      <c r="A566" s="30"/>
      <c r="B566" s="64"/>
      <c r="C566" s="64"/>
      <c r="D566" s="85"/>
      <c r="G566" s="3"/>
      <c r="H566" s="3"/>
      <c r="J566" s="21"/>
      <c r="K566" s="21"/>
    </row>
    <row r="567" spans="1:11">
      <c r="A567" s="30"/>
      <c r="B567" s="64"/>
      <c r="C567" s="64"/>
      <c r="D567" s="85"/>
      <c r="G567" s="3"/>
      <c r="H567" s="3"/>
      <c r="J567" s="21"/>
      <c r="K567" s="21"/>
    </row>
    <row r="568" spans="1:11">
      <c r="A568" s="30"/>
      <c r="B568" s="64"/>
      <c r="C568" s="64"/>
      <c r="D568" s="85"/>
      <c r="G568" s="3"/>
      <c r="H568" s="3"/>
      <c r="J568" s="21"/>
      <c r="K568" s="21"/>
    </row>
    <row r="569" spans="1:11">
      <c r="A569" s="30"/>
      <c r="B569" s="64"/>
      <c r="C569" s="64"/>
      <c r="D569" s="85"/>
      <c r="G569" s="3"/>
      <c r="H569" s="3"/>
      <c r="J569" s="21"/>
      <c r="K569" s="21"/>
    </row>
    <row r="570" spans="1:11">
      <c r="A570" s="30"/>
      <c r="B570" s="64"/>
      <c r="C570" s="64"/>
      <c r="D570" s="85"/>
      <c r="G570" s="3"/>
      <c r="H570" s="3"/>
      <c r="J570" s="21"/>
      <c r="K570" s="21"/>
    </row>
    <row r="571" spans="1:11">
      <c r="A571" s="30"/>
      <c r="B571" s="64"/>
      <c r="C571" s="64"/>
      <c r="D571" s="85"/>
      <c r="G571" s="3"/>
      <c r="H571" s="3"/>
      <c r="J571" s="21"/>
      <c r="K571" s="21"/>
    </row>
    <row r="572" spans="1:11">
      <c r="A572" s="30"/>
      <c r="B572" s="64"/>
      <c r="C572" s="64"/>
      <c r="D572" s="85"/>
      <c r="G572" s="3"/>
      <c r="H572" s="3"/>
      <c r="J572" s="21"/>
      <c r="K572" s="21"/>
    </row>
    <row r="573" spans="1:11">
      <c r="A573" s="30"/>
      <c r="B573" s="64"/>
      <c r="C573" s="64"/>
      <c r="D573" s="85"/>
      <c r="G573" s="3"/>
      <c r="H573" s="3"/>
      <c r="J573" s="21"/>
      <c r="K573" s="21"/>
    </row>
    <row r="574" spans="1:11">
      <c r="A574" s="30"/>
      <c r="B574" s="64"/>
      <c r="C574" s="64"/>
      <c r="D574" s="85"/>
      <c r="G574" s="3"/>
      <c r="H574" s="3"/>
      <c r="J574" s="21"/>
      <c r="K574" s="21"/>
    </row>
    <row r="575" spans="1:11">
      <c r="A575" s="30"/>
      <c r="B575" s="64"/>
      <c r="C575" s="64"/>
      <c r="D575" s="85"/>
      <c r="G575" s="3"/>
      <c r="H575" s="3"/>
      <c r="J575" s="21"/>
      <c r="K575" s="21"/>
    </row>
    <row r="576" spans="1:11">
      <c r="A576" s="30"/>
      <c r="B576" s="64"/>
      <c r="C576" s="64"/>
      <c r="D576" s="85"/>
      <c r="G576" s="3"/>
      <c r="H576" s="3"/>
      <c r="J576" s="21"/>
      <c r="K576" s="21"/>
    </row>
    <row r="577" spans="1:11">
      <c r="A577" s="30"/>
      <c r="B577" s="64"/>
      <c r="C577" s="64"/>
      <c r="D577" s="85"/>
      <c r="G577" s="3"/>
      <c r="H577" s="3"/>
      <c r="J577" s="21"/>
      <c r="K577" s="21"/>
    </row>
    <row r="578" spans="1:11">
      <c r="A578" s="30"/>
      <c r="B578" s="64"/>
      <c r="C578" s="64"/>
      <c r="D578" s="85"/>
      <c r="G578" s="3"/>
      <c r="H578" s="3"/>
      <c r="J578" s="21"/>
      <c r="K578" s="21"/>
    </row>
    <row r="579" spans="1:11">
      <c r="A579" s="30"/>
      <c r="B579" s="64"/>
      <c r="C579" s="64"/>
      <c r="D579" s="85"/>
      <c r="G579" s="3"/>
      <c r="H579" s="3"/>
      <c r="J579" s="21"/>
      <c r="K579" s="21"/>
    </row>
    <row r="580" spans="1:11">
      <c r="A580" s="30"/>
      <c r="B580" s="64"/>
      <c r="C580" s="64"/>
      <c r="D580" s="85"/>
      <c r="G580" s="3"/>
      <c r="H580" s="3"/>
      <c r="J580" s="21"/>
      <c r="K580" s="21"/>
    </row>
    <row r="581" spans="1:11">
      <c r="A581" s="30"/>
      <c r="B581" s="64"/>
      <c r="C581" s="64"/>
      <c r="D581" s="85"/>
      <c r="G581" s="3"/>
      <c r="H581" s="3"/>
      <c r="J581" s="21"/>
      <c r="K581" s="21"/>
    </row>
    <row r="582" spans="1:11">
      <c r="A582" s="30"/>
      <c r="B582" s="64"/>
      <c r="C582" s="64"/>
      <c r="D582" s="85"/>
      <c r="G582" s="3"/>
      <c r="H582" s="3"/>
      <c r="J582" s="21"/>
      <c r="K582" s="21"/>
    </row>
    <row r="583" spans="1:11">
      <c r="A583" s="30"/>
      <c r="B583" s="64"/>
      <c r="C583" s="64"/>
      <c r="D583" s="85"/>
      <c r="G583" s="3"/>
      <c r="H583" s="3"/>
      <c r="J583" s="21"/>
      <c r="K583" s="21"/>
    </row>
    <row r="584" spans="1:11">
      <c r="A584" s="30"/>
      <c r="B584" s="64"/>
      <c r="C584" s="64"/>
      <c r="D584" s="85"/>
      <c r="G584" s="3"/>
      <c r="H584" s="3"/>
      <c r="J584" s="21"/>
      <c r="K584" s="21"/>
    </row>
    <row r="585" spans="1:11">
      <c r="A585" s="30"/>
      <c r="B585" s="64"/>
      <c r="C585" s="64"/>
      <c r="D585" s="85"/>
      <c r="G585" s="3"/>
      <c r="H585" s="3"/>
      <c r="J585" s="21"/>
      <c r="K585" s="21"/>
    </row>
    <row r="586" spans="1:11">
      <c r="A586" s="30"/>
      <c r="B586" s="64"/>
      <c r="C586" s="64"/>
      <c r="D586" s="85"/>
      <c r="G586" s="3"/>
      <c r="H586" s="3"/>
      <c r="J586" s="21"/>
      <c r="K586" s="21"/>
    </row>
    <row r="587" spans="1:11">
      <c r="A587" s="30"/>
      <c r="B587" s="64"/>
      <c r="C587" s="64"/>
      <c r="D587" s="85"/>
      <c r="G587" s="3"/>
      <c r="H587" s="3"/>
      <c r="J587" s="21"/>
      <c r="K587" s="21"/>
    </row>
    <row r="588" spans="1:11">
      <c r="A588" s="30"/>
      <c r="B588" s="64"/>
      <c r="C588" s="64"/>
      <c r="D588" s="85"/>
      <c r="G588" s="3"/>
      <c r="H588" s="3"/>
      <c r="J588" s="21"/>
      <c r="K588" s="21"/>
    </row>
    <row r="589" spans="1:11">
      <c r="A589" s="30"/>
      <c r="B589" s="64"/>
      <c r="C589" s="64"/>
      <c r="D589" s="85"/>
      <c r="G589" s="3"/>
      <c r="H589" s="3"/>
      <c r="J589" s="21"/>
      <c r="K589" s="21"/>
    </row>
    <row r="590" spans="1:11">
      <c r="A590" s="30"/>
      <c r="B590" s="64"/>
      <c r="C590" s="64"/>
      <c r="D590" s="85"/>
      <c r="G590" s="3"/>
      <c r="H590" s="3"/>
      <c r="J590" s="21"/>
      <c r="K590" s="21"/>
    </row>
    <row r="591" spans="1:11">
      <c r="A591" s="30"/>
      <c r="B591" s="64"/>
      <c r="C591" s="64"/>
      <c r="D591" s="85"/>
      <c r="G591" s="3"/>
      <c r="H591" s="3"/>
      <c r="J591" s="21"/>
      <c r="K591" s="21"/>
    </row>
    <row r="592" spans="1:11">
      <c r="A592" s="30"/>
      <c r="B592" s="64"/>
      <c r="C592" s="64"/>
      <c r="D592" s="85"/>
      <c r="G592" s="3"/>
      <c r="H592" s="3"/>
      <c r="J592" s="21"/>
      <c r="K592" s="21"/>
    </row>
    <row r="593" spans="1:11">
      <c r="A593" s="30"/>
      <c r="B593" s="64"/>
      <c r="C593" s="64"/>
      <c r="D593" s="85"/>
      <c r="G593" s="3"/>
      <c r="H593" s="3"/>
      <c r="J593" s="21"/>
      <c r="K593" s="21"/>
    </row>
    <row r="594" spans="1:11">
      <c r="A594" s="30"/>
      <c r="B594" s="64"/>
      <c r="C594" s="64"/>
      <c r="D594" s="85"/>
      <c r="G594" s="3"/>
      <c r="H594" s="3"/>
      <c r="J594" s="21"/>
      <c r="K594" s="21"/>
    </row>
    <row r="595" spans="1:11">
      <c r="A595" s="30"/>
      <c r="B595" s="64"/>
      <c r="C595" s="64"/>
      <c r="D595" s="85"/>
      <c r="G595" s="3"/>
      <c r="H595" s="3"/>
      <c r="J595" s="21"/>
      <c r="K595" s="21"/>
    </row>
    <row r="596" spans="1:11">
      <c r="A596" s="30"/>
      <c r="B596" s="64"/>
      <c r="C596" s="64"/>
      <c r="D596" s="85"/>
      <c r="G596" s="3"/>
      <c r="H596" s="3"/>
      <c r="J596" s="21"/>
      <c r="K596" s="21"/>
    </row>
    <row r="597" spans="1:11">
      <c r="A597" s="30"/>
      <c r="B597" s="64"/>
      <c r="C597" s="64"/>
      <c r="D597" s="85"/>
      <c r="G597" s="3"/>
      <c r="H597" s="3"/>
      <c r="J597" s="21"/>
      <c r="K597" s="21"/>
    </row>
    <row r="598" spans="1:11">
      <c r="A598" s="30"/>
      <c r="B598" s="64"/>
      <c r="C598" s="64"/>
      <c r="D598" s="85"/>
      <c r="G598" s="3"/>
      <c r="H598" s="3"/>
      <c r="J598" s="21"/>
      <c r="K598" s="21"/>
    </row>
    <row r="599" spans="1:11">
      <c r="A599" s="30"/>
      <c r="B599" s="64"/>
      <c r="C599" s="64"/>
      <c r="D599" s="85"/>
      <c r="G599" s="3"/>
      <c r="H599" s="3"/>
      <c r="J599" s="21"/>
      <c r="K599" s="21"/>
    </row>
    <row r="600" spans="1:11">
      <c r="A600" s="30"/>
      <c r="B600" s="64"/>
      <c r="C600" s="64"/>
      <c r="D600" s="85"/>
      <c r="G600" s="3"/>
      <c r="H600" s="3"/>
      <c r="J600" s="21"/>
      <c r="K600" s="21"/>
    </row>
    <row r="601" spans="1:11">
      <c r="A601" s="30"/>
      <c r="B601" s="64"/>
      <c r="C601" s="64"/>
      <c r="D601" s="85"/>
      <c r="G601" s="3"/>
      <c r="H601" s="3"/>
      <c r="J601" s="21"/>
      <c r="K601" s="21"/>
    </row>
    <row r="602" spans="1:11">
      <c r="A602" s="30"/>
      <c r="B602" s="64"/>
      <c r="C602" s="64"/>
      <c r="D602" s="85"/>
      <c r="G602" s="3"/>
      <c r="H602" s="3"/>
      <c r="J602" s="21"/>
      <c r="K602" s="21"/>
    </row>
    <row r="603" spans="1:11">
      <c r="A603" s="30"/>
      <c r="B603" s="64"/>
      <c r="C603" s="64"/>
      <c r="D603" s="85"/>
      <c r="G603" s="3"/>
      <c r="H603" s="3"/>
      <c r="J603" s="21"/>
      <c r="K603" s="21"/>
    </row>
    <row r="604" spans="1:11">
      <c r="A604" s="30"/>
      <c r="B604" s="64"/>
      <c r="C604" s="64"/>
      <c r="D604" s="85"/>
      <c r="G604" s="3"/>
      <c r="H604" s="3"/>
      <c r="J604" s="21"/>
      <c r="K604" s="21"/>
    </row>
    <row r="605" spans="1:11">
      <c r="A605" s="30"/>
      <c r="B605" s="64"/>
      <c r="C605" s="64"/>
      <c r="D605" s="85"/>
      <c r="G605" s="3"/>
      <c r="H605" s="3"/>
      <c r="J605" s="21"/>
      <c r="K605" s="21"/>
    </row>
    <row r="606" spans="1:11">
      <c r="A606" s="30"/>
      <c r="B606" s="64"/>
      <c r="C606" s="64"/>
      <c r="D606" s="85"/>
      <c r="G606" s="3"/>
      <c r="H606" s="3"/>
      <c r="J606" s="21"/>
      <c r="K606" s="21"/>
    </row>
    <row r="607" spans="1:11">
      <c r="A607" s="30"/>
      <c r="B607" s="64"/>
      <c r="C607" s="64"/>
      <c r="D607" s="85"/>
      <c r="G607" s="3"/>
      <c r="H607" s="3"/>
      <c r="J607" s="21"/>
      <c r="K607" s="21"/>
    </row>
    <row r="608" spans="1:11">
      <c r="A608" s="30"/>
      <c r="B608" s="64"/>
      <c r="C608" s="64"/>
      <c r="D608" s="85"/>
      <c r="G608" s="3"/>
      <c r="H608" s="3"/>
      <c r="J608" s="21"/>
      <c r="K608" s="21"/>
    </row>
    <row r="609" spans="1:11">
      <c r="A609" s="30"/>
      <c r="B609" s="64"/>
      <c r="C609" s="64"/>
      <c r="D609" s="85"/>
      <c r="G609" s="3"/>
      <c r="H609" s="3"/>
      <c r="J609" s="21"/>
      <c r="K609" s="21"/>
    </row>
    <row r="610" spans="1:11">
      <c r="A610" s="30"/>
      <c r="B610" s="64"/>
      <c r="C610" s="64"/>
      <c r="D610" s="85"/>
      <c r="G610" s="3"/>
      <c r="H610" s="3"/>
      <c r="J610" s="21"/>
      <c r="K610" s="21"/>
    </row>
    <row r="611" spans="1:11">
      <c r="A611" s="30"/>
      <c r="B611" s="64"/>
      <c r="C611" s="64"/>
      <c r="D611" s="85"/>
      <c r="G611" s="3"/>
      <c r="H611" s="3"/>
      <c r="J611" s="21"/>
      <c r="K611" s="21"/>
    </row>
    <row r="612" spans="1:11">
      <c r="A612" s="30"/>
      <c r="B612" s="64"/>
      <c r="C612" s="64"/>
      <c r="D612" s="85"/>
      <c r="G612" s="3"/>
      <c r="H612" s="3"/>
      <c r="J612" s="21"/>
      <c r="K612" s="21"/>
    </row>
    <row r="613" spans="1:11">
      <c r="A613" s="30"/>
      <c r="B613" s="64"/>
      <c r="C613" s="64"/>
      <c r="D613" s="85"/>
      <c r="G613" s="3"/>
      <c r="H613" s="3"/>
      <c r="J613" s="21"/>
      <c r="K613" s="21"/>
    </row>
    <row r="614" spans="1:11">
      <c r="A614" s="30"/>
      <c r="B614" s="64"/>
      <c r="C614" s="64"/>
      <c r="D614" s="85"/>
      <c r="G614" s="3"/>
      <c r="H614" s="3"/>
      <c r="J614" s="21"/>
      <c r="K614" s="21"/>
    </row>
    <row r="615" spans="1:11">
      <c r="A615" s="30"/>
      <c r="B615" s="64"/>
      <c r="C615" s="64"/>
      <c r="D615" s="85"/>
      <c r="G615" s="3"/>
      <c r="H615" s="3"/>
      <c r="J615" s="21"/>
      <c r="K615" s="21"/>
    </row>
    <row r="616" spans="1:11">
      <c r="A616" s="30"/>
      <c r="B616" s="64"/>
      <c r="C616" s="64"/>
      <c r="D616" s="85"/>
      <c r="G616" s="3"/>
      <c r="H616" s="3"/>
      <c r="J616" s="21"/>
      <c r="K616" s="21"/>
    </row>
    <row r="617" spans="1:11">
      <c r="A617" s="30"/>
      <c r="B617" s="64"/>
      <c r="C617" s="64"/>
      <c r="D617" s="85"/>
      <c r="G617" s="3"/>
      <c r="H617" s="3"/>
      <c r="J617" s="21"/>
      <c r="K617" s="21"/>
    </row>
    <row r="618" spans="1:11">
      <c r="A618" s="30"/>
      <c r="B618" s="64"/>
      <c r="C618" s="64"/>
      <c r="D618" s="85"/>
      <c r="G618" s="3"/>
      <c r="H618" s="3"/>
      <c r="J618" s="21"/>
      <c r="K618" s="21"/>
    </row>
    <row r="619" spans="1:11">
      <c r="A619" s="30"/>
      <c r="B619" s="64"/>
      <c r="C619" s="64"/>
      <c r="D619" s="85"/>
      <c r="G619" s="3"/>
      <c r="H619" s="3"/>
      <c r="J619" s="21"/>
      <c r="K619" s="21"/>
    </row>
    <row r="620" spans="1:11">
      <c r="A620" s="30"/>
      <c r="B620" s="64"/>
      <c r="C620" s="64"/>
      <c r="D620" s="85"/>
      <c r="G620" s="3"/>
      <c r="H620" s="3"/>
      <c r="J620" s="21"/>
      <c r="K620" s="21"/>
    </row>
    <row r="621" spans="1:11">
      <c r="A621" s="30"/>
      <c r="B621" s="64"/>
      <c r="C621" s="64"/>
      <c r="D621" s="85"/>
      <c r="G621" s="3"/>
      <c r="H621" s="3"/>
      <c r="J621" s="21"/>
      <c r="K621" s="21"/>
    </row>
    <row r="622" spans="1:11">
      <c r="A622" s="30"/>
      <c r="B622" s="64"/>
      <c r="C622" s="64"/>
      <c r="D622" s="85"/>
      <c r="G622" s="3"/>
      <c r="H622" s="3"/>
      <c r="J622" s="21"/>
      <c r="K622" s="21"/>
    </row>
    <row r="623" spans="1:11">
      <c r="A623" s="30"/>
      <c r="B623" s="64"/>
      <c r="C623" s="64"/>
      <c r="D623" s="85"/>
      <c r="G623" s="3"/>
      <c r="H623" s="3"/>
      <c r="J623" s="21"/>
      <c r="K623" s="21"/>
    </row>
    <row r="624" spans="1:11">
      <c r="A624" s="30"/>
      <c r="B624" s="64"/>
      <c r="C624" s="64"/>
      <c r="D624" s="85"/>
      <c r="G624" s="3"/>
      <c r="H624" s="3"/>
      <c r="J624" s="21"/>
      <c r="K624" s="21"/>
    </row>
    <row r="625" spans="1:11">
      <c r="A625" s="30"/>
      <c r="B625" s="64"/>
      <c r="C625" s="64"/>
      <c r="D625" s="85"/>
      <c r="G625" s="3"/>
      <c r="H625" s="3"/>
      <c r="J625" s="21"/>
      <c r="K625" s="21"/>
    </row>
    <row r="626" spans="1:11">
      <c r="A626" s="30"/>
      <c r="B626" s="64"/>
      <c r="C626" s="64"/>
      <c r="D626" s="85"/>
      <c r="G626" s="3"/>
      <c r="H626" s="3"/>
      <c r="J626" s="21"/>
      <c r="K626" s="21"/>
    </row>
    <row r="627" spans="1:11">
      <c r="A627" s="30"/>
      <c r="B627" s="64"/>
      <c r="C627" s="64"/>
      <c r="D627" s="85"/>
      <c r="G627" s="3"/>
      <c r="H627" s="3"/>
      <c r="J627" s="21"/>
      <c r="K627" s="21"/>
    </row>
    <row r="628" spans="1:11">
      <c r="A628" s="30"/>
      <c r="B628" s="64"/>
      <c r="C628" s="64"/>
      <c r="D628" s="85"/>
      <c r="G628" s="3"/>
      <c r="H628" s="3"/>
      <c r="J628" s="21"/>
      <c r="K628" s="21"/>
    </row>
    <row r="629" spans="1:11">
      <c r="A629" s="30"/>
      <c r="B629" s="64"/>
      <c r="C629" s="64"/>
      <c r="D629" s="85"/>
      <c r="G629" s="3"/>
      <c r="H629" s="3"/>
      <c r="J629" s="21"/>
      <c r="K629" s="21"/>
    </row>
    <row r="630" spans="1:11">
      <c r="A630" s="30"/>
      <c r="B630" s="64"/>
      <c r="C630" s="64"/>
      <c r="D630" s="85"/>
      <c r="G630" s="3"/>
      <c r="H630" s="3"/>
      <c r="J630" s="21"/>
      <c r="K630" s="21"/>
    </row>
    <row r="631" spans="1:11">
      <c r="A631" s="30"/>
      <c r="B631" s="64"/>
      <c r="C631" s="64"/>
      <c r="D631" s="85"/>
      <c r="G631" s="3"/>
      <c r="H631" s="3"/>
      <c r="J631" s="21"/>
      <c r="K631" s="21"/>
    </row>
    <row r="632" spans="1:11">
      <c r="A632" s="30"/>
      <c r="B632" s="64"/>
      <c r="C632" s="64"/>
      <c r="D632" s="85"/>
      <c r="G632" s="3"/>
      <c r="H632" s="3"/>
      <c r="J632" s="21"/>
      <c r="K632" s="21"/>
    </row>
    <row r="633" spans="1:11">
      <c r="A633" s="30"/>
      <c r="B633" s="64"/>
      <c r="C633" s="64"/>
      <c r="D633" s="85"/>
      <c r="G633" s="3"/>
      <c r="H633" s="3"/>
      <c r="J633" s="21"/>
      <c r="K633" s="21"/>
    </row>
    <row r="634" spans="1:11">
      <c r="A634" s="30"/>
      <c r="B634" s="64"/>
      <c r="C634" s="64"/>
      <c r="D634" s="85"/>
      <c r="G634" s="3"/>
      <c r="H634" s="3"/>
      <c r="J634" s="21"/>
      <c r="K634" s="21"/>
    </row>
    <row r="635" spans="1:11">
      <c r="A635" s="30"/>
      <c r="B635" s="64"/>
      <c r="C635" s="64"/>
      <c r="D635" s="85"/>
      <c r="G635" s="3"/>
      <c r="H635" s="3"/>
      <c r="J635" s="21"/>
      <c r="K635" s="21"/>
    </row>
    <row r="636" spans="1:11">
      <c r="A636" s="30"/>
      <c r="B636" s="64"/>
      <c r="C636" s="64"/>
      <c r="D636" s="85"/>
      <c r="G636" s="3"/>
      <c r="H636" s="3"/>
      <c r="J636" s="21"/>
      <c r="K636" s="21"/>
    </row>
    <row r="637" spans="1:11">
      <c r="A637" s="30"/>
      <c r="B637" s="64"/>
      <c r="C637" s="64"/>
      <c r="D637" s="85"/>
      <c r="G637" s="3"/>
      <c r="H637" s="3"/>
      <c r="J637" s="21"/>
      <c r="K637" s="21"/>
    </row>
    <row r="638" spans="1:11">
      <c r="A638" s="30"/>
      <c r="B638" s="64"/>
      <c r="C638" s="64"/>
      <c r="D638" s="85"/>
      <c r="G638" s="3"/>
      <c r="H638" s="3"/>
      <c r="J638" s="21"/>
      <c r="K638" s="21"/>
    </row>
    <row r="639" spans="1:11">
      <c r="A639" s="30"/>
      <c r="B639" s="64"/>
      <c r="C639" s="64"/>
      <c r="D639" s="85"/>
      <c r="G639" s="3"/>
      <c r="H639" s="3"/>
      <c r="J639" s="21"/>
      <c r="K639" s="21"/>
    </row>
    <row r="640" spans="1:11">
      <c r="A640" s="30"/>
      <c r="B640" s="64"/>
      <c r="C640" s="64"/>
      <c r="D640" s="85"/>
      <c r="G640" s="3"/>
      <c r="H640" s="3"/>
      <c r="J640" s="21"/>
      <c r="K640" s="21"/>
    </row>
    <row r="641" spans="1:11">
      <c r="A641" s="30"/>
      <c r="B641" s="64"/>
      <c r="C641" s="64"/>
      <c r="D641" s="85"/>
      <c r="G641" s="3"/>
      <c r="H641" s="3"/>
      <c r="J641" s="21"/>
      <c r="K641" s="21"/>
    </row>
    <row r="642" spans="1:11">
      <c r="A642" s="30"/>
      <c r="B642" s="64"/>
      <c r="C642" s="64"/>
      <c r="D642" s="85"/>
      <c r="G642" s="3"/>
      <c r="H642" s="3"/>
      <c r="J642" s="21"/>
      <c r="K642" s="21"/>
    </row>
    <row r="643" spans="1:11">
      <c r="A643" s="30"/>
      <c r="B643" s="64"/>
      <c r="C643" s="64"/>
      <c r="D643" s="85"/>
      <c r="G643" s="3"/>
      <c r="H643" s="3"/>
      <c r="J643" s="21"/>
      <c r="K643" s="21"/>
    </row>
    <row r="644" spans="1:11">
      <c r="A644" s="30"/>
      <c r="B644" s="64"/>
      <c r="C644" s="64"/>
      <c r="D644" s="85"/>
      <c r="G644" s="3"/>
      <c r="H644" s="3"/>
      <c r="J644" s="21"/>
      <c r="K644" s="21"/>
    </row>
    <row r="645" spans="1:11">
      <c r="A645" s="30"/>
      <c r="B645" s="64"/>
      <c r="C645" s="64"/>
      <c r="D645" s="85"/>
      <c r="G645" s="3"/>
      <c r="H645" s="3"/>
      <c r="J645" s="21"/>
      <c r="K645" s="21"/>
    </row>
    <row r="646" spans="1:11">
      <c r="A646" s="30"/>
      <c r="B646" s="64"/>
      <c r="C646" s="64"/>
      <c r="D646" s="85"/>
      <c r="G646" s="3"/>
      <c r="H646" s="3"/>
      <c r="J646" s="21"/>
      <c r="K646" s="21"/>
    </row>
    <row r="647" spans="1:11">
      <c r="A647" s="30"/>
      <c r="B647" s="64"/>
      <c r="C647" s="64"/>
      <c r="D647" s="85"/>
      <c r="G647" s="3"/>
      <c r="H647" s="3"/>
      <c r="J647" s="21"/>
      <c r="K647" s="21"/>
    </row>
    <row r="648" spans="1:11">
      <c r="A648" s="30"/>
      <c r="B648" s="64"/>
      <c r="C648" s="64"/>
      <c r="D648" s="85"/>
      <c r="G648" s="3"/>
      <c r="H648" s="3"/>
      <c r="J648" s="21"/>
      <c r="K648" s="21"/>
    </row>
    <row r="649" spans="1:11">
      <c r="A649" s="30"/>
      <c r="B649" s="64"/>
      <c r="C649" s="64"/>
      <c r="D649" s="85"/>
      <c r="G649" s="3"/>
      <c r="H649" s="3"/>
      <c r="J649" s="21"/>
      <c r="K649" s="21"/>
    </row>
    <row r="650" spans="1:11">
      <c r="A650" s="30"/>
      <c r="B650" s="64"/>
      <c r="C650" s="64"/>
      <c r="D650" s="85"/>
      <c r="G650" s="3"/>
      <c r="H650" s="3"/>
      <c r="J650" s="21"/>
      <c r="K650" s="21"/>
    </row>
    <row r="651" spans="1:11">
      <c r="A651" s="30"/>
      <c r="B651" s="64"/>
      <c r="C651" s="64"/>
      <c r="D651" s="85"/>
      <c r="G651" s="3"/>
      <c r="H651" s="3"/>
      <c r="J651" s="21"/>
      <c r="K651" s="21"/>
    </row>
    <row r="652" spans="1:11">
      <c r="A652" s="30"/>
      <c r="B652" s="64"/>
      <c r="C652" s="64"/>
      <c r="D652" s="85"/>
      <c r="G652" s="3"/>
      <c r="H652" s="3"/>
      <c r="J652" s="21"/>
      <c r="K652" s="21"/>
    </row>
    <row r="653" spans="1:11">
      <c r="A653" s="30"/>
      <c r="B653" s="64"/>
      <c r="C653" s="64"/>
      <c r="D653" s="85"/>
      <c r="G653" s="3"/>
      <c r="H653" s="3"/>
      <c r="J653" s="21"/>
      <c r="K653" s="21"/>
    </row>
    <row r="654" spans="1:11">
      <c r="A654" s="30"/>
      <c r="B654" s="64"/>
      <c r="C654" s="64"/>
      <c r="D654" s="85"/>
      <c r="G654" s="3"/>
      <c r="H654" s="3"/>
      <c r="J654" s="21"/>
      <c r="K654" s="21"/>
    </row>
    <row r="655" spans="1:11">
      <c r="A655" s="30"/>
      <c r="B655" s="64"/>
      <c r="C655" s="64"/>
      <c r="D655" s="85"/>
      <c r="G655" s="3"/>
      <c r="H655" s="3"/>
      <c r="J655" s="21"/>
      <c r="K655" s="21"/>
    </row>
    <row r="656" spans="1:11">
      <c r="A656" s="30"/>
      <c r="B656" s="64"/>
      <c r="C656" s="64"/>
      <c r="D656" s="85"/>
      <c r="G656" s="3"/>
      <c r="H656" s="3"/>
      <c r="J656" s="21"/>
      <c r="K656" s="21"/>
    </row>
    <row r="657" spans="1:11">
      <c r="A657" s="30"/>
      <c r="B657" s="64"/>
      <c r="C657" s="64"/>
      <c r="D657" s="85"/>
      <c r="G657" s="3"/>
      <c r="H657" s="3"/>
      <c r="J657" s="21"/>
      <c r="K657" s="21"/>
    </row>
    <row r="658" spans="1:11">
      <c r="A658" s="30"/>
      <c r="B658" s="64"/>
      <c r="C658" s="64"/>
      <c r="D658" s="85"/>
      <c r="G658" s="3"/>
      <c r="H658" s="3"/>
      <c r="J658" s="21"/>
      <c r="K658" s="21"/>
    </row>
    <row r="659" spans="1:11">
      <c r="A659" s="30"/>
      <c r="B659" s="64"/>
      <c r="C659" s="64"/>
      <c r="D659" s="85"/>
      <c r="G659" s="3"/>
      <c r="H659" s="3"/>
      <c r="J659" s="21"/>
      <c r="K659" s="21"/>
    </row>
    <row r="660" spans="1:11">
      <c r="A660" s="30"/>
      <c r="B660" s="64"/>
      <c r="C660" s="64"/>
      <c r="D660" s="85"/>
      <c r="G660" s="3"/>
      <c r="H660" s="3"/>
      <c r="J660" s="21"/>
      <c r="K660" s="21"/>
    </row>
    <row r="661" spans="1:11">
      <c r="A661" s="30"/>
      <c r="B661" s="64"/>
      <c r="C661" s="64"/>
      <c r="D661" s="85"/>
      <c r="G661" s="3"/>
      <c r="H661" s="3"/>
      <c r="J661" s="21"/>
      <c r="K661" s="21"/>
    </row>
    <row r="662" spans="1:11">
      <c r="A662" s="30"/>
      <c r="B662" s="64"/>
      <c r="C662" s="64"/>
      <c r="D662" s="85"/>
      <c r="G662" s="3"/>
      <c r="H662" s="3"/>
      <c r="J662" s="21"/>
      <c r="K662" s="21"/>
    </row>
    <row r="663" spans="1:11">
      <c r="A663" s="30"/>
      <c r="B663" s="64"/>
      <c r="C663" s="64"/>
      <c r="D663" s="85"/>
      <c r="G663" s="3"/>
      <c r="H663" s="3"/>
      <c r="J663" s="21"/>
      <c r="K663" s="21"/>
    </row>
    <row r="664" spans="1:11">
      <c r="A664" s="30"/>
      <c r="B664" s="64"/>
      <c r="C664" s="64"/>
      <c r="D664" s="85"/>
      <c r="G664" s="3"/>
      <c r="H664" s="3"/>
      <c r="J664" s="21"/>
      <c r="K664" s="21"/>
    </row>
    <row r="665" spans="1:11">
      <c r="A665" s="30"/>
      <c r="B665" s="64"/>
      <c r="C665" s="64"/>
      <c r="D665" s="85"/>
      <c r="G665" s="3"/>
      <c r="H665" s="3"/>
      <c r="J665" s="21"/>
      <c r="K665" s="21"/>
    </row>
    <row r="666" spans="1:11">
      <c r="A666" s="30"/>
      <c r="B666" s="64"/>
      <c r="C666" s="64"/>
      <c r="D666" s="85"/>
      <c r="G666" s="3"/>
      <c r="H666" s="3"/>
      <c r="J666" s="21"/>
      <c r="K666" s="21"/>
    </row>
    <row r="667" spans="1:11">
      <c r="A667" s="30"/>
      <c r="B667" s="64"/>
      <c r="C667" s="64"/>
      <c r="D667" s="85"/>
      <c r="G667" s="3"/>
      <c r="H667" s="3"/>
      <c r="J667" s="21"/>
      <c r="K667" s="21"/>
    </row>
    <row r="668" spans="1:11">
      <c r="A668" s="30"/>
      <c r="B668" s="64"/>
      <c r="C668" s="64"/>
      <c r="D668" s="85"/>
      <c r="G668" s="3"/>
      <c r="H668" s="3"/>
      <c r="J668" s="21"/>
      <c r="K668" s="21"/>
    </row>
    <row r="669" spans="1:11">
      <c r="A669" s="30"/>
      <c r="B669" s="64"/>
      <c r="C669" s="64"/>
      <c r="D669" s="85"/>
      <c r="G669" s="3"/>
      <c r="H669" s="3"/>
      <c r="J669" s="21"/>
      <c r="K669" s="21"/>
    </row>
    <row r="670" spans="1:11">
      <c r="A670" s="30"/>
      <c r="B670" s="64"/>
      <c r="C670" s="64"/>
      <c r="D670" s="85"/>
      <c r="G670" s="3"/>
      <c r="H670" s="3"/>
      <c r="J670" s="21"/>
      <c r="K670" s="21"/>
    </row>
    <row r="671" spans="1:11">
      <c r="A671" s="30"/>
      <c r="B671" s="64"/>
      <c r="C671" s="64"/>
      <c r="D671" s="85"/>
      <c r="G671" s="3"/>
      <c r="H671" s="3"/>
      <c r="J671" s="21"/>
      <c r="K671" s="21"/>
    </row>
    <row r="672" spans="1:11">
      <c r="A672" s="30"/>
      <c r="B672" s="64"/>
      <c r="C672" s="64"/>
      <c r="D672" s="85"/>
      <c r="G672" s="3"/>
      <c r="H672" s="3"/>
      <c r="J672" s="21"/>
      <c r="K672" s="21"/>
    </row>
    <row r="673" spans="1:11">
      <c r="A673" s="30"/>
      <c r="B673" s="64"/>
      <c r="C673" s="64"/>
      <c r="D673" s="85"/>
      <c r="G673" s="3"/>
      <c r="H673" s="3"/>
      <c r="J673" s="21"/>
      <c r="K673" s="21"/>
    </row>
    <row r="674" spans="1:11">
      <c r="A674" s="30"/>
      <c r="B674" s="64"/>
      <c r="C674" s="64"/>
      <c r="D674" s="85"/>
      <c r="G674" s="3"/>
      <c r="H674" s="3"/>
      <c r="J674" s="21"/>
      <c r="K674" s="21"/>
    </row>
    <row r="675" spans="1:11">
      <c r="A675" s="30"/>
      <c r="B675" s="64"/>
      <c r="C675" s="64"/>
      <c r="D675" s="85"/>
      <c r="G675" s="3"/>
      <c r="H675" s="3"/>
      <c r="J675" s="21"/>
      <c r="K675" s="21"/>
    </row>
    <row r="676" spans="1:11">
      <c r="A676" s="30"/>
      <c r="B676" s="64"/>
      <c r="C676" s="64"/>
      <c r="D676" s="85"/>
      <c r="G676" s="3"/>
      <c r="H676" s="3"/>
      <c r="J676" s="21"/>
      <c r="K676" s="21"/>
    </row>
    <row r="677" spans="1:11">
      <c r="A677" s="30"/>
      <c r="B677" s="64"/>
      <c r="C677" s="64"/>
      <c r="D677" s="85"/>
      <c r="G677" s="3"/>
      <c r="H677" s="3"/>
      <c r="J677" s="21"/>
      <c r="K677" s="21"/>
    </row>
    <row r="678" spans="1:11">
      <c r="A678" s="30"/>
      <c r="B678" s="64"/>
      <c r="C678" s="64"/>
      <c r="D678" s="85"/>
      <c r="G678" s="3"/>
      <c r="H678" s="3"/>
      <c r="J678" s="21"/>
      <c r="K678" s="21"/>
    </row>
    <row r="679" spans="1:11">
      <c r="A679" s="30"/>
      <c r="B679" s="64"/>
      <c r="C679" s="64"/>
      <c r="D679" s="85"/>
      <c r="G679" s="3"/>
      <c r="H679" s="3"/>
      <c r="J679" s="21"/>
      <c r="K679" s="21"/>
    </row>
    <row r="680" spans="1:11">
      <c r="A680" s="30"/>
      <c r="B680" s="64"/>
      <c r="C680" s="64"/>
      <c r="D680" s="85"/>
      <c r="G680" s="3"/>
      <c r="H680" s="3"/>
      <c r="J680" s="21"/>
      <c r="K680" s="21"/>
    </row>
    <row r="681" spans="1:11">
      <c r="A681" s="30"/>
      <c r="B681" s="64"/>
      <c r="C681" s="64"/>
      <c r="D681" s="85"/>
      <c r="G681" s="3"/>
      <c r="H681" s="3"/>
      <c r="J681" s="21"/>
      <c r="K681" s="21"/>
    </row>
    <row r="682" spans="1:11">
      <c r="A682" s="30"/>
      <c r="B682" s="64"/>
      <c r="C682" s="64"/>
      <c r="D682" s="85"/>
      <c r="G682" s="3"/>
      <c r="H682" s="3"/>
      <c r="J682" s="21"/>
      <c r="K682" s="21"/>
    </row>
    <row r="683" spans="1:11">
      <c r="A683" s="30"/>
      <c r="B683" s="64"/>
      <c r="C683" s="64"/>
      <c r="D683" s="85"/>
      <c r="G683" s="3"/>
      <c r="H683" s="3"/>
      <c r="J683" s="21"/>
      <c r="K683" s="21"/>
    </row>
    <row r="684" spans="1:11">
      <c r="A684" s="30"/>
      <c r="B684" s="64"/>
      <c r="C684" s="64"/>
      <c r="D684" s="85"/>
      <c r="G684" s="3"/>
      <c r="H684" s="3"/>
      <c r="J684" s="21"/>
      <c r="K684" s="21"/>
    </row>
    <row r="685" spans="1:11">
      <c r="A685" s="30"/>
      <c r="B685" s="64"/>
      <c r="C685" s="64"/>
      <c r="D685" s="85"/>
      <c r="G685" s="3"/>
      <c r="H685" s="3"/>
      <c r="J685" s="21"/>
      <c r="K685" s="21"/>
    </row>
    <row r="686" spans="1:11">
      <c r="A686" s="30"/>
      <c r="B686" s="64"/>
      <c r="C686" s="64"/>
      <c r="D686" s="85"/>
      <c r="G686" s="3"/>
      <c r="H686" s="3"/>
      <c r="J686" s="21"/>
      <c r="K686" s="21"/>
    </row>
    <row r="687" spans="1:11">
      <c r="A687" s="30"/>
      <c r="B687" s="64"/>
      <c r="C687" s="64"/>
      <c r="D687" s="85"/>
      <c r="G687" s="3"/>
      <c r="H687" s="3"/>
      <c r="J687" s="21"/>
      <c r="K687" s="21"/>
    </row>
    <row r="688" spans="1:11">
      <c r="A688" s="30"/>
      <c r="B688" s="64"/>
      <c r="C688" s="64"/>
      <c r="D688" s="85"/>
      <c r="G688" s="3"/>
      <c r="H688" s="3"/>
      <c r="J688" s="21"/>
      <c r="K688" s="21"/>
    </row>
    <row r="689" spans="1:11">
      <c r="A689" s="30"/>
      <c r="B689" s="64"/>
      <c r="C689" s="64"/>
      <c r="D689" s="85"/>
      <c r="G689" s="3"/>
      <c r="H689" s="3"/>
      <c r="J689" s="21"/>
      <c r="K689" s="21"/>
    </row>
    <row r="690" spans="1:11">
      <c r="A690" s="30"/>
      <c r="B690" s="64"/>
      <c r="C690" s="64"/>
      <c r="D690" s="85"/>
      <c r="G690" s="3"/>
      <c r="H690" s="3"/>
      <c r="J690" s="21"/>
      <c r="K690" s="21"/>
    </row>
    <row r="691" spans="1:11">
      <c r="A691" s="30"/>
      <c r="B691" s="64"/>
      <c r="C691" s="64"/>
      <c r="D691" s="85"/>
      <c r="G691" s="3"/>
      <c r="H691" s="3"/>
      <c r="J691" s="21"/>
      <c r="K691" s="21"/>
    </row>
    <row r="692" spans="1:11">
      <c r="A692" s="30"/>
      <c r="B692" s="64"/>
      <c r="C692" s="64"/>
      <c r="D692" s="85"/>
      <c r="G692" s="3"/>
      <c r="H692" s="3"/>
      <c r="J692" s="21"/>
      <c r="K692" s="21"/>
    </row>
    <row r="693" spans="1:11">
      <c r="A693" s="30"/>
      <c r="B693" s="64"/>
      <c r="C693" s="64"/>
      <c r="D693" s="85"/>
      <c r="G693" s="3"/>
      <c r="H693" s="3"/>
      <c r="J693" s="21"/>
      <c r="K693" s="21"/>
    </row>
    <row r="694" spans="1:11">
      <c r="A694" s="30"/>
      <c r="B694" s="64"/>
      <c r="C694" s="64"/>
      <c r="D694" s="85"/>
      <c r="G694" s="3"/>
      <c r="H694" s="3"/>
      <c r="J694" s="21"/>
      <c r="K694" s="21"/>
    </row>
    <row r="695" spans="1:11">
      <c r="A695" s="30"/>
      <c r="B695" s="64"/>
      <c r="C695" s="64"/>
      <c r="D695" s="85"/>
      <c r="G695" s="3"/>
      <c r="H695" s="3"/>
      <c r="J695" s="21"/>
      <c r="K695" s="21"/>
    </row>
    <row r="696" spans="1:11">
      <c r="A696" s="30"/>
      <c r="B696" s="64"/>
      <c r="C696" s="64"/>
      <c r="D696" s="85"/>
      <c r="G696" s="3"/>
      <c r="H696" s="3"/>
      <c r="J696" s="21"/>
      <c r="K696" s="21"/>
    </row>
    <row r="697" spans="1:11">
      <c r="A697" s="30"/>
      <c r="B697" s="64"/>
      <c r="C697" s="64"/>
      <c r="D697" s="85"/>
      <c r="G697" s="3"/>
      <c r="H697" s="3"/>
      <c r="J697" s="21"/>
      <c r="K697" s="21"/>
    </row>
    <row r="698" spans="1:11">
      <c r="A698" s="30"/>
      <c r="B698" s="64"/>
      <c r="C698" s="64"/>
      <c r="D698" s="85"/>
      <c r="G698" s="3"/>
      <c r="H698" s="3"/>
      <c r="J698" s="21"/>
      <c r="K698" s="21"/>
    </row>
    <row r="699" spans="1:11">
      <c r="A699" s="30"/>
      <c r="B699" s="64"/>
      <c r="C699" s="64"/>
      <c r="D699" s="85"/>
      <c r="G699" s="3"/>
      <c r="H699" s="3"/>
      <c r="J699" s="21"/>
      <c r="K699" s="21"/>
    </row>
    <row r="700" spans="1:11">
      <c r="A700" s="30"/>
      <c r="B700" s="64"/>
      <c r="C700" s="64"/>
      <c r="D700" s="85"/>
      <c r="G700" s="3"/>
      <c r="H700" s="3"/>
      <c r="J700" s="21"/>
      <c r="K700" s="21"/>
    </row>
    <row r="701" spans="1:11">
      <c r="A701" s="30"/>
      <c r="B701" s="64"/>
      <c r="C701" s="64"/>
      <c r="D701" s="85"/>
      <c r="G701" s="3"/>
      <c r="H701" s="3"/>
      <c r="J701" s="21"/>
      <c r="K701" s="21"/>
    </row>
    <row r="702" spans="1:11">
      <c r="A702" s="30"/>
      <c r="B702" s="64"/>
      <c r="C702" s="64"/>
      <c r="D702" s="85"/>
      <c r="G702" s="3"/>
      <c r="H702" s="3"/>
      <c r="J702" s="21"/>
      <c r="K702" s="21"/>
    </row>
    <row r="703" spans="1:11">
      <c r="A703" s="30"/>
      <c r="B703" s="64"/>
      <c r="C703" s="64"/>
      <c r="D703" s="85"/>
      <c r="G703" s="3"/>
      <c r="H703" s="3"/>
      <c r="J703" s="21"/>
      <c r="K703" s="21"/>
    </row>
    <row r="704" spans="1:11">
      <c r="A704" s="30"/>
      <c r="B704" s="64"/>
      <c r="C704" s="64"/>
      <c r="D704" s="85"/>
      <c r="G704" s="3"/>
      <c r="H704" s="3"/>
      <c r="J704" s="21"/>
      <c r="K704" s="21"/>
    </row>
    <row r="705" spans="1:11">
      <c r="A705" s="30"/>
      <c r="B705" s="64"/>
      <c r="C705" s="64"/>
      <c r="D705" s="85"/>
      <c r="G705" s="3"/>
      <c r="H705" s="3"/>
      <c r="J705" s="21"/>
      <c r="K705" s="21"/>
    </row>
    <row r="706" spans="1:11">
      <c r="A706" s="30"/>
      <c r="B706" s="64"/>
      <c r="C706" s="64"/>
      <c r="D706" s="85"/>
      <c r="G706" s="3"/>
      <c r="H706" s="3"/>
      <c r="J706" s="21"/>
      <c r="K706" s="21"/>
    </row>
    <row r="707" spans="1:11">
      <c r="A707" s="30"/>
      <c r="B707" s="64"/>
      <c r="C707" s="64"/>
      <c r="D707" s="85"/>
      <c r="G707" s="3"/>
      <c r="H707" s="3"/>
      <c r="J707" s="21"/>
      <c r="K707" s="21"/>
    </row>
    <row r="708" spans="1:11">
      <c r="A708" s="30"/>
      <c r="B708" s="64"/>
      <c r="C708" s="64"/>
      <c r="D708" s="85"/>
      <c r="G708" s="3"/>
      <c r="H708" s="3"/>
      <c r="J708" s="21"/>
      <c r="K708" s="21"/>
    </row>
    <row r="709" spans="1:11">
      <c r="A709" s="30"/>
      <c r="B709" s="64"/>
      <c r="C709" s="64"/>
      <c r="D709" s="85"/>
      <c r="G709" s="3"/>
      <c r="H709" s="3"/>
      <c r="J709" s="21"/>
      <c r="K709" s="21"/>
    </row>
    <row r="710" spans="1:11">
      <c r="A710" s="30"/>
      <c r="B710" s="64"/>
      <c r="C710" s="64"/>
      <c r="D710" s="85"/>
      <c r="G710" s="3"/>
      <c r="H710" s="3"/>
      <c r="J710" s="21"/>
      <c r="K710" s="21"/>
    </row>
    <row r="711" spans="1:11">
      <c r="A711" s="30"/>
      <c r="B711" s="64"/>
      <c r="C711" s="64"/>
      <c r="D711" s="85"/>
      <c r="G711" s="3"/>
      <c r="H711" s="3"/>
      <c r="J711" s="21"/>
      <c r="K711" s="21"/>
    </row>
    <row r="712" spans="1:11">
      <c r="A712" s="30"/>
      <c r="B712" s="64"/>
      <c r="C712" s="64"/>
      <c r="D712" s="85"/>
      <c r="G712" s="3"/>
      <c r="H712" s="3"/>
      <c r="J712" s="21"/>
      <c r="K712" s="21"/>
    </row>
    <row r="713" spans="1:11">
      <c r="A713" s="30"/>
      <c r="B713" s="64"/>
      <c r="C713" s="64"/>
      <c r="D713" s="85"/>
      <c r="G713" s="3"/>
      <c r="H713" s="3"/>
      <c r="J713" s="21"/>
      <c r="K713" s="21"/>
    </row>
    <row r="714" spans="1:11">
      <c r="A714" s="30"/>
      <c r="B714" s="64"/>
      <c r="C714" s="64"/>
      <c r="D714" s="85"/>
      <c r="G714" s="3"/>
      <c r="H714" s="3"/>
      <c r="J714" s="21"/>
      <c r="K714" s="21"/>
    </row>
    <row r="715" spans="1:11">
      <c r="A715" s="30"/>
      <c r="B715" s="64"/>
      <c r="C715" s="64"/>
      <c r="D715" s="85"/>
      <c r="G715" s="3"/>
      <c r="H715" s="3"/>
      <c r="J715" s="21"/>
      <c r="K715" s="21"/>
    </row>
    <row r="716" spans="1:11">
      <c r="A716" s="30"/>
      <c r="B716" s="64"/>
      <c r="C716" s="64"/>
      <c r="D716" s="85"/>
      <c r="G716" s="3"/>
      <c r="H716" s="3"/>
      <c r="J716" s="21"/>
      <c r="K716" s="21"/>
    </row>
    <row r="717" spans="1:11">
      <c r="A717" s="30"/>
      <c r="B717" s="64"/>
      <c r="C717" s="64"/>
      <c r="D717" s="85"/>
      <c r="G717" s="3"/>
      <c r="H717" s="3"/>
      <c r="J717" s="21"/>
      <c r="K717" s="21"/>
    </row>
    <row r="718" spans="1:11">
      <c r="A718" s="30"/>
      <c r="B718" s="64"/>
      <c r="C718" s="64"/>
      <c r="D718" s="85"/>
      <c r="G718" s="3"/>
      <c r="H718" s="3"/>
      <c r="J718" s="21"/>
      <c r="K718" s="21"/>
    </row>
    <row r="719" spans="1:11">
      <c r="A719" s="30"/>
      <c r="B719" s="64"/>
      <c r="C719" s="64"/>
      <c r="D719" s="85"/>
      <c r="G719" s="3"/>
      <c r="H719" s="3"/>
      <c r="J719" s="21"/>
      <c r="K719" s="21"/>
    </row>
    <row r="720" spans="1:11">
      <c r="A720" s="30"/>
      <c r="B720" s="64"/>
      <c r="C720" s="64"/>
      <c r="D720" s="85"/>
      <c r="G720" s="3"/>
      <c r="H720" s="3"/>
      <c r="J720" s="21"/>
      <c r="K720" s="21"/>
    </row>
    <row r="721" spans="1:11">
      <c r="A721" s="30"/>
      <c r="B721" s="64"/>
      <c r="C721" s="64"/>
      <c r="D721" s="85"/>
      <c r="G721" s="3"/>
      <c r="H721" s="3"/>
      <c r="J721" s="21"/>
      <c r="K721" s="21"/>
    </row>
    <row r="722" spans="1:11">
      <c r="A722" s="30"/>
      <c r="B722" s="64"/>
      <c r="C722" s="64"/>
      <c r="D722" s="85"/>
      <c r="G722" s="3"/>
      <c r="H722" s="3"/>
      <c r="J722" s="21"/>
      <c r="K722" s="21"/>
    </row>
    <row r="723" spans="1:11">
      <c r="A723" s="30"/>
      <c r="B723" s="64"/>
      <c r="C723" s="64"/>
      <c r="D723" s="85"/>
      <c r="G723" s="3"/>
      <c r="H723" s="3"/>
      <c r="J723" s="21"/>
      <c r="K723" s="21"/>
    </row>
    <row r="724" spans="1:11">
      <c r="A724" s="30"/>
      <c r="B724" s="64"/>
      <c r="C724" s="64"/>
      <c r="D724" s="85"/>
      <c r="G724" s="3"/>
      <c r="H724" s="3"/>
      <c r="J724" s="21"/>
      <c r="K724" s="21"/>
    </row>
    <row r="725" spans="1:11">
      <c r="A725" s="30"/>
      <c r="B725" s="64"/>
      <c r="C725" s="64"/>
      <c r="D725" s="85"/>
      <c r="G725" s="3"/>
      <c r="H725" s="3"/>
      <c r="J725" s="21"/>
      <c r="K725" s="21"/>
    </row>
    <row r="726" spans="1:11">
      <c r="A726" s="30"/>
      <c r="B726" s="64"/>
      <c r="C726" s="64"/>
      <c r="D726" s="85"/>
      <c r="G726" s="3"/>
      <c r="H726" s="3"/>
      <c r="J726" s="21"/>
      <c r="K726" s="21"/>
    </row>
    <row r="727" spans="1:11">
      <c r="A727" s="30"/>
      <c r="B727" s="64"/>
      <c r="C727" s="64"/>
      <c r="D727" s="85"/>
      <c r="G727" s="3"/>
      <c r="H727" s="3"/>
      <c r="J727" s="21"/>
      <c r="K727" s="21"/>
    </row>
    <row r="728" spans="1:11">
      <c r="A728" s="30"/>
      <c r="B728" s="64"/>
      <c r="C728" s="64"/>
      <c r="D728" s="85"/>
      <c r="G728" s="3"/>
      <c r="H728" s="3"/>
      <c r="J728" s="21"/>
      <c r="K728" s="21"/>
    </row>
    <row r="729" spans="1:11">
      <c r="A729" s="30"/>
      <c r="B729" s="64"/>
      <c r="C729" s="64"/>
      <c r="D729" s="85"/>
      <c r="G729" s="3"/>
      <c r="H729" s="3"/>
      <c r="J729" s="21"/>
      <c r="K729" s="21"/>
    </row>
    <row r="730" spans="1:11">
      <c r="A730" s="30"/>
      <c r="B730" s="64"/>
      <c r="C730" s="64"/>
      <c r="D730" s="85"/>
      <c r="G730" s="3"/>
      <c r="H730" s="3"/>
      <c r="J730" s="21"/>
      <c r="K730" s="21"/>
    </row>
    <row r="731" spans="1:11">
      <c r="A731" s="30"/>
      <c r="B731" s="64"/>
      <c r="C731" s="64"/>
      <c r="D731" s="85"/>
      <c r="G731" s="3"/>
      <c r="H731" s="3"/>
      <c r="J731" s="21"/>
      <c r="K731" s="21"/>
    </row>
    <row r="732" spans="1:11">
      <c r="A732" s="30"/>
      <c r="B732" s="64"/>
      <c r="C732" s="64"/>
      <c r="D732" s="85"/>
      <c r="G732" s="3"/>
      <c r="H732" s="3"/>
      <c r="J732" s="21"/>
      <c r="K732" s="21"/>
    </row>
    <row r="733" spans="1:11">
      <c r="A733" s="30"/>
      <c r="B733" s="64"/>
      <c r="C733" s="64"/>
      <c r="D733" s="85"/>
      <c r="G733" s="3"/>
      <c r="H733" s="3"/>
      <c r="J733" s="21"/>
      <c r="K733" s="21"/>
    </row>
    <row r="734" spans="1:11">
      <c r="A734" s="30"/>
      <c r="B734" s="64"/>
      <c r="C734" s="64"/>
      <c r="D734" s="85"/>
      <c r="G734" s="3"/>
      <c r="H734" s="3"/>
      <c r="J734" s="21"/>
      <c r="K734" s="21"/>
    </row>
    <row r="735" spans="1:11">
      <c r="A735" s="30"/>
      <c r="B735" s="64"/>
      <c r="C735" s="64"/>
      <c r="D735" s="85"/>
      <c r="G735" s="3"/>
      <c r="H735" s="3"/>
      <c r="J735" s="21"/>
      <c r="K735" s="21"/>
    </row>
    <row r="736" spans="1:11">
      <c r="A736" s="30"/>
      <c r="B736" s="64"/>
      <c r="C736" s="64"/>
      <c r="D736" s="85"/>
      <c r="G736" s="3"/>
      <c r="H736" s="3"/>
      <c r="J736" s="21"/>
      <c r="K736" s="21"/>
    </row>
    <row r="737" spans="1:11">
      <c r="A737" s="30"/>
      <c r="B737" s="64"/>
      <c r="C737" s="64"/>
      <c r="D737" s="85"/>
      <c r="G737" s="3"/>
      <c r="H737" s="3"/>
      <c r="J737" s="21"/>
      <c r="K737" s="21"/>
    </row>
    <row r="738" spans="1:11">
      <c r="A738" s="30"/>
      <c r="B738" s="64"/>
      <c r="C738" s="64"/>
      <c r="D738" s="85"/>
      <c r="G738" s="3"/>
      <c r="H738" s="3"/>
      <c r="J738" s="21"/>
      <c r="K738" s="21"/>
    </row>
    <row r="739" spans="1:11">
      <c r="A739" s="30"/>
      <c r="B739" s="64"/>
      <c r="C739" s="64"/>
      <c r="D739" s="85"/>
      <c r="G739" s="3"/>
      <c r="H739" s="3"/>
      <c r="J739" s="21"/>
      <c r="K739" s="21"/>
    </row>
    <row r="740" spans="1:11">
      <c r="A740" s="30"/>
      <c r="B740" s="64"/>
      <c r="C740" s="64"/>
      <c r="D740" s="85"/>
      <c r="G740" s="3"/>
      <c r="H740" s="3"/>
      <c r="J740" s="21"/>
      <c r="K740" s="21"/>
    </row>
    <row r="741" spans="1:11">
      <c r="A741" s="30"/>
      <c r="B741" s="64"/>
      <c r="C741" s="64"/>
      <c r="D741" s="85"/>
      <c r="G741" s="3"/>
      <c r="H741" s="3"/>
      <c r="J741" s="21"/>
      <c r="K741" s="21"/>
    </row>
    <row r="742" spans="1:11">
      <c r="A742" s="30"/>
      <c r="B742" s="64"/>
      <c r="C742" s="64"/>
      <c r="D742" s="85"/>
      <c r="G742" s="3"/>
      <c r="H742" s="3"/>
      <c r="J742" s="21"/>
      <c r="K742" s="21"/>
    </row>
    <row r="743" spans="1:11">
      <c r="A743" s="30"/>
      <c r="B743" s="64"/>
      <c r="C743" s="64"/>
      <c r="D743" s="85"/>
      <c r="G743" s="3"/>
      <c r="H743" s="3"/>
      <c r="J743" s="21"/>
      <c r="K743" s="21"/>
    </row>
    <row r="744" spans="1:11">
      <c r="A744" s="30"/>
      <c r="B744" s="64"/>
      <c r="C744" s="64"/>
      <c r="D744" s="85"/>
      <c r="G744" s="3"/>
      <c r="H744" s="3"/>
      <c r="J744" s="21"/>
      <c r="K744" s="21"/>
    </row>
    <row r="745" spans="1:11">
      <c r="A745" s="30"/>
      <c r="B745" s="64"/>
      <c r="C745" s="64"/>
      <c r="D745" s="85"/>
      <c r="G745" s="3"/>
      <c r="H745" s="3"/>
      <c r="J745" s="21"/>
      <c r="K745" s="21"/>
    </row>
    <row r="746" spans="1:11">
      <c r="A746" s="30"/>
      <c r="B746" s="64"/>
      <c r="C746" s="64"/>
      <c r="D746" s="85"/>
      <c r="G746" s="3"/>
      <c r="H746" s="3"/>
      <c r="J746" s="21"/>
      <c r="K746" s="21"/>
    </row>
    <row r="747" spans="1:11">
      <c r="A747" s="30"/>
      <c r="B747" s="64"/>
      <c r="C747" s="64"/>
      <c r="D747" s="85"/>
      <c r="G747" s="3"/>
      <c r="H747" s="3"/>
      <c r="J747" s="21"/>
      <c r="K747" s="21"/>
    </row>
    <row r="748" spans="1:11">
      <c r="A748" s="30"/>
      <c r="B748" s="64"/>
      <c r="C748" s="64"/>
      <c r="D748" s="85"/>
      <c r="G748" s="3"/>
      <c r="H748" s="3"/>
      <c r="J748" s="21"/>
      <c r="K748" s="21"/>
    </row>
    <row r="749" spans="1:11">
      <c r="A749" s="30"/>
      <c r="B749" s="64"/>
      <c r="C749" s="64"/>
      <c r="D749" s="85"/>
      <c r="G749" s="3"/>
      <c r="H749" s="3"/>
      <c r="J749" s="21"/>
      <c r="K749" s="21"/>
    </row>
    <row r="750" spans="1:11">
      <c r="A750" s="30"/>
      <c r="B750" s="64"/>
      <c r="C750" s="64"/>
      <c r="D750" s="85"/>
      <c r="G750" s="3"/>
      <c r="H750" s="3"/>
      <c r="J750" s="21"/>
      <c r="K750" s="21"/>
    </row>
    <row r="751" spans="1:11">
      <c r="A751" s="30"/>
      <c r="B751" s="64"/>
      <c r="C751" s="64"/>
      <c r="D751" s="85"/>
      <c r="G751" s="3"/>
      <c r="H751" s="3"/>
      <c r="J751" s="21"/>
      <c r="K751" s="21"/>
    </row>
    <row r="752" spans="1:11">
      <c r="A752" s="30"/>
      <c r="B752" s="64"/>
      <c r="C752" s="64"/>
      <c r="D752" s="85"/>
      <c r="G752" s="3"/>
      <c r="H752" s="3"/>
      <c r="J752" s="21"/>
      <c r="K752" s="21"/>
    </row>
    <row r="753" spans="1:11">
      <c r="A753" s="30"/>
      <c r="B753" s="64"/>
      <c r="C753" s="64"/>
      <c r="D753" s="85"/>
      <c r="G753" s="3"/>
      <c r="H753" s="3"/>
      <c r="J753" s="21"/>
      <c r="K753" s="21"/>
    </row>
    <row r="754" spans="1:11">
      <c r="A754" s="30"/>
      <c r="B754" s="64"/>
      <c r="C754" s="64"/>
      <c r="D754" s="85"/>
      <c r="G754" s="3"/>
      <c r="H754" s="3"/>
      <c r="J754" s="21"/>
      <c r="K754" s="21"/>
    </row>
    <row r="755" spans="1:11">
      <c r="A755" s="30"/>
      <c r="B755" s="64"/>
      <c r="C755" s="64"/>
      <c r="D755" s="85"/>
      <c r="G755" s="3"/>
      <c r="H755" s="3"/>
      <c r="J755" s="21"/>
      <c r="K755" s="21"/>
    </row>
    <row r="756" spans="1:11">
      <c r="A756" s="30"/>
      <c r="B756" s="64"/>
      <c r="C756" s="64"/>
      <c r="D756" s="85"/>
      <c r="G756" s="3"/>
      <c r="H756" s="3"/>
      <c r="J756" s="21"/>
      <c r="K756" s="21"/>
    </row>
    <row r="757" spans="1:11">
      <c r="A757" s="30"/>
      <c r="B757" s="64"/>
      <c r="C757" s="64"/>
      <c r="D757" s="85"/>
      <c r="G757" s="3"/>
      <c r="H757" s="3"/>
      <c r="J757" s="21"/>
      <c r="K757" s="21"/>
    </row>
    <row r="758" spans="1:11">
      <c r="A758" s="30"/>
      <c r="B758" s="64"/>
      <c r="C758" s="64"/>
      <c r="D758" s="85"/>
      <c r="G758" s="3"/>
      <c r="H758" s="3"/>
      <c r="J758" s="21"/>
      <c r="K758" s="21"/>
    </row>
    <row r="759" spans="1:11">
      <c r="A759" s="30"/>
      <c r="B759" s="64"/>
      <c r="C759" s="64"/>
      <c r="D759" s="85"/>
      <c r="G759" s="3"/>
      <c r="H759" s="3"/>
      <c r="J759" s="21"/>
      <c r="K759" s="21"/>
    </row>
  </sheetData>
  <phoneticPr fontId="3"/>
  <conditionalFormatting sqref="A16:XFD16">
    <cfRule type="cellIs" dxfId="30" priority="100" operator="equal">
      <formula>"未達"</formula>
    </cfRule>
  </conditionalFormatting>
  <conditionalFormatting sqref="J17:J18 L17:L18 N17:N18 P17:P18 R17:R18 T17:T18 V17:V18 X17:X18 Z17:Z18 AB17:AB18 AD17:AD18 AF17:AF18 AH17:AH18 AJ17:AJ18 AL17:AL18 AN17:AN18 AP17:AP18 AR17:AR18 AT17:AT18 AV17:AV18 AX17:AX18 AZ17:AZ18 BB17:BB18 BD17:BD18 BF17:BF18 BH17:BH18 BJ17:BJ18 BL17:BL18 BN17:BN18 BP17:BP18 BR17:BR18 BT17:BT18 BV17:BV18 BX17:BX18 BZ17:BZ18 CB17:CB18 CD17:CD18 CF17:CF18 CH17:CH18 CJ17:CJ18 CL17:CL18 CN17:CN18 CP17:CP18 CR17:CR18 CT17:CT18 CV17:CV18 CX17:CX18 CZ17:CZ18 DB17:DB18 DD17:DD18 DF17:DF18 DH17:DH18 DJ17:DJ18 DL17:DL18 DN17:DN18 DP17:DP18 DR17:DR18 DT17:DT18 DV17:DV18 DX17:DX18 DZ17:DZ18 EB17:EB18 ED17:ED18 EF17:EF18 EH17:EH18 EJ17:EJ18 EL17:EL18 EN17:EN18 EP17:EP18 ER17:ER18 ET17:ET18 EV17:EV18 EX17:EX18 EZ17:EZ18 FB17:FB18 FD17:FD18 FF17:FF18 FH17:FH18 FJ17:FJ18 FL17:FL18 FN17:FN18 FP17:FP18 FR17:FR18 FT17:FT18 FV17:FV18 FX17:FX18 FZ17:FZ18 GB17:GB18 GD17:GD18 GF17:GF18 GH17:GH18 GJ17:GJ18 GL17:GL18 GN17:GN18 GP17:GP18 GR17:GR18 GT17:GT18 GV17:GV18 GX17:GX18 GZ17:GZ18 HB17:HB18 HD17:HD18 HF17:HF18 HH17:HH18">
    <cfRule type="cellIs" dxfId="29" priority="32" operator="equal">
      <formula>"未達"</formula>
    </cfRule>
  </conditionalFormatting>
  <conditionalFormatting sqref="J20 L20 N20 P20 R20 T20 V20 X20 Z20 AB20 AD20 AF20 AH20 AJ20 AL20 AN20 AP20 AR20 AT20 AV20 AX20 AZ20 BB20 BD20 BF20 BH20 BJ20 BL20 BN20 BP20 BR20 BT20 BV20 BX20 BZ20 CB20 CD20 CF20 CH20 CJ20 CL20 CN20 CP20 CR20 CT20 CV20 CX20 CZ20 DB20 DD20 DF20 DH20 DJ20 DL20 DN20 DP20 DR20 DT20 DV20 DX20 DZ20 EB20 ED20 EF20 EH20 EJ20 EL20 EN20 EP20 ER20 ET20 EV20 EX20 EZ20 FB20 FD20 FF20 FH20 FJ20 FL20 FN20 FP20 FR20 FT20 FV20 FX20 FZ20 GB20 GD20 GF20 GH20 GJ20 GL20 GN20 GP20 GR20 GT20 GV20 GX20 GZ20 HB20 HD20 HF20 HH20">
    <cfRule type="cellIs" dxfId="28" priority="29" operator="equal">
      <formula>"未達"</formula>
    </cfRule>
  </conditionalFormatting>
  <conditionalFormatting sqref="J19 L19 N19 P19 R19 T19 V19 X19 Z19 AB19 AD19 AF19 AH19 AJ19 AL19 AN19 AP19 AR19 AT19 AV19 AX19 AZ19 BB19 BD19 BF19 BH19 BJ19 BL19 BN19 BP19 BR19 BT19 BV19 BX19 BZ19 CB19 CD19 CF19 CH19 CJ19 CL19 CN19 CP19 CR19 CT19 CV19 CX19 CZ19 DB19 DD19 DF19 DH19 DJ19 DL19 DN19 DP19 DR19 DT19 DV19 DX19 DZ19 EB19 ED19 EF19 EH19 EJ19 EL19 EN19 EP19 ER19 ET19 EV19 EX19 EZ19 FB19 FD19 FF19 FH19 FJ19 FL19 FN19 FP19 FR19 FT19 FV19 FX19 FZ19 GB19 GD19 GF19 GH19 GJ19 GL19 GN19 GP19 GR19 GT19 GV19 GX19 GZ19 HB19 HD19 HF19 HH19">
    <cfRule type="cellIs" dxfId="27" priority="30" operator="equal">
      <formula>"未達"</formula>
    </cfRule>
  </conditionalFormatting>
  <conditionalFormatting sqref="J21:HH21">
    <cfRule type="cellIs" dxfId="26" priority="28" operator="equal">
      <formula>"未達"</formula>
    </cfRule>
  </conditionalFormatting>
  <conditionalFormatting sqref="H23">
    <cfRule type="containsText" dxfId="25" priority="26" operator="containsText" text="未達成">
      <formula>NOT(ISERROR(SEARCH("未達成",H23)))</formula>
    </cfRule>
  </conditionalFormatting>
  <conditionalFormatting sqref="H23:HH23">
    <cfRule type="containsText" dxfId="24" priority="25" operator="containsText" text="未達成">
      <formula>NOT(ISERROR(SEARCH("未達成",H23)))</formula>
    </cfRule>
  </conditionalFormatting>
  <conditionalFormatting sqref="J24 L24 N24 P24 R24 T24 V24 X24 Z24 AB24 AD24 AF24 AH24 AJ24 AL24 AN24 AP24 AR24 AT24 AV24 AX24 AZ24 BB24 BD24 BF24 BH24 BJ24 BL24 BN24 BP24 BR24 BT24 BV24 BX24 BZ24 CB24 CD24 CF24 CH24 CJ24 CL24 CN24 CP24 CR24 CT24 CV24 CX24 CZ24 DB24 DD24 DF24 DH24 DJ24 DL24 DN24 DP24 DR24 DT24 DV24 DX24 DZ24 EB24 ED24 EF24 EH24 EJ24 EL24 EN24 EP24 ER24 ET24 EV24 EX24 EZ24 FB24 FD24 FF24 FH24 FJ24 FL24 FN24 FP24 FR24 FT24 FV24 FX24 FZ24 GB24 GD24 GF24 GH24 GJ24 GL24 GN24 GP24 GR24 GT24 GV24 GX24 GZ24 HB24 HD24 HF24 HH24">
    <cfRule type="containsText" dxfId="23" priority="23" operator="containsText" text="未達成">
      <formula>NOT(ISERROR(SEARCH("未達成",J24)))</formula>
    </cfRule>
  </conditionalFormatting>
  <pageMargins left="0.7" right="0.7" top="0.75" bottom="0.75" header="0.3" footer="0.3"/>
  <pageSetup paperSize="9" orientation="portrait" copies="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DF69A-8693-494C-9C0E-DDCC4EEFFFC6}">
  <sheetPr>
    <tabColor theme="8" tint="0.39997558519241921"/>
  </sheetPr>
  <dimension ref="A1:BV81"/>
  <sheetViews>
    <sheetView zoomScale="70" zoomScaleNormal="70" workbookViewId="0">
      <selection activeCell="K74" sqref="K74"/>
    </sheetView>
  </sheetViews>
  <sheetFormatPr defaultRowHeight="18.75"/>
  <cols>
    <col min="1" max="1" width="35.875" style="35" bestFit="1" customWidth="1"/>
    <col min="2" max="2" width="35.875" style="35" customWidth="1"/>
    <col min="3" max="3" width="21.375" style="35" customWidth="1"/>
    <col min="4" max="4" width="12.875" style="35" customWidth="1"/>
    <col min="5" max="5" width="10.75" style="35" bestFit="1" customWidth="1"/>
    <col min="6" max="26" width="12.875" style="35" customWidth="1"/>
    <col min="27" max="78" width="14.25" style="35" customWidth="1"/>
    <col min="79" max="16384" width="9" style="35"/>
  </cols>
  <sheetData>
    <row r="1" spans="1:28" ht="19.5" thickBot="1">
      <c r="A1" s="24">
        <f>休日取得計画実績表!B12</f>
        <v>46114</v>
      </c>
      <c r="B1" s="24">
        <f>休日取得計画実績表!C12</f>
        <v>46843</v>
      </c>
      <c r="C1" s="33" cm="1">
        <f t="array" ref="C1:Z1">_xlfn.LET(
    _xlpm._開始日, $A$1,
    _xlpm._終了日, $B$1,
    _xlpm._開始月, DATE(YEAR(_xlpm._開始日), MONTH(_xlpm._開始日), 1),
    _xlpm._終了月, DATE(YEAR(_xlpm._終了日), MONTH(_xlpm._終了日), 1),
    _xlpm._月の数, DATEDIF(_xlpm._開始月, _xlpm._終了月, "m") + 1,
    IF(
        OR(_xlpm._開始日="", _xlpm._終了日="", _xlpm._開始日&gt;_xlpm._終了日), "",
        EDATE(_xlpm._開始月, _xlfn.SEQUENCE(1, _xlpm._月の数, 0))
    )
)</f>
        <v>46113</v>
      </c>
      <c r="D1" s="33">
        <v>46143</v>
      </c>
      <c r="E1" s="33">
        <v>46174</v>
      </c>
      <c r="F1" s="33">
        <v>46204</v>
      </c>
      <c r="G1" s="33">
        <v>46235</v>
      </c>
      <c r="H1" s="33">
        <v>46266</v>
      </c>
      <c r="I1" s="33">
        <v>46296</v>
      </c>
      <c r="J1" s="33">
        <v>46327</v>
      </c>
      <c r="K1" s="33">
        <v>46357</v>
      </c>
      <c r="L1" s="33">
        <v>46388</v>
      </c>
      <c r="M1" s="33">
        <v>46419</v>
      </c>
      <c r="N1" s="33">
        <v>46447</v>
      </c>
      <c r="O1" s="33">
        <v>46478</v>
      </c>
      <c r="P1" s="33">
        <v>46508</v>
      </c>
      <c r="Q1" s="33">
        <v>46539</v>
      </c>
      <c r="R1" s="33">
        <v>46569</v>
      </c>
      <c r="S1" s="33">
        <v>46600</v>
      </c>
      <c r="T1" s="33">
        <v>46631</v>
      </c>
      <c r="U1" s="33">
        <v>46661</v>
      </c>
      <c r="V1" s="33">
        <v>46692</v>
      </c>
      <c r="W1" s="33">
        <v>46722</v>
      </c>
      <c r="X1" s="33">
        <v>46753</v>
      </c>
      <c r="Y1" s="33">
        <v>46784</v>
      </c>
      <c r="Z1" s="33">
        <v>46813</v>
      </c>
      <c r="AA1" s="34"/>
      <c r="AB1" s="34"/>
    </row>
    <row r="2" spans="1:28">
      <c r="C2" s="36" cm="1">
        <f t="array" ref="C2:C30">_xlfn.LET(
    _xlpm._開始日, $A$1,
    _xlpm._終了日, $B$1,
    _xlpm._月ヘッダー日, C$1,
    _xlpm._今月の月末日, EOMONTH(_xlpm._月ヘッダー日, 0),
    _xlpm._今月の最大日数, DAY(_xlpm._今月の月末日),
    _xlpm._全日付リスト, _xlfn.SEQUENCE(_xlpm._今月の最大日数, 1, _xlpm._月ヘッダー日, 1),
    IF(
        OR(C$1="", _xlpm._開始日="", _xlpm._終了日="", _xlpm._開始日&gt;_xlpm._終了日), "",
        _xlfn._xlws.FILTER(
            _xlpm._全日付リスト,
            (_xlpm._全日付リスト &gt;= _xlpm._開始日) * (_xlpm._全日付リスト &lt;= _xlpm._終了日)
        )
    )
)</f>
        <v>46114</v>
      </c>
      <c r="D2" s="37" cm="1">
        <f t="array" ref="D2:D32">_xlfn.LET(
    _xlpm._開始日, $A$1,
    _xlpm._終了日, $B$1,
    _xlpm._月ヘッダー日, D$1,
    _xlpm._今月の月末日, EOMONTH(_xlpm._月ヘッダー日, 0),
    _xlpm._今月の最大日数, DAY(_xlpm._今月の月末日),
    _xlpm._全日付リスト, _xlfn.SEQUENCE(_xlpm._今月の最大日数, 1, _xlpm._月ヘッダー日, 1),
    IF(
        OR(D$1="", _xlpm._開始日="", _xlpm._終了日="", _xlpm._開始日&gt;_xlpm._終了日), "",
        _xlfn._xlws.FILTER(
            _xlpm._全日付リスト,
            (_xlpm._全日付リスト &gt;= _xlpm._開始日) * (_xlpm._全日付リスト &lt;= _xlpm._終了日)
        )
    )
)</f>
        <v>46143</v>
      </c>
      <c r="E2" s="37" cm="1">
        <f t="array" ref="E2:E31">_xlfn.LET(
    _xlpm._開始日, $A$1,
    _xlpm._終了日, $B$1,
    _xlpm._月ヘッダー日, E$1,
    _xlpm._今月の月末日, EOMONTH(_xlpm._月ヘッダー日, 0),
    _xlpm._今月の最大日数, DAY(_xlpm._今月の月末日),
    _xlpm._全日付リスト, _xlfn.SEQUENCE(_xlpm._今月の最大日数, 1, _xlpm._月ヘッダー日, 1),
    IF(
        OR(E$1="", _xlpm._開始日="", _xlpm._終了日="", _xlpm._開始日&gt;_xlpm._終了日), "",
        _xlfn._xlws.FILTER(
            _xlpm._全日付リスト,
            (_xlpm._全日付リスト &gt;= _xlpm._開始日) * (_xlpm._全日付リスト &lt;= _xlpm._終了日)
        )
    )
)</f>
        <v>46174</v>
      </c>
      <c r="F2" s="37" cm="1">
        <f t="array" ref="F2:F32">_xlfn.LET(
    _xlpm._開始日, $A$1,
    _xlpm._終了日, $B$1,
    _xlpm._月ヘッダー日, F$1,
    _xlpm._今月の月末日, EOMONTH(_xlpm._月ヘッダー日, 0),
    _xlpm._今月の最大日数, DAY(_xlpm._今月の月末日),
    _xlpm._全日付リスト, _xlfn.SEQUENCE(_xlpm._今月の最大日数, 1, _xlpm._月ヘッダー日, 1),
    IF(
        OR(F$1="", _xlpm._開始日="", _xlpm._終了日="", _xlpm._開始日&gt;_xlpm._終了日), "",
        _xlfn._xlws.FILTER(
            _xlpm._全日付リスト,
            (_xlpm._全日付リスト &gt;= _xlpm._開始日) * (_xlpm._全日付リスト &lt;= _xlpm._終了日)
        )
    )
)</f>
        <v>46204</v>
      </c>
      <c r="G2" s="37" cm="1">
        <f t="array" ref="G2:G32">_xlfn.LET(
    _xlpm._開始日, $A$1,
    _xlpm._終了日, $B$1,
    _xlpm._月ヘッダー日, G$1,
    _xlpm._今月の月末日, EOMONTH(_xlpm._月ヘッダー日, 0),
    _xlpm._今月の最大日数, DAY(_xlpm._今月の月末日),
    _xlpm._全日付リスト, _xlfn.SEQUENCE(_xlpm._今月の最大日数, 1, _xlpm._月ヘッダー日, 1),
    IF(
        OR(G$1="", _xlpm._開始日="", _xlpm._終了日="", _xlpm._開始日&gt;_xlpm._終了日), "",
        _xlfn._xlws.FILTER(
            _xlpm._全日付リスト,
            (_xlpm._全日付リスト &gt;= _xlpm._開始日) * (_xlpm._全日付リスト &lt;= _xlpm._終了日)
        )
    )
)</f>
        <v>46235</v>
      </c>
      <c r="H2" s="37" cm="1">
        <f t="array" ref="H2:H31">_xlfn.LET(
    _xlpm._開始日, $A$1,
    _xlpm._終了日, $B$1,
    _xlpm._月ヘッダー日, H$1,
    _xlpm._今月の月末日, EOMONTH(_xlpm._月ヘッダー日, 0),
    _xlpm._今月の最大日数, DAY(_xlpm._今月の月末日),
    _xlpm._全日付リスト, _xlfn.SEQUENCE(_xlpm._今月の最大日数, 1, _xlpm._月ヘッダー日, 1),
    IF(
        OR(H$1="", _xlpm._開始日="", _xlpm._終了日="", _xlpm._開始日&gt;_xlpm._終了日), "",
        _xlfn._xlws.FILTER(
            _xlpm._全日付リスト,
            (_xlpm._全日付リスト &gt;= _xlpm._開始日) * (_xlpm._全日付リスト &lt;= _xlpm._終了日)
        )
    )
)</f>
        <v>46266</v>
      </c>
      <c r="I2" s="37" cm="1">
        <f t="array" ref="I2:I32">_xlfn.LET(
    _xlpm._開始日, $A$1,
    _xlpm._終了日, $B$1,
    _xlpm._月ヘッダー日, I$1,
    _xlpm._今月の月末日, EOMONTH(_xlpm._月ヘッダー日, 0),
    _xlpm._今月の最大日数, DAY(_xlpm._今月の月末日),
    _xlpm._全日付リスト, _xlfn.SEQUENCE(_xlpm._今月の最大日数, 1, _xlpm._月ヘッダー日, 1),
    IF(
        OR(I$1="", _xlpm._開始日="", _xlpm._終了日="", _xlpm._開始日&gt;_xlpm._終了日), "",
        _xlfn._xlws.FILTER(
            _xlpm._全日付リスト,
            (_xlpm._全日付リスト &gt;= _xlpm._開始日) * (_xlpm._全日付リスト &lt;= _xlpm._終了日)
        )
    )
)</f>
        <v>46296</v>
      </c>
      <c r="J2" s="37" cm="1">
        <f t="array" ref="J2:J31">_xlfn.LET(
    _xlpm._開始日, $A$1,
    _xlpm._終了日, $B$1,
    _xlpm._月ヘッダー日, J$1,
    _xlpm._今月の月末日, EOMONTH(_xlpm._月ヘッダー日, 0),
    _xlpm._今月の最大日数, DAY(_xlpm._今月の月末日),
    _xlpm._全日付リスト, _xlfn.SEQUENCE(_xlpm._今月の最大日数, 1, _xlpm._月ヘッダー日, 1),
    IF(
        OR(J$1="", _xlpm._開始日="", _xlpm._終了日="", _xlpm._開始日&gt;_xlpm._終了日), "",
        _xlfn._xlws.FILTER(
            _xlpm._全日付リスト,
            (_xlpm._全日付リスト &gt;= _xlpm._開始日) * (_xlpm._全日付リスト &lt;= _xlpm._終了日)
        )
    )
)</f>
        <v>46327</v>
      </c>
      <c r="K2" s="37" cm="1">
        <f t="array" ref="K2:K32">_xlfn.LET(
    _xlpm._開始日, $A$1,
    _xlpm._終了日, $B$1,
    _xlpm._月ヘッダー日, K$1,
    _xlpm._今月の月末日, EOMONTH(_xlpm._月ヘッダー日, 0),
    _xlpm._今月の最大日数, DAY(_xlpm._今月の月末日),
    _xlpm._全日付リスト, _xlfn.SEQUENCE(_xlpm._今月の最大日数, 1, _xlpm._月ヘッダー日, 1),
    IF(
        OR(K$1="", _xlpm._開始日="", _xlpm._終了日="", _xlpm._開始日&gt;_xlpm._終了日), "",
        _xlfn._xlws.FILTER(
            _xlpm._全日付リスト,
            (_xlpm._全日付リスト &gt;= _xlpm._開始日) * (_xlpm._全日付リスト &lt;= _xlpm._終了日)
        )
    )
)</f>
        <v>46357</v>
      </c>
      <c r="L2" s="37" cm="1">
        <f t="array" ref="L2:L32">_xlfn.LET(
    _xlpm._開始日, $A$1,
    _xlpm._終了日, $B$1,
    _xlpm._月ヘッダー日, L$1,
    _xlpm._今月の月末日, EOMONTH(_xlpm._月ヘッダー日, 0),
    _xlpm._今月の最大日数, DAY(_xlpm._今月の月末日),
    _xlpm._全日付リスト, _xlfn.SEQUENCE(_xlpm._今月の最大日数, 1, _xlpm._月ヘッダー日, 1),
    IF(
        OR(L$1="", _xlpm._開始日="", _xlpm._終了日="", _xlpm._開始日&gt;_xlpm._終了日), "",
        _xlfn._xlws.FILTER(
            _xlpm._全日付リスト,
            (_xlpm._全日付リスト &gt;= _xlpm._開始日) * (_xlpm._全日付リスト &lt;= _xlpm._終了日)
        )
    )
)</f>
        <v>46388</v>
      </c>
      <c r="M2" s="37" cm="1">
        <f t="array" ref="M2:M29">_xlfn.LET(
    _xlpm._開始日, $A$1,
    _xlpm._終了日, $B$1,
    _xlpm._月ヘッダー日, M$1,
    _xlpm._今月の月末日, EOMONTH(_xlpm._月ヘッダー日, 0),
    _xlpm._今月の最大日数, DAY(_xlpm._今月の月末日),
    _xlpm._全日付リスト, _xlfn.SEQUENCE(_xlpm._今月の最大日数, 1, _xlpm._月ヘッダー日, 1),
    IF(
        OR(M$1="", _xlpm._開始日="", _xlpm._終了日="", _xlpm._開始日&gt;_xlpm._終了日), "",
        _xlfn._xlws.FILTER(
            _xlpm._全日付リスト,
            (_xlpm._全日付リスト &gt;= _xlpm._開始日) * (_xlpm._全日付リスト &lt;= _xlpm._終了日)
        )
    )
)</f>
        <v>46419</v>
      </c>
      <c r="N2" s="37" cm="1">
        <f t="array" ref="N2:N32">_xlfn.LET(
    _xlpm._開始日, $A$1,
    _xlpm._終了日, $B$1,
    _xlpm._月ヘッダー日, N$1,
    _xlpm._今月の月末日, EOMONTH(_xlpm._月ヘッダー日, 0),
    _xlpm._今月の最大日数, DAY(_xlpm._今月の月末日),
    _xlpm._全日付リスト, _xlfn.SEQUENCE(_xlpm._今月の最大日数, 1, _xlpm._月ヘッダー日, 1),
    IF(
        OR(N$1="", _xlpm._開始日="", _xlpm._終了日="", _xlpm._開始日&gt;_xlpm._終了日), "",
        _xlfn._xlws.FILTER(
            _xlpm._全日付リスト,
            (_xlpm._全日付リスト &gt;= _xlpm._開始日) * (_xlpm._全日付リスト &lt;= _xlpm._終了日)
        )
    )
)</f>
        <v>46447</v>
      </c>
      <c r="O2" s="37" cm="1">
        <f t="array" ref="O2:O31">_xlfn.LET(
    _xlpm._開始日, $A$1,
    _xlpm._終了日, $B$1,
    _xlpm._月ヘッダー日, O$1,
    _xlpm._今月の月末日, EOMONTH(_xlpm._月ヘッダー日, 0),
    _xlpm._今月の最大日数, DAY(_xlpm._今月の月末日),
    _xlpm._全日付リスト, _xlfn.SEQUENCE(_xlpm._今月の最大日数, 1, _xlpm._月ヘッダー日, 1),
    IF(
        OR(O$1="", _xlpm._開始日="", _xlpm._終了日="", _xlpm._開始日&gt;_xlpm._終了日), "",
        _xlfn._xlws.FILTER(
            _xlpm._全日付リスト,
            (_xlpm._全日付リスト &gt;= _xlpm._開始日) * (_xlpm._全日付リスト &lt;= _xlpm._終了日)
        )
    )
)</f>
        <v>46478</v>
      </c>
      <c r="P2" s="37" cm="1">
        <f t="array" ref="P2:P32">_xlfn.LET(
    _xlpm._開始日, $A$1,
    _xlpm._終了日, $B$1,
    _xlpm._月ヘッダー日, P$1,
    _xlpm._今月の月末日, EOMONTH(_xlpm._月ヘッダー日, 0),
    _xlpm._今月の最大日数, DAY(_xlpm._今月の月末日),
    _xlpm._全日付リスト, _xlfn.SEQUENCE(_xlpm._今月の最大日数, 1, _xlpm._月ヘッダー日, 1),
    IF(
        OR(P$1="", _xlpm._開始日="", _xlpm._終了日="", _xlpm._開始日&gt;_xlpm._終了日), "",
        _xlfn._xlws.FILTER(
            _xlpm._全日付リスト,
            (_xlpm._全日付リスト &gt;= _xlpm._開始日) * (_xlpm._全日付リスト &lt;= _xlpm._終了日)
        )
    )
)</f>
        <v>46508</v>
      </c>
      <c r="Q2" s="37" cm="1">
        <f t="array" ref="Q2:Q31">_xlfn.LET(
    _xlpm._開始日, $A$1,
    _xlpm._終了日, $B$1,
    _xlpm._月ヘッダー日, Q$1,
    _xlpm._今月の月末日, EOMONTH(_xlpm._月ヘッダー日, 0),
    _xlpm._今月の最大日数, DAY(_xlpm._今月の月末日),
    _xlpm._全日付リスト, _xlfn.SEQUENCE(_xlpm._今月の最大日数, 1, _xlpm._月ヘッダー日, 1),
    IF(
        OR(Q$1="", _xlpm._開始日="", _xlpm._終了日="", _xlpm._開始日&gt;_xlpm._終了日), "",
        _xlfn._xlws.FILTER(
            _xlpm._全日付リスト,
            (_xlpm._全日付リスト &gt;= _xlpm._開始日) * (_xlpm._全日付リスト &lt;= _xlpm._終了日)
        )
    )
)</f>
        <v>46539</v>
      </c>
      <c r="R2" s="37" cm="1">
        <f t="array" ref="R2:R32">_xlfn.LET(
    _xlpm._開始日, $A$1,
    _xlpm._終了日, $B$1,
    _xlpm._月ヘッダー日, R$1,
    _xlpm._今月の月末日, EOMONTH(_xlpm._月ヘッダー日, 0),
    _xlpm._今月の最大日数, DAY(_xlpm._今月の月末日),
    _xlpm._全日付リスト, _xlfn.SEQUENCE(_xlpm._今月の最大日数, 1, _xlpm._月ヘッダー日, 1),
    IF(
        OR(R$1="", _xlpm._開始日="", _xlpm._終了日="", _xlpm._開始日&gt;_xlpm._終了日), "",
        _xlfn._xlws.FILTER(
            _xlpm._全日付リスト,
            (_xlpm._全日付リスト &gt;= _xlpm._開始日) * (_xlpm._全日付リスト &lt;= _xlpm._終了日)
        )
    )
)</f>
        <v>46569</v>
      </c>
      <c r="S2" s="37" cm="1">
        <f t="array" ref="S2:S32">_xlfn.LET(
    _xlpm._開始日, $A$1,
    _xlpm._終了日, $B$1,
    _xlpm._月ヘッダー日, S$1,
    _xlpm._今月の月末日, EOMONTH(_xlpm._月ヘッダー日, 0),
    _xlpm._今月の最大日数, DAY(_xlpm._今月の月末日),
    _xlpm._全日付リスト, _xlfn.SEQUENCE(_xlpm._今月の最大日数, 1, _xlpm._月ヘッダー日, 1),
    IF(
        OR(S$1="", _xlpm._開始日="", _xlpm._終了日="", _xlpm._開始日&gt;_xlpm._終了日), "",
        _xlfn._xlws.FILTER(
            _xlpm._全日付リスト,
            (_xlpm._全日付リスト &gt;= _xlpm._開始日) * (_xlpm._全日付リスト &lt;= _xlpm._終了日)
        )
    )
)</f>
        <v>46600</v>
      </c>
      <c r="T2" s="37" cm="1">
        <f t="array" ref="T2:T31">_xlfn.LET(
    _xlpm._開始日, $A$1,
    _xlpm._終了日, $B$1,
    _xlpm._月ヘッダー日, T$1,
    _xlpm._今月の月末日, EOMONTH(_xlpm._月ヘッダー日, 0),
    _xlpm._今月の最大日数, DAY(_xlpm._今月の月末日),
    _xlpm._全日付リスト, _xlfn.SEQUENCE(_xlpm._今月の最大日数, 1, _xlpm._月ヘッダー日, 1),
    IF(
        OR(T$1="", _xlpm._開始日="", _xlpm._終了日="", _xlpm._開始日&gt;_xlpm._終了日), "",
        _xlfn._xlws.FILTER(
            _xlpm._全日付リスト,
            (_xlpm._全日付リスト &gt;= _xlpm._開始日) * (_xlpm._全日付リスト &lt;= _xlpm._終了日)
        )
    )
)</f>
        <v>46631</v>
      </c>
      <c r="U2" s="37" cm="1">
        <f t="array" ref="U2:U32">_xlfn.LET(
    _xlpm._開始日, $A$1,
    _xlpm._終了日, $B$1,
    _xlpm._月ヘッダー日, U$1,
    _xlpm._今月の月末日, EOMONTH(_xlpm._月ヘッダー日, 0),
    _xlpm._今月の最大日数, DAY(_xlpm._今月の月末日),
    _xlpm._全日付リスト, _xlfn.SEQUENCE(_xlpm._今月の最大日数, 1, _xlpm._月ヘッダー日, 1),
    IF(
        OR(U$1="", _xlpm._開始日="", _xlpm._終了日="", _xlpm._開始日&gt;_xlpm._終了日), "",
        _xlfn._xlws.FILTER(
            _xlpm._全日付リスト,
            (_xlpm._全日付リスト &gt;= _xlpm._開始日) * (_xlpm._全日付リスト &lt;= _xlpm._終了日)
        )
    )
)</f>
        <v>46661</v>
      </c>
      <c r="V2" s="37" cm="1">
        <f t="array" ref="V2:V31">_xlfn.LET(
    _xlpm._開始日, $A$1,
    _xlpm._終了日, $B$1,
    _xlpm._月ヘッダー日, V$1,
    _xlpm._今月の月末日, EOMONTH(_xlpm._月ヘッダー日, 0),
    _xlpm._今月の最大日数, DAY(_xlpm._今月の月末日),
    _xlpm._全日付リスト, _xlfn.SEQUENCE(_xlpm._今月の最大日数, 1, _xlpm._月ヘッダー日, 1),
    IF(
        OR(V$1="", _xlpm._開始日="", _xlpm._終了日="", _xlpm._開始日&gt;_xlpm._終了日), "",
        _xlfn._xlws.FILTER(
            _xlpm._全日付リスト,
            (_xlpm._全日付リスト &gt;= _xlpm._開始日) * (_xlpm._全日付リスト &lt;= _xlpm._終了日)
        )
    )
)</f>
        <v>46692</v>
      </c>
      <c r="W2" s="37" cm="1">
        <f t="array" ref="W2:W32">_xlfn.LET(
    _xlpm._開始日, $A$1,
    _xlpm._終了日, $B$1,
    _xlpm._月ヘッダー日, W$1,
    _xlpm._今月の月末日, EOMONTH(_xlpm._月ヘッダー日, 0),
    _xlpm._今月の最大日数, DAY(_xlpm._今月の月末日),
    _xlpm._全日付リスト, _xlfn.SEQUENCE(_xlpm._今月の最大日数, 1, _xlpm._月ヘッダー日, 1),
    IF(
        OR(W$1="", _xlpm._開始日="", _xlpm._終了日="", _xlpm._開始日&gt;_xlpm._終了日), "",
        _xlfn._xlws.FILTER(
            _xlpm._全日付リスト,
            (_xlpm._全日付リスト &gt;= _xlpm._開始日) * (_xlpm._全日付リスト &lt;= _xlpm._終了日)
        )
    )
)</f>
        <v>46722</v>
      </c>
      <c r="X2" s="37" cm="1">
        <f t="array" ref="X2:X32">_xlfn.LET(
    _xlpm._開始日, $A$1,
    _xlpm._終了日, $B$1,
    _xlpm._月ヘッダー日, X$1,
    _xlpm._今月の月末日, EOMONTH(_xlpm._月ヘッダー日, 0),
    _xlpm._今月の最大日数, DAY(_xlpm._今月の月末日),
    _xlpm._全日付リスト, _xlfn.SEQUENCE(_xlpm._今月の最大日数, 1, _xlpm._月ヘッダー日, 1),
    IF(
        OR(X$1="", _xlpm._開始日="", _xlpm._終了日="", _xlpm._開始日&gt;_xlpm._終了日), "",
        _xlfn._xlws.FILTER(
            _xlpm._全日付リスト,
            (_xlpm._全日付リスト &gt;= _xlpm._開始日) * (_xlpm._全日付リスト &lt;= _xlpm._終了日)
        )
    )
)</f>
        <v>46753</v>
      </c>
      <c r="Y2" s="37" cm="1">
        <f t="array" ref="Y2:Y30">_xlfn.LET(
    _xlpm._開始日, $A$1,
    _xlpm._終了日, $B$1,
    _xlpm._月ヘッダー日, Y$1,
    _xlpm._今月の月末日, EOMONTH(_xlpm._月ヘッダー日, 0),
    _xlpm._今月の最大日数, DAY(_xlpm._今月の月末日),
    _xlpm._全日付リスト, _xlfn.SEQUENCE(_xlpm._今月の最大日数, 1, _xlpm._月ヘッダー日, 1),
    IF(
        OR(Y$1="", _xlpm._開始日="", _xlpm._終了日="", _xlpm._開始日&gt;_xlpm._終了日), "",
        _xlfn._xlws.FILTER(
            _xlpm._全日付リスト,
            (_xlpm._全日付リスト &gt;= _xlpm._開始日) * (_xlpm._全日付リスト &lt;= _xlpm._終了日)
        )
    )
)</f>
        <v>46784</v>
      </c>
      <c r="Z2" s="38" cm="1">
        <f t="array" ref="Z2:Z32">_xlfn.LET(
    _xlpm._開始日, $A$1,
    _xlpm._終了日, $B$1,
    _xlpm._月ヘッダー日, Z$1,
    _xlpm._今月の月末日, EOMONTH(_xlpm._月ヘッダー日, 0),
    _xlpm._今月の最大日数, DAY(_xlpm._今月の月末日),
    _xlpm._全日付リスト, _xlfn.SEQUENCE(_xlpm._今月の最大日数, 1, _xlpm._月ヘッダー日, 1),
    IF(
        OR(Z$1="", _xlpm._開始日="", _xlpm._終了日="", _xlpm._開始日&gt;_xlpm._終了日), "",
        _xlfn._xlws.FILTER(
            _xlpm._全日付リスト,
            (_xlpm._全日付リスト &gt;= _xlpm._開始日) * (_xlpm._全日付リスト &lt;= _xlpm._終了日)
        )
    )
)</f>
        <v>46813</v>
      </c>
    </row>
    <row r="3" spans="1:28">
      <c r="C3" s="39">
        <v>46115</v>
      </c>
      <c r="D3" s="40">
        <v>46144</v>
      </c>
      <c r="E3" s="40">
        <v>46175</v>
      </c>
      <c r="F3" s="40">
        <v>46205</v>
      </c>
      <c r="G3" s="40">
        <v>46236</v>
      </c>
      <c r="H3" s="40">
        <v>46267</v>
      </c>
      <c r="I3" s="40">
        <v>46297</v>
      </c>
      <c r="J3" s="40">
        <v>46328</v>
      </c>
      <c r="K3" s="40">
        <v>46358</v>
      </c>
      <c r="L3" s="40">
        <v>46389</v>
      </c>
      <c r="M3" s="40">
        <v>46420</v>
      </c>
      <c r="N3" s="40">
        <v>46448</v>
      </c>
      <c r="O3" s="40">
        <v>46479</v>
      </c>
      <c r="P3" s="40">
        <v>46509</v>
      </c>
      <c r="Q3" s="40">
        <v>46540</v>
      </c>
      <c r="R3" s="40">
        <v>46570</v>
      </c>
      <c r="S3" s="40">
        <v>46601</v>
      </c>
      <c r="T3" s="40">
        <v>46632</v>
      </c>
      <c r="U3" s="40">
        <v>46662</v>
      </c>
      <c r="V3" s="40">
        <v>46693</v>
      </c>
      <c r="W3" s="40">
        <v>46723</v>
      </c>
      <c r="X3" s="40">
        <v>46754</v>
      </c>
      <c r="Y3" s="40">
        <v>46785</v>
      </c>
      <c r="Z3" s="41">
        <v>46814</v>
      </c>
    </row>
    <row r="4" spans="1:28">
      <c r="C4" s="39">
        <v>46116</v>
      </c>
      <c r="D4" s="40">
        <v>46145</v>
      </c>
      <c r="E4" s="40">
        <v>46176</v>
      </c>
      <c r="F4" s="40">
        <v>46206</v>
      </c>
      <c r="G4" s="40">
        <v>46237</v>
      </c>
      <c r="H4" s="40">
        <v>46268</v>
      </c>
      <c r="I4" s="40">
        <v>46298</v>
      </c>
      <c r="J4" s="40">
        <v>46329</v>
      </c>
      <c r="K4" s="40">
        <v>46359</v>
      </c>
      <c r="L4" s="40">
        <v>46390</v>
      </c>
      <c r="M4" s="40">
        <v>46421</v>
      </c>
      <c r="N4" s="40">
        <v>46449</v>
      </c>
      <c r="O4" s="40">
        <v>46480</v>
      </c>
      <c r="P4" s="40">
        <v>46510</v>
      </c>
      <c r="Q4" s="40">
        <v>46541</v>
      </c>
      <c r="R4" s="40">
        <v>46571</v>
      </c>
      <c r="S4" s="40">
        <v>46602</v>
      </c>
      <c r="T4" s="40">
        <v>46633</v>
      </c>
      <c r="U4" s="40">
        <v>46663</v>
      </c>
      <c r="V4" s="40">
        <v>46694</v>
      </c>
      <c r="W4" s="40">
        <v>46724</v>
      </c>
      <c r="X4" s="40">
        <v>46755</v>
      </c>
      <c r="Y4" s="40">
        <v>46786</v>
      </c>
      <c r="Z4" s="41">
        <v>46815</v>
      </c>
    </row>
    <row r="5" spans="1:28">
      <c r="C5" s="39">
        <v>46117</v>
      </c>
      <c r="D5" s="40">
        <v>46146</v>
      </c>
      <c r="E5" s="40">
        <v>46177</v>
      </c>
      <c r="F5" s="40">
        <v>46207</v>
      </c>
      <c r="G5" s="40">
        <v>46238</v>
      </c>
      <c r="H5" s="40">
        <v>46269</v>
      </c>
      <c r="I5" s="40">
        <v>46299</v>
      </c>
      <c r="J5" s="40">
        <v>46330</v>
      </c>
      <c r="K5" s="40">
        <v>46360</v>
      </c>
      <c r="L5" s="40">
        <v>46391</v>
      </c>
      <c r="M5" s="40">
        <v>46422</v>
      </c>
      <c r="N5" s="40">
        <v>46450</v>
      </c>
      <c r="O5" s="40">
        <v>46481</v>
      </c>
      <c r="P5" s="40">
        <v>46511</v>
      </c>
      <c r="Q5" s="40">
        <v>46542</v>
      </c>
      <c r="R5" s="40">
        <v>46572</v>
      </c>
      <c r="S5" s="40">
        <v>46603</v>
      </c>
      <c r="T5" s="40">
        <v>46634</v>
      </c>
      <c r="U5" s="40">
        <v>46664</v>
      </c>
      <c r="V5" s="40">
        <v>46695</v>
      </c>
      <c r="W5" s="40">
        <v>46725</v>
      </c>
      <c r="X5" s="40">
        <v>46756</v>
      </c>
      <c r="Y5" s="40">
        <v>46787</v>
      </c>
      <c r="Z5" s="41">
        <v>46816</v>
      </c>
    </row>
    <row r="6" spans="1:28">
      <c r="C6" s="39">
        <v>46118</v>
      </c>
      <c r="D6" s="40">
        <v>46147</v>
      </c>
      <c r="E6" s="40">
        <v>46178</v>
      </c>
      <c r="F6" s="40">
        <v>46208</v>
      </c>
      <c r="G6" s="40">
        <v>46239</v>
      </c>
      <c r="H6" s="40">
        <v>46270</v>
      </c>
      <c r="I6" s="40">
        <v>46300</v>
      </c>
      <c r="J6" s="40">
        <v>46331</v>
      </c>
      <c r="K6" s="40">
        <v>46361</v>
      </c>
      <c r="L6" s="40">
        <v>46392</v>
      </c>
      <c r="M6" s="40">
        <v>46423</v>
      </c>
      <c r="N6" s="40">
        <v>46451</v>
      </c>
      <c r="O6" s="40">
        <v>46482</v>
      </c>
      <c r="P6" s="40">
        <v>46512</v>
      </c>
      <c r="Q6" s="40">
        <v>46543</v>
      </c>
      <c r="R6" s="40">
        <v>46573</v>
      </c>
      <c r="S6" s="40">
        <v>46604</v>
      </c>
      <c r="T6" s="40">
        <v>46635</v>
      </c>
      <c r="U6" s="40">
        <v>46665</v>
      </c>
      <c r="V6" s="40">
        <v>46696</v>
      </c>
      <c r="W6" s="40">
        <v>46726</v>
      </c>
      <c r="X6" s="40">
        <v>46757</v>
      </c>
      <c r="Y6" s="40">
        <v>46788</v>
      </c>
      <c r="Z6" s="41">
        <v>46817</v>
      </c>
    </row>
    <row r="7" spans="1:28">
      <c r="C7" s="39">
        <v>46119</v>
      </c>
      <c r="D7" s="40">
        <v>46148</v>
      </c>
      <c r="E7" s="40">
        <v>46179</v>
      </c>
      <c r="F7" s="40">
        <v>46209</v>
      </c>
      <c r="G7" s="40">
        <v>46240</v>
      </c>
      <c r="H7" s="40">
        <v>46271</v>
      </c>
      <c r="I7" s="40">
        <v>46301</v>
      </c>
      <c r="J7" s="40">
        <v>46332</v>
      </c>
      <c r="K7" s="40">
        <v>46362</v>
      </c>
      <c r="L7" s="40">
        <v>46393</v>
      </c>
      <c r="M7" s="40">
        <v>46424</v>
      </c>
      <c r="N7" s="40">
        <v>46452</v>
      </c>
      <c r="O7" s="40">
        <v>46483</v>
      </c>
      <c r="P7" s="40">
        <v>46513</v>
      </c>
      <c r="Q7" s="40">
        <v>46544</v>
      </c>
      <c r="R7" s="40">
        <v>46574</v>
      </c>
      <c r="S7" s="40">
        <v>46605</v>
      </c>
      <c r="T7" s="40">
        <v>46636</v>
      </c>
      <c r="U7" s="40">
        <v>46666</v>
      </c>
      <c r="V7" s="40">
        <v>46697</v>
      </c>
      <c r="W7" s="40">
        <v>46727</v>
      </c>
      <c r="X7" s="40">
        <v>46758</v>
      </c>
      <c r="Y7" s="40">
        <v>46789</v>
      </c>
      <c r="Z7" s="41">
        <v>46818</v>
      </c>
    </row>
    <row r="8" spans="1:28">
      <c r="C8" s="39">
        <v>46120</v>
      </c>
      <c r="D8" s="40">
        <v>46149</v>
      </c>
      <c r="E8" s="40">
        <v>46180</v>
      </c>
      <c r="F8" s="40">
        <v>46210</v>
      </c>
      <c r="G8" s="40">
        <v>46241</v>
      </c>
      <c r="H8" s="40">
        <v>46272</v>
      </c>
      <c r="I8" s="40">
        <v>46302</v>
      </c>
      <c r="J8" s="40">
        <v>46333</v>
      </c>
      <c r="K8" s="40">
        <v>46363</v>
      </c>
      <c r="L8" s="40">
        <v>46394</v>
      </c>
      <c r="M8" s="40">
        <v>46425</v>
      </c>
      <c r="N8" s="40">
        <v>46453</v>
      </c>
      <c r="O8" s="40">
        <v>46484</v>
      </c>
      <c r="P8" s="40">
        <v>46514</v>
      </c>
      <c r="Q8" s="40">
        <v>46545</v>
      </c>
      <c r="R8" s="40">
        <v>46575</v>
      </c>
      <c r="S8" s="40">
        <v>46606</v>
      </c>
      <c r="T8" s="40">
        <v>46637</v>
      </c>
      <c r="U8" s="40">
        <v>46667</v>
      </c>
      <c r="V8" s="40">
        <v>46698</v>
      </c>
      <c r="W8" s="40">
        <v>46728</v>
      </c>
      <c r="X8" s="40">
        <v>46759</v>
      </c>
      <c r="Y8" s="40">
        <v>46790</v>
      </c>
      <c r="Z8" s="41">
        <v>46819</v>
      </c>
    </row>
    <row r="9" spans="1:28">
      <c r="C9" s="39">
        <v>46121</v>
      </c>
      <c r="D9" s="40">
        <v>46150</v>
      </c>
      <c r="E9" s="40">
        <v>46181</v>
      </c>
      <c r="F9" s="40">
        <v>46211</v>
      </c>
      <c r="G9" s="40">
        <v>46242</v>
      </c>
      <c r="H9" s="40">
        <v>46273</v>
      </c>
      <c r="I9" s="40">
        <v>46303</v>
      </c>
      <c r="J9" s="40">
        <v>46334</v>
      </c>
      <c r="K9" s="40">
        <v>46364</v>
      </c>
      <c r="L9" s="40">
        <v>46395</v>
      </c>
      <c r="M9" s="40">
        <v>46426</v>
      </c>
      <c r="N9" s="40">
        <v>46454</v>
      </c>
      <c r="O9" s="40">
        <v>46485</v>
      </c>
      <c r="P9" s="40">
        <v>46515</v>
      </c>
      <c r="Q9" s="40">
        <v>46546</v>
      </c>
      <c r="R9" s="40">
        <v>46576</v>
      </c>
      <c r="S9" s="40">
        <v>46607</v>
      </c>
      <c r="T9" s="40">
        <v>46638</v>
      </c>
      <c r="U9" s="40">
        <v>46668</v>
      </c>
      <c r="V9" s="40">
        <v>46699</v>
      </c>
      <c r="W9" s="40">
        <v>46729</v>
      </c>
      <c r="X9" s="40">
        <v>46760</v>
      </c>
      <c r="Y9" s="40">
        <v>46791</v>
      </c>
      <c r="Z9" s="41">
        <v>46820</v>
      </c>
    </row>
    <row r="10" spans="1:28">
      <c r="C10" s="39">
        <v>46122</v>
      </c>
      <c r="D10" s="40">
        <v>46151</v>
      </c>
      <c r="E10" s="40">
        <v>46182</v>
      </c>
      <c r="F10" s="40">
        <v>46212</v>
      </c>
      <c r="G10" s="40">
        <v>46243</v>
      </c>
      <c r="H10" s="40">
        <v>46274</v>
      </c>
      <c r="I10" s="40">
        <v>46304</v>
      </c>
      <c r="J10" s="40">
        <v>46335</v>
      </c>
      <c r="K10" s="40">
        <v>46365</v>
      </c>
      <c r="L10" s="40">
        <v>46396</v>
      </c>
      <c r="M10" s="40">
        <v>46427</v>
      </c>
      <c r="N10" s="40">
        <v>46455</v>
      </c>
      <c r="O10" s="40">
        <v>46486</v>
      </c>
      <c r="P10" s="40">
        <v>46516</v>
      </c>
      <c r="Q10" s="40">
        <v>46547</v>
      </c>
      <c r="R10" s="40">
        <v>46577</v>
      </c>
      <c r="S10" s="40">
        <v>46608</v>
      </c>
      <c r="T10" s="40">
        <v>46639</v>
      </c>
      <c r="U10" s="40">
        <v>46669</v>
      </c>
      <c r="V10" s="40">
        <v>46700</v>
      </c>
      <c r="W10" s="40">
        <v>46730</v>
      </c>
      <c r="X10" s="40">
        <v>46761</v>
      </c>
      <c r="Y10" s="40">
        <v>46792</v>
      </c>
      <c r="Z10" s="41">
        <v>46821</v>
      </c>
    </row>
    <row r="11" spans="1:28">
      <c r="C11" s="39">
        <v>46123</v>
      </c>
      <c r="D11" s="40">
        <v>46152</v>
      </c>
      <c r="E11" s="40">
        <v>46183</v>
      </c>
      <c r="F11" s="40">
        <v>46213</v>
      </c>
      <c r="G11" s="40">
        <v>46244</v>
      </c>
      <c r="H11" s="40">
        <v>46275</v>
      </c>
      <c r="I11" s="40">
        <v>46305</v>
      </c>
      <c r="J11" s="40">
        <v>46336</v>
      </c>
      <c r="K11" s="40">
        <v>46366</v>
      </c>
      <c r="L11" s="40">
        <v>46397</v>
      </c>
      <c r="M11" s="40">
        <v>46428</v>
      </c>
      <c r="N11" s="40">
        <v>46456</v>
      </c>
      <c r="O11" s="40">
        <v>46487</v>
      </c>
      <c r="P11" s="40">
        <v>46517</v>
      </c>
      <c r="Q11" s="40">
        <v>46548</v>
      </c>
      <c r="R11" s="40">
        <v>46578</v>
      </c>
      <c r="S11" s="40">
        <v>46609</v>
      </c>
      <c r="T11" s="40">
        <v>46640</v>
      </c>
      <c r="U11" s="40">
        <v>46670</v>
      </c>
      <c r="V11" s="40">
        <v>46701</v>
      </c>
      <c r="W11" s="40">
        <v>46731</v>
      </c>
      <c r="X11" s="40">
        <v>46762</v>
      </c>
      <c r="Y11" s="40">
        <v>46793</v>
      </c>
      <c r="Z11" s="41">
        <v>46822</v>
      </c>
    </row>
    <row r="12" spans="1:28">
      <c r="C12" s="39">
        <v>46124</v>
      </c>
      <c r="D12" s="40">
        <v>46153</v>
      </c>
      <c r="E12" s="40">
        <v>46184</v>
      </c>
      <c r="F12" s="40">
        <v>46214</v>
      </c>
      <c r="G12" s="40">
        <v>46245</v>
      </c>
      <c r="H12" s="40">
        <v>46276</v>
      </c>
      <c r="I12" s="40">
        <v>46306</v>
      </c>
      <c r="J12" s="40">
        <v>46337</v>
      </c>
      <c r="K12" s="40">
        <v>46367</v>
      </c>
      <c r="L12" s="40">
        <v>46398</v>
      </c>
      <c r="M12" s="40">
        <v>46429</v>
      </c>
      <c r="N12" s="40">
        <v>46457</v>
      </c>
      <c r="O12" s="40">
        <v>46488</v>
      </c>
      <c r="P12" s="40">
        <v>46518</v>
      </c>
      <c r="Q12" s="40">
        <v>46549</v>
      </c>
      <c r="R12" s="40">
        <v>46579</v>
      </c>
      <c r="S12" s="40">
        <v>46610</v>
      </c>
      <c r="T12" s="40">
        <v>46641</v>
      </c>
      <c r="U12" s="40">
        <v>46671</v>
      </c>
      <c r="V12" s="40">
        <v>46702</v>
      </c>
      <c r="W12" s="40">
        <v>46732</v>
      </c>
      <c r="X12" s="40">
        <v>46763</v>
      </c>
      <c r="Y12" s="40">
        <v>46794</v>
      </c>
      <c r="Z12" s="41">
        <v>46823</v>
      </c>
    </row>
    <row r="13" spans="1:28">
      <c r="C13" s="39">
        <v>46125</v>
      </c>
      <c r="D13" s="40">
        <v>46154</v>
      </c>
      <c r="E13" s="40">
        <v>46185</v>
      </c>
      <c r="F13" s="40">
        <v>46215</v>
      </c>
      <c r="G13" s="40">
        <v>46246</v>
      </c>
      <c r="H13" s="40">
        <v>46277</v>
      </c>
      <c r="I13" s="40">
        <v>46307</v>
      </c>
      <c r="J13" s="40">
        <v>46338</v>
      </c>
      <c r="K13" s="40">
        <v>46368</v>
      </c>
      <c r="L13" s="40">
        <v>46399</v>
      </c>
      <c r="M13" s="40">
        <v>46430</v>
      </c>
      <c r="N13" s="40">
        <v>46458</v>
      </c>
      <c r="O13" s="40">
        <v>46489</v>
      </c>
      <c r="P13" s="40">
        <v>46519</v>
      </c>
      <c r="Q13" s="40">
        <v>46550</v>
      </c>
      <c r="R13" s="40">
        <v>46580</v>
      </c>
      <c r="S13" s="40">
        <v>46611</v>
      </c>
      <c r="T13" s="40">
        <v>46642</v>
      </c>
      <c r="U13" s="40">
        <v>46672</v>
      </c>
      <c r="V13" s="40">
        <v>46703</v>
      </c>
      <c r="W13" s="40">
        <v>46733</v>
      </c>
      <c r="X13" s="40">
        <v>46764</v>
      </c>
      <c r="Y13" s="40">
        <v>46795</v>
      </c>
      <c r="Z13" s="41">
        <v>46824</v>
      </c>
    </row>
    <row r="14" spans="1:28">
      <c r="C14" s="39">
        <v>46126</v>
      </c>
      <c r="D14" s="40">
        <v>46155</v>
      </c>
      <c r="E14" s="40">
        <v>46186</v>
      </c>
      <c r="F14" s="40">
        <v>46216</v>
      </c>
      <c r="G14" s="40">
        <v>46247</v>
      </c>
      <c r="H14" s="40">
        <v>46278</v>
      </c>
      <c r="I14" s="40">
        <v>46308</v>
      </c>
      <c r="J14" s="40">
        <v>46339</v>
      </c>
      <c r="K14" s="40">
        <v>46369</v>
      </c>
      <c r="L14" s="40">
        <v>46400</v>
      </c>
      <c r="M14" s="40">
        <v>46431</v>
      </c>
      <c r="N14" s="40">
        <v>46459</v>
      </c>
      <c r="O14" s="40">
        <v>46490</v>
      </c>
      <c r="P14" s="40">
        <v>46520</v>
      </c>
      <c r="Q14" s="40">
        <v>46551</v>
      </c>
      <c r="R14" s="40">
        <v>46581</v>
      </c>
      <c r="S14" s="40">
        <v>46612</v>
      </c>
      <c r="T14" s="40">
        <v>46643</v>
      </c>
      <c r="U14" s="40">
        <v>46673</v>
      </c>
      <c r="V14" s="40">
        <v>46704</v>
      </c>
      <c r="W14" s="40">
        <v>46734</v>
      </c>
      <c r="X14" s="40">
        <v>46765</v>
      </c>
      <c r="Y14" s="40">
        <v>46796</v>
      </c>
      <c r="Z14" s="41">
        <v>46825</v>
      </c>
    </row>
    <row r="15" spans="1:28">
      <c r="C15" s="39">
        <v>46127</v>
      </c>
      <c r="D15" s="40">
        <v>46156</v>
      </c>
      <c r="E15" s="40">
        <v>46187</v>
      </c>
      <c r="F15" s="40">
        <v>46217</v>
      </c>
      <c r="G15" s="40">
        <v>46248</v>
      </c>
      <c r="H15" s="40">
        <v>46279</v>
      </c>
      <c r="I15" s="40">
        <v>46309</v>
      </c>
      <c r="J15" s="40">
        <v>46340</v>
      </c>
      <c r="K15" s="40">
        <v>46370</v>
      </c>
      <c r="L15" s="40">
        <v>46401</v>
      </c>
      <c r="M15" s="40">
        <v>46432</v>
      </c>
      <c r="N15" s="40">
        <v>46460</v>
      </c>
      <c r="O15" s="40">
        <v>46491</v>
      </c>
      <c r="P15" s="40">
        <v>46521</v>
      </c>
      <c r="Q15" s="40">
        <v>46552</v>
      </c>
      <c r="R15" s="40">
        <v>46582</v>
      </c>
      <c r="S15" s="40">
        <v>46613</v>
      </c>
      <c r="T15" s="40">
        <v>46644</v>
      </c>
      <c r="U15" s="40">
        <v>46674</v>
      </c>
      <c r="V15" s="40">
        <v>46705</v>
      </c>
      <c r="W15" s="40">
        <v>46735</v>
      </c>
      <c r="X15" s="40">
        <v>46766</v>
      </c>
      <c r="Y15" s="40">
        <v>46797</v>
      </c>
      <c r="Z15" s="41">
        <v>46826</v>
      </c>
    </row>
    <row r="16" spans="1:28">
      <c r="C16" s="39">
        <v>46128</v>
      </c>
      <c r="D16" s="40">
        <v>46157</v>
      </c>
      <c r="E16" s="40">
        <v>46188</v>
      </c>
      <c r="F16" s="40">
        <v>46218</v>
      </c>
      <c r="G16" s="40">
        <v>46249</v>
      </c>
      <c r="H16" s="40">
        <v>46280</v>
      </c>
      <c r="I16" s="40">
        <v>46310</v>
      </c>
      <c r="J16" s="40">
        <v>46341</v>
      </c>
      <c r="K16" s="40">
        <v>46371</v>
      </c>
      <c r="L16" s="40">
        <v>46402</v>
      </c>
      <c r="M16" s="40">
        <v>46433</v>
      </c>
      <c r="N16" s="40">
        <v>46461</v>
      </c>
      <c r="O16" s="40">
        <v>46492</v>
      </c>
      <c r="P16" s="40">
        <v>46522</v>
      </c>
      <c r="Q16" s="40">
        <v>46553</v>
      </c>
      <c r="R16" s="40">
        <v>46583</v>
      </c>
      <c r="S16" s="40">
        <v>46614</v>
      </c>
      <c r="T16" s="40">
        <v>46645</v>
      </c>
      <c r="U16" s="40">
        <v>46675</v>
      </c>
      <c r="V16" s="40">
        <v>46706</v>
      </c>
      <c r="W16" s="40">
        <v>46736</v>
      </c>
      <c r="X16" s="40">
        <v>46767</v>
      </c>
      <c r="Y16" s="40">
        <v>46798</v>
      </c>
      <c r="Z16" s="41">
        <v>46827</v>
      </c>
    </row>
    <row r="17" spans="3:26">
      <c r="C17" s="39">
        <v>46129</v>
      </c>
      <c r="D17" s="40">
        <v>46158</v>
      </c>
      <c r="E17" s="40">
        <v>46189</v>
      </c>
      <c r="F17" s="40">
        <v>46219</v>
      </c>
      <c r="G17" s="40">
        <v>46250</v>
      </c>
      <c r="H17" s="40">
        <v>46281</v>
      </c>
      <c r="I17" s="40">
        <v>46311</v>
      </c>
      <c r="J17" s="40">
        <v>46342</v>
      </c>
      <c r="K17" s="40">
        <v>46372</v>
      </c>
      <c r="L17" s="40">
        <v>46403</v>
      </c>
      <c r="M17" s="40">
        <v>46434</v>
      </c>
      <c r="N17" s="40">
        <v>46462</v>
      </c>
      <c r="O17" s="40">
        <v>46493</v>
      </c>
      <c r="P17" s="40">
        <v>46523</v>
      </c>
      <c r="Q17" s="40">
        <v>46554</v>
      </c>
      <c r="R17" s="40">
        <v>46584</v>
      </c>
      <c r="S17" s="40">
        <v>46615</v>
      </c>
      <c r="T17" s="40">
        <v>46646</v>
      </c>
      <c r="U17" s="40">
        <v>46676</v>
      </c>
      <c r="V17" s="40">
        <v>46707</v>
      </c>
      <c r="W17" s="40">
        <v>46737</v>
      </c>
      <c r="X17" s="40">
        <v>46768</v>
      </c>
      <c r="Y17" s="40">
        <v>46799</v>
      </c>
      <c r="Z17" s="41">
        <v>46828</v>
      </c>
    </row>
    <row r="18" spans="3:26">
      <c r="C18" s="39">
        <v>46130</v>
      </c>
      <c r="D18" s="40">
        <v>46159</v>
      </c>
      <c r="E18" s="40">
        <v>46190</v>
      </c>
      <c r="F18" s="40">
        <v>46220</v>
      </c>
      <c r="G18" s="40">
        <v>46251</v>
      </c>
      <c r="H18" s="40">
        <v>46282</v>
      </c>
      <c r="I18" s="40">
        <v>46312</v>
      </c>
      <c r="J18" s="40">
        <v>46343</v>
      </c>
      <c r="K18" s="40">
        <v>46373</v>
      </c>
      <c r="L18" s="40">
        <v>46404</v>
      </c>
      <c r="M18" s="40">
        <v>46435</v>
      </c>
      <c r="N18" s="40">
        <v>46463</v>
      </c>
      <c r="O18" s="40">
        <v>46494</v>
      </c>
      <c r="P18" s="40">
        <v>46524</v>
      </c>
      <c r="Q18" s="40">
        <v>46555</v>
      </c>
      <c r="R18" s="40">
        <v>46585</v>
      </c>
      <c r="S18" s="40">
        <v>46616</v>
      </c>
      <c r="T18" s="40">
        <v>46647</v>
      </c>
      <c r="U18" s="40">
        <v>46677</v>
      </c>
      <c r="V18" s="40">
        <v>46708</v>
      </c>
      <c r="W18" s="40">
        <v>46738</v>
      </c>
      <c r="X18" s="40">
        <v>46769</v>
      </c>
      <c r="Y18" s="40">
        <v>46800</v>
      </c>
      <c r="Z18" s="41">
        <v>46829</v>
      </c>
    </row>
    <row r="19" spans="3:26">
      <c r="C19" s="39">
        <v>46131</v>
      </c>
      <c r="D19" s="40">
        <v>46160</v>
      </c>
      <c r="E19" s="40">
        <v>46191</v>
      </c>
      <c r="F19" s="40">
        <v>46221</v>
      </c>
      <c r="G19" s="40">
        <v>46252</v>
      </c>
      <c r="H19" s="40">
        <v>46283</v>
      </c>
      <c r="I19" s="40">
        <v>46313</v>
      </c>
      <c r="J19" s="40">
        <v>46344</v>
      </c>
      <c r="K19" s="40">
        <v>46374</v>
      </c>
      <c r="L19" s="40">
        <v>46405</v>
      </c>
      <c r="M19" s="40">
        <v>46436</v>
      </c>
      <c r="N19" s="40">
        <v>46464</v>
      </c>
      <c r="O19" s="40">
        <v>46495</v>
      </c>
      <c r="P19" s="40">
        <v>46525</v>
      </c>
      <c r="Q19" s="40">
        <v>46556</v>
      </c>
      <c r="R19" s="40">
        <v>46586</v>
      </c>
      <c r="S19" s="40">
        <v>46617</v>
      </c>
      <c r="T19" s="40">
        <v>46648</v>
      </c>
      <c r="U19" s="40">
        <v>46678</v>
      </c>
      <c r="V19" s="40">
        <v>46709</v>
      </c>
      <c r="W19" s="40">
        <v>46739</v>
      </c>
      <c r="X19" s="40">
        <v>46770</v>
      </c>
      <c r="Y19" s="40">
        <v>46801</v>
      </c>
      <c r="Z19" s="41">
        <v>46830</v>
      </c>
    </row>
    <row r="20" spans="3:26">
      <c r="C20" s="39">
        <v>46132</v>
      </c>
      <c r="D20" s="40">
        <v>46161</v>
      </c>
      <c r="E20" s="40">
        <v>46192</v>
      </c>
      <c r="F20" s="40">
        <v>46222</v>
      </c>
      <c r="G20" s="40">
        <v>46253</v>
      </c>
      <c r="H20" s="40">
        <v>46284</v>
      </c>
      <c r="I20" s="40">
        <v>46314</v>
      </c>
      <c r="J20" s="40">
        <v>46345</v>
      </c>
      <c r="K20" s="40">
        <v>46375</v>
      </c>
      <c r="L20" s="40">
        <v>46406</v>
      </c>
      <c r="M20" s="40">
        <v>46437</v>
      </c>
      <c r="N20" s="40">
        <v>46465</v>
      </c>
      <c r="O20" s="40">
        <v>46496</v>
      </c>
      <c r="P20" s="40">
        <v>46526</v>
      </c>
      <c r="Q20" s="40">
        <v>46557</v>
      </c>
      <c r="R20" s="40">
        <v>46587</v>
      </c>
      <c r="S20" s="40">
        <v>46618</v>
      </c>
      <c r="T20" s="40">
        <v>46649</v>
      </c>
      <c r="U20" s="40">
        <v>46679</v>
      </c>
      <c r="V20" s="40">
        <v>46710</v>
      </c>
      <c r="W20" s="40">
        <v>46740</v>
      </c>
      <c r="X20" s="40">
        <v>46771</v>
      </c>
      <c r="Y20" s="40">
        <v>46802</v>
      </c>
      <c r="Z20" s="41">
        <v>46831</v>
      </c>
    </row>
    <row r="21" spans="3:26">
      <c r="C21" s="39">
        <v>46133</v>
      </c>
      <c r="D21" s="40">
        <v>46162</v>
      </c>
      <c r="E21" s="40">
        <v>46193</v>
      </c>
      <c r="F21" s="40">
        <v>46223</v>
      </c>
      <c r="G21" s="40">
        <v>46254</v>
      </c>
      <c r="H21" s="40">
        <v>46285</v>
      </c>
      <c r="I21" s="40">
        <v>46315</v>
      </c>
      <c r="J21" s="40">
        <v>46346</v>
      </c>
      <c r="K21" s="40">
        <v>46376</v>
      </c>
      <c r="L21" s="40">
        <v>46407</v>
      </c>
      <c r="M21" s="40">
        <v>46438</v>
      </c>
      <c r="N21" s="40">
        <v>46466</v>
      </c>
      <c r="O21" s="40">
        <v>46497</v>
      </c>
      <c r="P21" s="40">
        <v>46527</v>
      </c>
      <c r="Q21" s="40">
        <v>46558</v>
      </c>
      <c r="R21" s="40">
        <v>46588</v>
      </c>
      <c r="S21" s="40">
        <v>46619</v>
      </c>
      <c r="T21" s="40">
        <v>46650</v>
      </c>
      <c r="U21" s="40">
        <v>46680</v>
      </c>
      <c r="V21" s="40">
        <v>46711</v>
      </c>
      <c r="W21" s="40">
        <v>46741</v>
      </c>
      <c r="X21" s="40">
        <v>46772</v>
      </c>
      <c r="Y21" s="40">
        <v>46803</v>
      </c>
      <c r="Z21" s="41">
        <v>46832</v>
      </c>
    </row>
    <row r="22" spans="3:26">
      <c r="C22" s="39">
        <v>46134</v>
      </c>
      <c r="D22" s="40">
        <v>46163</v>
      </c>
      <c r="E22" s="40">
        <v>46194</v>
      </c>
      <c r="F22" s="40">
        <v>46224</v>
      </c>
      <c r="G22" s="40">
        <v>46255</v>
      </c>
      <c r="H22" s="40">
        <v>46286</v>
      </c>
      <c r="I22" s="40">
        <v>46316</v>
      </c>
      <c r="J22" s="40">
        <v>46347</v>
      </c>
      <c r="K22" s="40">
        <v>46377</v>
      </c>
      <c r="L22" s="40">
        <v>46408</v>
      </c>
      <c r="M22" s="40">
        <v>46439</v>
      </c>
      <c r="N22" s="40">
        <v>46467</v>
      </c>
      <c r="O22" s="40">
        <v>46498</v>
      </c>
      <c r="P22" s="40">
        <v>46528</v>
      </c>
      <c r="Q22" s="40">
        <v>46559</v>
      </c>
      <c r="R22" s="40">
        <v>46589</v>
      </c>
      <c r="S22" s="40">
        <v>46620</v>
      </c>
      <c r="T22" s="40">
        <v>46651</v>
      </c>
      <c r="U22" s="40">
        <v>46681</v>
      </c>
      <c r="V22" s="40">
        <v>46712</v>
      </c>
      <c r="W22" s="40">
        <v>46742</v>
      </c>
      <c r="X22" s="40">
        <v>46773</v>
      </c>
      <c r="Y22" s="40">
        <v>46804</v>
      </c>
      <c r="Z22" s="41">
        <v>46833</v>
      </c>
    </row>
    <row r="23" spans="3:26">
      <c r="C23" s="39">
        <v>46135</v>
      </c>
      <c r="D23" s="40">
        <v>46164</v>
      </c>
      <c r="E23" s="40">
        <v>46195</v>
      </c>
      <c r="F23" s="40">
        <v>46225</v>
      </c>
      <c r="G23" s="40">
        <v>46256</v>
      </c>
      <c r="H23" s="40">
        <v>46287</v>
      </c>
      <c r="I23" s="40">
        <v>46317</v>
      </c>
      <c r="J23" s="40">
        <v>46348</v>
      </c>
      <c r="K23" s="40">
        <v>46378</v>
      </c>
      <c r="L23" s="40">
        <v>46409</v>
      </c>
      <c r="M23" s="40">
        <v>46440</v>
      </c>
      <c r="N23" s="40">
        <v>46468</v>
      </c>
      <c r="O23" s="40">
        <v>46499</v>
      </c>
      <c r="P23" s="40">
        <v>46529</v>
      </c>
      <c r="Q23" s="40">
        <v>46560</v>
      </c>
      <c r="R23" s="40">
        <v>46590</v>
      </c>
      <c r="S23" s="40">
        <v>46621</v>
      </c>
      <c r="T23" s="40">
        <v>46652</v>
      </c>
      <c r="U23" s="40">
        <v>46682</v>
      </c>
      <c r="V23" s="40">
        <v>46713</v>
      </c>
      <c r="W23" s="40">
        <v>46743</v>
      </c>
      <c r="X23" s="40">
        <v>46774</v>
      </c>
      <c r="Y23" s="40">
        <v>46805</v>
      </c>
      <c r="Z23" s="41">
        <v>46834</v>
      </c>
    </row>
    <row r="24" spans="3:26">
      <c r="C24" s="39">
        <v>46136</v>
      </c>
      <c r="D24" s="40">
        <v>46165</v>
      </c>
      <c r="E24" s="40">
        <v>46196</v>
      </c>
      <c r="F24" s="40">
        <v>46226</v>
      </c>
      <c r="G24" s="40">
        <v>46257</v>
      </c>
      <c r="H24" s="40">
        <v>46288</v>
      </c>
      <c r="I24" s="40">
        <v>46318</v>
      </c>
      <c r="J24" s="40">
        <v>46349</v>
      </c>
      <c r="K24" s="40">
        <v>46379</v>
      </c>
      <c r="L24" s="40">
        <v>46410</v>
      </c>
      <c r="M24" s="40">
        <v>46441</v>
      </c>
      <c r="N24" s="40">
        <v>46469</v>
      </c>
      <c r="O24" s="40">
        <v>46500</v>
      </c>
      <c r="P24" s="40">
        <v>46530</v>
      </c>
      <c r="Q24" s="40">
        <v>46561</v>
      </c>
      <c r="R24" s="40">
        <v>46591</v>
      </c>
      <c r="S24" s="40">
        <v>46622</v>
      </c>
      <c r="T24" s="40">
        <v>46653</v>
      </c>
      <c r="U24" s="40">
        <v>46683</v>
      </c>
      <c r="V24" s="40">
        <v>46714</v>
      </c>
      <c r="W24" s="40">
        <v>46744</v>
      </c>
      <c r="X24" s="40">
        <v>46775</v>
      </c>
      <c r="Y24" s="40">
        <v>46806</v>
      </c>
      <c r="Z24" s="41">
        <v>46835</v>
      </c>
    </row>
    <row r="25" spans="3:26">
      <c r="C25" s="39">
        <v>46137</v>
      </c>
      <c r="D25" s="40">
        <v>46166</v>
      </c>
      <c r="E25" s="40">
        <v>46197</v>
      </c>
      <c r="F25" s="40">
        <v>46227</v>
      </c>
      <c r="G25" s="40">
        <v>46258</v>
      </c>
      <c r="H25" s="40">
        <v>46289</v>
      </c>
      <c r="I25" s="40">
        <v>46319</v>
      </c>
      <c r="J25" s="40">
        <v>46350</v>
      </c>
      <c r="K25" s="40">
        <v>46380</v>
      </c>
      <c r="L25" s="40">
        <v>46411</v>
      </c>
      <c r="M25" s="40">
        <v>46442</v>
      </c>
      <c r="N25" s="40">
        <v>46470</v>
      </c>
      <c r="O25" s="40">
        <v>46501</v>
      </c>
      <c r="P25" s="40">
        <v>46531</v>
      </c>
      <c r="Q25" s="40">
        <v>46562</v>
      </c>
      <c r="R25" s="40">
        <v>46592</v>
      </c>
      <c r="S25" s="40">
        <v>46623</v>
      </c>
      <c r="T25" s="40">
        <v>46654</v>
      </c>
      <c r="U25" s="40">
        <v>46684</v>
      </c>
      <c r="V25" s="40">
        <v>46715</v>
      </c>
      <c r="W25" s="40">
        <v>46745</v>
      </c>
      <c r="X25" s="40">
        <v>46776</v>
      </c>
      <c r="Y25" s="40">
        <v>46807</v>
      </c>
      <c r="Z25" s="41">
        <v>46836</v>
      </c>
    </row>
    <row r="26" spans="3:26">
      <c r="C26" s="39">
        <v>46138</v>
      </c>
      <c r="D26" s="40">
        <v>46167</v>
      </c>
      <c r="E26" s="40">
        <v>46198</v>
      </c>
      <c r="F26" s="40">
        <v>46228</v>
      </c>
      <c r="G26" s="40">
        <v>46259</v>
      </c>
      <c r="H26" s="40">
        <v>46290</v>
      </c>
      <c r="I26" s="40">
        <v>46320</v>
      </c>
      <c r="J26" s="40">
        <v>46351</v>
      </c>
      <c r="K26" s="40">
        <v>46381</v>
      </c>
      <c r="L26" s="40">
        <v>46412</v>
      </c>
      <c r="M26" s="40">
        <v>46443</v>
      </c>
      <c r="N26" s="40">
        <v>46471</v>
      </c>
      <c r="O26" s="40">
        <v>46502</v>
      </c>
      <c r="P26" s="40">
        <v>46532</v>
      </c>
      <c r="Q26" s="40">
        <v>46563</v>
      </c>
      <c r="R26" s="40">
        <v>46593</v>
      </c>
      <c r="S26" s="40">
        <v>46624</v>
      </c>
      <c r="T26" s="40">
        <v>46655</v>
      </c>
      <c r="U26" s="40">
        <v>46685</v>
      </c>
      <c r="V26" s="40">
        <v>46716</v>
      </c>
      <c r="W26" s="40">
        <v>46746</v>
      </c>
      <c r="X26" s="40">
        <v>46777</v>
      </c>
      <c r="Y26" s="40">
        <v>46808</v>
      </c>
      <c r="Z26" s="41">
        <v>46837</v>
      </c>
    </row>
    <row r="27" spans="3:26">
      <c r="C27" s="39">
        <v>46139</v>
      </c>
      <c r="D27" s="40">
        <v>46168</v>
      </c>
      <c r="E27" s="40">
        <v>46199</v>
      </c>
      <c r="F27" s="40">
        <v>46229</v>
      </c>
      <c r="G27" s="40">
        <v>46260</v>
      </c>
      <c r="H27" s="40">
        <v>46291</v>
      </c>
      <c r="I27" s="40">
        <v>46321</v>
      </c>
      <c r="J27" s="40">
        <v>46352</v>
      </c>
      <c r="K27" s="40">
        <v>46382</v>
      </c>
      <c r="L27" s="40">
        <v>46413</v>
      </c>
      <c r="M27" s="40">
        <v>46444</v>
      </c>
      <c r="N27" s="40">
        <v>46472</v>
      </c>
      <c r="O27" s="40">
        <v>46503</v>
      </c>
      <c r="P27" s="40">
        <v>46533</v>
      </c>
      <c r="Q27" s="40">
        <v>46564</v>
      </c>
      <c r="R27" s="40">
        <v>46594</v>
      </c>
      <c r="S27" s="40">
        <v>46625</v>
      </c>
      <c r="T27" s="40">
        <v>46656</v>
      </c>
      <c r="U27" s="40">
        <v>46686</v>
      </c>
      <c r="V27" s="40">
        <v>46717</v>
      </c>
      <c r="W27" s="40">
        <v>46747</v>
      </c>
      <c r="X27" s="40">
        <v>46778</v>
      </c>
      <c r="Y27" s="40">
        <v>46809</v>
      </c>
      <c r="Z27" s="41">
        <v>46838</v>
      </c>
    </row>
    <row r="28" spans="3:26">
      <c r="C28" s="39">
        <v>46140</v>
      </c>
      <c r="D28" s="40">
        <v>46169</v>
      </c>
      <c r="E28" s="40">
        <v>46200</v>
      </c>
      <c r="F28" s="40">
        <v>46230</v>
      </c>
      <c r="G28" s="40">
        <v>46261</v>
      </c>
      <c r="H28" s="40">
        <v>46292</v>
      </c>
      <c r="I28" s="40">
        <v>46322</v>
      </c>
      <c r="J28" s="40">
        <v>46353</v>
      </c>
      <c r="K28" s="40">
        <v>46383</v>
      </c>
      <c r="L28" s="40">
        <v>46414</v>
      </c>
      <c r="M28" s="40">
        <v>46445</v>
      </c>
      <c r="N28" s="40">
        <v>46473</v>
      </c>
      <c r="O28" s="40">
        <v>46504</v>
      </c>
      <c r="P28" s="40">
        <v>46534</v>
      </c>
      <c r="Q28" s="40">
        <v>46565</v>
      </c>
      <c r="R28" s="40">
        <v>46595</v>
      </c>
      <c r="S28" s="40">
        <v>46626</v>
      </c>
      <c r="T28" s="40">
        <v>46657</v>
      </c>
      <c r="U28" s="40">
        <v>46687</v>
      </c>
      <c r="V28" s="40">
        <v>46718</v>
      </c>
      <c r="W28" s="40">
        <v>46748</v>
      </c>
      <c r="X28" s="40">
        <v>46779</v>
      </c>
      <c r="Y28" s="40">
        <v>46810</v>
      </c>
      <c r="Z28" s="41">
        <v>46839</v>
      </c>
    </row>
    <row r="29" spans="3:26">
      <c r="C29" s="39">
        <v>46141</v>
      </c>
      <c r="D29" s="40">
        <v>46170</v>
      </c>
      <c r="E29" s="40">
        <v>46201</v>
      </c>
      <c r="F29" s="40">
        <v>46231</v>
      </c>
      <c r="G29" s="40">
        <v>46262</v>
      </c>
      <c r="H29" s="40">
        <v>46293</v>
      </c>
      <c r="I29" s="40">
        <v>46323</v>
      </c>
      <c r="J29" s="40">
        <v>46354</v>
      </c>
      <c r="K29" s="40">
        <v>46384</v>
      </c>
      <c r="L29" s="40">
        <v>46415</v>
      </c>
      <c r="M29" s="40">
        <v>46446</v>
      </c>
      <c r="N29" s="40">
        <v>46474</v>
      </c>
      <c r="O29" s="40">
        <v>46505</v>
      </c>
      <c r="P29" s="40">
        <v>46535</v>
      </c>
      <c r="Q29" s="40">
        <v>46566</v>
      </c>
      <c r="R29" s="40">
        <v>46596</v>
      </c>
      <c r="S29" s="40">
        <v>46627</v>
      </c>
      <c r="T29" s="40">
        <v>46658</v>
      </c>
      <c r="U29" s="40">
        <v>46688</v>
      </c>
      <c r="V29" s="40">
        <v>46719</v>
      </c>
      <c r="W29" s="40">
        <v>46749</v>
      </c>
      <c r="X29" s="40">
        <v>46780</v>
      </c>
      <c r="Y29" s="40">
        <v>46811</v>
      </c>
      <c r="Z29" s="41">
        <v>46840</v>
      </c>
    </row>
    <row r="30" spans="3:26">
      <c r="C30" s="39">
        <v>46142</v>
      </c>
      <c r="D30" s="40">
        <v>46171</v>
      </c>
      <c r="E30" s="40">
        <v>46202</v>
      </c>
      <c r="F30" s="40">
        <v>46232</v>
      </c>
      <c r="G30" s="40">
        <v>46263</v>
      </c>
      <c r="H30" s="40">
        <v>46294</v>
      </c>
      <c r="I30" s="40">
        <v>46324</v>
      </c>
      <c r="J30" s="40">
        <v>46355</v>
      </c>
      <c r="K30" s="40">
        <v>46385</v>
      </c>
      <c r="L30" s="40">
        <v>46416</v>
      </c>
      <c r="M30" s="40"/>
      <c r="N30" s="40">
        <v>46475</v>
      </c>
      <c r="O30" s="40">
        <v>46506</v>
      </c>
      <c r="P30" s="40">
        <v>46536</v>
      </c>
      <c r="Q30" s="40">
        <v>46567</v>
      </c>
      <c r="R30" s="40">
        <v>46597</v>
      </c>
      <c r="S30" s="40">
        <v>46628</v>
      </c>
      <c r="T30" s="40">
        <v>46659</v>
      </c>
      <c r="U30" s="40">
        <v>46689</v>
      </c>
      <c r="V30" s="40">
        <v>46720</v>
      </c>
      <c r="W30" s="40">
        <v>46750</v>
      </c>
      <c r="X30" s="40">
        <v>46781</v>
      </c>
      <c r="Y30" s="40">
        <v>46812</v>
      </c>
      <c r="Z30" s="41">
        <v>46841</v>
      </c>
    </row>
    <row r="31" spans="3:26">
      <c r="C31" s="39"/>
      <c r="D31" s="40">
        <v>46172</v>
      </c>
      <c r="E31" s="40">
        <v>46203</v>
      </c>
      <c r="F31" s="40">
        <v>46233</v>
      </c>
      <c r="G31" s="40">
        <v>46264</v>
      </c>
      <c r="H31" s="40">
        <v>46295</v>
      </c>
      <c r="I31" s="40">
        <v>46325</v>
      </c>
      <c r="J31" s="40">
        <v>46356</v>
      </c>
      <c r="K31" s="40">
        <v>46386</v>
      </c>
      <c r="L31" s="40">
        <v>46417</v>
      </c>
      <c r="M31" s="40"/>
      <c r="N31" s="40">
        <v>46476</v>
      </c>
      <c r="O31" s="40">
        <v>46507</v>
      </c>
      <c r="P31" s="40">
        <v>46537</v>
      </c>
      <c r="Q31" s="40">
        <v>46568</v>
      </c>
      <c r="R31" s="40">
        <v>46598</v>
      </c>
      <c r="S31" s="40">
        <v>46629</v>
      </c>
      <c r="T31" s="40">
        <v>46660</v>
      </c>
      <c r="U31" s="40">
        <v>46690</v>
      </c>
      <c r="V31" s="40">
        <v>46721</v>
      </c>
      <c r="W31" s="40">
        <v>46751</v>
      </c>
      <c r="X31" s="40">
        <v>46782</v>
      </c>
      <c r="Y31" s="40"/>
      <c r="Z31" s="41">
        <v>46842</v>
      </c>
    </row>
    <row r="32" spans="3:26" ht="19.5" thickBot="1">
      <c r="C32" s="42"/>
      <c r="D32" s="43">
        <v>46173</v>
      </c>
      <c r="E32" s="43"/>
      <c r="F32" s="43">
        <v>46234</v>
      </c>
      <c r="G32" s="43">
        <v>46265</v>
      </c>
      <c r="H32" s="43"/>
      <c r="I32" s="43">
        <v>46326</v>
      </c>
      <c r="J32" s="43"/>
      <c r="K32" s="43">
        <v>46387</v>
      </c>
      <c r="L32" s="43">
        <v>46418</v>
      </c>
      <c r="M32" s="43"/>
      <c r="N32" s="43">
        <v>46477</v>
      </c>
      <c r="O32" s="43"/>
      <c r="P32" s="43">
        <v>46538</v>
      </c>
      <c r="Q32" s="43"/>
      <c r="R32" s="43">
        <v>46599</v>
      </c>
      <c r="S32" s="43">
        <v>46630</v>
      </c>
      <c r="T32" s="43"/>
      <c r="U32" s="43">
        <v>46691</v>
      </c>
      <c r="V32" s="43"/>
      <c r="W32" s="43">
        <v>46752</v>
      </c>
      <c r="X32" s="43">
        <v>46783</v>
      </c>
      <c r="Y32" s="43"/>
      <c r="Z32" s="44">
        <v>46843</v>
      </c>
    </row>
    <row r="34" spans="1:74" ht="19.5" thickBot="1"/>
    <row r="35" spans="1:74">
      <c r="A35" s="105"/>
      <c r="B35" s="106"/>
      <c r="C35" s="37">
        <f t="shared" ref="C35:C65" si="0">C2</f>
        <v>46114</v>
      </c>
      <c r="D35" s="107" t="str">
        <f>VLOOKUP(C35, 休日取得計画実績表!$B$15:$E$745,2, FALSE)</f>
        <v>木</v>
      </c>
      <c r="E35" s="107" t="str">
        <f>VLOOKUP(C35, 休日取得計画実績表!$B$15:$E$745,4, FALSE)</f>
        <v>工場製作</v>
      </c>
      <c r="F35" s="37">
        <f t="shared" ref="F35:F65" si="1">D2</f>
        <v>46143</v>
      </c>
      <c r="G35" s="107" t="str">
        <f>VLOOKUP(F35, 休日取得計画実績表!$B$15:$E$745,2, FALSE)</f>
        <v>金</v>
      </c>
      <c r="H35" s="107">
        <f>VLOOKUP(F35, 休日取得計画実績表!$B$15:$E$745,4, FALSE)</f>
        <v>0</v>
      </c>
      <c r="I35" s="37">
        <f t="shared" ref="I35:I65" si="2">E2</f>
        <v>46174</v>
      </c>
      <c r="J35" s="107" t="str">
        <f>VLOOKUP(I35, 休日取得計画実績表!$B$15:$E$745,2, FALSE)</f>
        <v>月</v>
      </c>
      <c r="K35" s="107">
        <f>VLOOKUP(I35, 休日取得計画実績表!$B$15:$E$745,4, FALSE)</f>
        <v>0</v>
      </c>
      <c r="L35" s="37">
        <f t="shared" ref="L35:L65" si="3">F2</f>
        <v>46204</v>
      </c>
      <c r="M35" s="107" t="str">
        <f>VLOOKUP(L35, 休日取得計画実績表!$B$15:$E$745,2, FALSE)</f>
        <v>水</v>
      </c>
      <c r="N35" s="107">
        <f>VLOOKUP(L35, 休日取得計画実績表!$B$15:$E$745,4, FALSE)</f>
        <v>0</v>
      </c>
      <c r="O35" s="37">
        <f t="shared" ref="O35:O65" si="4">G2</f>
        <v>46235</v>
      </c>
      <c r="P35" s="107" t="str">
        <f>VLOOKUP(O35, 休日取得計画実績表!$B$15:$E$745,2, FALSE)</f>
        <v>土</v>
      </c>
      <c r="Q35" s="107" t="str">
        <f>VLOOKUP(O35, 休日取得計画実績表!$B$15:$E$745,4, FALSE)</f>
        <v>現場閉所</v>
      </c>
      <c r="R35" s="37">
        <f t="shared" ref="R35:R65" si="5">H2</f>
        <v>46266</v>
      </c>
      <c r="S35" s="107" t="str">
        <f>VLOOKUP(R35, 休日取得計画実績表!$B$15:$E$745,2, FALSE)</f>
        <v>火</v>
      </c>
      <c r="T35" s="107">
        <f>VLOOKUP(R35, 休日取得計画実績表!$B$15:$E$745,4, FALSE)</f>
        <v>0</v>
      </c>
      <c r="U35" s="37">
        <f t="shared" ref="U35:U65" si="6">I2</f>
        <v>46296</v>
      </c>
      <c r="V35" s="107" t="str">
        <f>VLOOKUP(U35, 休日取得計画実績表!$B$15:$E$745,2, FALSE)</f>
        <v>木</v>
      </c>
      <c r="W35" s="107">
        <f>VLOOKUP(U35, 休日取得計画実績表!$B$15:$E$745,4, FALSE)</f>
        <v>0</v>
      </c>
      <c r="X35" s="37">
        <f t="shared" ref="X35:X65" si="7">J2</f>
        <v>46327</v>
      </c>
      <c r="Y35" s="107" t="str">
        <f>VLOOKUP(X35, 休日取得計画実績表!$B$15:$E$745,2, FALSE)</f>
        <v>日</v>
      </c>
      <c r="Z35" s="107" t="str">
        <f>VLOOKUP(X35, 休日取得計画実績表!$B$15:$E$745,4, FALSE)</f>
        <v>現場閉所</v>
      </c>
      <c r="AA35" s="37">
        <f t="shared" ref="AA35:AA65" si="8">K2</f>
        <v>46357</v>
      </c>
      <c r="AB35" s="107" t="str">
        <f>VLOOKUP(AA35, 休日取得計画実績表!$B$15:$E$745,2, FALSE)</f>
        <v>火</v>
      </c>
      <c r="AC35" s="107">
        <f>VLOOKUP(AA35, 休日取得計画実績表!$B$15:$E$745,4, FALSE)</f>
        <v>0</v>
      </c>
      <c r="AD35" s="37">
        <f t="shared" ref="AD35:AD65" si="9">L2</f>
        <v>46388</v>
      </c>
      <c r="AE35" s="107" t="str">
        <f>VLOOKUP(AD35, 休日取得計画実績表!$B$15:$E$745,2, FALSE)</f>
        <v>金</v>
      </c>
      <c r="AF35" s="107" t="str">
        <f>VLOOKUP(AD35, 休日取得計画実績表!$B$15:$E$745,4, FALSE)</f>
        <v>年末年始</v>
      </c>
      <c r="AG35" s="37">
        <f t="shared" ref="AG35:AG65" si="10">M2</f>
        <v>46419</v>
      </c>
      <c r="AH35" s="107" t="str">
        <f>VLOOKUP(AG35, 休日取得計画実績表!$B$15:$E$745,2, FALSE)</f>
        <v>月</v>
      </c>
      <c r="AI35" s="107">
        <f>VLOOKUP(AG35, 休日取得計画実績表!$B$15:$E$745,4, FALSE)</f>
        <v>0</v>
      </c>
      <c r="AJ35" s="37">
        <f t="shared" ref="AJ35:AJ65" si="11">N2</f>
        <v>46447</v>
      </c>
      <c r="AK35" s="107" t="str">
        <f>VLOOKUP(AJ35, 休日取得計画実績表!$B$15:$E$745,2, FALSE)</f>
        <v>月</v>
      </c>
      <c r="AL35" s="107">
        <f>VLOOKUP(AJ35, 休日取得計画実績表!$B$15:$E$745,4, FALSE)</f>
        <v>0</v>
      </c>
      <c r="AM35" s="37">
        <f t="shared" ref="AM35:AM65" si="12">O2</f>
        <v>46478</v>
      </c>
      <c r="AN35" s="107" t="str">
        <f>VLOOKUP(AM35, 休日取得計画実績表!$B$15:$E$745,2, FALSE)</f>
        <v>木</v>
      </c>
      <c r="AO35" s="107">
        <f>VLOOKUP(AM35, 休日取得計画実績表!$B$15:$E$745,4, FALSE)</f>
        <v>0</v>
      </c>
      <c r="AP35" s="37">
        <f t="shared" ref="AP35:AP65" si="13">P2</f>
        <v>46508</v>
      </c>
      <c r="AQ35" s="107" t="str">
        <f>VLOOKUP(AP35, 休日取得計画実績表!$B$15:$E$745,2, FALSE)</f>
        <v>土</v>
      </c>
      <c r="AR35" s="107" t="str">
        <f>VLOOKUP(AP35, 休日取得計画実績表!$B$15:$E$745,4, FALSE)</f>
        <v>現場閉所</v>
      </c>
      <c r="AS35" s="37">
        <f t="shared" ref="AS35:AS65" si="14">Q2</f>
        <v>46539</v>
      </c>
      <c r="AT35" s="107" t="str">
        <f>VLOOKUP(AS35, 休日取得計画実績表!$B$15:$E$745,2, FALSE)</f>
        <v>火</v>
      </c>
      <c r="AU35" s="107">
        <f>VLOOKUP(AS35, 休日取得計画実績表!$B$15:$E$745,4, FALSE)</f>
        <v>0</v>
      </c>
      <c r="AV35" s="37">
        <f t="shared" ref="AV35:AV65" si="15">R2</f>
        <v>46569</v>
      </c>
      <c r="AW35" s="107" t="str">
        <f>VLOOKUP(AV35, 休日取得計画実績表!$B$15:$E$745,2, FALSE)</f>
        <v>木</v>
      </c>
      <c r="AX35" s="107">
        <f>VLOOKUP(AV35, 休日取得計画実績表!$B$15:$E$745,4, FALSE)</f>
        <v>0</v>
      </c>
      <c r="AY35" s="37">
        <f t="shared" ref="AY35:AY65" si="16">S2</f>
        <v>46600</v>
      </c>
      <c r="AZ35" s="107" t="str">
        <f>VLOOKUP(AY35, 休日取得計画実績表!$B$15:$E$745,2, FALSE)</f>
        <v>日</v>
      </c>
      <c r="BA35" s="107" t="str">
        <f>VLOOKUP(AY35, 休日取得計画実績表!$B$15:$E$745,4, FALSE)</f>
        <v>現場閉所</v>
      </c>
      <c r="BB35" s="37">
        <f t="shared" ref="BB35:BB65" si="17">T2</f>
        <v>46631</v>
      </c>
      <c r="BC35" s="107" t="str">
        <f>VLOOKUP(BB35, 休日取得計画実績表!$B$15:$E$745,2, FALSE)</f>
        <v>水</v>
      </c>
      <c r="BD35" s="107">
        <f>VLOOKUP(BB35, 休日取得計画実績表!$B$15:$E$745,4, FALSE)</f>
        <v>0</v>
      </c>
      <c r="BE35" s="37">
        <f t="shared" ref="BE35:BE65" si="18">U2</f>
        <v>46661</v>
      </c>
      <c r="BF35" s="107" t="str">
        <f>VLOOKUP(BE35, 休日取得計画実績表!$B$15:$E$745,2, FALSE)</f>
        <v>金</v>
      </c>
      <c r="BG35" s="107">
        <f>VLOOKUP(BE35, 休日取得計画実績表!$B$15:$E$745,4, FALSE)</f>
        <v>0</v>
      </c>
      <c r="BH35" s="37">
        <f t="shared" ref="BH35:BH65" si="19">V2</f>
        <v>46692</v>
      </c>
      <c r="BI35" s="107" t="str">
        <f>VLOOKUP(BH35, 休日取得計画実績表!$B$15:$E$745,2, FALSE)</f>
        <v>月</v>
      </c>
      <c r="BJ35" s="107">
        <f>VLOOKUP(BH35, 休日取得計画実績表!$B$15:$E$745,4, FALSE)</f>
        <v>0</v>
      </c>
      <c r="BK35" s="37">
        <f t="shared" ref="BK35:BK65" si="20">W2</f>
        <v>46722</v>
      </c>
      <c r="BL35" s="107" t="str">
        <f>VLOOKUP(BK35, 休日取得計画実績表!$B$15:$E$745,2, FALSE)</f>
        <v>水</v>
      </c>
      <c r="BM35" s="107">
        <f>VLOOKUP(BK35, 休日取得計画実績表!$B$15:$E$745,4, FALSE)</f>
        <v>0</v>
      </c>
      <c r="BN35" s="37">
        <f t="shared" ref="BN35:BN65" si="21">X2</f>
        <v>46753</v>
      </c>
      <c r="BO35" s="107" t="str">
        <f>VLOOKUP(BN35, 休日取得計画実績表!$B$15:$E$745,2, FALSE)</f>
        <v>土</v>
      </c>
      <c r="BP35" s="107" t="str">
        <f>VLOOKUP(BN35, 休日取得計画実績表!$B$15:$E$745,4, FALSE)</f>
        <v>年末年始</v>
      </c>
      <c r="BQ35" s="37">
        <f t="shared" ref="BQ35:BQ65" si="22">Y2</f>
        <v>46784</v>
      </c>
      <c r="BR35" s="107" t="str">
        <f>VLOOKUP(BQ35, 休日取得計画実績表!$B$15:$E$745,2, FALSE)</f>
        <v>火</v>
      </c>
      <c r="BS35" s="107">
        <f>VLOOKUP(BQ35, 休日取得計画実績表!$B$15:$E$745,4, FALSE)</f>
        <v>0</v>
      </c>
      <c r="BT35" s="37">
        <f t="shared" ref="BT35:BT65" si="23">Z2</f>
        <v>46813</v>
      </c>
      <c r="BU35" s="107" t="str">
        <f>VLOOKUP(BT35, 休日取得計画実績表!$B$15:$E$745,2, FALSE)</f>
        <v>水</v>
      </c>
      <c r="BV35" s="108">
        <f>VLOOKUP(BT35, 休日取得計画実績表!$B$15:$E$745,4, FALSE)</f>
        <v>0</v>
      </c>
    </row>
    <row r="36" spans="1:74">
      <c r="A36" s="49"/>
      <c r="B36" s="50"/>
      <c r="C36" s="40">
        <f t="shared" si="0"/>
        <v>46115</v>
      </c>
      <c r="D36" s="98" t="str">
        <f>VLOOKUP(C36, 休日取得計画実績表!$B$15:$E$745,2, FALSE)</f>
        <v>金</v>
      </c>
      <c r="E36" s="98" t="str">
        <f>VLOOKUP(C36, 休日取得計画実績表!$B$15:$E$745,4, FALSE)</f>
        <v>工場製作</v>
      </c>
      <c r="F36" s="40">
        <f t="shared" si="1"/>
        <v>46144</v>
      </c>
      <c r="G36" s="98" t="str">
        <f>VLOOKUP(F36, 休日取得計画実績表!$B$15:$E$745,2, FALSE)</f>
        <v>土</v>
      </c>
      <c r="H36" s="98" t="str">
        <f>VLOOKUP(F36, 休日取得計画実績表!$B$15:$E$745,4, FALSE)</f>
        <v>現場閉所</v>
      </c>
      <c r="I36" s="40">
        <f t="shared" si="2"/>
        <v>46175</v>
      </c>
      <c r="J36" s="98" t="str">
        <f>VLOOKUP(I36, 休日取得計画実績表!$B$15:$E$745,2, FALSE)</f>
        <v>火</v>
      </c>
      <c r="K36" s="98">
        <f>VLOOKUP(I36, 休日取得計画実績表!$B$15:$E$745,4, FALSE)</f>
        <v>0</v>
      </c>
      <c r="L36" s="40">
        <f t="shared" si="3"/>
        <v>46205</v>
      </c>
      <c r="M36" s="98" t="str">
        <f>VLOOKUP(L36, 休日取得計画実績表!$B$15:$E$745,2, FALSE)</f>
        <v>木</v>
      </c>
      <c r="N36" s="98">
        <f>VLOOKUP(L36, 休日取得計画実績表!$B$15:$E$745,4, FALSE)</f>
        <v>0</v>
      </c>
      <c r="O36" s="40">
        <f t="shared" si="4"/>
        <v>46236</v>
      </c>
      <c r="P36" s="98" t="str">
        <f>VLOOKUP(O36, 休日取得計画実績表!$B$15:$E$745,2, FALSE)</f>
        <v>日</v>
      </c>
      <c r="Q36" s="98" t="str">
        <f>VLOOKUP(O36, 休日取得計画実績表!$B$15:$E$745,4, FALSE)</f>
        <v>現場閉所</v>
      </c>
      <c r="R36" s="40">
        <f t="shared" si="5"/>
        <v>46267</v>
      </c>
      <c r="S36" s="98" t="str">
        <f>VLOOKUP(R36, 休日取得計画実績表!$B$15:$E$745,2, FALSE)</f>
        <v>水</v>
      </c>
      <c r="T36" s="98">
        <f>VLOOKUP(R36, 休日取得計画実績表!$B$15:$E$745,4, FALSE)</f>
        <v>0</v>
      </c>
      <c r="U36" s="40">
        <f t="shared" si="6"/>
        <v>46297</v>
      </c>
      <c r="V36" s="98" t="str">
        <f>VLOOKUP(U36, 休日取得計画実績表!$B$15:$E$745,2, FALSE)</f>
        <v>金</v>
      </c>
      <c r="W36" s="98">
        <f>VLOOKUP(U36, 休日取得計画実績表!$B$15:$E$745,4, FALSE)</f>
        <v>0</v>
      </c>
      <c r="X36" s="40">
        <f t="shared" si="7"/>
        <v>46328</v>
      </c>
      <c r="Y36" s="98" t="str">
        <f>VLOOKUP(X36, 休日取得計画実績表!$B$15:$E$745,2, FALSE)</f>
        <v>月</v>
      </c>
      <c r="Z36" s="98">
        <f>VLOOKUP(X36, 休日取得計画実績表!$B$15:$E$745,4, FALSE)</f>
        <v>0</v>
      </c>
      <c r="AA36" s="40">
        <f t="shared" si="8"/>
        <v>46358</v>
      </c>
      <c r="AB36" s="98" t="str">
        <f>VLOOKUP(AA36, 休日取得計画実績表!$B$15:$E$745,2, FALSE)</f>
        <v>水</v>
      </c>
      <c r="AC36" s="98">
        <f>VLOOKUP(AA36, 休日取得計画実績表!$B$15:$E$745,4, FALSE)</f>
        <v>0</v>
      </c>
      <c r="AD36" s="40">
        <f t="shared" si="9"/>
        <v>46389</v>
      </c>
      <c r="AE36" s="98" t="str">
        <f>VLOOKUP(AD36, 休日取得計画実績表!$B$15:$E$745,2, FALSE)</f>
        <v>土</v>
      </c>
      <c r="AF36" s="98" t="str">
        <f>VLOOKUP(AD36, 休日取得計画実績表!$B$15:$E$745,4, FALSE)</f>
        <v>年末年始</v>
      </c>
      <c r="AG36" s="40">
        <f t="shared" si="10"/>
        <v>46420</v>
      </c>
      <c r="AH36" s="98" t="str">
        <f>VLOOKUP(AG36, 休日取得計画実績表!$B$15:$E$745,2, FALSE)</f>
        <v>火</v>
      </c>
      <c r="AI36" s="98">
        <f>VLOOKUP(AG36, 休日取得計画実績表!$B$15:$E$745,4, FALSE)</f>
        <v>0</v>
      </c>
      <c r="AJ36" s="40">
        <f t="shared" si="11"/>
        <v>46448</v>
      </c>
      <c r="AK36" s="98" t="str">
        <f>VLOOKUP(AJ36, 休日取得計画実績表!$B$15:$E$745,2, FALSE)</f>
        <v>火</v>
      </c>
      <c r="AL36" s="98">
        <f>VLOOKUP(AJ36, 休日取得計画実績表!$B$15:$E$745,4, FALSE)</f>
        <v>0</v>
      </c>
      <c r="AM36" s="40">
        <f t="shared" si="12"/>
        <v>46479</v>
      </c>
      <c r="AN36" s="98" t="str">
        <f>VLOOKUP(AM36, 休日取得計画実績表!$B$15:$E$745,2, FALSE)</f>
        <v>金</v>
      </c>
      <c r="AO36" s="98">
        <f>VLOOKUP(AM36, 休日取得計画実績表!$B$15:$E$745,4, FALSE)</f>
        <v>0</v>
      </c>
      <c r="AP36" s="40">
        <f t="shared" si="13"/>
        <v>46509</v>
      </c>
      <c r="AQ36" s="98" t="str">
        <f>VLOOKUP(AP36, 休日取得計画実績表!$B$15:$E$745,2, FALSE)</f>
        <v>日</v>
      </c>
      <c r="AR36" s="98" t="str">
        <f>VLOOKUP(AP36, 休日取得計画実績表!$B$15:$E$745,4, FALSE)</f>
        <v>現場閉所</v>
      </c>
      <c r="AS36" s="40">
        <f t="shared" si="14"/>
        <v>46540</v>
      </c>
      <c r="AT36" s="98" t="str">
        <f>VLOOKUP(AS36, 休日取得計画実績表!$B$15:$E$745,2, FALSE)</f>
        <v>水</v>
      </c>
      <c r="AU36" s="98">
        <f>VLOOKUP(AS36, 休日取得計画実績表!$B$15:$E$745,4, FALSE)</f>
        <v>0</v>
      </c>
      <c r="AV36" s="40">
        <f t="shared" si="15"/>
        <v>46570</v>
      </c>
      <c r="AW36" s="98" t="str">
        <f>VLOOKUP(AV36, 休日取得計画実績表!$B$15:$E$745,2, FALSE)</f>
        <v>金</v>
      </c>
      <c r="AX36" s="98">
        <f>VLOOKUP(AV36, 休日取得計画実績表!$B$15:$E$745,4, FALSE)</f>
        <v>0</v>
      </c>
      <c r="AY36" s="40">
        <f t="shared" si="16"/>
        <v>46601</v>
      </c>
      <c r="AZ36" s="98" t="str">
        <f>VLOOKUP(AY36, 休日取得計画実績表!$B$15:$E$745,2, FALSE)</f>
        <v>月</v>
      </c>
      <c r="BA36" s="98">
        <f>VLOOKUP(AY36, 休日取得計画実績表!$B$15:$E$745,4, FALSE)</f>
        <v>0</v>
      </c>
      <c r="BB36" s="40">
        <f t="shared" si="17"/>
        <v>46632</v>
      </c>
      <c r="BC36" s="98" t="str">
        <f>VLOOKUP(BB36, 休日取得計画実績表!$B$15:$E$745,2, FALSE)</f>
        <v>木</v>
      </c>
      <c r="BD36" s="98">
        <f>VLOOKUP(BB36, 休日取得計画実績表!$B$15:$E$745,4, FALSE)</f>
        <v>0</v>
      </c>
      <c r="BE36" s="40">
        <f t="shared" si="18"/>
        <v>46662</v>
      </c>
      <c r="BF36" s="98" t="str">
        <f>VLOOKUP(BE36, 休日取得計画実績表!$B$15:$E$745,2, FALSE)</f>
        <v>土</v>
      </c>
      <c r="BG36" s="98" t="str">
        <f>VLOOKUP(BE36, 休日取得計画実績表!$B$15:$E$745,4, FALSE)</f>
        <v>現場閉所</v>
      </c>
      <c r="BH36" s="40">
        <f t="shared" si="19"/>
        <v>46693</v>
      </c>
      <c r="BI36" s="98" t="str">
        <f>VLOOKUP(BH36, 休日取得計画実績表!$B$15:$E$745,2, FALSE)</f>
        <v>火</v>
      </c>
      <c r="BJ36" s="98">
        <f>VLOOKUP(BH36, 休日取得計画実績表!$B$15:$E$745,4, FALSE)</f>
        <v>0</v>
      </c>
      <c r="BK36" s="40">
        <f t="shared" si="20"/>
        <v>46723</v>
      </c>
      <c r="BL36" s="98" t="str">
        <f>VLOOKUP(BK36, 休日取得計画実績表!$B$15:$E$745,2, FALSE)</f>
        <v>木</v>
      </c>
      <c r="BM36" s="98">
        <f>VLOOKUP(BK36, 休日取得計画実績表!$B$15:$E$745,4, FALSE)</f>
        <v>0</v>
      </c>
      <c r="BN36" s="40">
        <f t="shared" si="21"/>
        <v>46754</v>
      </c>
      <c r="BO36" s="98" t="str">
        <f>VLOOKUP(BN36, 休日取得計画実績表!$B$15:$E$745,2, FALSE)</f>
        <v>日</v>
      </c>
      <c r="BP36" s="98" t="str">
        <f>VLOOKUP(BN36, 休日取得計画実績表!$B$15:$E$745,4, FALSE)</f>
        <v>年末年始</v>
      </c>
      <c r="BQ36" s="40">
        <f t="shared" si="22"/>
        <v>46785</v>
      </c>
      <c r="BR36" s="98" t="str">
        <f>VLOOKUP(BQ36, 休日取得計画実績表!$B$15:$E$745,2, FALSE)</f>
        <v>水</v>
      </c>
      <c r="BS36" s="98">
        <f>VLOOKUP(BQ36, 休日取得計画実績表!$B$15:$E$745,4, FALSE)</f>
        <v>0</v>
      </c>
      <c r="BT36" s="40">
        <f t="shared" si="23"/>
        <v>46814</v>
      </c>
      <c r="BU36" s="98" t="str">
        <f>VLOOKUP(BT36, 休日取得計画実績表!$B$15:$E$745,2, FALSE)</f>
        <v>木</v>
      </c>
      <c r="BV36" s="109">
        <f>VLOOKUP(BT36, 休日取得計画実績表!$B$15:$E$745,4, FALSE)</f>
        <v>0</v>
      </c>
    </row>
    <row r="37" spans="1:74">
      <c r="A37" s="49"/>
      <c r="B37" s="50"/>
      <c r="C37" s="40">
        <f t="shared" si="0"/>
        <v>46116</v>
      </c>
      <c r="D37" s="98" t="str">
        <f>VLOOKUP(C37, 休日取得計画実績表!$B$15:$E$745,2, FALSE)</f>
        <v>土</v>
      </c>
      <c r="E37" s="98" t="str">
        <f>VLOOKUP(C37, 休日取得計画実績表!$B$15:$E$745,4, FALSE)</f>
        <v>工場製作</v>
      </c>
      <c r="F37" s="40">
        <f t="shared" si="1"/>
        <v>46145</v>
      </c>
      <c r="G37" s="98" t="str">
        <f>VLOOKUP(F37, 休日取得計画実績表!$B$15:$E$745,2, FALSE)</f>
        <v>日</v>
      </c>
      <c r="H37" s="98" t="str">
        <f>VLOOKUP(F37, 休日取得計画実績表!$B$15:$E$745,4, FALSE)</f>
        <v>現場閉所</v>
      </c>
      <c r="I37" s="40">
        <f t="shared" si="2"/>
        <v>46176</v>
      </c>
      <c r="J37" s="98" t="str">
        <f>VLOOKUP(I37, 休日取得計画実績表!$B$15:$E$745,2, FALSE)</f>
        <v>水</v>
      </c>
      <c r="K37" s="98">
        <f>VLOOKUP(I37, 休日取得計画実績表!$B$15:$E$745,4, FALSE)</f>
        <v>0</v>
      </c>
      <c r="L37" s="40">
        <f t="shared" si="3"/>
        <v>46206</v>
      </c>
      <c r="M37" s="98" t="str">
        <f>VLOOKUP(L37, 休日取得計画実績表!$B$15:$E$745,2, FALSE)</f>
        <v>金</v>
      </c>
      <c r="N37" s="98">
        <f>VLOOKUP(L37, 休日取得計画実績表!$B$15:$E$745,4, FALSE)</f>
        <v>0</v>
      </c>
      <c r="O37" s="40">
        <f t="shared" si="4"/>
        <v>46237</v>
      </c>
      <c r="P37" s="98" t="str">
        <f>VLOOKUP(O37, 休日取得計画実績表!$B$15:$E$745,2, FALSE)</f>
        <v>月</v>
      </c>
      <c r="Q37" s="98">
        <f>VLOOKUP(O37, 休日取得計画実績表!$B$15:$E$745,4, FALSE)</f>
        <v>0</v>
      </c>
      <c r="R37" s="40">
        <f t="shared" si="5"/>
        <v>46268</v>
      </c>
      <c r="S37" s="98" t="str">
        <f>VLOOKUP(R37, 休日取得計画実績表!$B$15:$E$745,2, FALSE)</f>
        <v>木</v>
      </c>
      <c r="T37" s="98">
        <f>VLOOKUP(R37, 休日取得計画実績表!$B$15:$E$745,4, FALSE)</f>
        <v>0</v>
      </c>
      <c r="U37" s="40">
        <f t="shared" si="6"/>
        <v>46298</v>
      </c>
      <c r="V37" s="98" t="str">
        <f>VLOOKUP(U37, 休日取得計画実績表!$B$15:$E$745,2, FALSE)</f>
        <v>土</v>
      </c>
      <c r="W37" s="98" t="str">
        <f>VLOOKUP(U37, 休日取得計画実績表!$B$15:$E$745,4, FALSE)</f>
        <v>現場閉所</v>
      </c>
      <c r="X37" s="40">
        <f t="shared" si="7"/>
        <v>46329</v>
      </c>
      <c r="Y37" s="98" t="str">
        <f>VLOOKUP(X37, 休日取得計画実績表!$B$15:$E$745,2, FALSE)</f>
        <v>火</v>
      </c>
      <c r="Z37" s="98">
        <f>VLOOKUP(X37, 休日取得計画実績表!$B$15:$E$745,4, FALSE)</f>
        <v>0</v>
      </c>
      <c r="AA37" s="40">
        <f t="shared" si="8"/>
        <v>46359</v>
      </c>
      <c r="AB37" s="98" t="str">
        <f>VLOOKUP(AA37, 休日取得計画実績表!$B$15:$E$745,2, FALSE)</f>
        <v>木</v>
      </c>
      <c r="AC37" s="98">
        <f>VLOOKUP(AA37, 休日取得計画実績表!$B$15:$E$745,4, FALSE)</f>
        <v>0</v>
      </c>
      <c r="AD37" s="40">
        <f t="shared" si="9"/>
        <v>46390</v>
      </c>
      <c r="AE37" s="98" t="str">
        <f>VLOOKUP(AD37, 休日取得計画実績表!$B$15:$E$745,2, FALSE)</f>
        <v>日</v>
      </c>
      <c r="AF37" s="98" t="str">
        <f>VLOOKUP(AD37, 休日取得計画実績表!$B$15:$E$745,4, FALSE)</f>
        <v>年末年始</v>
      </c>
      <c r="AG37" s="40">
        <f t="shared" si="10"/>
        <v>46421</v>
      </c>
      <c r="AH37" s="98" t="str">
        <f>VLOOKUP(AG37, 休日取得計画実績表!$B$15:$E$745,2, FALSE)</f>
        <v>水</v>
      </c>
      <c r="AI37" s="98">
        <f>VLOOKUP(AG37, 休日取得計画実績表!$B$15:$E$745,4, FALSE)</f>
        <v>0</v>
      </c>
      <c r="AJ37" s="40">
        <f t="shared" si="11"/>
        <v>46449</v>
      </c>
      <c r="AK37" s="98" t="str">
        <f>VLOOKUP(AJ37, 休日取得計画実績表!$B$15:$E$745,2, FALSE)</f>
        <v>水</v>
      </c>
      <c r="AL37" s="98">
        <f>VLOOKUP(AJ37, 休日取得計画実績表!$B$15:$E$745,4, FALSE)</f>
        <v>0</v>
      </c>
      <c r="AM37" s="40">
        <f t="shared" si="12"/>
        <v>46480</v>
      </c>
      <c r="AN37" s="98" t="str">
        <f>VLOOKUP(AM37, 休日取得計画実績表!$B$15:$E$745,2, FALSE)</f>
        <v>土</v>
      </c>
      <c r="AO37" s="98" t="str">
        <f>VLOOKUP(AM37, 休日取得計画実績表!$B$15:$E$745,4, FALSE)</f>
        <v>現場閉所</v>
      </c>
      <c r="AP37" s="40">
        <f t="shared" si="13"/>
        <v>46510</v>
      </c>
      <c r="AQ37" s="98" t="str">
        <f>VLOOKUP(AP37, 休日取得計画実績表!$B$15:$E$745,2, FALSE)</f>
        <v>月</v>
      </c>
      <c r="AR37" s="98">
        <f>VLOOKUP(AP37, 休日取得計画実績表!$B$15:$E$745,4, FALSE)</f>
        <v>0</v>
      </c>
      <c r="AS37" s="40">
        <f t="shared" si="14"/>
        <v>46541</v>
      </c>
      <c r="AT37" s="98" t="str">
        <f>VLOOKUP(AS37, 休日取得計画実績表!$B$15:$E$745,2, FALSE)</f>
        <v>木</v>
      </c>
      <c r="AU37" s="98">
        <f>VLOOKUP(AS37, 休日取得計画実績表!$B$15:$E$745,4, FALSE)</f>
        <v>0</v>
      </c>
      <c r="AV37" s="40">
        <f t="shared" si="15"/>
        <v>46571</v>
      </c>
      <c r="AW37" s="98" t="str">
        <f>VLOOKUP(AV37, 休日取得計画実績表!$B$15:$E$745,2, FALSE)</f>
        <v>土</v>
      </c>
      <c r="AX37" s="98" t="str">
        <f>VLOOKUP(AV37, 休日取得計画実績表!$B$15:$E$745,4, FALSE)</f>
        <v>現場閉所</v>
      </c>
      <c r="AY37" s="40">
        <f t="shared" si="16"/>
        <v>46602</v>
      </c>
      <c r="AZ37" s="98" t="str">
        <f>VLOOKUP(AY37, 休日取得計画実績表!$B$15:$E$745,2, FALSE)</f>
        <v>火</v>
      </c>
      <c r="BA37" s="98">
        <f>VLOOKUP(AY37, 休日取得計画実績表!$B$15:$E$745,4, FALSE)</f>
        <v>0</v>
      </c>
      <c r="BB37" s="40">
        <f t="shared" si="17"/>
        <v>46633</v>
      </c>
      <c r="BC37" s="98" t="str">
        <f>VLOOKUP(BB37, 休日取得計画実績表!$B$15:$E$745,2, FALSE)</f>
        <v>金</v>
      </c>
      <c r="BD37" s="98">
        <f>VLOOKUP(BB37, 休日取得計画実績表!$B$15:$E$745,4, FALSE)</f>
        <v>0</v>
      </c>
      <c r="BE37" s="40">
        <f t="shared" si="18"/>
        <v>46663</v>
      </c>
      <c r="BF37" s="98" t="str">
        <f>VLOOKUP(BE37, 休日取得計画実績表!$B$15:$E$745,2, FALSE)</f>
        <v>日</v>
      </c>
      <c r="BG37" s="98" t="str">
        <f>VLOOKUP(BE37, 休日取得計画実績表!$B$15:$E$745,4, FALSE)</f>
        <v>現場閉所</v>
      </c>
      <c r="BH37" s="40">
        <f t="shared" si="19"/>
        <v>46694</v>
      </c>
      <c r="BI37" s="98" t="str">
        <f>VLOOKUP(BH37, 休日取得計画実績表!$B$15:$E$745,2, FALSE)</f>
        <v>水</v>
      </c>
      <c r="BJ37" s="98">
        <f>VLOOKUP(BH37, 休日取得計画実績表!$B$15:$E$745,4, FALSE)</f>
        <v>0</v>
      </c>
      <c r="BK37" s="40">
        <f t="shared" si="20"/>
        <v>46724</v>
      </c>
      <c r="BL37" s="98" t="str">
        <f>VLOOKUP(BK37, 休日取得計画実績表!$B$15:$E$745,2, FALSE)</f>
        <v>金</v>
      </c>
      <c r="BM37" s="98">
        <f>VLOOKUP(BK37, 休日取得計画実績表!$B$15:$E$745,4, FALSE)</f>
        <v>0</v>
      </c>
      <c r="BN37" s="40">
        <f t="shared" si="21"/>
        <v>46755</v>
      </c>
      <c r="BO37" s="98" t="str">
        <f>VLOOKUP(BN37, 休日取得計画実績表!$B$15:$E$745,2, FALSE)</f>
        <v>月</v>
      </c>
      <c r="BP37" s="98" t="str">
        <f>VLOOKUP(BN37, 休日取得計画実績表!$B$15:$E$745,4, FALSE)</f>
        <v>年末年始</v>
      </c>
      <c r="BQ37" s="40">
        <f t="shared" si="22"/>
        <v>46786</v>
      </c>
      <c r="BR37" s="98" t="str">
        <f>VLOOKUP(BQ37, 休日取得計画実績表!$B$15:$E$745,2, FALSE)</f>
        <v>木</v>
      </c>
      <c r="BS37" s="98">
        <f>VLOOKUP(BQ37, 休日取得計画実績表!$B$15:$E$745,4, FALSE)</f>
        <v>0</v>
      </c>
      <c r="BT37" s="40">
        <f t="shared" si="23"/>
        <v>46815</v>
      </c>
      <c r="BU37" s="98" t="str">
        <f>VLOOKUP(BT37, 休日取得計画実績表!$B$15:$E$745,2, FALSE)</f>
        <v>金</v>
      </c>
      <c r="BV37" s="109">
        <f>VLOOKUP(BT37, 休日取得計画実績表!$B$15:$E$745,4, FALSE)</f>
        <v>0</v>
      </c>
    </row>
    <row r="38" spans="1:74">
      <c r="A38" s="49"/>
      <c r="B38" s="50"/>
      <c r="C38" s="40">
        <f t="shared" si="0"/>
        <v>46117</v>
      </c>
      <c r="D38" s="98" t="str">
        <f>VLOOKUP(C38, 休日取得計画実績表!$B$15:$E$745,2, FALSE)</f>
        <v>日</v>
      </c>
      <c r="E38" s="98" t="str">
        <f>VLOOKUP(C38, 休日取得計画実績表!$B$15:$E$745,4, FALSE)</f>
        <v>工場製作</v>
      </c>
      <c r="F38" s="40">
        <f t="shared" si="1"/>
        <v>46146</v>
      </c>
      <c r="G38" s="98" t="str">
        <f>VLOOKUP(F38, 休日取得計画実績表!$B$15:$E$745,2, FALSE)</f>
        <v>月</v>
      </c>
      <c r="H38" s="98">
        <f>VLOOKUP(F38, 休日取得計画実績表!$B$15:$E$745,4, FALSE)</f>
        <v>0</v>
      </c>
      <c r="I38" s="40">
        <f t="shared" si="2"/>
        <v>46177</v>
      </c>
      <c r="J38" s="98" t="str">
        <f>VLOOKUP(I38, 休日取得計画実績表!$B$15:$E$745,2, FALSE)</f>
        <v>木</v>
      </c>
      <c r="K38" s="98">
        <f>VLOOKUP(I38, 休日取得計画実績表!$B$15:$E$745,4, FALSE)</f>
        <v>0</v>
      </c>
      <c r="L38" s="40">
        <f t="shared" si="3"/>
        <v>46207</v>
      </c>
      <c r="M38" s="98" t="str">
        <f>VLOOKUP(L38, 休日取得計画実績表!$B$15:$E$745,2, FALSE)</f>
        <v>土</v>
      </c>
      <c r="N38" s="98" t="str">
        <f>VLOOKUP(L38, 休日取得計画実績表!$B$15:$E$745,4, FALSE)</f>
        <v>現場閉所</v>
      </c>
      <c r="O38" s="40">
        <f t="shared" si="4"/>
        <v>46238</v>
      </c>
      <c r="P38" s="98" t="str">
        <f>VLOOKUP(O38, 休日取得計画実績表!$B$15:$E$745,2, FALSE)</f>
        <v>火</v>
      </c>
      <c r="Q38" s="98">
        <f>VLOOKUP(O38, 休日取得計画実績表!$B$15:$E$745,4, FALSE)</f>
        <v>0</v>
      </c>
      <c r="R38" s="40">
        <f t="shared" si="5"/>
        <v>46269</v>
      </c>
      <c r="S38" s="98" t="str">
        <f>VLOOKUP(R38, 休日取得計画実績表!$B$15:$E$745,2, FALSE)</f>
        <v>金</v>
      </c>
      <c r="T38" s="98">
        <f>VLOOKUP(R38, 休日取得計画実績表!$B$15:$E$745,4, FALSE)</f>
        <v>0</v>
      </c>
      <c r="U38" s="40">
        <f t="shared" si="6"/>
        <v>46299</v>
      </c>
      <c r="V38" s="98" t="str">
        <f>VLOOKUP(U38, 休日取得計画実績表!$B$15:$E$745,2, FALSE)</f>
        <v>日</v>
      </c>
      <c r="W38" s="98" t="str">
        <f>VLOOKUP(U38, 休日取得計画実績表!$B$15:$E$745,4, FALSE)</f>
        <v>現場閉所</v>
      </c>
      <c r="X38" s="40">
        <f t="shared" si="7"/>
        <v>46330</v>
      </c>
      <c r="Y38" s="98" t="str">
        <f>VLOOKUP(X38, 休日取得計画実績表!$B$15:$E$745,2, FALSE)</f>
        <v>水</v>
      </c>
      <c r="Z38" s="98">
        <f>VLOOKUP(X38, 休日取得計画実績表!$B$15:$E$745,4, FALSE)</f>
        <v>0</v>
      </c>
      <c r="AA38" s="40">
        <f t="shared" si="8"/>
        <v>46360</v>
      </c>
      <c r="AB38" s="98" t="str">
        <f>VLOOKUP(AA38, 休日取得計画実績表!$B$15:$E$745,2, FALSE)</f>
        <v>金</v>
      </c>
      <c r="AC38" s="98">
        <f>VLOOKUP(AA38, 休日取得計画実績表!$B$15:$E$745,4, FALSE)</f>
        <v>0</v>
      </c>
      <c r="AD38" s="40">
        <f t="shared" si="9"/>
        <v>46391</v>
      </c>
      <c r="AE38" s="98" t="str">
        <f>VLOOKUP(AD38, 休日取得計画実績表!$B$15:$E$745,2, FALSE)</f>
        <v>月</v>
      </c>
      <c r="AF38" s="98">
        <f>VLOOKUP(AD38, 休日取得計画実績表!$B$15:$E$745,4, FALSE)</f>
        <v>0</v>
      </c>
      <c r="AG38" s="40">
        <f t="shared" si="10"/>
        <v>46422</v>
      </c>
      <c r="AH38" s="98" t="str">
        <f>VLOOKUP(AG38, 休日取得計画実績表!$B$15:$E$745,2, FALSE)</f>
        <v>木</v>
      </c>
      <c r="AI38" s="98">
        <f>VLOOKUP(AG38, 休日取得計画実績表!$B$15:$E$745,4, FALSE)</f>
        <v>0</v>
      </c>
      <c r="AJ38" s="40">
        <f t="shared" si="11"/>
        <v>46450</v>
      </c>
      <c r="AK38" s="98" t="str">
        <f>VLOOKUP(AJ38, 休日取得計画実績表!$B$15:$E$745,2, FALSE)</f>
        <v>木</v>
      </c>
      <c r="AL38" s="98">
        <f>VLOOKUP(AJ38, 休日取得計画実績表!$B$15:$E$745,4, FALSE)</f>
        <v>0</v>
      </c>
      <c r="AM38" s="40">
        <f t="shared" si="12"/>
        <v>46481</v>
      </c>
      <c r="AN38" s="98" t="str">
        <f>VLOOKUP(AM38, 休日取得計画実績表!$B$15:$E$745,2, FALSE)</f>
        <v>日</v>
      </c>
      <c r="AO38" s="98" t="str">
        <f>VLOOKUP(AM38, 休日取得計画実績表!$B$15:$E$745,4, FALSE)</f>
        <v>現場閉所</v>
      </c>
      <c r="AP38" s="40">
        <f t="shared" si="13"/>
        <v>46511</v>
      </c>
      <c r="AQ38" s="98" t="str">
        <f>VLOOKUP(AP38, 休日取得計画実績表!$B$15:$E$745,2, FALSE)</f>
        <v>火</v>
      </c>
      <c r="AR38" s="98">
        <f>VLOOKUP(AP38, 休日取得計画実績表!$B$15:$E$745,4, FALSE)</f>
        <v>0</v>
      </c>
      <c r="AS38" s="40">
        <f t="shared" si="14"/>
        <v>46542</v>
      </c>
      <c r="AT38" s="98" t="str">
        <f>VLOOKUP(AS38, 休日取得計画実績表!$B$15:$E$745,2, FALSE)</f>
        <v>金</v>
      </c>
      <c r="AU38" s="98">
        <f>VLOOKUP(AS38, 休日取得計画実績表!$B$15:$E$745,4, FALSE)</f>
        <v>0</v>
      </c>
      <c r="AV38" s="40">
        <f t="shared" si="15"/>
        <v>46572</v>
      </c>
      <c r="AW38" s="98" t="str">
        <f>VLOOKUP(AV38, 休日取得計画実績表!$B$15:$E$745,2, FALSE)</f>
        <v>日</v>
      </c>
      <c r="AX38" s="98" t="str">
        <f>VLOOKUP(AV38, 休日取得計画実績表!$B$15:$E$745,4, FALSE)</f>
        <v>現場閉所</v>
      </c>
      <c r="AY38" s="40">
        <f t="shared" si="16"/>
        <v>46603</v>
      </c>
      <c r="AZ38" s="98" t="str">
        <f>VLOOKUP(AY38, 休日取得計画実績表!$B$15:$E$745,2, FALSE)</f>
        <v>水</v>
      </c>
      <c r="BA38" s="98">
        <f>VLOOKUP(AY38, 休日取得計画実績表!$B$15:$E$745,4, FALSE)</f>
        <v>0</v>
      </c>
      <c r="BB38" s="40">
        <f t="shared" si="17"/>
        <v>46634</v>
      </c>
      <c r="BC38" s="98" t="str">
        <f>VLOOKUP(BB38, 休日取得計画実績表!$B$15:$E$745,2, FALSE)</f>
        <v>土</v>
      </c>
      <c r="BD38" s="98" t="str">
        <f>VLOOKUP(BB38, 休日取得計画実績表!$B$15:$E$745,4, FALSE)</f>
        <v>現場閉所</v>
      </c>
      <c r="BE38" s="40">
        <f t="shared" si="18"/>
        <v>46664</v>
      </c>
      <c r="BF38" s="98" t="str">
        <f>VLOOKUP(BE38, 休日取得計画実績表!$B$15:$E$745,2, FALSE)</f>
        <v>月</v>
      </c>
      <c r="BG38" s="98">
        <f>VLOOKUP(BE38, 休日取得計画実績表!$B$15:$E$745,4, FALSE)</f>
        <v>0</v>
      </c>
      <c r="BH38" s="40">
        <f t="shared" si="19"/>
        <v>46695</v>
      </c>
      <c r="BI38" s="98" t="str">
        <f>VLOOKUP(BH38, 休日取得計画実績表!$B$15:$E$745,2, FALSE)</f>
        <v>木</v>
      </c>
      <c r="BJ38" s="98">
        <f>VLOOKUP(BH38, 休日取得計画実績表!$B$15:$E$745,4, FALSE)</f>
        <v>0</v>
      </c>
      <c r="BK38" s="40">
        <f t="shared" si="20"/>
        <v>46725</v>
      </c>
      <c r="BL38" s="98" t="str">
        <f>VLOOKUP(BK38, 休日取得計画実績表!$B$15:$E$745,2, FALSE)</f>
        <v>土</v>
      </c>
      <c r="BM38" s="98" t="str">
        <f>VLOOKUP(BK38, 休日取得計画実績表!$B$15:$E$745,4, FALSE)</f>
        <v>現場閉所</v>
      </c>
      <c r="BN38" s="40">
        <f t="shared" si="21"/>
        <v>46756</v>
      </c>
      <c r="BO38" s="98" t="str">
        <f>VLOOKUP(BN38, 休日取得計画実績表!$B$15:$E$745,2, FALSE)</f>
        <v>火</v>
      </c>
      <c r="BP38" s="98">
        <f>VLOOKUP(BN38, 休日取得計画実績表!$B$15:$E$745,4, FALSE)</f>
        <v>0</v>
      </c>
      <c r="BQ38" s="40">
        <f t="shared" si="22"/>
        <v>46787</v>
      </c>
      <c r="BR38" s="98" t="str">
        <f>VLOOKUP(BQ38, 休日取得計画実績表!$B$15:$E$745,2, FALSE)</f>
        <v>金</v>
      </c>
      <c r="BS38" s="98">
        <f>VLOOKUP(BQ38, 休日取得計画実績表!$B$15:$E$745,4, FALSE)</f>
        <v>0</v>
      </c>
      <c r="BT38" s="40">
        <f t="shared" si="23"/>
        <v>46816</v>
      </c>
      <c r="BU38" s="98" t="str">
        <f>VLOOKUP(BT38, 休日取得計画実績表!$B$15:$E$745,2, FALSE)</f>
        <v>土</v>
      </c>
      <c r="BV38" s="109" t="str">
        <f>VLOOKUP(BT38, 休日取得計画実績表!$B$15:$E$745,4, FALSE)</f>
        <v>現場閉所</v>
      </c>
    </row>
    <row r="39" spans="1:74">
      <c r="A39" s="49"/>
      <c r="B39" s="50"/>
      <c r="C39" s="40">
        <f t="shared" si="0"/>
        <v>46118</v>
      </c>
      <c r="D39" s="98" t="str">
        <f>VLOOKUP(C39, 休日取得計画実績表!$B$15:$E$745,2, FALSE)</f>
        <v>月</v>
      </c>
      <c r="E39" s="98" t="str">
        <f>VLOOKUP(C39, 休日取得計画実績表!$B$15:$E$745,4, FALSE)</f>
        <v>工場製作</v>
      </c>
      <c r="F39" s="40">
        <f t="shared" si="1"/>
        <v>46147</v>
      </c>
      <c r="G39" s="98" t="str">
        <f>VLOOKUP(F39, 休日取得計画実績表!$B$15:$E$745,2, FALSE)</f>
        <v>火</v>
      </c>
      <c r="H39" s="98">
        <f>VLOOKUP(F39, 休日取得計画実績表!$B$15:$E$745,4, FALSE)</f>
        <v>0</v>
      </c>
      <c r="I39" s="40">
        <f t="shared" si="2"/>
        <v>46178</v>
      </c>
      <c r="J39" s="98" t="str">
        <f>VLOOKUP(I39, 休日取得計画実績表!$B$15:$E$745,2, FALSE)</f>
        <v>金</v>
      </c>
      <c r="K39" s="98">
        <f>VLOOKUP(I39, 休日取得計画実績表!$B$15:$E$745,4, FALSE)</f>
        <v>0</v>
      </c>
      <c r="L39" s="40">
        <f t="shared" si="3"/>
        <v>46208</v>
      </c>
      <c r="M39" s="98" t="str">
        <f>VLOOKUP(L39, 休日取得計画実績表!$B$15:$E$745,2, FALSE)</f>
        <v>日</v>
      </c>
      <c r="N39" s="98" t="str">
        <f>VLOOKUP(L39, 休日取得計画実績表!$B$15:$E$745,4, FALSE)</f>
        <v>現場閉所</v>
      </c>
      <c r="O39" s="40">
        <f t="shared" si="4"/>
        <v>46239</v>
      </c>
      <c r="P39" s="98" t="str">
        <f>VLOOKUP(O39, 休日取得計画実績表!$B$15:$E$745,2, FALSE)</f>
        <v>水</v>
      </c>
      <c r="Q39" s="98">
        <f>VLOOKUP(O39, 休日取得計画実績表!$B$15:$E$745,4, FALSE)</f>
        <v>0</v>
      </c>
      <c r="R39" s="40">
        <f t="shared" si="5"/>
        <v>46270</v>
      </c>
      <c r="S39" s="98" t="str">
        <f>VLOOKUP(R39, 休日取得計画実績表!$B$15:$E$745,2, FALSE)</f>
        <v>土</v>
      </c>
      <c r="T39" s="98" t="str">
        <f>VLOOKUP(R39, 休日取得計画実績表!$B$15:$E$745,4, FALSE)</f>
        <v>現場閉所</v>
      </c>
      <c r="U39" s="40">
        <f t="shared" si="6"/>
        <v>46300</v>
      </c>
      <c r="V39" s="98" t="str">
        <f>VLOOKUP(U39, 休日取得計画実績表!$B$15:$E$745,2, FALSE)</f>
        <v>月</v>
      </c>
      <c r="W39" s="98">
        <f>VLOOKUP(U39, 休日取得計画実績表!$B$15:$E$745,4, FALSE)</f>
        <v>0</v>
      </c>
      <c r="X39" s="40">
        <f t="shared" si="7"/>
        <v>46331</v>
      </c>
      <c r="Y39" s="98" t="str">
        <f>VLOOKUP(X39, 休日取得計画実績表!$B$15:$E$745,2, FALSE)</f>
        <v>木</v>
      </c>
      <c r="Z39" s="98">
        <f>VLOOKUP(X39, 休日取得計画実績表!$B$15:$E$745,4, FALSE)</f>
        <v>0</v>
      </c>
      <c r="AA39" s="40">
        <f t="shared" si="8"/>
        <v>46361</v>
      </c>
      <c r="AB39" s="98" t="str">
        <f>VLOOKUP(AA39, 休日取得計画実績表!$B$15:$E$745,2, FALSE)</f>
        <v>土</v>
      </c>
      <c r="AC39" s="98" t="str">
        <f>VLOOKUP(AA39, 休日取得計画実績表!$B$15:$E$745,4, FALSE)</f>
        <v>現場閉所</v>
      </c>
      <c r="AD39" s="40">
        <f t="shared" si="9"/>
        <v>46392</v>
      </c>
      <c r="AE39" s="98" t="str">
        <f>VLOOKUP(AD39, 休日取得計画実績表!$B$15:$E$745,2, FALSE)</f>
        <v>火</v>
      </c>
      <c r="AF39" s="98">
        <f>VLOOKUP(AD39, 休日取得計画実績表!$B$15:$E$745,4, FALSE)</f>
        <v>0</v>
      </c>
      <c r="AG39" s="40">
        <f t="shared" si="10"/>
        <v>46423</v>
      </c>
      <c r="AH39" s="98" t="str">
        <f>VLOOKUP(AG39, 休日取得計画実績表!$B$15:$E$745,2, FALSE)</f>
        <v>金</v>
      </c>
      <c r="AI39" s="98">
        <f>VLOOKUP(AG39, 休日取得計画実績表!$B$15:$E$745,4, FALSE)</f>
        <v>0</v>
      </c>
      <c r="AJ39" s="40">
        <f t="shared" si="11"/>
        <v>46451</v>
      </c>
      <c r="AK39" s="98" t="str">
        <f>VLOOKUP(AJ39, 休日取得計画実績表!$B$15:$E$745,2, FALSE)</f>
        <v>金</v>
      </c>
      <c r="AL39" s="98">
        <f>VLOOKUP(AJ39, 休日取得計画実績表!$B$15:$E$745,4, FALSE)</f>
        <v>0</v>
      </c>
      <c r="AM39" s="40">
        <f t="shared" si="12"/>
        <v>46482</v>
      </c>
      <c r="AN39" s="98" t="str">
        <f>VLOOKUP(AM39, 休日取得計画実績表!$B$15:$E$745,2, FALSE)</f>
        <v>月</v>
      </c>
      <c r="AO39" s="98">
        <f>VLOOKUP(AM39, 休日取得計画実績表!$B$15:$E$745,4, FALSE)</f>
        <v>0</v>
      </c>
      <c r="AP39" s="40">
        <f t="shared" si="13"/>
        <v>46512</v>
      </c>
      <c r="AQ39" s="98" t="str">
        <f>VLOOKUP(AP39, 休日取得計画実績表!$B$15:$E$745,2, FALSE)</f>
        <v>水</v>
      </c>
      <c r="AR39" s="98">
        <f>VLOOKUP(AP39, 休日取得計画実績表!$B$15:$E$745,4, FALSE)</f>
        <v>0</v>
      </c>
      <c r="AS39" s="40">
        <f t="shared" si="14"/>
        <v>46543</v>
      </c>
      <c r="AT39" s="98" t="str">
        <f>VLOOKUP(AS39, 休日取得計画実績表!$B$15:$E$745,2, FALSE)</f>
        <v>土</v>
      </c>
      <c r="AU39" s="98" t="str">
        <f>VLOOKUP(AS39, 休日取得計画実績表!$B$15:$E$745,4, FALSE)</f>
        <v>現場閉所</v>
      </c>
      <c r="AV39" s="40">
        <f t="shared" si="15"/>
        <v>46573</v>
      </c>
      <c r="AW39" s="98" t="str">
        <f>VLOOKUP(AV39, 休日取得計画実績表!$B$15:$E$745,2, FALSE)</f>
        <v>月</v>
      </c>
      <c r="AX39" s="98">
        <f>VLOOKUP(AV39, 休日取得計画実績表!$B$15:$E$745,4, FALSE)</f>
        <v>0</v>
      </c>
      <c r="AY39" s="40">
        <f t="shared" si="16"/>
        <v>46604</v>
      </c>
      <c r="AZ39" s="98" t="str">
        <f>VLOOKUP(AY39, 休日取得計画実績表!$B$15:$E$745,2, FALSE)</f>
        <v>木</v>
      </c>
      <c r="BA39" s="98">
        <f>VLOOKUP(AY39, 休日取得計画実績表!$B$15:$E$745,4, FALSE)</f>
        <v>0</v>
      </c>
      <c r="BB39" s="40">
        <f t="shared" si="17"/>
        <v>46635</v>
      </c>
      <c r="BC39" s="98" t="str">
        <f>VLOOKUP(BB39, 休日取得計画実績表!$B$15:$E$745,2, FALSE)</f>
        <v>日</v>
      </c>
      <c r="BD39" s="98" t="str">
        <f>VLOOKUP(BB39, 休日取得計画実績表!$B$15:$E$745,4, FALSE)</f>
        <v>現場閉所</v>
      </c>
      <c r="BE39" s="40">
        <f t="shared" si="18"/>
        <v>46665</v>
      </c>
      <c r="BF39" s="98" t="str">
        <f>VLOOKUP(BE39, 休日取得計画実績表!$B$15:$E$745,2, FALSE)</f>
        <v>火</v>
      </c>
      <c r="BG39" s="98">
        <f>VLOOKUP(BE39, 休日取得計画実績表!$B$15:$E$745,4, FALSE)</f>
        <v>0</v>
      </c>
      <c r="BH39" s="40">
        <f t="shared" si="19"/>
        <v>46696</v>
      </c>
      <c r="BI39" s="98" t="str">
        <f>VLOOKUP(BH39, 休日取得計画実績表!$B$15:$E$745,2, FALSE)</f>
        <v>金</v>
      </c>
      <c r="BJ39" s="98">
        <f>VLOOKUP(BH39, 休日取得計画実績表!$B$15:$E$745,4, FALSE)</f>
        <v>0</v>
      </c>
      <c r="BK39" s="40">
        <f t="shared" si="20"/>
        <v>46726</v>
      </c>
      <c r="BL39" s="98" t="str">
        <f>VLOOKUP(BK39, 休日取得計画実績表!$B$15:$E$745,2, FALSE)</f>
        <v>日</v>
      </c>
      <c r="BM39" s="98" t="str">
        <f>VLOOKUP(BK39, 休日取得計画実績表!$B$15:$E$745,4, FALSE)</f>
        <v>現場閉所</v>
      </c>
      <c r="BN39" s="40">
        <f t="shared" si="21"/>
        <v>46757</v>
      </c>
      <c r="BO39" s="98" t="str">
        <f>VLOOKUP(BN39, 休日取得計画実績表!$B$15:$E$745,2, FALSE)</f>
        <v>水</v>
      </c>
      <c r="BP39" s="98">
        <f>VLOOKUP(BN39, 休日取得計画実績表!$B$15:$E$745,4, FALSE)</f>
        <v>0</v>
      </c>
      <c r="BQ39" s="40">
        <f t="shared" si="22"/>
        <v>46788</v>
      </c>
      <c r="BR39" s="98" t="str">
        <f>VLOOKUP(BQ39, 休日取得計画実績表!$B$15:$E$745,2, FALSE)</f>
        <v>土</v>
      </c>
      <c r="BS39" s="98" t="str">
        <f>VLOOKUP(BQ39, 休日取得計画実績表!$B$15:$E$745,4, FALSE)</f>
        <v>現場閉所</v>
      </c>
      <c r="BT39" s="40">
        <f t="shared" si="23"/>
        <v>46817</v>
      </c>
      <c r="BU39" s="98" t="str">
        <f>VLOOKUP(BT39, 休日取得計画実績表!$B$15:$E$745,2, FALSE)</f>
        <v>日</v>
      </c>
      <c r="BV39" s="109" t="str">
        <f>VLOOKUP(BT39, 休日取得計画実績表!$B$15:$E$745,4, FALSE)</f>
        <v>現場閉所</v>
      </c>
    </row>
    <row r="40" spans="1:74">
      <c r="A40" s="49"/>
      <c r="B40" s="50"/>
      <c r="C40" s="40">
        <f t="shared" si="0"/>
        <v>46119</v>
      </c>
      <c r="D40" s="98" t="str">
        <f>VLOOKUP(C40, 休日取得計画実績表!$B$15:$E$745,2, FALSE)</f>
        <v>火</v>
      </c>
      <c r="E40" s="98" t="str">
        <f>VLOOKUP(C40, 休日取得計画実績表!$B$15:$E$745,4, FALSE)</f>
        <v>工場製作</v>
      </c>
      <c r="F40" s="40">
        <f t="shared" si="1"/>
        <v>46148</v>
      </c>
      <c r="G40" s="98" t="str">
        <f>VLOOKUP(F40, 休日取得計画実績表!$B$15:$E$745,2, FALSE)</f>
        <v>水</v>
      </c>
      <c r="H40" s="98">
        <f>VLOOKUP(F40, 休日取得計画実績表!$B$15:$E$745,4, FALSE)</f>
        <v>0</v>
      </c>
      <c r="I40" s="40">
        <f t="shared" si="2"/>
        <v>46179</v>
      </c>
      <c r="J40" s="98" t="str">
        <f>VLOOKUP(I40, 休日取得計画実績表!$B$15:$E$745,2, FALSE)</f>
        <v>土</v>
      </c>
      <c r="K40" s="98" t="str">
        <f>VLOOKUP(I40, 休日取得計画実績表!$B$15:$E$745,4, FALSE)</f>
        <v>現場閉所</v>
      </c>
      <c r="L40" s="40">
        <f t="shared" si="3"/>
        <v>46209</v>
      </c>
      <c r="M40" s="98" t="str">
        <f>VLOOKUP(L40, 休日取得計画実績表!$B$15:$E$745,2, FALSE)</f>
        <v>月</v>
      </c>
      <c r="N40" s="98">
        <f>VLOOKUP(L40, 休日取得計画実績表!$B$15:$E$745,4, FALSE)</f>
        <v>0</v>
      </c>
      <c r="O40" s="40">
        <f t="shared" si="4"/>
        <v>46240</v>
      </c>
      <c r="P40" s="98" t="str">
        <f>VLOOKUP(O40, 休日取得計画実績表!$B$15:$E$745,2, FALSE)</f>
        <v>木</v>
      </c>
      <c r="Q40" s="98">
        <f>VLOOKUP(O40, 休日取得計画実績表!$B$15:$E$745,4, FALSE)</f>
        <v>0</v>
      </c>
      <c r="R40" s="40">
        <f t="shared" si="5"/>
        <v>46271</v>
      </c>
      <c r="S40" s="98" t="str">
        <f>VLOOKUP(R40, 休日取得計画実績表!$B$15:$E$745,2, FALSE)</f>
        <v>日</v>
      </c>
      <c r="T40" s="98" t="str">
        <f>VLOOKUP(R40, 休日取得計画実績表!$B$15:$E$745,4, FALSE)</f>
        <v>現場閉所</v>
      </c>
      <c r="U40" s="40">
        <f t="shared" si="6"/>
        <v>46301</v>
      </c>
      <c r="V40" s="98" t="str">
        <f>VLOOKUP(U40, 休日取得計画実績表!$B$15:$E$745,2, FALSE)</f>
        <v>火</v>
      </c>
      <c r="W40" s="98">
        <f>VLOOKUP(U40, 休日取得計画実績表!$B$15:$E$745,4, FALSE)</f>
        <v>0</v>
      </c>
      <c r="X40" s="40">
        <f t="shared" si="7"/>
        <v>46332</v>
      </c>
      <c r="Y40" s="98" t="str">
        <f>VLOOKUP(X40, 休日取得計画実績表!$B$15:$E$745,2, FALSE)</f>
        <v>金</v>
      </c>
      <c r="Z40" s="98">
        <f>VLOOKUP(X40, 休日取得計画実績表!$B$15:$E$745,4, FALSE)</f>
        <v>0</v>
      </c>
      <c r="AA40" s="40">
        <f t="shared" si="8"/>
        <v>46362</v>
      </c>
      <c r="AB40" s="98" t="str">
        <f>VLOOKUP(AA40, 休日取得計画実績表!$B$15:$E$745,2, FALSE)</f>
        <v>日</v>
      </c>
      <c r="AC40" s="98" t="str">
        <f>VLOOKUP(AA40, 休日取得計画実績表!$B$15:$E$745,4, FALSE)</f>
        <v>現場閉所</v>
      </c>
      <c r="AD40" s="40">
        <f t="shared" si="9"/>
        <v>46393</v>
      </c>
      <c r="AE40" s="98" t="str">
        <f>VLOOKUP(AD40, 休日取得計画実績表!$B$15:$E$745,2, FALSE)</f>
        <v>水</v>
      </c>
      <c r="AF40" s="98">
        <f>VLOOKUP(AD40, 休日取得計画実績表!$B$15:$E$745,4, FALSE)</f>
        <v>0</v>
      </c>
      <c r="AG40" s="40">
        <f t="shared" si="10"/>
        <v>46424</v>
      </c>
      <c r="AH40" s="98" t="str">
        <f>VLOOKUP(AG40, 休日取得計画実績表!$B$15:$E$745,2, FALSE)</f>
        <v>土</v>
      </c>
      <c r="AI40" s="98" t="str">
        <f>VLOOKUP(AG40, 休日取得計画実績表!$B$15:$E$745,4, FALSE)</f>
        <v>現場閉所</v>
      </c>
      <c r="AJ40" s="40">
        <f t="shared" si="11"/>
        <v>46452</v>
      </c>
      <c r="AK40" s="98" t="str">
        <f>VLOOKUP(AJ40, 休日取得計画実績表!$B$15:$E$745,2, FALSE)</f>
        <v>土</v>
      </c>
      <c r="AL40" s="98" t="str">
        <f>VLOOKUP(AJ40, 休日取得計画実績表!$B$15:$E$745,4, FALSE)</f>
        <v>現場閉所</v>
      </c>
      <c r="AM40" s="40">
        <f t="shared" si="12"/>
        <v>46483</v>
      </c>
      <c r="AN40" s="98" t="str">
        <f>VLOOKUP(AM40, 休日取得計画実績表!$B$15:$E$745,2, FALSE)</f>
        <v>火</v>
      </c>
      <c r="AO40" s="98">
        <f>VLOOKUP(AM40, 休日取得計画実績表!$B$15:$E$745,4, FALSE)</f>
        <v>0</v>
      </c>
      <c r="AP40" s="40">
        <f t="shared" si="13"/>
        <v>46513</v>
      </c>
      <c r="AQ40" s="98" t="str">
        <f>VLOOKUP(AP40, 休日取得計画実績表!$B$15:$E$745,2, FALSE)</f>
        <v>木</v>
      </c>
      <c r="AR40" s="98">
        <f>VLOOKUP(AP40, 休日取得計画実績表!$B$15:$E$745,4, FALSE)</f>
        <v>0</v>
      </c>
      <c r="AS40" s="40">
        <f t="shared" si="14"/>
        <v>46544</v>
      </c>
      <c r="AT40" s="98" t="str">
        <f>VLOOKUP(AS40, 休日取得計画実績表!$B$15:$E$745,2, FALSE)</f>
        <v>日</v>
      </c>
      <c r="AU40" s="98" t="str">
        <f>VLOOKUP(AS40, 休日取得計画実績表!$B$15:$E$745,4, FALSE)</f>
        <v>現場閉所</v>
      </c>
      <c r="AV40" s="40">
        <f t="shared" si="15"/>
        <v>46574</v>
      </c>
      <c r="AW40" s="98" t="str">
        <f>VLOOKUP(AV40, 休日取得計画実績表!$B$15:$E$745,2, FALSE)</f>
        <v>火</v>
      </c>
      <c r="AX40" s="98">
        <f>VLOOKUP(AV40, 休日取得計画実績表!$B$15:$E$745,4, FALSE)</f>
        <v>0</v>
      </c>
      <c r="AY40" s="40">
        <f t="shared" si="16"/>
        <v>46605</v>
      </c>
      <c r="AZ40" s="98" t="str">
        <f>VLOOKUP(AY40, 休日取得計画実績表!$B$15:$E$745,2, FALSE)</f>
        <v>金</v>
      </c>
      <c r="BA40" s="98">
        <f>VLOOKUP(AY40, 休日取得計画実績表!$B$15:$E$745,4, FALSE)</f>
        <v>0</v>
      </c>
      <c r="BB40" s="40">
        <f t="shared" si="17"/>
        <v>46636</v>
      </c>
      <c r="BC40" s="98" t="str">
        <f>VLOOKUP(BB40, 休日取得計画実績表!$B$15:$E$745,2, FALSE)</f>
        <v>月</v>
      </c>
      <c r="BD40" s="98">
        <f>VLOOKUP(BB40, 休日取得計画実績表!$B$15:$E$745,4, FALSE)</f>
        <v>0</v>
      </c>
      <c r="BE40" s="40">
        <f t="shared" si="18"/>
        <v>46666</v>
      </c>
      <c r="BF40" s="98" t="str">
        <f>VLOOKUP(BE40, 休日取得計画実績表!$B$15:$E$745,2, FALSE)</f>
        <v>水</v>
      </c>
      <c r="BG40" s="98">
        <f>VLOOKUP(BE40, 休日取得計画実績表!$B$15:$E$745,4, FALSE)</f>
        <v>0</v>
      </c>
      <c r="BH40" s="40">
        <f t="shared" si="19"/>
        <v>46697</v>
      </c>
      <c r="BI40" s="98" t="str">
        <f>VLOOKUP(BH40, 休日取得計画実績表!$B$15:$E$745,2, FALSE)</f>
        <v>土</v>
      </c>
      <c r="BJ40" s="98" t="str">
        <f>VLOOKUP(BH40, 休日取得計画実績表!$B$15:$E$745,4, FALSE)</f>
        <v>現場閉所</v>
      </c>
      <c r="BK40" s="40">
        <f t="shared" si="20"/>
        <v>46727</v>
      </c>
      <c r="BL40" s="98" t="str">
        <f>VLOOKUP(BK40, 休日取得計画実績表!$B$15:$E$745,2, FALSE)</f>
        <v>月</v>
      </c>
      <c r="BM40" s="98">
        <f>VLOOKUP(BK40, 休日取得計画実績表!$B$15:$E$745,4, FALSE)</f>
        <v>0</v>
      </c>
      <c r="BN40" s="40">
        <f t="shared" si="21"/>
        <v>46758</v>
      </c>
      <c r="BO40" s="98" t="str">
        <f>VLOOKUP(BN40, 休日取得計画実績表!$B$15:$E$745,2, FALSE)</f>
        <v>木</v>
      </c>
      <c r="BP40" s="98">
        <f>VLOOKUP(BN40, 休日取得計画実績表!$B$15:$E$745,4, FALSE)</f>
        <v>0</v>
      </c>
      <c r="BQ40" s="40">
        <f t="shared" si="22"/>
        <v>46789</v>
      </c>
      <c r="BR40" s="98" t="str">
        <f>VLOOKUP(BQ40, 休日取得計画実績表!$B$15:$E$745,2, FALSE)</f>
        <v>日</v>
      </c>
      <c r="BS40" s="98" t="str">
        <f>VLOOKUP(BQ40, 休日取得計画実績表!$B$15:$E$745,4, FALSE)</f>
        <v>現場閉所</v>
      </c>
      <c r="BT40" s="40">
        <f t="shared" si="23"/>
        <v>46818</v>
      </c>
      <c r="BU40" s="98" t="str">
        <f>VLOOKUP(BT40, 休日取得計画実績表!$B$15:$E$745,2, FALSE)</f>
        <v>月</v>
      </c>
      <c r="BV40" s="109">
        <f>VLOOKUP(BT40, 休日取得計画実績表!$B$15:$E$745,4, FALSE)</f>
        <v>0</v>
      </c>
    </row>
    <row r="41" spans="1:74">
      <c r="A41" s="49"/>
      <c r="B41" s="50"/>
      <c r="C41" s="40">
        <f t="shared" si="0"/>
        <v>46120</v>
      </c>
      <c r="D41" s="98" t="str">
        <f>VLOOKUP(C41, 休日取得計画実績表!$B$15:$E$745,2, FALSE)</f>
        <v>水</v>
      </c>
      <c r="E41" s="98" t="str">
        <f>VLOOKUP(C41, 休日取得計画実績表!$B$15:$E$745,4, FALSE)</f>
        <v>工場製作</v>
      </c>
      <c r="F41" s="40">
        <f t="shared" si="1"/>
        <v>46149</v>
      </c>
      <c r="G41" s="98" t="str">
        <f>VLOOKUP(F41, 休日取得計画実績表!$B$15:$E$745,2, FALSE)</f>
        <v>木</v>
      </c>
      <c r="H41" s="98">
        <f>VLOOKUP(F41, 休日取得計画実績表!$B$15:$E$745,4, FALSE)</f>
        <v>0</v>
      </c>
      <c r="I41" s="40">
        <f t="shared" si="2"/>
        <v>46180</v>
      </c>
      <c r="J41" s="98" t="str">
        <f>VLOOKUP(I41, 休日取得計画実績表!$B$15:$E$745,2, FALSE)</f>
        <v>日</v>
      </c>
      <c r="K41" s="98" t="str">
        <f>VLOOKUP(I41, 休日取得計画実績表!$B$15:$E$745,4, FALSE)</f>
        <v>現場閉所</v>
      </c>
      <c r="L41" s="40">
        <f t="shared" si="3"/>
        <v>46210</v>
      </c>
      <c r="M41" s="98" t="str">
        <f>VLOOKUP(L41, 休日取得計画実績表!$B$15:$E$745,2, FALSE)</f>
        <v>火</v>
      </c>
      <c r="N41" s="98">
        <f>VLOOKUP(L41, 休日取得計画実績表!$B$15:$E$745,4, FALSE)</f>
        <v>0</v>
      </c>
      <c r="O41" s="40">
        <f t="shared" si="4"/>
        <v>46241</v>
      </c>
      <c r="P41" s="98" t="str">
        <f>VLOOKUP(O41, 休日取得計画実績表!$B$15:$E$745,2, FALSE)</f>
        <v>金</v>
      </c>
      <c r="Q41" s="98">
        <f>VLOOKUP(O41, 休日取得計画実績表!$B$15:$E$745,4, FALSE)</f>
        <v>0</v>
      </c>
      <c r="R41" s="40">
        <f t="shared" si="5"/>
        <v>46272</v>
      </c>
      <c r="S41" s="98" t="str">
        <f>VLOOKUP(R41, 休日取得計画実績表!$B$15:$E$745,2, FALSE)</f>
        <v>月</v>
      </c>
      <c r="T41" s="98">
        <f>VLOOKUP(R41, 休日取得計画実績表!$B$15:$E$745,4, FALSE)</f>
        <v>0</v>
      </c>
      <c r="U41" s="40">
        <f t="shared" si="6"/>
        <v>46302</v>
      </c>
      <c r="V41" s="98" t="str">
        <f>VLOOKUP(U41, 休日取得計画実績表!$B$15:$E$745,2, FALSE)</f>
        <v>水</v>
      </c>
      <c r="W41" s="98">
        <f>VLOOKUP(U41, 休日取得計画実績表!$B$15:$E$745,4, FALSE)</f>
        <v>0</v>
      </c>
      <c r="X41" s="40">
        <f t="shared" si="7"/>
        <v>46333</v>
      </c>
      <c r="Y41" s="98" t="str">
        <f>VLOOKUP(X41, 休日取得計画実績表!$B$15:$E$745,2, FALSE)</f>
        <v>土</v>
      </c>
      <c r="Z41" s="98" t="str">
        <f>VLOOKUP(X41, 休日取得計画実績表!$B$15:$E$745,4, FALSE)</f>
        <v>現場閉所</v>
      </c>
      <c r="AA41" s="40">
        <f t="shared" si="8"/>
        <v>46363</v>
      </c>
      <c r="AB41" s="98" t="str">
        <f>VLOOKUP(AA41, 休日取得計画実績表!$B$15:$E$745,2, FALSE)</f>
        <v>月</v>
      </c>
      <c r="AC41" s="98">
        <f>VLOOKUP(AA41, 休日取得計画実績表!$B$15:$E$745,4, FALSE)</f>
        <v>0</v>
      </c>
      <c r="AD41" s="40">
        <f t="shared" si="9"/>
        <v>46394</v>
      </c>
      <c r="AE41" s="98" t="str">
        <f>VLOOKUP(AD41, 休日取得計画実績表!$B$15:$E$745,2, FALSE)</f>
        <v>木</v>
      </c>
      <c r="AF41" s="98">
        <f>VLOOKUP(AD41, 休日取得計画実績表!$B$15:$E$745,4, FALSE)</f>
        <v>0</v>
      </c>
      <c r="AG41" s="40">
        <f t="shared" si="10"/>
        <v>46425</v>
      </c>
      <c r="AH41" s="98" t="str">
        <f>VLOOKUP(AG41, 休日取得計画実績表!$B$15:$E$745,2, FALSE)</f>
        <v>日</v>
      </c>
      <c r="AI41" s="98" t="str">
        <f>VLOOKUP(AG41, 休日取得計画実績表!$B$15:$E$745,4, FALSE)</f>
        <v>現場閉所</v>
      </c>
      <c r="AJ41" s="40">
        <f t="shared" si="11"/>
        <v>46453</v>
      </c>
      <c r="AK41" s="98" t="str">
        <f>VLOOKUP(AJ41, 休日取得計画実績表!$B$15:$E$745,2, FALSE)</f>
        <v>日</v>
      </c>
      <c r="AL41" s="98" t="str">
        <f>VLOOKUP(AJ41, 休日取得計画実績表!$B$15:$E$745,4, FALSE)</f>
        <v>現場閉所</v>
      </c>
      <c r="AM41" s="40">
        <f t="shared" si="12"/>
        <v>46484</v>
      </c>
      <c r="AN41" s="98" t="str">
        <f>VLOOKUP(AM41, 休日取得計画実績表!$B$15:$E$745,2, FALSE)</f>
        <v>水</v>
      </c>
      <c r="AO41" s="98">
        <f>VLOOKUP(AM41, 休日取得計画実績表!$B$15:$E$745,4, FALSE)</f>
        <v>0</v>
      </c>
      <c r="AP41" s="40">
        <f t="shared" si="13"/>
        <v>46514</v>
      </c>
      <c r="AQ41" s="98" t="str">
        <f>VLOOKUP(AP41, 休日取得計画実績表!$B$15:$E$745,2, FALSE)</f>
        <v>金</v>
      </c>
      <c r="AR41" s="98">
        <f>VLOOKUP(AP41, 休日取得計画実績表!$B$15:$E$745,4, FALSE)</f>
        <v>0</v>
      </c>
      <c r="AS41" s="40">
        <f t="shared" si="14"/>
        <v>46545</v>
      </c>
      <c r="AT41" s="98" t="str">
        <f>VLOOKUP(AS41, 休日取得計画実績表!$B$15:$E$745,2, FALSE)</f>
        <v>月</v>
      </c>
      <c r="AU41" s="98">
        <f>VLOOKUP(AS41, 休日取得計画実績表!$B$15:$E$745,4, FALSE)</f>
        <v>0</v>
      </c>
      <c r="AV41" s="40">
        <f t="shared" si="15"/>
        <v>46575</v>
      </c>
      <c r="AW41" s="98" t="str">
        <f>VLOOKUP(AV41, 休日取得計画実績表!$B$15:$E$745,2, FALSE)</f>
        <v>水</v>
      </c>
      <c r="AX41" s="98">
        <f>VLOOKUP(AV41, 休日取得計画実績表!$B$15:$E$745,4, FALSE)</f>
        <v>0</v>
      </c>
      <c r="AY41" s="40">
        <f t="shared" si="16"/>
        <v>46606</v>
      </c>
      <c r="AZ41" s="98" t="str">
        <f>VLOOKUP(AY41, 休日取得計画実績表!$B$15:$E$745,2, FALSE)</f>
        <v>土</v>
      </c>
      <c r="BA41" s="98" t="str">
        <f>VLOOKUP(AY41, 休日取得計画実績表!$B$15:$E$745,4, FALSE)</f>
        <v>現場閉所</v>
      </c>
      <c r="BB41" s="40">
        <f t="shared" si="17"/>
        <v>46637</v>
      </c>
      <c r="BC41" s="98" t="str">
        <f>VLOOKUP(BB41, 休日取得計画実績表!$B$15:$E$745,2, FALSE)</f>
        <v>火</v>
      </c>
      <c r="BD41" s="98">
        <f>VLOOKUP(BB41, 休日取得計画実績表!$B$15:$E$745,4, FALSE)</f>
        <v>0</v>
      </c>
      <c r="BE41" s="40">
        <f t="shared" si="18"/>
        <v>46667</v>
      </c>
      <c r="BF41" s="98" t="str">
        <f>VLOOKUP(BE41, 休日取得計画実績表!$B$15:$E$745,2, FALSE)</f>
        <v>木</v>
      </c>
      <c r="BG41" s="98">
        <f>VLOOKUP(BE41, 休日取得計画実績表!$B$15:$E$745,4, FALSE)</f>
        <v>0</v>
      </c>
      <c r="BH41" s="40">
        <f t="shared" si="19"/>
        <v>46698</v>
      </c>
      <c r="BI41" s="98" t="str">
        <f>VLOOKUP(BH41, 休日取得計画実績表!$B$15:$E$745,2, FALSE)</f>
        <v>日</v>
      </c>
      <c r="BJ41" s="98" t="str">
        <f>VLOOKUP(BH41, 休日取得計画実績表!$B$15:$E$745,4, FALSE)</f>
        <v>現場閉所</v>
      </c>
      <c r="BK41" s="40">
        <f t="shared" si="20"/>
        <v>46728</v>
      </c>
      <c r="BL41" s="98" t="str">
        <f>VLOOKUP(BK41, 休日取得計画実績表!$B$15:$E$745,2, FALSE)</f>
        <v>火</v>
      </c>
      <c r="BM41" s="98">
        <f>VLOOKUP(BK41, 休日取得計画実績表!$B$15:$E$745,4, FALSE)</f>
        <v>0</v>
      </c>
      <c r="BN41" s="40">
        <f t="shared" si="21"/>
        <v>46759</v>
      </c>
      <c r="BO41" s="98" t="str">
        <f>VLOOKUP(BN41, 休日取得計画実績表!$B$15:$E$745,2, FALSE)</f>
        <v>金</v>
      </c>
      <c r="BP41" s="98">
        <f>VLOOKUP(BN41, 休日取得計画実績表!$B$15:$E$745,4, FALSE)</f>
        <v>0</v>
      </c>
      <c r="BQ41" s="40">
        <f t="shared" si="22"/>
        <v>46790</v>
      </c>
      <c r="BR41" s="98" t="str">
        <f>VLOOKUP(BQ41, 休日取得計画実績表!$B$15:$E$745,2, FALSE)</f>
        <v>月</v>
      </c>
      <c r="BS41" s="98">
        <f>VLOOKUP(BQ41, 休日取得計画実績表!$B$15:$E$745,4, FALSE)</f>
        <v>0</v>
      </c>
      <c r="BT41" s="40">
        <f t="shared" si="23"/>
        <v>46819</v>
      </c>
      <c r="BU41" s="98" t="str">
        <f>VLOOKUP(BT41, 休日取得計画実績表!$B$15:$E$745,2, FALSE)</f>
        <v>火</v>
      </c>
      <c r="BV41" s="109">
        <f>VLOOKUP(BT41, 休日取得計画実績表!$B$15:$E$745,4, FALSE)</f>
        <v>0</v>
      </c>
    </row>
    <row r="42" spans="1:74">
      <c r="A42" s="49"/>
      <c r="B42" s="50"/>
      <c r="C42" s="40">
        <f t="shared" si="0"/>
        <v>46121</v>
      </c>
      <c r="D42" s="98" t="str">
        <f>VLOOKUP(C42, 休日取得計画実績表!$B$15:$E$745,2, FALSE)</f>
        <v>木</v>
      </c>
      <c r="E42" s="98" t="str">
        <f>VLOOKUP(C42, 休日取得計画実績表!$B$15:$E$745,4, FALSE)</f>
        <v>工場製作</v>
      </c>
      <c r="F42" s="40">
        <f t="shared" si="1"/>
        <v>46150</v>
      </c>
      <c r="G42" s="98" t="str">
        <f>VLOOKUP(F42, 休日取得計画実績表!$B$15:$E$745,2, FALSE)</f>
        <v>金</v>
      </c>
      <c r="H42" s="98">
        <f>VLOOKUP(F42, 休日取得計画実績表!$B$15:$E$745,4, FALSE)</f>
        <v>0</v>
      </c>
      <c r="I42" s="40">
        <f t="shared" si="2"/>
        <v>46181</v>
      </c>
      <c r="J42" s="98" t="str">
        <f>VLOOKUP(I42, 休日取得計画実績表!$B$15:$E$745,2, FALSE)</f>
        <v>月</v>
      </c>
      <c r="K42" s="98">
        <f>VLOOKUP(I42, 休日取得計画実績表!$B$15:$E$745,4, FALSE)</f>
        <v>0</v>
      </c>
      <c r="L42" s="40">
        <f t="shared" si="3"/>
        <v>46211</v>
      </c>
      <c r="M42" s="98" t="str">
        <f>VLOOKUP(L42, 休日取得計画実績表!$B$15:$E$745,2, FALSE)</f>
        <v>水</v>
      </c>
      <c r="N42" s="98">
        <f>VLOOKUP(L42, 休日取得計画実績表!$B$15:$E$745,4, FALSE)</f>
        <v>0</v>
      </c>
      <c r="O42" s="40">
        <f t="shared" si="4"/>
        <v>46242</v>
      </c>
      <c r="P42" s="98" t="str">
        <f>VLOOKUP(O42, 休日取得計画実績表!$B$15:$E$745,2, FALSE)</f>
        <v>土</v>
      </c>
      <c r="Q42" s="98" t="str">
        <f>VLOOKUP(O42, 休日取得計画実績表!$B$15:$E$745,4, FALSE)</f>
        <v>現場閉所</v>
      </c>
      <c r="R42" s="40">
        <f t="shared" si="5"/>
        <v>46273</v>
      </c>
      <c r="S42" s="98" t="str">
        <f>VLOOKUP(R42, 休日取得計画実績表!$B$15:$E$745,2, FALSE)</f>
        <v>火</v>
      </c>
      <c r="T42" s="98">
        <f>VLOOKUP(R42, 休日取得計画実績表!$B$15:$E$745,4, FALSE)</f>
        <v>0</v>
      </c>
      <c r="U42" s="40">
        <f t="shared" si="6"/>
        <v>46303</v>
      </c>
      <c r="V42" s="98" t="str">
        <f>VLOOKUP(U42, 休日取得計画実績表!$B$15:$E$745,2, FALSE)</f>
        <v>木</v>
      </c>
      <c r="W42" s="98">
        <f>VLOOKUP(U42, 休日取得計画実績表!$B$15:$E$745,4, FALSE)</f>
        <v>0</v>
      </c>
      <c r="X42" s="40">
        <f t="shared" si="7"/>
        <v>46334</v>
      </c>
      <c r="Y42" s="98" t="str">
        <f>VLOOKUP(X42, 休日取得計画実績表!$B$15:$E$745,2, FALSE)</f>
        <v>日</v>
      </c>
      <c r="Z42" s="98" t="str">
        <f>VLOOKUP(X42, 休日取得計画実績表!$B$15:$E$745,4, FALSE)</f>
        <v>現場閉所</v>
      </c>
      <c r="AA42" s="40">
        <f t="shared" si="8"/>
        <v>46364</v>
      </c>
      <c r="AB42" s="98" t="str">
        <f>VLOOKUP(AA42, 休日取得計画実績表!$B$15:$E$745,2, FALSE)</f>
        <v>火</v>
      </c>
      <c r="AC42" s="98">
        <f>VLOOKUP(AA42, 休日取得計画実績表!$B$15:$E$745,4, FALSE)</f>
        <v>0</v>
      </c>
      <c r="AD42" s="40">
        <f t="shared" si="9"/>
        <v>46395</v>
      </c>
      <c r="AE42" s="98" t="str">
        <f>VLOOKUP(AD42, 休日取得計画実績表!$B$15:$E$745,2, FALSE)</f>
        <v>金</v>
      </c>
      <c r="AF42" s="98">
        <f>VLOOKUP(AD42, 休日取得計画実績表!$B$15:$E$745,4, FALSE)</f>
        <v>0</v>
      </c>
      <c r="AG42" s="40">
        <f t="shared" si="10"/>
        <v>46426</v>
      </c>
      <c r="AH42" s="98" t="str">
        <f>VLOOKUP(AG42, 休日取得計画実績表!$B$15:$E$745,2, FALSE)</f>
        <v>月</v>
      </c>
      <c r="AI42" s="98">
        <f>VLOOKUP(AG42, 休日取得計画実績表!$B$15:$E$745,4, FALSE)</f>
        <v>0</v>
      </c>
      <c r="AJ42" s="40">
        <f t="shared" si="11"/>
        <v>46454</v>
      </c>
      <c r="AK42" s="98" t="str">
        <f>VLOOKUP(AJ42, 休日取得計画実績表!$B$15:$E$745,2, FALSE)</f>
        <v>月</v>
      </c>
      <c r="AL42" s="98">
        <f>VLOOKUP(AJ42, 休日取得計画実績表!$B$15:$E$745,4, FALSE)</f>
        <v>0</v>
      </c>
      <c r="AM42" s="40">
        <f t="shared" si="12"/>
        <v>46485</v>
      </c>
      <c r="AN42" s="98" t="str">
        <f>VLOOKUP(AM42, 休日取得計画実績表!$B$15:$E$745,2, FALSE)</f>
        <v>木</v>
      </c>
      <c r="AO42" s="98">
        <f>VLOOKUP(AM42, 休日取得計画実績表!$B$15:$E$745,4, FALSE)</f>
        <v>0</v>
      </c>
      <c r="AP42" s="40">
        <f t="shared" si="13"/>
        <v>46515</v>
      </c>
      <c r="AQ42" s="98" t="str">
        <f>VLOOKUP(AP42, 休日取得計画実績表!$B$15:$E$745,2, FALSE)</f>
        <v>土</v>
      </c>
      <c r="AR42" s="98" t="str">
        <f>VLOOKUP(AP42, 休日取得計画実績表!$B$15:$E$745,4, FALSE)</f>
        <v>現場閉所</v>
      </c>
      <c r="AS42" s="40">
        <f t="shared" si="14"/>
        <v>46546</v>
      </c>
      <c r="AT42" s="98" t="str">
        <f>VLOOKUP(AS42, 休日取得計画実績表!$B$15:$E$745,2, FALSE)</f>
        <v>火</v>
      </c>
      <c r="AU42" s="98">
        <f>VLOOKUP(AS42, 休日取得計画実績表!$B$15:$E$745,4, FALSE)</f>
        <v>0</v>
      </c>
      <c r="AV42" s="40">
        <f t="shared" si="15"/>
        <v>46576</v>
      </c>
      <c r="AW42" s="98" t="str">
        <f>VLOOKUP(AV42, 休日取得計画実績表!$B$15:$E$745,2, FALSE)</f>
        <v>木</v>
      </c>
      <c r="AX42" s="98">
        <f>VLOOKUP(AV42, 休日取得計画実績表!$B$15:$E$745,4, FALSE)</f>
        <v>0</v>
      </c>
      <c r="AY42" s="40">
        <f t="shared" si="16"/>
        <v>46607</v>
      </c>
      <c r="AZ42" s="98" t="str">
        <f>VLOOKUP(AY42, 休日取得計画実績表!$B$15:$E$745,2, FALSE)</f>
        <v>日</v>
      </c>
      <c r="BA42" s="98" t="str">
        <f>VLOOKUP(AY42, 休日取得計画実績表!$B$15:$E$745,4, FALSE)</f>
        <v>現場閉所</v>
      </c>
      <c r="BB42" s="40">
        <f t="shared" si="17"/>
        <v>46638</v>
      </c>
      <c r="BC42" s="98" t="str">
        <f>VLOOKUP(BB42, 休日取得計画実績表!$B$15:$E$745,2, FALSE)</f>
        <v>水</v>
      </c>
      <c r="BD42" s="98">
        <f>VLOOKUP(BB42, 休日取得計画実績表!$B$15:$E$745,4, FALSE)</f>
        <v>0</v>
      </c>
      <c r="BE42" s="40">
        <f t="shared" si="18"/>
        <v>46668</v>
      </c>
      <c r="BF42" s="98" t="str">
        <f>VLOOKUP(BE42, 休日取得計画実績表!$B$15:$E$745,2, FALSE)</f>
        <v>金</v>
      </c>
      <c r="BG42" s="98">
        <f>VLOOKUP(BE42, 休日取得計画実績表!$B$15:$E$745,4, FALSE)</f>
        <v>0</v>
      </c>
      <c r="BH42" s="40">
        <f t="shared" si="19"/>
        <v>46699</v>
      </c>
      <c r="BI42" s="98" t="str">
        <f>VLOOKUP(BH42, 休日取得計画実績表!$B$15:$E$745,2, FALSE)</f>
        <v>月</v>
      </c>
      <c r="BJ42" s="98">
        <f>VLOOKUP(BH42, 休日取得計画実績表!$B$15:$E$745,4, FALSE)</f>
        <v>0</v>
      </c>
      <c r="BK42" s="40">
        <f t="shared" si="20"/>
        <v>46729</v>
      </c>
      <c r="BL42" s="98" t="str">
        <f>VLOOKUP(BK42, 休日取得計画実績表!$B$15:$E$745,2, FALSE)</f>
        <v>水</v>
      </c>
      <c r="BM42" s="98">
        <f>VLOOKUP(BK42, 休日取得計画実績表!$B$15:$E$745,4, FALSE)</f>
        <v>0</v>
      </c>
      <c r="BN42" s="40">
        <f t="shared" si="21"/>
        <v>46760</v>
      </c>
      <c r="BO42" s="98" t="str">
        <f>VLOOKUP(BN42, 休日取得計画実績表!$B$15:$E$745,2, FALSE)</f>
        <v>土</v>
      </c>
      <c r="BP42" s="98" t="str">
        <f>VLOOKUP(BN42, 休日取得計画実績表!$B$15:$E$745,4, FALSE)</f>
        <v>現場閉所</v>
      </c>
      <c r="BQ42" s="40">
        <f t="shared" si="22"/>
        <v>46791</v>
      </c>
      <c r="BR42" s="98" t="str">
        <f>VLOOKUP(BQ42, 休日取得計画実績表!$B$15:$E$745,2, FALSE)</f>
        <v>火</v>
      </c>
      <c r="BS42" s="98">
        <f>VLOOKUP(BQ42, 休日取得計画実績表!$B$15:$E$745,4, FALSE)</f>
        <v>0</v>
      </c>
      <c r="BT42" s="40">
        <f t="shared" si="23"/>
        <v>46820</v>
      </c>
      <c r="BU42" s="98" t="str">
        <f>VLOOKUP(BT42, 休日取得計画実績表!$B$15:$E$745,2, FALSE)</f>
        <v>水</v>
      </c>
      <c r="BV42" s="109">
        <f>VLOOKUP(BT42, 休日取得計画実績表!$B$15:$E$745,4, FALSE)</f>
        <v>0</v>
      </c>
    </row>
    <row r="43" spans="1:74">
      <c r="A43" s="49"/>
      <c r="B43" s="50"/>
      <c r="C43" s="40">
        <f t="shared" si="0"/>
        <v>46122</v>
      </c>
      <c r="D43" s="98" t="str">
        <f>VLOOKUP(C43, 休日取得計画実績表!$B$15:$E$745,2, FALSE)</f>
        <v>金</v>
      </c>
      <c r="E43" s="98" t="str">
        <f>VLOOKUP(C43, 休日取得計画実績表!$B$15:$E$745,4, FALSE)</f>
        <v>工場製作</v>
      </c>
      <c r="F43" s="40">
        <f t="shared" si="1"/>
        <v>46151</v>
      </c>
      <c r="G43" s="98" t="str">
        <f>VLOOKUP(F43, 休日取得計画実績表!$B$15:$E$745,2, FALSE)</f>
        <v>土</v>
      </c>
      <c r="H43" s="98" t="str">
        <f>VLOOKUP(F43, 休日取得計画実績表!$B$15:$E$745,4, FALSE)</f>
        <v>現場閉所</v>
      </c>
      <c r="I43" s="40">
        <f t="shared" si="2"/>
        <v>46182</v>
      </c>
      <c r="J43" s="98" t="str">
        <f>VLOOKUP(I43, 休日取得計画実績表!$B$15:$E$745,2, FALSE)</f>
        <v>火</v>
      </c>
      <c r="K43" s="98">
        <f>VLOOKUP(I43, 休日取得計画実績表!$B$15:$E$745,4, FALSE)</f>
        <v>0</v>
      </c>
      <c r="L43" s="40">
        <f t="shared" si="3"/>
        <v>46212</v>
      </c>
      <c r="M43" s="98" t="str">
        <f>VLOOKUP(L43, 休日取得計画実績表!$B$15:$E$745,2, FALSE)</f>
        <v>木</v>
      </c>
      <c r="N43" s="98">
        <f>VLOOKUP(L43, 休日取得計画実績表!$B$15:$E$745,4, FALSE)</f>
        <v>0</v>
      </c>
      <c r="O43" s="40">
        <f t="shared" si="4"/>
        <v>46243</v>
      </c>
      <c r="P43" s="98" t="str">
        <f>VLOOKUP(O43, 休日取得計画実績表!$B$15:$E$745,2, FALSE)</f>
        <v>日</v>
      </c>
      <c r="Q43" s="98" t="str">
        <f>VLOOKUP(O43, 休日取得計画実績表!$B$15:$E$745,4, FALSE)</f>
        <v>現場閉所</v>
      </c>
      <c r="R43" s="40">
        <f t="shared" si="5"/>
        <v>46274</v>
      </c>
      <c r="S43" s="98" t="str">
        <f>VLOOKUP(R43, 休日取得計画実績表!$B$15:$E$745,2, FALSE)</f>
        <v>水</v>
      </c>
      <c r="T43" s="98">
        <f>VLOOKUP(R43, 休日取得計画実績表!$B$15:$E$745,4, FALSE)</f>
        <v>0</v>
      </c>
      <c r="U43" s="40">
        <f t="shared" si="6"/>
        <v>46304</v>
      </c>
      <c r="V43" s="98" t="str">
        <f>VLOOKUP(U43, 休日取得計画実績表!$B$15:$E$745,2, FALSE)</f>
        <v>金</v>
      </c>
      <c r="W43" s="98">
        <f>VLOOKUP(U43, 休日取得計画実績表!$B$15:$E$745,4, FALSE)</f>
        <v>0</v>
      </c>
      <c r="X43" s="40">
        <f t="shared" si="7"/>
        <v>46335</v>
      </c>
      <c r="Y43" s="98" t="str">
        <f>VLOOKUP(X43, 休日取得計画実績表!$B$15:$E$745,2, FALSE)</f>
        <v>月</v>
      </c>
      <c r="Z43" s="98">
        <f>VLOOKUP(X43, 休日取得計画実績表!$B$15:$E$745,4, FALSE)</f>
        <v>0</v>
      </c>
      <c r="AA43" s="40">
        <f t="shared" si="8"/>
        <v>46365</v>
      </c>
      <c r="AB43" s="98" t="str">
        <f>VLOOKUP(AA43, 休日取得計画実績表!$B$15:$E$745,2, FALSE)</f>
        <v>水</v>
      </c>
      <c r="AC43" s="98">
        <f>VLOOKUP(AA43, 休日取得計画実績表!$B$15:$E$745,4, FALSE)</f>
        <v>0</v>
      </c>
      <c r="AD43" s="40">
        <f t="shared" si="9"/>
        <v>46396</v>
      </c>
      <c r="AE43" s="98" t="str">
        <f>VLOOKUP(AD43, 休日取得計画実績表!$B$15:$E$745,2, FALSE)</f>
        <v>土</v>
      </c>
      <c r="AF43" s="98" t="str">
        <f>VLOOKUP(AD43, 休日取得計画実績表!$B$15:$E$745,4, FALSE)</f>
        <v>現場閉所</v>
      </c>
      <c r="AG43" s="40">
        <f t="shared" si="10"/>
        <v>46427</v>
      </c>
      <c r="AH43" s="98" t="str">
        <f>VLOOKUP(AG43, 休日取得計画実績表!$B$15:$E$745,2, FALSE)</f>
        <v>火</v>
      </c>
      <c r="AI43" s="98">
        <f>VLOOKUP(AG43, 休日取得計画実績表!$B$15:$E$745,4, FALSE)</f>
        <v>0</v>
      </c>
      <c r="AJ43" s="40">
        <f t="shared" si="11"/>
        <v>46455</v>
      </c>
      <c r="AK43" s="98" t="str">
        <f>VLOOKUP(AJ43, 休日取得計画実績表!$B$15:$E$745,2, FALSE)</f>
        <v>火</v>
      </c>
      <c r="AL43" s="98">
        <f>VLOOKUP(AJ43, 休日取得計画実績表!$B$15:$E$745,4, FALSE)</f>
        <v>0</v>
      </c>
      <c r="AM43" s="40">
        <f t="shared" si="12"/>
        <v>46486</v>
      </c>
      <c r="AN43" s="98" t="str">
        <f>VLOOKUP(AM43, 休日取得計画実績表!$B$15:$E$745,2, FALSE)</f>
        <v>金</v>
      </c>
      <c r="AO43" s="98">
        <f>VLOOKUP(AM43, 休日取得計画実績表!$B$15:$E$745,4, FALSE)</f>
        <v>0</v>
      </c>
      <c r="AP43" s="40">
        <f t="shared" si="13"/>
        <v>46516</v>
      </c>
      <c r="AQ43" s="98" t="str">
        <f>VLOOKUP(AP43, 休日取得計画実績表!$B$15:$E$745,2, FALSE)</f>
        <v>日</v>
      </c>
      <c r="AR43" s="98" t="str">
        <f>VLOOKUP(AP43, 休日取得計画実績表!$B$15:$E$745,4, FALSE)</f>
        <v>現場閉所</v>
      </c>
      <c r="AS43" s="40">
        <f t="shared" si="14"/>
        <v>46547</v>
      </c>
      <c r="AT43" s="98" t="str">
        <f>VLOOKUP(AS43, 休日取得計画実績表!$B$15:$E$745,2, FALSE)</f>
        <v>水</v>
      </c>
      <c r="AU43" s="98">
        <f>VLOOKUP(AS43, 休日取得計画実績表!$B$15:$E$745,4, FALSE)</f>
        <v>0</v>
      </c>
      <c r="AV43" s="40">
        <f t="shared" si="15"/>
        <v>46577</v>
      </c>
      <c r="AW43" s="98" t="str">
        <f>VLOOKUP(AV43, 休日取得計画実績表!$B$15:$E$745,2, FALSE)</f>
        <v>金</v>
      </c>
      <c r="AX43" s="98">
        <f>VLOOKUP(AV43, 休日取得計画実績表!$B$15:$E$745,4, FALSE)</f>
        <v>0</v>
      </c>
      <c r="AY43" s="40">
        <f t="shared" si="16"/>
        <v>46608</v>
      </c>
      <c r="AZ43" s="98" t="str">
        <f>VLOOKUP(AY43, 休日取得計画実績表!$B$15:$E$745,2, FALSE)</f>
        <v>月</v>
      </c>
      <c r="BA43" s="98">
        <f>VLOOKUP(AY43, 休日取得計画実績表!$B$15:$E$745,4, FALSE)</f>
        <v>0</v>
      </c>
      <c r="BB43" s="40">
        <f t="shared" si="17"/>
        <v>46639</v>
      </c>
      <c r="BC43" s="98" t="str">
        <f>VLOOKUP(BB43, 休日取得計画実績表!$B$15:$E$745,2, FALSE)</f>
        <v>木</v>
      </c>
      <c r="BD43" s="98">
        <f>VLOOKUP(BB43, 休日取得計画実績表!$B$15:$E$745,4, FALSE)</f>
        <v>0</v>
      </c>
      <c r="BE43" s="40">
        <f t="shared" si="18"/>
        <v>46669</v>
      </c>
      <c r="BF43" s="98" t="str">
        <f>VLOOKUP(BE43, 休日取得計画実績表!$B$15:$E$745,2, FALSE)</f>
        <v>土</v>
      </c>
      <c r="BG43" s="98" t="str">
        <f>VLOOKUP(BE43, 休日取得計画実績表!$B$15:$E$745,4, FALSE)</f>
        <v>現場閉所</v>
      </c>
      <c r="BH43" s="40">
        <f t="shared" si="19"/>
        <v>46700</v>
      </c>
      <c r="BI43" s="98" t="str">
        <f>VLOOKUP(BH43, 休日取得計画実績表!$B$15:$E$745,2, FALSE)</f>
        <v>火</v>
      </c>
      <c r="BJ43" s="98">
        <f>VLOOKUP(BH43, 休日取得計画実績表!$B$15:$E$745,4, FALSE)</f>
        <v>0</v>
      </c>
      <c r="BK43" s="40">
        <f t="shared" si="20"/>
        <v>46730</v>
      </c>
      <c r="BL43" s="98" t="str">
        <f>VLOOKUP(BK43, 休日取得計画実績表!$B$15:$E$745,2, FALSE)</f>
        <v>木</v>
      </c>
      <c r="BM43" s="98">
        <f>VLOOKUP(BK43, 休日取得計画実績表!$B$15:$E$745,4, FALSE)</f>
        <v>0</v>
      </c>
      <c r="BN43" s="40">
        <f t="shared" si="21"/>
        <v>46761</v>
      </c>
      <c r="BO43" s="98" t="str">
        <f>VLOOKUP(BN43, 休日取得計画実績表!$B$15:$E$745,2, FALSE)</f>
        <v>日</v>
      </c>
      <c r="BP43" s="98" t="str">
        <f>VLOOKUP(BN43, 休日取得計画実績表!$B$15:$E$745,4, FALSE)</f>
        <v>現場閉所</v>
      </c>
      <c r="BQ43" s="40">
        <f t="shared" si="22"/>
        <v>46792</v>
      </c>
      <c r="BR43" s="98" t="str">
        <f>VLOOKUP(BQ43, 休日取得計画実績表!$B$15:$E$745,2, FALSE)</f>
        <v>水</v>
      </c>
      <c r="BS43" s="98">
        <f>VLOOKUP(BQ43, 休日取得計画実績表!$B$15:$E$745,4, FALSE)</f>
        <v>0</v>
      </c>
      <c r="BT43" s="40">
        <f t="shared" si="23"/>
        <v>46821</v>
      </c>
      <c r="BU43" s="98" t="str">
        <f>VLOOKUP(BT43, 休日取得計画実績表!$B$15:$E$745,2, FALSE)</f>
        <v>木</v>
      </c>
      <c r="BV43" s="109">
        <f>VLOOKUP(BT43, 休日取得計画実績表!$B$15:$E$745,4, FALSE)</f>
        <v>0</v>
      </c>
    </row>
    <row r="44" spans="1:74">
      <c r="A44" s="49"/>
      <c r="B44" s="50"/>
      <c r="C44" s="40">
        <f t="shared" si="0"/>
        <v>46123</v>
      </c>
      <c r="D44" s="98" t="str">
        <f>VLOOKUP(C44, 休日取得計画実績表!$B$15:$E$745,2, FALSE)</f>
        <v>土</v>
      </c>
      <c r="E44" s="98" t="str">
        <f>VLOOKUP(C44, 休日取得計画実績表!$B$15:$E$745,4, FALSE)</f>
        <v>工場製作</v>
      </c>
      <c r="F44" s="40">
        <f t="shared" si="1"/>
        <v>46152</v>
      </c>
      <c r="G44" s="98" t="str">
        <f>VLOOKUP(F44, 休日取得計画実績表!$B$15:$E$745,2, FALSE)</f>
        <v>日</v>
      </c>
      <c r="H44" s="98" t="str">
        <f>VLOOKUP(F44, 休日取得計画実績表!$B$15:$E$745,4, FALSE)</f>
        <v>現場閉所</v>
      </c>
      <c r="I44" s="40">
        <f t="shared" si="2"/>
        <v>46183</v>
      </c>
      <c r="J44" s="98" t="str">
        <f>VLOOKUP(I44, 休日取得計画実績表!$B$15:$E$745,2, FALSE)</f>
        <v>水</v>
      </c>
      <c r="K44" s="98">
        <f>VLOOKUP(I44, 休日取得計画実績表!$B$15:$E$745,4, FALSE)</f>
        <v>0</v>
      </c>
      <c r="L44" s="40">
        <f t="shared" si="3"/>
        <v>46213</v>
      </c>
      <c r="M44" s="98" t="str">
        <f>VLOOKUP(L44, 休日取得計画実績表!$B$15:$E$745,2, FALSE)</f>
        <v>金</v>
      </c>
      <c r="N44" s="98">
        <f>VLOOKUP(L44, 休日取得計画実績表!$B$15:$E$745,4, FALSE)</f>
        <v>0</v>
      </c>
      <c r="O44" s="40">
        <f t="shared" si="4"/>
        <v>46244</v>
      </c>
      <c r="P44" s="98" t="str">
        <f>VLOOKUP(O44, 休日取得計画実績表!$B$15:$E$745,2, FALSE)</f>
        <v>月</v>
      </c>
      <c r="Q44" s="98">
        <f>VLOOKUP(O44, 休日取得計画実績表!$B$15:$E$745,4, FALSE)</f>
        <v>0</v>
      </c>
      <c r="R44" s="40">
        <f t="shared" si="5"/>
        <v>46275</v>
      </c>
      <c r="S44" s="98" t="str">
        <f>VLOOKUP(R44, 休日取得計画実績表!$B$15:$E$745,2, FALSE)</f>
        <v>木</v>
      </c>
      <c r="T44" s="98">
        <f>VLOOKUP(R44, 休日取得計画実績表!$B$15:$E$745,4, FALSE)</f>
        <v>0</v>
      </c>
      <c r="U44" s="40">
        <f t="shared" si="6"/>
        <v>46305</v>
      </c>
      <c r="V44" s="98" t="str">
        <f>VLOOKUP(U44, 休日取得計画実績表!$B$15:$E$745,2, FALSE)</f>
        <v>土</v>
      </c>
      <c r="W44" s="98" t="str">
        <f>VLOOKUP(U44, 休日取得計画実績表!$B$15:$E$745,4, FALSE)</f>
        <v>現場閉所</v>
      </c>
      <c r="X44" s="40">
        <f t="shared" si="7"/>
        <v>46336</v>
      </c>
      <c r="Y44" s="98" t="str">
        <f>VLOOKUP(X44, 休日取得計画実績表!$B$15:$E$745,2, FALSE)</f>
        <v>火</v>
      </c>
      <c r="Z44" s="98">
        <f>VLOOKUP(X44, 休日取得計画実績表!$B$15:$E$745,4, FALSE)</f>
        <v>0</v>
      </c>
      <c r="AA44" s="40">
        <f t="shared" si="8"/>
        <v>46366</v>
      </c>
      <c r="AB44" s="98" t="str">
        <f>VLOOKUP(AA44, 休日取得計画実績表!$B$15:$E$745,2, FALSE)</f>
        <v>木</v>
      </c>
      <c r="AC44" s="98">
        <f>VLOOKUP(AA44, 休日取得計画実績表!$B$15:$E$745,4, FALSE)</f>
        <v>0</v>
      </c>
      <c r="AD44" s="40">
        <f t="shared" si="9"/>
        <v>46397</v>
      </c>
      <c r="AE44" s="98" t="str">
        <f>VLOOKUP(AD44, 休日取得計画実績表!$B$15:$E$745,2, FALSE)</f>
        <v>日</v>
      </c>
      <c r="AF44" s="98" t="str">
        <f>VLOOKUP(AD44, 休日取得計画実績表!$B$15:$E$745,4, FALSE)</f>
        <v>現場閉所</v>
      </c>
      <c r="AG44" s="40">
        <f t="shared" si="10"/>
        <v>46428</v>
      </c>
      <c r="AH44" s="98" t="str">
        <f>VLOOKUP(AG44, 休日取得計画実績表!$B$15:$E$745,2, FALSE)</f>
        <v>水</v>
      </c>
      <c r="AI44" s="98">
        <f>VLOOKUP(AG44, 休日取得計画実績表!$B$15:$E$745,4, FALSE)</f>
        <v>0</v>
      </c>
      <c r="AJ44" s="40">
        <f t="shared" si="11"/>
        <v>46456</v>
      </c>
      <c r="AK44" s="98" t="str">
        <f>VLOOKUP(AJ44, 休日取得計画実績表!$B$15:$E$745,2, FALSE)</f>
        <v>水</v>
      </c>
      <c r="AL44" s="98">
        <f>VLOOKUP(AJ44, 休日取得計画実績表!$B$15:$E$745,4, FALSE)</f>
        <v>0</v>
      </c>
      <c r="AM44" s="40">
        <f t="shared" si="12"/>
        <v>46487</v>
      </c>
      <c r="AN44" s="98" t="str">
        <f>VLOOKUP(AM44, 休日取得計画実績表!$B$15:$E$745,2, FALSE)</f>
        <v>土</v>
      </c>
      <c r="AO44" s="98" t="str">
        <f>VLOOKUP(AM44, 休日取得計画実績表!$B$15:$E$745,4, FALSE)</f>
        <v>現場閉所</v>
      </c>
      <c r="AP44" s="40">
        <f t="shared" si="13"/>
        <v>46517</v>
      </c>
      <c r="AQ44" s="98" t="str">
        <f>VLOOKUP(AP44, 休日取得計画実績表!$B$15:$E$745,2, FALSE)</f>
        <v>月</v>
      </c>
      <c r="AR44" s="98">
        <f>VLOOKUP(AP44, 休日取得計画実績表!$B$15:$E$745,4, FALSE)</f>
        <v>0</v>
      </c>
      <c r="AS44" s="40">
        <f t="shared" si="14"/>
        <v>46548</v>
      </c>
      <c r="AT44" s="98" t="str">
        <f>VLOOKUP(AS44, 休日取得計画実績表!$B$15:$E$745,2, FALSE)</f>
        <v>木</v>
      </c>
      <c r="AU44" s="98">
        <f>VLOOKUP(AS44, 休日取得計画実績表!$B$15:$E$745,4, FALSE)</f>
        <v>0</v>
      </c>
      <c r="AV44" s="40">
        <f t="shared" si="15"/>
        <v>46578</v>
      </c>
      <c r="AW44" s="98" t="str">
        <f>VLOOKUP(AV44, 休日取得計画実績表!$B$15:$E$745,2, FALSE)</f>
        <v>土</v>
      </c>
      <c r="AX44" s="98" t="str">
        <f>VLOOKUP(AV44, 休日取得計画実績表!$B$15:$E$745,4, FALSE)</f>
        <v>現場閉所</v>
      </c>
      <c r="AY44" s="40">
        <f t="shared" si="16"/>
        <v>46609</v>
      </c>
      <c r="AZ44" s="98" t="str">
        <f>VLOOKUP(AY44, 休日取得計画実績表!$B$15:$E$745,2, FALSE)</f>
        <v>火</v>
      </c>
      <c r="BA44" s="98">
        <f>VLOOKUP(AY44, 休日取得計画実績表!$B$15:$E$745,4, FALSE)</f>
        <v>0</v>
      </c>
      <c r="BB44" s="40">
        <f t="shared" si="17"/>
        <v>46640</v>
      </c>
      <c r="BC44" s="98" t="str">
        <f>VLOOKUP(BB44, 休日取得計画実績表!$B$15:$E$745,2, FALSE)</f>
        <v>金</v>
      </c>
      <c r="BD44" s="98">
        <f>VLOOKUP(BB44, 休日取得計画実績表!$B$15:$E$745,4, FALSE)</f>
        <v>0</v>
      </c>
      <c r="BE44" s="40">
        <f t="shared" si="18"/>
        <v>46670</v>
      </c>
      <c r="BF44" s="98" t="str">
        <f>VLOOKUP(BE44, 休日取得計画実績表!$B$15:$E$745,2, FALSE)</f>
        <v>日</v>
      </c>
      <c r="BG44" s="98" t="str">
        <f>VLOOKUP(BE44, 休日取得計画実績表!$B$15:$E$745,4, FALSE)</f>
        <v>現場閉所</v>
      </c>
      <c r="BH44" s="40">
        <f t="shared" si="19"/>
        <v>46701</v>
      </c>
      <c r="BI44" s="98" t="str">
        <f>VLOOKUP(BH44, 休日取得計画実績表!$B$15:$E$745,2, FALSE)</f>
        <v>水</v>
      </c>
      <c r="BJ44" s="98">
        <f>VLOOKUP(BH44, 休日取得計画実績表!$B$15:$E$745,4, FALSE)</f>
        <v>0</v>
      </c>
      <c r="BK44" s="40">
        <f t="shared" si="20"/>
        <v>46731</v>
      </c>
      <c r="BL44" s="98" t="str">
        <f>VLOOKUP(BK44, 休日取得計画実績表!$B$15:$E$745,2, FALSE)</f>
        <v>金</v>
      </c>
      <c r="BM44" s="98">
        <f>VLOOKUP(BK44, 休日取得計画実績表!$B$15:$E$745,4, FALSE)</f>
        <v>0</v>
      </c>
      <c r="BN44" s="40">
        <f t="shared" si="21"/>
        <v>46762</v>
      </c>
      <c r="BO44" s="98" t="str">
        <f>VLOOKUP(BN44, 休日取得計画実績表!$B$15:$E$745,2, FALSE)</f>
        <v>月</v>
      </c>
      <c r="BP44" s="98">
        <f>VLOOKUP(BN44, 休日取得計画実績表!$B$15:$E$745,4, FALSE)</f>
        <v>0</v>
      </c>
      <c r="BQ44" s="40">
        <f t="shared" si="22"/>
        <v>46793</v>
      </c>
      <c r="BR44" s="98" t="str">
        <f>VLOOKUP(BQ44, 休日取得計画実績表!$B$15:$E$745,2, FALSE)</f>
        <v>木</v>
      </c>
      <c r="BS44" s="98">
        <f>VLOOKUP(BQ44, 休日取得計画実績表!$B$15:$E$745,4, FALSE)</f>
        <v>0</v>
      </c>
      <c r="BT44" s="40">
        <f t="shared" si="23"/>
        <v>46822</v>
      </c>
      <c r="BU44" s="98" t="str">
        <f>VLOOKUP(BT44, 休日取得計画実績表!$B$15:$E$745,2, FALSE)</f>
        <v>金</v>
      </c>
      <c r="BV44" s="109">
        <f>VLOOKUP(BT44, 休日取得計画実績表!$B$15:$E$745,4, FALSE)</f>
        <v>0</v>
      </c>
    </row>
    <row r="45" spans="1:74">
      <c r="A45" s="49"/>
      <c r="B45" s="50"/>
      <c r="C45" s="40">
        <f t="shared" si="0"/>
        <v>46124</v>
      </c>
      <c r="D45" s="98" t="str">
        <f>VLOOKUP(C45, 休日取得計画実績表!$B$15:$E$745,2, FALSE)</f>
        <v>日</v>
      </c>
      <c r="E45" s="98" t="str">
        <f>VLOOKUP(C45, 休日取得計画実績表!$B$15:$E$745,4, FALSE)</f>
        <v>工場製作</v>
      </c>
      <c r="F45" s="40">
        <f t="shared" si="1"/>
        <v>46153</v>
      </c>
      <c r="G45" s="98" t="str">
        <f>VLOOKUP(F45, 休日取得計画実績表!$B$15:$E$745,2, FALSE)</f>
        <v>月</v>
      </c>
      <c r="H45" s="98">
        <f>VLOOKUP(F45, 休日取得計画実績表!$B$15:$E$745,4, FALSE)</f>
        <v>0</v>
      </c>
      <c r="I45" s="40">
        <f t="shared" si="2"/>
        <v>46184</v>
      </c>
      <c r="J45" s="98" t="str">
        <f>VLOOKUP(I45, 休日取得計画実績表!$B$15:$E$745,2, FALSE)</f>
        <v>木</v>
      </c>
      <c r="K45" s="98">
        <f>VLOOKUP(I45, 休日取得計画実績表!$B$15:$E$745,4, FALSE)</f>
        <v>0</v>
      </c>
      <c r="L45" s="40">
        <f t="shared" si="3"/>
        <v>46214</v>
      </c>
      <c r="M45" s="98" t="str">
        <f>VLOOKUP(L45, 休日取得計画実績表!$B$15:$E$745,2, FALSE)</f>
        <v>土</v>
      </c>
      <c r="N45" s="98" t="str">
        <f>VLOOKUP(L45, 休日取得計画実績表!$B$15:$E$745,4, FALSE)</f>
        <v>現場閉所</v>
      </c>
      <c r="O45" s="40">
        <f t="shared" si="4"/>
        <v>46245</v>
      </c>
      <c r="P45" s="98" t="str">
        <f>VLOOKUP(O45, 休日取得計画実績表!$B$15:$E$745,2, FALSE)</f>
        <v>火</v>
      </c>
      <c r="Q45" s="98">
        <f>VLOOKUP(O45, 休日取得計画実績表!$B$15:$E$745,4, FALSE)</f>
        <v>0</v>
      </c>
      <c r="R45" s="40">
        <f t="shared" si="5"/>
        <v>46276</v>
      </c>
      <c r="S45" s="98" t="str">
        <f>VLOOKUP(R45, 休日取得計画実績表!$B$15:$E$745,2, FALSE)</f>
        <v>金</v>
      </c>
      <c r="T45" s="98">
        <f>VLOOKUP(R45, 休日取得計画実績表!$B$15:$E$745,4, FALSE)</f>
        <v>0</v>
      </c>
      <c r="U45" s="40">
        <f t="shared" si="6"/>
        <v>46306</v>
      </c>
      <c r="V45" s="98" t="str">
        <f>VLOOKUP(U45, 休日取得計画実績表!$B$15:$E$745,2, FALSE)</f>
        <v>日</v>
      </c>
      <c r="W45" s="98" t="str">
        <f>VLOOKUP(U45, 休日取得計画実績表!$B$15:$E$745,4, FALSE)</f>
        <v>現場閉所</v>
      </c>
      <c r="X45" s="40">
        <f t="shared" si="7"/>
        <v>46337</v>
      </c>
      <c r="Y45" s="98" t="str">
        <f>VLOOKUP(X45, 休日取得計画実績表!$B$15:$E$745,2, FALSE)</f>
        <v>水</v>
      </c>
      <c r="Z45" s="98">
        <f>VLOOKUP(X45, 休日取得計画実績表!$B$15:$E$745,4, FALSE)</f>
        <v>0</v>
      </c>
      <c r="AA45" s="40">
        <f t="shared" si="8"/>
        <v>46367</v>
      </c>
      <c r="AB45" s="98" t="str">
        <f>VLOOKUP(AA45, 休日取得計画実績表!$B$15:$E$745,2, FALSE)</f>
        <v>金</v>
      </c>
      <c r="AC45" s="98">
        <f>VLOOKUP(AA45, 休日取得計画実績表!$B$15:$E$745,4, FALSE)</f>
        <v>0</v>
      </c>
      <c r="AD45" s="40">
        <f t="shared" si="9"/>
        <v>46398</v>
      </c>
      <c r="AE45" s="98" t="str">
        <f>VLOOKUP(AD45, 休日取得計画実績表!$B$15:$E$745,2, FALSE)</f>
        <v>月</v>
      </c>
      <c r="AF45" s="98">
        <f>VLOOKUP(AD45, 休日取得計画実績表!$B$15:$E$745,4, FALSE)</f>
        <v>0</v>
      </c>
      <c r="AG45" s="40">
        <f t="shared" si="10"/>
        <v>46429</v>
      </c>
      <c r="AH45" s="98" t="str">
        <f>VLOOKUP(AG45, 休日取得計画実績表!$B$15:$E$745,2, FALSE)</f>
        <v>木</v>
      </c>
      <c r="AI45" s="98">
        <f>VLOOKUP(AG45, 休日取得計画実績表!$B$15:$E$745,4, FALSE)</f>
        <v>0</v>
      </c>
      <c r="AJ45" s="40">
        <f t="shared" si="11"/>
        <v>46457</v>
      </c>
      <c r="AK45" s="98" t="str">
        <f>VLOOKUP(AJ45, 休日取得計画実績表!$B$15:$E$745,2, FALSE)</f>
        <v>木</v>
      </c>
      <c r="AL45" s="98">
        <f>VLOOKUP(AJ45, 休日取得計画実績表!$B$15:$E$745,4, FALSE)</f>
        <v>0</v>
      </c>
      <c r="AM45" s="40">
        <f t="shared" si="12"/>
        <v>46488</v>
      </c>
      <c r="AN45" s="98" t="str">
        <f>VLOOKUP(AM45, 休日取得計画実績表!$B$15:$E$745,2, FALSE)</f>
        <v>日</v>
      </c>
      <c r="AO45" s="98" t="str">
        <f>VLOOKUP(AM45, 休日取得計画実績表!$B$15:$E$745,4, FALSE)</f>
        <v>現場閉所</v>
      </c>
      <c r="AP45" s="40">
        <f t="shared" si="13"/>
        <v>46518</v>
      </c>
      <c r="AQ45" s="98" t="str">
        <f>VLOOKUP(AP45, 休日取得計画実績表!$B$15:$E$745,2, FALSE)</f>
        <v>火</v>
      </c>
      <c r="AR45" s="98">
        <f>VLOOKUP(AP45, 休日取得計画実績表!$B$15:$E$745,4, FALSE)</f>
        <v>0</v>
      </c>
      <c r="AS45" s="40">
        <f t="shared" si="14"/>
        <v>46549</v>
      </c>
      <c r="AT45" s="98" t="str">
        <f>VLOOKUP(AS45, 休日取得計画実績表!$B$15:$E$745,2, FALSE)</f>
        <v>金</v>
      </c>
      <c r="AU45" s="98">
        <f>VLOOKUP(AS45, 休日取得計画実績表!$B$15:$E$745,4, FALSE)</f>
        <v>0</v>
      </c>
      <c r="AV45" s="40">
        <f t="shared" si="15"/>
        <v>46579</v>
      </c>
      <c r="AW45" s="98" t="str">
        <f>VLOOKUP(AV45, 休日取得計画実績表!$B$15:$E$745,2, FALSE)</f>
        <v>日</v>
      </c>
      <c r="AX45" s="98" t="str">
        <f>VLOOKUP(AV45, 休日取得計画実績表!$B$15:$E$745,4, FALSE)</f>
        <v>現場閉所</v>
      </c>
      <c r="AY45" s="40">
        <f t="shared" si="16"/>
        <v>46610</v>
      </c>
      <c r="AZ45" s="98" t="str">
        <f>VLOOKUP(AY45, 休日取得計画実績表!$B$15:$E$745,2, FALSE)</f>
        <v>水</v>
      </c>
      <c r="BA45" s="98">
        <f>VLOOKUP(AY45, 休日取得計画実績表!$B$15:$E$745,4, FALSE)</f>
        <v>0</v>
      </c>
      <c r="BB45" s="40">
        <f t="shared" si="17"/>
        <v>46641</v>
      </c>
      <c r="BC45" s="98" t="str">
        <f>VLOOKUP(BB45, 休日取得計画実績表!$B$15:$E$745,2, FALSE)</f>
        <v>土</v>
      </c>
      <c r="BD45" s="98" t="str">
        <f>VLOOKUP(BB45, 休日取得計画実績表!$B$15:$E$745,4, FALSE)</f>
        <v>現場閉所</v>
      </c>
      <c r="BE45" s="40">
        <f t="shared" si="18"/>
        <v>46671</v>
      </c>
      <c r="BF45" s="98" t="str">
        <f>VLOOKUP(BE45, 休日取得計画実績表!$B$15:$E$745,2, FALSE)</f>
        <v>月</v>
      </c>
      <c r="BG45" s="98">
        <f>VLOOKUP(BE45, 休日取得計画実績表!$B$15:$E$745,4, FALSE)</f>
        <v>0</v>
      </c>
      <c r="BH45" s="40">
        <f t="shared" si="19"/>
        <v>46702</v>
      </c>
      <c r="BI45" s="98" t="str">
        <f>VLOOKUP(BH45, 休日取得計画実績表!$B$15:$E$745,2, FALSE)</f>
        <v>木</v>
      </c>
      <c r="BJ45" s="98">
        <f>VLOOKUP(BH45, 休日取得計画実績表!$B$15:$E$745,4, FALSE)</f>
        <v>0</v>
      </c>
      <c r="BK45" s="40">
        <f t="shared" si="20"/>
        <v>46732</v>
      </c>
      <c r="BL45" s="98" t="str">
        <f>VLOOKUP(BK45, 休日取得計画実績表!$B$15:$E$745,2, FALSE)</f>
        <v>土</v>
      </c>
      <c r="BM45" s="98" t="str">
        <f>VLOOKUP(BK45, 休日取得計画実績表!$B$15:$E$745,4, FALSE)</f>
        <v>現場閉所</v>
      </c>
      <c r="BN45" s="40">
        <f t="shared" si="21"/>
        <v>46763</v>
      </c>
      <c r="BO45" s="98" t="str">
        <f>VLOOKUP(BN45, 休日取得計画実績表!$B$15:$E$745,2, FALSE)</f>
        <v>火</v>
      </c>
      <c r="BP45" s="98">
        <f>VLOOKUP(BN45, 休日取得計画実績表!$B$15:$E$745,4, FALSE)</f>
        <v>0</v>
      </c>
      <c r="BQ45" s="40">
        <f t="shared" si="22"/>
        <v>46794</v>
      </c>
      <c r="BR45" s="98" t="str">
        <f>VLOOKUP(BQ45, 休日取得計画実績表!$B$15:$E$745,2, FALSE)</f>
        <v>金</v>
      </c>
      <c r="BS45" s="98">
        <f>VLOOKUP(BQ45, 休日取得計画実績表!$B$15:$E$745,4, FALSE)</f>
        <v>0</v>
      </c>
      <c r="BT45" s="40">
        <f t="shared" si="23"/>
        <v>46823</v>
      </c>
      <c r="BU45" s="98" t="str">
        <f>VLOOKUP(BT45, 休日取得計画実績表!$B$15:$E$745,2, FALSE)</f>
        <v>土</v>
      </c>
      <c r="BV45" s="109" t="str">
        <f>VLOOKUP(BT45, 休日取得計画実績表!$B$15:$E$745,4, FALSE)</f>
        <v>現場閉所</v>
      </c>
    </row>
    <row r="46" spans="1:74">
      <c r="A46" s="49"/>
      <c r="B46" s="50"/>
      <c r="C46" s="40">
        <f t="shared" si="0"/>
        <v>46125</v>
      </c>
      <c r="D46" s="98" t="str">
        <f>VLOOKUP(C46, 休日取得計画実績表!$B$15:$E$745,2, FALSE)</f>
        <v>月</v>
      </c>
      <c r="E46" s="98" t="str">
        <f>VLOOKUP(C46, 休日取得計画実績表!$B$15:$E$745,4, FALSE)</f>
        <v>工場製作</v>
      </c>
      <c r="F46" s="40">
        <f t="shared" si="1"/>
        <v>46154</v>
      </c>
      <c r="G46" s="98" t="str">
        <f>VLOOKUP(F46, 休日取得計画実績表!$B$15:$E$745,2, FALSE)</f>
        <v>火</v>
      </c>
      <c r="H46" s="98">
        <f>VLOOKUP(F46, 休日取得計画実績表!$B$15:$E$745,4, FALSE)</f>
        <v>0</v>
      </c>
      <c r="I46" s="40">
        <f t="shared" si="2"/>
        <v>46185</v>
      </c>
      <c r="J46" s="98" t="str">
        <f>VLOOKUP(I46, 休日取得計画実績表!$B$15:$E$745,2, FALSE)</f>
        <v>金</v>
      </c>
      <c r="K46" s="98">
        <f>VLOOKUP(I46, 休日取得計画実績表!$B$15:$E$745,4, FALSE)</f>
        <v>0</v>
      </c>
      <c r="L46" s="40">
        <f t="shared" si="3"/>
        <v>46215</v>
      </c>
      <c r="M46" s="98" t="str">
        <f>VLOOKUP(L46, 休日取得計画実績表!$B$15:$E$745,2, FALSE)</f>
        <v>日</v>
      </c>
      <c r="N46" s="98" t="str">
        <f>VLOOKUP(L46, 休日取得計画実績表!$B$15:$E$745,4, FALSE)</f>
        <v>現場閉所</v>
      </c>
      <c r="O46" s="40">
        <f t="shared" si="4"/>
        <v>46246</v>
      </c>
      <c r="P46" s="98" t="str">
        <f>VLOOKUP(O46, 休日取得計画実績表!$B$15:$E$745,2, FALSE)</f>
        <v>水</v>
      </c>
      <c r="Q46" s="98" t="str">
        <f>VLOOKUP(O46, 休日取得計画実績表!$B$15:$E$745,4, FALSE)</f>
        <v>夏季休暇</v>
      </c>
      <c r="R46" s="40">
        <f t="shared" si="5"/>
        <v>46277</v>
      </c>
      <c r="S46" s="98" t="str">
        <f>VLOOKUP(R46, 休日取得計画実績表!$B$15:$E$745,2, FALSE)</f>
        <v>土</v>
      </c>
      <c r="T46" s="98" t="str">
        <f>VLOOKUP(R46, 休日取得計画実績表!$B$15:$E$745,4, FALSE)</f>
        <v>現場閉所</v>
      </c>
      <c r="U46" s="40">
        <f t="shared" si="6"/>
        <v>46307</v>
      </c>
      <c r="V46" s="98" t="str">
        <f>VLOOKUP(U46, 休日取得計画実績表!$B$15:$E$745,2, FALSE)</f>
        <v>月</v>
      </c>
      <c r="W46" s="98">
        <f>VLOOKUP(U46, 休日取得計画実績表!$B$15:$E$745,4, FALSE)</f>
        <v>0</v>
      </c>
      <c r="X46" s="40">
        <f t="shared" si="7"/>
        <v>46338</v>
      </c>
      <c r="Y46" s="98" t="str">
        <f>VLOOKUP(X46, 休日取得計画実績表!$B$15:$E$745,2, FALSE)</f>
        <v>木</v>
      </c>
      <c r="Z46" s="98">
        <f>VLOOKUP(X46, 休日取得計画実績表!$B$15:$E$745,4, FALSE)</f>
        <v>0</v>
      </c>
      <c r="AA46" s="40">
        <f t="shared" si="8"/>
        <v>46368</v>
      </c>
      <c r="AB46" s="98" t="str">
        <f>VLOOKUP(AA46, 休日取得計画実績表!$B$15:$E$745,2, FALSE)</f>
        <v>土</v>
      </c>
      <c r="AC46" s="98" t="str">
        <f>VLOOKUP(AA46, 休日取得計画実績表!$B$15:$E$745,4, FALSE)</f>
        <v>現場閉所</v>
      </c>
      <c r="AD46" s="40">
        <f t="shared" si="9"/>
        <v>46399</v>
      </c>
      <c r="AE46" s="98" t="str">
        <f>VLOOKUP(AD46, 休日取得計画実績表!$B$15:$E$745,2, FALSE)</f>
        <v>火</v>
      </c>
      <c r="AF46" s="98">
        <f>VLOOKUP(AD46, 休日取得計画実績表!$B$15:$E$745,4, FALSE)</f>
        <v>0</v>
      </c>
      <c r="AG46" s="40">
        <f t="shared" si="10"/>
        <v>46430</v>
      </c>
      <c r="AH46" s="98" t="str">
        <f>VLOOKUP(AG46, 休日取得計画実績表!$B$15:$E$745,2, FALSE)</f>
        <v>金</v>
      </c>
      <c r="AI46" s="98">
        <f>VLOOKUP(AG46, 休日取得計画実績表!$B$15:$E$745,4, FALSE)</f>
        <v>0</v>
      </c>
      <c r="AJ46" s="40">
        <f t="shared" si="11"/>
        <v>46458</v>
      </c>
      <c r="AK46" s="98" t="str">
        <f>VLOOKUP(AJ46, 休日取得計画実績表!$B$15:$E$745,2, FALSE)</f>
        <v>金</v>
      </c>
      <c r="AL46" s="98">
        <f>VLOOKUP(AJ46, 休日取得計画実績表!$B$15:$E$745,4, FALSE)</f>
        <v>0</v>
      </c>
      <c r="AM46" s="40">
        <f t="shared" si="12"/>
        <v>46489</v>
      </c>
      <c r="AN46" s="98" t="str">
        <f>VLOOKUP(AM46, 休日取得計画実績表!$B$15:$E$745,2, FALSE)</f>
        <v>月</v>
      </c>
      <c r="AO46" s="98">
        <f>VLOOKUP(AM46, 休日取得計画実績表!$B$15:$E$745,4, FALSE)</f>
        <v>0</v>
      </c>
      <c r="AP46" s="40">
        <f t="shared" si="13"/>
        <v>46519</v>
      </c>
      <c r="AQ46" s="98" t="str">
        <f>VLOOKUP(AP46, 休日取得計画実績表!$B$15:$E$745,2, FALSE)</f>
        <v>水</v>
      </c>
      <c r="AR46" s="98">
        <f>VLOOKUP(AP46, 休日取得計画実績表!$B$15:$E$745,4, FALSE)</f>
        <v>0</v>
      </c>
      <c r="AS46" s="40">
        <f t="shared" si="14"/>
        <v>46550</v>
      </c>
      <c r="AT46" s="98" t="str">
        <f>VLOOKUP(AS46, 休日取得計画実績表!$B$15:$E$745,2, FALSE)</f>
        <v>土</v>
      </c>
      <c r="AU46" s="98" t="str">
        <f>VLOOKUP(AS46, 休日取得計画実績表!$B$15:$E$745,4, FALSE)</f>
        <v>現場閉所</v>
      </c>
      <c r="AV46" s="40">
        <f t="shared" si="15"/>
        <v>46580</v>
      </c>
      <c r="AW46" s="98" t="str">
        <f>VLOOKUP(AV46, 休日取得計画実績表!$B$15:$E$745,2, FALSE)</f>
        <v>月</v>
      </c>
      <c r="AX46" s="98">
        <f>VLOOKUP(AV46, 休日取得計画実績表!$B$15:$E$745,4, FALSE)</f>
        <v>0</v>
      </c>
      <c r="AY46" s="40">
        <f t="shared" si="16"/>
        <v>46611</v>
      </c>
      <c r="AZ46" s="98" t="str">
        <f>VLOOKUP(AY46, 休日取得計画実績表!$B$15:$E$745,2, FALSE)</f>
        <v>木</v>
      </c>
      <c r="BA46" s="98">
        <f>VLOOKUP(AY46, 休日取得計画実績表!$B$15:$E$745,4, FALSE)</f>
        <v>0</v>
      </c>
      <c r="BB46" s="40">
        <f t="shared" si="17"/>
        <v>46642</v>
      </c>
      <c r="BC46" s="98" t="str">
        <f>VLOOKUP(BB46, 休日取得計画実績表!$B$15:$E$745,2, FALSE)</f>
        <v>日</v>
      </c>
      <c r="BD46" s="98" t="str">
        <f>VLOOKUP(BB46, 休日取得計画実績表!$B$15:$E$745,4, FALSE)</f>
        <v>現場閉所</v>
      </c>
      <c r="BE46" s="40">
        <f t="shared" si="18"/>
        <v>46672</v>
      </c>
      <c r="BF46" s="98" t="str">
        <f>VLOOKUP(BE46, 休日取得計画実績表!$B$15:$E$745,2, FALSE)</f>
        <v>火</v>
      </c>
      <c r="BG46" s="98">
        <f>VLOOKUP(BE46, 休日取得計画実績表!$B$15:$E$745,4, FALSE)</f>
        <v>0</v>
      </c>
      <c r="BH46" s="40">
        <f t="shared" si="19"/>
        <v>46703</v>
      </c>
      <c r="BI46" s="98" t="str">
        <f>VLOOKUP(BH46, 休日取得計画実績表!$B$15:$E$745,2, FALSE)</f>
        <v>金</v>
      </c>
      <c r="BJ46" s="98">
        <f>VLOOKUP(BH46, 休日取得計画実績表!$B$15:$E$745,4, FALSE)</f>
        <v>0</v>
      </c>
      <c r="BK46" s="40">
        <f t="shared" si="20"/>
        <v>46733</v>
      </c>
      <c r="BL46" s="98" t="str">
        <f>VLOOKUP(BK46, 休日取得計画実績表!$B$15:$E$745,2, FALSE)</f>
        <v>日</v>
      </c>
      <c r="BM46" s="98" t="str">
        <f>VLOOKUP(BK46, 休日取得計画実績表!$B$15:$E$745,4, FALSE)</f>
        <v>現場閉所</v>
      </c>
      <c r="BN46" s="40">
        <f t="shared" si="21"/>
        <v>46764</v>
      </c>
      <c r="BO46" s="98" t="str">
        <f>VLOOKUP(BN46, 休日取得計画実績表!$B$15:$E$745,2, FALSE)</f>
        <v>水</v>
      </c>
      <c r="BP46" s="98">
        <f>VLOOKUP(BN46, 休日取得計画実績表!$B$15:$E$745,4, FALSE)</f>
        <v>0</v>
      </c>
      <c r="BQ46" s="40">
        <f t="shared" si="22"/>
        <v>46795</v>
      </c>
      <c r="BR46" s="98" t="str">
        <f>VLOOKUP(BQ46, 休日取得計画実績表!$B$15:$E$745,2, FALSE)</f>
        <v>土</v>
      </c>
      <c r="BS46" s="98" t="str">
        <f>VLOOKUP(BQ46, 休日取得計画実績表!$B$15:$E$745,4, FALSE)</f>
        <v>現場閉所</v>
      </c>
      <c r="BT46" s="40">
        <f t="shared" si="23"/>
        <v>46824</v>
      </c>
      <c r="BU46" s="98" t="str">
        <f>VLOOKUP(BT46, 休日取得計画実績表!$B$15:$E$745,2, FALSE)</f>
        <v>日</v>
      </c>
      <c r="BV46" s="109" t="str">
        <f>VLOOKUP(BT46, 休日取得計画実績表!$B$15:$E$745,4, FALSE)</f>
        <v>現場閉所</v>
      </c>
    </row>
    <row r="47" spans="1:74">
      <c r="A47" s="49"/>
      <c r="B47" s="50"/>
      <c r="C47" s="40">
        <f t="shared" si="0"/>
        <v>46126</v>
      </c>
      <c r="D47" s="98" t="str">
        <f>VLOOKUP(C47, 休日取得計画実績表!$B$15:$E$745,2, FALSE)</f>
        <v>火</v>
      </c>
      <c r="E47" s="98" t="str">
        <f>VLOOKUP(C47, 休日取得計画実績表!$B$15:$E$745,4, FALSE)</f>
        <v>工場製作</v>
      </c>
      <c r="F47" s="40">
        <f t="shared" si="1"/>
        <v>46155</v>
      </c>
      <c r="G47" s="98" t="str">
        <f>VLOOKUP(F47, 休日取得計画実績表!$B$15:$E$745,2, FALSE)</f>
        <v>水</v>
      </c>
      <c r="H47" s="98">
        <f>VLOOKUP(F47, 休日取得計画実績表!$B$15:$E$745,4, FALSE)</f>
        <v>0</v>
      </c>
      <c r="I47" s="40">
        <f t="shared" si="2"/>
        <v>46186</v>
      </c>
      <c r="J47" s="98" t="str">
        <f>VLOOKUP(I47, 休日取得計画実績表!$B$15:$E$745,2, FALSE)</f>
        <v>土</v>
      </c>
      <c r="K47" s="98" t="str">
        <f>VLOOKUP(I47, 休日取得計画実績表!$B$15:$E$745,4, FALSE)</f>
        <v>現場閉所</v>
      </c>
      <c r="L47" s="40">
        <f t="shared" si="3"/>
        <v>46216</v>
      </c>
      <c r="M47" s="98" t="str">
        <f>VLOOKUP(L47, 休日取得計画実績表!$B$15:$E$745,2, FALSE)</f>
        <v>月</v>
      </c>
      <c r="N47" s="98">
        <f>VLOOKUP(L47, 休日取得計画実績表!$B$15:$E$745,4, FALSE)</f>
        <v>0</v>
      </c>
      <c r="O47" s="40">
        <f t="shared" si="4"/>
        <v>46247</v>
      </c>
      <c r="P47" s="98" t="str">
        <f>VLOOKUP(O47, 休日取得計画実績表!$B$15:$E$745,2, FALSE)</f>
        <v>木</v>
      </c>
      <c r="Q47" s="98" t="str">
        <f>VLOOKUP(O47, 休日取得計画実績表!$B$15:$E$745,4, FALSE)</f>
        <v>夏季休暇</v>
      </c>
      <c r="R47" s="40">
        <f t="shared" si="5"/>
        <v>46278</v>
      </c>
      <c r="S47" s="98" t="str">
        <f>VLOOKUP(R47, 休日取得計画実績表!$B$15:$E$745,2, FALSE)</f>
        <v>日</v>
      </c>
      <c r="T47" s="98" t="str">
        <f>VLOOKUP(R47, 休日取得計画実績表!$B$15:$E$745,4, FALSE)</f>
        <v>現場閉所</v>
      </c>
      <c r="U47" s="40">
        <f t="shared" si="6"/>
        <v>46308</v>
      </c>
      <c r="V47" s="98" t="str">
        <f>VLOOKUP(U47, 休日取得計画実績表!$B$15:$E$745,2, FALSE)</f>
        <v>火</v>
      </c>
      <c r="W47" s="98">
        <f>VLOOKUP(U47, 休日取得計画実績表!$B$15:$E$745,4, FALSE)</f>
        <v>0</v>
      </c>
      <c r="X47" s="40">
        <f t="shared" si="7"/>
        <v>46339</v>
      </c>
      <c r="Y47" s="98" t="str">
        <f>VLOOKUP(X47, 休日取得計画実績表!$B$15:$E$745,2, FALSE)</f>
        <v>金</v>
      </c>
      <c r="Z47" s="98">
        <f>VLOOKUP(X47, 休日取得計画実績表!$B$15:$E$745,4, FALSE)</f>
        <v>0</v>
      </c>
      <c r="AA47" s="40">
        <f t="shared" si="8"/>
        <v>46369</v>
      </c>
      <c r="AB47" s="98" t="str">
        <f>VLOOKUP(AA47, 休日取得計画実績表!$B$15:$E$745,2, FALSE)</f>
        <v>日</v>
      </c>
      <c r="AC47" s="98" t="str">
        <f>VLOOKUP(AA47, 休日取得計画実績表!$B$15:$E$745,4, FALSE)</f>
        <v>現場閉所</v>
      </c>
      <c r="AD47" s="40">
        <f t="shared" si="9"/>
        <v>46400</v>
      </c>
      <c r="AE47" s="98" t="str">
        <f>VLOOKUP(AD47, 休日取得計画実績表!$B$15:$E$745,2, FALSE)</f>
        <v>水</v>
      </c>
      <c r="AF47" s="98">
        <f>VLOOKUP(AD47, 休日取得計画実績表!$B$15:$E$745,4, FALSE)</f>
        <v>0</v>
      </c>
      <c r="AG47" s="40">
        <f t="shared" si="10"/>
        <v>46431</v>
      </c>
      <c r="AH47" s="98" t="str">
        <f>VLOOKUP(AG47, 休日取得計画実績表!$B$15:$E$745,2, FALSE)</f>
        <v>土</v>
      </c>
      <c r="AI47" s="98" t="str">
        <f>VLOOKUP(AG47, 休日取得計画実績表!$B$15:$E$745,4, FALSE)</f>
        <v>現場閉所</v>
      </c>
      <c r="AJ47" s="40">
        <f t="shared" si="11"/>
        <v>46459</v>
      </c>
      <c r="AK47" s="98" t="str">
        <f>VLOOKUP(AJ47, 休日取得計画実績表!$B$15:$E$745,2, FALSE)</f>
        <v>土</v>
      </c>
      <c r="AL47" s="98" t="str">
        <f>VLOOKUP(AJ47, 休日取得計画実績表!$B$15:$E$745,4, FALSE)</f>
        <v>現場閉所</v>
      </c>
      <c r="AM47" s="40">
        <f t="shared" si="12"/>
        <v>46490</v>
      </c>
      <c r="AN47" s="98" t="str">
        <f>VLOOKUP(AM47, 休日取得計画実績表!$B$15:$E$745,2, FALSE)</f>
        <v>火</v>
      </c>
      <c r="AO47" s="98">
        <f>VLOOKUP(AM47, 休日取得計画実績表!$B$15:$E$745,4, FALSE)</f>
        <v>0</v>
      </c>
      <c r="AP47" s="40">
        <f t="shared" si="13"/>
        <v>46520</v>
      </c>
      <c r="AQ47" s="98" t="str">
        <f>VLOOKUP(AP47, 休日取得計画実績表!$B$15:$E$745,2, FALSE)</f>
        <v>木</v>
      </c>
      <c r="AR47" s="98">
        <f>VLOOKUP(AP47, 休日取得計画実績表!$B$15:$E$745,4, FALSE)</f>
        <v>0</v>
      </c>
      <c r="AS47" s="40">
        <f t="shared" si="14"/>
        <v>46551</v>
      </c>
      <c r="AT47" s="98" t="str">
        <f>VLOOKUP(AS47, 休日取得計画実績表!$B$15:$E$745,2, FALSE)</f>
        <v>日</v>
      </c>
      <c r="AU47" s="98" t="str">
        <f>VLOOKUP(AS47, 休日取得計画実績表!$B$15:$E$745,4, FALSE)</f>
        <v>現場閉所</v>
      </c>
      <c r="AV47" s="40">
        <f t="shared" si="15"/>
        <v>46581</v>
      </c>
      <c r="AW47" s="98" t="str">
        <f>VLOOKUP(AV47, 休日取得計画実績表!$B$15:$E$745,2, FALSE)</f>
        <v>火</v>
      </c>
      <c r="AX47" s="98">
        <f>VLOOKUP(AV47, 休日取得計画実績表!$B$15:$E$745,4, FALSE)</f>
        <v>0</v>
      </c>
      <c r="AY47" s="40">
        <f t="shared" si="16"/>
        <v>46612</v>
      </c>
      <c r="AZ47" s="98" t="str">
        <f>VLOOKUP(AY47, 休日取得計画実績表!$B$15:$E$745,2, FALSE)</f>
        <v>金</v>
      </c>
      <c r="BA47" s="98" t="str">
        <f>VLOOKUP(AY47, 休日取得計画実績表!$B$15:$E$745,4, FALSE)</f>
        <v>夏季休暇</v>
      </c>
      <c r="BB47" s="40">
        <f t="shared" si="17"/>
        <v>46643</v>
      </c>
      <c r="BC47" s="98" t="str">
        <f>VLOOKUP(BB47, 休日取得計画実績表!$B$15:$E$745,2, FALSE)</f>
        <v>月</v>
      </c>
      <c r="BD47" s="98">
        <f>VLOOKUP(BB47, 休日取得計画実績表!$B$15:$E$745,4, FALSE)</f>
        <v>0</v>
      </c>
      <c r="BE47" s="40">
        <f t="shared" si="18"/>
        <v>46673</v>
      </c>
      <c r="BF47" s="98" t="str">
        <f>VLOOKUP(BE47, 休日取得計画実績表!$B$15:$E$745,2, FALSE)</f>
        <v>水</v>
      </c>
      <c r="BG47" s="98">
        <f>VLOOKUP(BE47, 休日取得計画実績表!$B$15:$E$745,4, FALSE)</f>
        <v>0</v>
      </c>
      <c r="BH47" s="40">
        <f t="shared" si="19"/>
        <v>46704</v>
      </c>
      <c r="BI47" s="98" t="str">
        <f>VLOOKUP(BH47, 休日取得計画実績表!$B$15:$E$745,2, FALSE)</f>
        <v>土</v>
      </c>
      <c r="BJ47" s="98" t="str">
        <f>VLOOKUP(BH47, 休日取得計画実績表!$B$15:$E$745,4, FALSE)</f>
        <v>現場閉所</v>
      </c>
      <c r="BK47" s="40">
        <f t="shared" si="20"/>
        <v>46734</v>
      </c>
      <c r="BL47" s="98" t="str">
        <f>VLOOKUP(BK47, 休日取得計画実績表!$B$15:$E$745,2, FALSE)</f>
        <v>月</v>
      </c>
      <c r="BM47" s="98">
        <f>VLOOKUP(BK47, 休日取得計画実績表!$B$15:$E$745,4, FALSE)</f>
        <v>0</v>
      </c>
      <c r="BN47" s="40">
        <f t="shared" si="21"/>
        <v>46765</v>
      </c>
      <c r="BO47" s="98" t="str">
        <f>VLOOKUP(BN47, 休日取得計画実績表!$B$15:$E$745,2, FALSE)</f>
        <v>木</v>
      </c>
      <c r="BP47" s="98">
        <f>VLOOKUP(BN47, 休日取得計画実績表!$B$15:$E$745,4, FALSE)</f>
        <v>0</v>
      </c>
      <c r="BQ47" s="40">
        <f t="shared" si="22"/>
        <v>46796</v>
      </c>
      <c r="BR47" s="98" t="str">
        <f>VLOOKUP(BQ47, 休日取得計画実績表!$B$15:$E$745,2, FALSE)</f>
        <v>日</v>
      </c>
      <c r="BS47" s="98" t="str">
        <f>VLOOKUP(BQ47, 休日取得計画実績表!$B$15:$E$745,4, FALSE)</f>
        <v>現場閉所</v>
      </c>
      <c r="BT47" s="40">
        <f t="shared" si="23"/>
        <v>46825</v>
      </c>
      <c r="BU47" s="98" t="str">
        <f>VLOOKUP(BT47, 休日取得計画実績表!$B$15:$E$745,2, FALSE)</f>
        <v>月</v>
      </c>
      <c r="BV47" s="109">
        <f>VLOOKUP(BT47, 休日取得計画実績表!$B$15:$E$745,4, FALSE)</f>
        <v>0</v>
      </c>
    </row>
    <row r="48" spans="1:74">
      <c r="A48" s="49"/>
      <c r="B48" s="50"/>
      <c r="C48" s="40">
        <f t="shared" si="0"/>
        <v>46127</v>
      </c>
      <c r="D48" s="98" t="str">
        <f>VLOOKUP(C48, 休日取得計画実績表!$B$15:$E$745,2, FALSE)</f>
        <v>水</v>
      </c>
      <c r="E48" s="98" t="str">
        <f>VLOOKUP(C48, 休日取得計画実績表!$B$15:$E$745,4, FALSE)</f>
        <v>工場製作</v>
      </c>
      <c r="F48" s="40">
        <f t="shared" si="1"/>
        <v>46156</v>
      </c>
      <c r="G48" s="98" t="str">
        <f>VLOOKUP(F48, 休日取得計画実績表!$B$15:$E$745,2, FALSE)</f>
        <v>木</v>
      </c>
      <c r="H48" s="98">
        <f>VLOOKUP(F48, 休日取得計画実績表!$B$15:$E$745,4, FALSE)</f>
        <v>0</v>
      </c>
      <c r="I48" s="40">
        <f t="shared" si="2"/>
        <v>46187</v>
      </c>
      <c r="J48" s="98" t="str">
        <f>VLOOKUP(I48, 休日取得計画実績表!$B$15:$E$745,2, FALSE)</f>
        <v>日</v>
      </c>
      <c r="K48" s="98" t="str">
        <f>VLOOKUP(I48, 休日取得計画実績表!$B$15:$E$745,4, FALSE)</f>
        <v>現場閉所</v>
      </c>
      <c r="L48" s="40">
        <f t="shared" si="3"/>
        <v>46217</v>
      </c>
      <c r="M48" s="98" t="str">
        <f>VLOOKUP(L48, 休日取得計画実績表!$B$15:$E$745,2, FALSE)</f>
        <v>火</v>
      </c>
      <c r="N48" s="98">
        <f>VLOOKUP(L48, 休日取得計画実績表!$B$15:$E$745,4, FALSE)</f>
        <v>0</v>
      </c>
      <c r="O48" s="40">
        <f t="shared" si="4"/>
        <v>46248</v>
      </c>
      <c r="P48" s="98" t="str">
        <f>VLOOKUP(O48, 休日取得計画実績表!$B$15:$E$745,2, FALSE)</f>
        <v>金</v>
      </c>
      <c r="Q48" s="98" t="str">
        <f>VLOOKUP(O48, 休日取得計画実績表!$B$15:$E$745,4, FALSE)</f>
        <v>夏季休暇</v>
      </c>
      <c r="R48" s="40">
        <f t="shared" si="5"/>
        <v>46279</v>
      </c>
      <c r="S48" s="98" t="str">
        <f>VLOOKUP(R48, 休日取得計画実績表!$B$15:$E$745,2, FALSE)</f>
        <v>月</v>
      </c>
      <c r="T48" s="98">
        <f>VLOOKUP(R48, 休日取得計画実績表!$B$15:$E$745,4, FALSE)</f>
        <v>0</v>
      </c>
      <c r="U48" s="40">
        <f t="shared" si="6"/>
        <v>46309</v>
      </c>
      <c r="V48" s="98" t="str">
        <f>VLOOKUP(U48, 休日取得計画実績表!$B$15:$E$745,2, FALSE)</f>
        <v>水</v>
      </c>
      <c r="W48" s="98">
        <f>VLOOKUP(U48, 休日取得計画実績表!$B$15:$E$745,4, FALSE)</f>
        <v>0</v>
      </c>
      <c r="X48" s="40">
        <f t="shared" si="7"/>
        <v>46340</v>
      </c>
      <c r="Y48" s="98" t="str">
        <f>VLOOKUP(X48, 休日取得計画実績表!$B$15:$E$745,2, FALSE)</f>
        <v>土</v>
      </c>
      <c r="Z48" s="98" t="str">
        <f>VLOOKUP(X48, 休日取得計画実績表!$B$15:$E$745,4, FALSE)</f>
        <v>現場閉所</v>
      </c>
      <c r="AA48" s="40">
        <f t="shared" si="8"/>
        <v>46370</v>
      </c>
      <c r="AB48" s="98" t="str">
        <f>VLOOKUP(AA48, 休日取得計画実績表!$B$15:$E$745,2, FALSE)</f>
        <v>月</v>
      </c>
      <c r="AC48" s="98">
        <f>VLOOKUP(AA48, 休日取得計画実績表!$B$15:$E$745,4, FALSE)</f>
        <v>0</v>
      </c>
      <c r="AD48" s="40">
        <f t="shared" si="9"/>
        <v>46401</v>
      </c>
      <c r="AE48" s="98" t="str">
        <f>VLOOKUP(AD48, 休日取得計画実績表!$B$15:$E$745,2, FALSE)</f>
        <v>木</v>
      </c>
      <c r="AF48" s="98">
        <f>VLOOKUP(AD48, 休日取得計画実績表!$B$15:$E$745,4, FALSE)</f>
        <v>0</v>
      </c>
      <c r="AG48" s="40">
        <f t="shared" si="10"/>
        <v>46432</v>
      </c>
      <c r="AH48" s="98" t="str">
        <f>VLOOKUP(AG48, 休日取得計画実績表!$B$15:$E$745,2, FALSE)</f>
        <v>日</v>
      </c>
      <c r="AI48" s="98" t="str">
        <f>VLOOKUP(AG48, 休日取得計画実績表!$B$15:$E$745,4, FALSE)</f>
        <v>現場閉所</v>
      </c>
      <c r="AJ48" s="40">
        <f t="shared" si="11"/>
        <v>46460</v>
      </c>
      <c r="AK48" s="98" t="str">
        <f>VLOOKUP(AJ48, 休日取得計画実績表!$B$15:$E$745,2, FALSE)</f>
        <v>日</v>
      </c>
      <c r="AL48" s="98" t="str">
        <f>VLOOKUP(AJ48, 休日取得計画実績表!$B$15:$E$745,4, FALSE)</f>
        <v>現場閉所</v>
      </c>
      <c r="AM48" s="40">
        <f t="shared" si="12"/>
        <v>46491</v>
      </c>
      <c r="AN48" s="98" t="str">
        <f>VLOOKUP(AM48, 休日取得計画実績表!$B$15:$E$745,2, FALSE)</f>
        <v>水</v>
      </c>
      <c r="AO48" s="98">
        <f>VLOOKUP(AM48, 休日取得計画実績表!$B$15:$E$745,4, FALSE)</f>
        <v>0</v>
      </c>
      <c r="AP48" s="40">
        <f t="shared" si="13"/>
        <v>46521</v>
      </c>
      <c r="AQ48" s="98" t="str">
        <f>VLOOKUP(AP48, 休日取得計画実績表!$B$15:$E$745,2, FALSE)</f>
        <v>金</v>
      </c>
      <c r="AR48" s="98">
        <f>VLOOKUP(AP48, 休日取得計画実績表!$B$15:$E$745,4, FALSE)</f>
        <v>0</v>
      </c>
      <c r="AS48" s="40">
        <f t="shared" si="14"/>
        <v>46552</v>
      </c>
      <c r="AT48" s="98" t="str">
        <f>VLOOKUP(AS48, 休日取得計画実績表!$B$15:$E$745,2, FALSE)</f>
        <v>月</v>
      </c>
      <c r="AU48" s="98">
        <f>VLOOKUP(AS48, 休日取得計画実績表!$B$15:$E$745,4, FALSE)</f>
        <v>0</v>
      </c>
      <c r="AV48" s="40">
        <f t="shared" si="15"/>
        <v>46582</v>
      </c>
      <c r="AW48" s="98" t="str">
        <f>VLOOKUP(AV48, 休日取得計画実績表!$B$15:$E$745,2, FALSE)</f>
        <v>水</v>
      </c>
      <c r="AX48" s="98">
        <f>VLOOKUP(AV48, 休日取得計画実績表!$B$15:$E$745,4, FALSE)</f>
        <v>0</v>
      </c>
      <c r="AY48" s="40">
        <f t="shared" si="16"/>
        <v>46613</v>
      </c>
      <c r="AZ48" s="98" t="str">
        <f>VLOOKUP(AY48, 休日取得計画実績表!$B$15:$E$745,2, FALSE)</f>
        <v>土</v>
      </c>
      <c r="BA48" s="98" t="str">
        <f>VLOOKUP(AY48, 休日取得計画実績表!$B$15:$E$745,4, FALSE)</f>
        <v>現場閉所</v>
      </c>
      <c r="BB48" s="40">
        <f t="shared" si="17"/>
        <v>46644</v>
      </c>
      <c r="BC48" s="98" t="str">
        <f>VLOOKUP(BB48, 休日取得計画実績表!$B$15:$E$745,2, FALSE)</f>
        <v>火</v>
      </c>
      <c r="BD48" s="98">
        <f>VLOOKUP(BB48, 休日取得計画実績表!$B$15:$E$745,4, FALSE)</f>
        <v>0</v>
      </c>
      <c r="BE48" s="40">
        <f t="shared" si="18"/>
        <v>46674</v>
      </c>
      <c r="BF48" s="98" t="str">
        <f>VLOOKUP(BE48, 休日取得計画実績表!$B$15:$E$745,2, FALSE)</f>
        <v>木</v>
      </c>
      <c r="BG48" s="98">
        <f>VLOOKUP(BE48, 休日取得計画実績表!$B$15:$E$745,4, FALSE)</f>
        <v>0</v>
      </c>
      <c r="BH48" s="40">
        <f t="shared" si="19"/>
        <v>46705</v>
      </c>
      <c r="BI48" s="98" t="str">
        <f>VLOOKUP(BH48, 休日取得計画実績表!$B$15:$E$745,2, FALSE)</f>
        <v>日</v>
      </c>
      <c r="BJ48" s="98" t="str">
        <f>VLOOKUP(BH48, 休日取得計画実績表!$B$15:$E$745,4, FALSE)</f>
        <v>現場閉所</v>
      </c>
      <c r="BK48" s="40">
        <f t="shared" si="20"/>
        <v>46735</v>
      </c>
      <c r="BL48" s="98" t="str">
        <f>VLOOKUP(BK48, 休日取得計画実績表!$B$15:$E$745,2, FALSE)</f>
        <v>火</v>
      </c>
      <c r="BM48" s="98">
        <f>VLOOKUP(BK48, 休日取得計画実績表!$B$15:$E$745,4, FALSE)</f>
        <v>0</v>
      </c>
      <c r="BN48" s="40">
        <f t="shared" si="21"/>
        <v>46766</v>
      </c>
      <c r="BO48" s="98" t="str">
        <f>VLOOKUP(BN48, 休日取得計画実績表!$B$15:$E$745,2, FALSE)</f>
        <v>金</v>
      </c>
      <c r="BP48" s="98">
        <f>VLOOKUP(BN48, 休日取得計画実績表!$B$15:$E$745,4, FALSE)</f>
        <v>0</v>
      </c>
      <c r="BQ48" s="40">
        <f t="shared" si="22"/>
        <v>46797</v>
      </c>
      <c r="BR48" s="98" t="str">
        <f>VLOOKUP(BQ48, 休日取得計画実績表!$B$15:$E$745,2, FALSE)</f>
        <v>月</v>
      </c>
      <c r="BS48" s="98">
        <f>VLOOKUP(BQ48, 休日取得計画実績表!$B$15:$E$745,4, FALSE)</f>
        <v>0</v>
      </c>
      <c r="BT48" s="40">
        <f t="shared" si="23"/>
        <v>46826</v>
      </c>
      <c r="BU48" s="98" t="str">
        <f>VLOOKUP(BT48, 休日取得計画実績表!$B$15:$E$745,2, FALSE)</f>
        <v>火</v>
      </c>
      <c r="BV48" s="109">
        <f>VLOOKUP(BT48, 休日取得計画実績表!$B$15:$E$745,4, FALSE)</f>
        <v>0</v>
      </c>
    </row>
    <row r="49" spans="1:74">
      <c r="A49" s="49"/>
      <c r="B49" s="50"/>
      <c r="C49" s="40">
        <f t="shared" si="0"/>
        <v>46128</v>
      </c>
      <c r="D49" s="98" t="str">
        <f>VLOOKUP(C49, 休日取得計画実績表!$B$15:$E$745,2, FALSE)</f>
        <v>木</v>
      </c>
      <c r="E49" s="98" t="str">
        <f>VLOOKUP(C49, 休日取得計画実績表!$B$15:$E$745,4, FALSE)</f>
        <v>工場製作</v>
      </c>
      <c r="F49" s="40">
        <f t="shared" si="1"/>
        <v>46157</v>
      </c>
      <c r="G49" s="98" t="str">
        <f>VLOOKUP(F49, 休日取得計画実績表!$B$15:$E$745,2, FALSE)</f>
        <v>金</v>
      </c>
      <c r="H49" s="98">
        <f>VLOOKUP(F49, 休日取得計画実績表!$B$15:$E$745,4, FALSE)</f>
        <v>0</v>
      </c>
      <c r="I49" s="40">
        <f t="shared" si="2"/>
        <v>46188</v>
      </c>
      <c r="J49" s="98" t="str">
        <f>VLOOKUP(I49, 休日取得計画実績表!$B$15:$E$745,2, FALSE)</f>
        <v>月</v>
      </c>
      <c r="K49" s="98">
        <f>VLOOKUP(I49, 休日取得計画実績表!$B$15:$E$745,4, FALSE)</f>
        <v>0</v>
      </c>
      <c r="L49" s="40">
        <f t="shared" si="3"/>
        <v>46218</v>
      </c>
      <c r="M49" s="98" t="str">
        <f>VLOOKUP(L49, 休日取得計画実績表!$B$15:$E$745,2, FALSE)</f>
        <v>水</v>
      </c>
      <c r="N49" s="98">
        <f>VLOOKUP(L49, 休日取得計画実績表!$B$15:$E$745,4, FALSE)</f>
        <v>0</v>
      </c>
      <c r="O49" s="40">
        <f t="shared" si="4"/>
        <v>46249</v>
      </c>
      <c r="P49" s="98" t="str">
        <f>VLOOKUP(O49, 休日取得計画実績表!$B$15:$E$745,2, FALSE)</f>
        <v>土</v>
      </c>
      <c r="Q49" s="98" t="str">
        <f>VLOOKUP(O49, 休日取得計画実績表!$B$15:$E$745,4, FALSE)</f>
        <v>現場閉所</v>
      </c>
      <c r="R49" s="40">
        <f t="shared" si="5"/>
        <v>46280</v>
      </c>
      <c r="S49" s="98" t="str">
        <f>VLOOKUP(R49, 休日取得計画実績表!$B$15:$E$745,2, FALSE)</f>
        <v>火</v>
      </c>
      <c r="T49" s="98">
        <f>VLOOKUP(R49, 休日取得計画実績表!$B$15:$E$745,4, FALSE)</f>
        <v>0</v>
      </c>
      <c r="U49" s="40">
        <f t="shared" si="6"/>
        <v>46310</v>
      </c>
      <c r="V49" s="98" t="str">
        <f>VLOOKUP(U49, 休日取得計画実績表!$B$15:$E$745,2, FALSE)</f>
        <v>木</v>
      </c>
      <c r="W49" s="98">
        <f>VLOOKUP(U49, 休日取得計画実績表!$B$15:$E$745,4, FALSE)</f>
        <v>0</v>
      </c>
      <c r="X49" s="40">
        <f t="shared" si="7"/>
        <v>46341</v>
      </c>
      <c r="Y49" s="98" t="str">
        <f>VLOOKUP(X49, 休日取得計画実績表!$B$15:$E$745,2, FALSE)</f>
        <v>日</v>
      </c>
      <c r="Z49" s="98" t="str">
        <f>VLOOKUP(X49, 休日取得計画実績表!$B$15:$E$745,4, FALSE)</f>
        <v>現場閉所</v>
      </c>
      <c r="AA49" s="40">
        <f t="shared" si="8"/>
        <v>46371</v>
      </c>
      <c r="AB49" s="98" t="str">
        <f>VLOOKUP(AA49, 休日取得計画実績表!$B$15:$E$745,2, FALSE)</f>
        <v>火</v>
      </c>
      <c r="AC49" s="98">
        <f>VLOOKUP(AA49, 休日取得計画実績表!$B$15:$E$745,4, FALSE)</f>
        <v>0</v>
      </c>
      <c r="AD49" s="40">
        <f t="shared" si="9"/>
        <v>46402</v>
      </c>
      <c r="AE49" s="98" t="str">
        <f>VLOOKUP(AD49, 休日取得計画実績表!$B$15:$E$745,2, FALSE)</f>
        <v>金</v>
      </c>
      <c r="AF49" s="98">
        <f>VLOOKUP(AD49, 休日取得計画実績表!$B$15:$E$745,4, FALSE)</f>
        <v>0</v>
      </c>
      <c r="AG49" s="40">
        <f t="shared" si="10"/>
        <v>46433</v>
      </c>
      <c r="AH49" s="98" t="str">
        <f>VLOOKUP(AG49, 休日取得計画実績表!$B$15:$E$745,2, FALSE)</f>
        <v>月</v>
      </c>
      <c r="AI49" s="98">
        <f>VLOOKUP(AG49, 休日取得計画実績表!$B$15:$E$745,4, FALSE)</f>
        <v>0</v>
      </c>
      <c r="AJ49" s="40">
        <f t="shared" si="11"/>
        <v>46461</v>
      </c>
      <c r="AK49" s="98" t="str">
        <f>VLOOKUP(AJ49, 休日取得計画実績表!$B$15:$E$745,2, FALSE)</f>
        <v>月</v>
      </c>
      <c r="AL49" s="98">
        <f>VLOOKUP(AJ49, 休日取得計画実績表!$B$15:$E$745,4, FALSE)</f>
        <v>0</v>
      </c>
      <c r="AM49" s="40">
        <f t="shared" si="12"/>
        <v>46492</v>
      </c>
      <c r="AN49" s="98" t="str">
        <f>VLOOKUP(AM49, 休日取得計画実績表!$B$15:$E$745,2, FALSE)</f>
        <v>木</v>
      </c>
      <c r="AO49" s="98">
        <f>VLOOKUP(AM49, 休日取得計画実績表!$B$15:$E$745,4, FALSE)</f>
        <v>0</v>
      </c>
      <c r="AP49" s="40">
        <f t="shared" si="13"/>
        <v>46522</v>
      </c>
      <c r="AQ49" s="98" t="str">
        <f>VLOOKUP(AP49, 休日取得計画実績表!$B$15:$E$745,2, FALSE)</f>
        <v>土</v>
      </c>
      <c r="AR49" s="98" t="str">
        <f>VLOOKUP(AP49, 休日取得計画実績表!$B$15:$E$745,4, FALSE)</f>
        <v>現場閉所</v>
      </c>
      <c r="AS49" s="40">
        <f t="shared" si="14"/>
        <v>46553</v>
      </c>
      <c r="AT49" s="98" t="str">
        <f>VLOOKUP(AS49, 休日取得計画実績表!$B$15:$E$745,2, FALSE)</f>
        <v>火</v>
      </c>
      <c r="AU49" s="98">
        <f>VLOOKUP(AS49, 休日取得計画実績表!$B$15:$E$745,4, FALSE)</f>
        <v>0</v>
      </c>
      <c r="AV49" s="40">
        <f t="shared" si="15"/>
        <v>46583</v>
      </c>
      <c r="AW49" s="98" t="str">
        <f>VLOOKUP(AV49, 休日取得計画実績表!$B$15:$E$745,2, FALSE)</f>
        <v>木</v>
      </c>
      <c r="AX49" s="98">
        <f>VLOOKUP(AV49, 休日取得計画実績表!$B$15:$E$745,4, FALSE)</f>
        <v>0</v>
      </c>
      <c r="AY49" s="40">
        <f t="shared" si="16"/>
        <v>46614</v>
      </c>
      <c r="AZ49" s="98" t="str">
        <f>VLOOKUP(AY49, 休日取得計画実績表!$B$15:$E$745,2, FALSE)</f>
        <v>日</v>
      </c>
      <c r="BA49" s="98" t="str">
        <f>VLOOKUP(AY49, 休日取得計画実績表!$B$15:$E$745,4, FALSE)</f>
        <v>現場閉所</v>
      </c>
      <c r="BB49" s="40">
        <f t="shared" si="17"/>
        <v>46645</v>
      </c>
      <c r="BC49" s="98" t="str">
        <f>VLOOKUP(BB49, 休日取得計画実績表!$B$15:$E$745,2, FALSE)</f>
        <v>水</v>
      </c>
      <c r="BD49" s="98">
        <f>VLOOKUP(BB49, 休日取得計画実績表!$B$15:$E$745,4, FALSE)</f>
        <v>0</v>
      </c>
      <c r="BE49" s="40">
        <f t="shared" si="18"/>
        <v>46675</v>
      </c>
      <c r="BF49" s="98" t="str">
        <f>VLOOKUP(BE49, 休日取得計画実績表!$B$15:$E$745,2, FALSE)</f>
        <v>金</v>
      </c>
      <c r="BG49" s="98">
        <f>VLOOKUP(BE49, 休日取得計画実績表!$B$15:$E$745,4, FALSE)</f>
        <v>0</v>
      </c>
      <c r="BH49" s="40">
        <f t="shared" si="19"/>
        <v>46706</v>
      </c>
      <c r="BI49" s="98" t="str">
        <f>VLOOKUP(BH49, 休日取得計画実績表!$B$15:$E$745,2, FALSE)</f>
        <v>月</v>
      </c>
      <c r="BJ49" s="98">
        <f>VLOOKUP(BH49, 休日取得計画実績表!$B$15:$E$745,4, FALSE)</f>
        <v>0</v>
      </c>
      <c r="BK49" s="40">
        <f t="shared" si="20"/>
        <v>46736</v>
      </c>
      <c r="BL49" s="98" t="str">
        <f>VLOOKUP(BK49, 休日取得計画実績表!$B$15:$E$745,2, FALSE)</f>
        <v>水</v>
      </c>
      <c r="BM49" s="98">
        <f>VLOOKUP(BK49, 休日取得計画実績表!$B$15:$E$745,4, FALSE)</f>
        <v>0</v>
      </c>
      <c r="BN49" s="40">
        <f t="shared" si="21"/>
        <v>46767</v>
      </c>
      <c r="BO49" s="98" t="str">
        <f>VLOOKUP(BN49, 休日取得計画実績表!$B$15:$E$745,2, FALSE)</f>
        <v>土</v>
      </c>
      <c r="BP49" s="98" t="str">
        <f>VLOOKUP(BN49, 休日取得計画実績表!$B$15:$E$745,4, FALSE)</f>
        <v>現場閉所</v>
      </c>
      <c r="BQ49" s="40">
        <f t="shared" si="22"/>
        <v>46798</v>
      </c>
      <c r="BR49" s="98" t="str">
        <f>VLOOKUP(BQ49, 休日取得計画実績表!$B$15:$E$745,2, FALSE)</f>
        <v>火</v>
      </c>
      <c r="BS49" s="98">
        <f>VLOOKUP(BQ49, 休日取得計画実績表!$B$15:$E$745,4, FALSE)</f>
        <v>0</v>
      </c>
      <c r="BT49" s="40">
        <f t="shared" si="23"/>
        <v>46827</v>
      </c>
      <c r="BU49" s="98" t="str">
        <f>VLOOKUP(BT49, 休日取得計画実績表!$B$15:$E$745,2, FALSE)</f>
        <v>水</v>
      </c>
      <c r="BV49" s="109">
        <f>VLOOKUP(BT49, 休日取得計画実績表!$B$15:$E$745,4, FALSE)</f>
        <v>0</v>
      </c>
    </row>
    <row r="50" spans="1:74">
      <c r="A50" s="49"/>
      <c r="B50" s="50"/>
      <c r="C50" s="40">
        <f t="shared" si="0"/>
        <v>46129</v>
      </c>
      <c r="D50" s="98" t="str">
        <f>VLOOKUP(C50, 休日取得計画実績表!$B$15:$E$745,2, FALSE)</f>
        <v>金</v>
      </c>
      <c r="E50" s="98" t="str">
        <f>VLOOKUP(C50, 休日取得計画実績表!$B$15:$E$745,4, FALSE)</f>
        <v>工場製作</v>
      </c>
      <c r="F50" s="40">
        <f t="shared" si="1"/>
        <v>46158</v>
      </c>
      <c r="G50" s="98" t="str">
        <f>VLOOKUP(F50, 休日取得計画実績表!$B$15:$E$745,2, FALSE)</f>
        <v>土</v>
      </c>
      <c r="H50" s="98" t="str">
        <f>VLOOKUP(F50, 休日取得計画実績表!$B$15:$E$745,4, FALSE)</f>
        <v>現場閉所</v>
      </c>
      <c r="I50" s="40">
        <f t="shared" si="2"/>
        <v>46189</v>
      </c>
      <c r="J50" s="98" t="str">
        <f>VLOOKUP(I50, 休日取得計画実績表!$B$15:$E$745,2, FALSE)</f>
        <v>火</v>
      </c>
      <c r="K50" s="98">
        <f>VLOOKUP(I50, 休日取得計画実績表!$B$15:$E$745,4, FALSE)</f>
        <v>0</v>
      </c>
      <c r="L50" s="40">
        <f t="shared" si="3"/>
        <v>46219</v>
      </c>
      <c r="M50" s="98" t="str">
        <f>VLOOKUP(L50, 休日取得計画実績表!$B$15:$E$745,2, FALSE)</f>
        <v>木</v>
      </c>
      <c r="N50" s="98">
        <f>VLOOKUP(L50, 休日取得計画実績表!$B$15:$E$745,4, FALSE)</f>
        <v>0</v>
      </c>
      <c r="O50" s="40">
        <f t="shared" si="4"/>
        <v>46250</v>
      </c>
      <c r="P50" s="98" t="str">
        <f>VLOOKUP(O50, 休日取得計画実績表!$B$15:$E$745,2, FALSE)</f>
        <v>日</v>
      </c>
      <c r="Q50" s="98" t="str">
        <f>VLOOKUP(O50, 休日取得計画実績表!$B$15:$E$745,4, FALSE)</f>
        <v>現場閉所</v>
      </c>
      <c r="R50" s="40">
        <f t="shared" si="5"/>
        <v>46281</v>
      </c>
      <c r="S50" s="98" t="str">
        <f>VLOOKUP(R50, 休日取得計画実績表!$B$15:$E$745,2, FALSE)</f>
        <v>水</v>
      </c>
      <c r="T50" s="98">
        <f>VLOOKUP(R50, 休日取得計画実績表!$B$15:$E$745,4, FALSE)</f>
        <v>0</v>
      </c>
      <c r="U50" s="40">
        <f t="shared" si="6"/>
        <v>46311</v>
      </c>
      <c r="V50" s="98" t="str">
        <f>VLOOKUP(U50, 休日取得計画実績表!$B$15:$E$745,2, FALSE)</f>
        <v>金</v>
      </c>
      <c r="W50" s="98">
        <f>VLOOKUP(U50, 休日取得計画実績表!$B$15:$E$745,4, FALSE)</f>
        <v>0</v>
      </c>
      <c r="X50" s="40">
        <f t="shared" si="7"/>
        <v>46342</v>
      </c>
      <c r="Y50" s="98" t="str">
        <f>VLOOKUP(X50, 休日取得計画実績表!$B$15:$E$745,2, FALSE)</f>
        <v>月</v>
      </c>
      <c r="Z50" s="98">
        <f>VLOOKUP(X50, 休日取得計画実績表!$B$15:$E$745,4, FALSE)</f>
        <v>0</v>
      </c>
      <c r="AA50" s="40">
        <f t="shared" si="8"/>
        <v>46372</v>
      </c>
      <c r="AB50" s="98" t="str">
        <f>VLOOKUP(AA50, 休日取得計画実績表!$B$15:$E$745,2, FALSE)</f>
        <v>水</v>
      </c>
      <c r="AC50" s="98">
        <f>VLOOKUP(AA50, 休日取得計画実績表!$B$15:$E$745,4, FALSE)</f>
        <v>0</v>
      </c>
      <c r="AD50" s="40">
        <f t="shared" si="9"/>
        <v>46403</v>
      </c>
      <c r="AE50" s="98" t="str">
        <f>VLOOKUP(AD50, 休日取得計画実績表!$B$15:$E$745,2, FALSE)</f>
        <v>土</v>
      </c>
      <c r="AF50" s="98" t="str">
        <f>VLOOKUP(AD50, 休日取得計画実績表!$B$15:$E$745,4, FALSE)</f>
        <v>現場閉所</v>
      </c>
      <c r="AG50" s="40">
        <f t="shared" si="10"/>
        <v>46434</v>
      </c>
      <c r="AH50" s="98" t="str">
        <f>VLOOKUP(AG50, 休日取得計画実績表!$B$15:$E$745,2, FALSE)</f>
        <v>火</v>
      </c>
      <c r="AI50" s="98">
        <f>VLOOKUP(AG50, 休日取得計画実績表!$B$15:$E$745,4, FALSE)</f>
        <v>0</v>
      </c>
      <c r="AJ50" s="40">
        <f t="shared" si="11"/>
        <v>46462</v>
      </c>
      <c r="AK50" s="98" t="str">
        <f>VLOOKUP(AJ50, 休日取得計画実績表!$B$15:$E$745,2, FALSE)</f>
        <v>火</v>
      </c>
      <c r="AL50" s="98">
        <f>VLOOKUP(AJ50, 休日取得計画実績表!$B$15:$E$745,4, FALSE)</f>
        <v>0</v>
      </c>
      <c r="AM50" s="40">
        <f t="shared" si="12"/>
        <v>46493</v>
      </c>
      <c r="AN50" s="98" t="str">
        <f>VLOOKUP(AM50, 休日取得計画実績表!$B$15:$E$745,2, FALSE)</f>
        <v>金</v>
      </c>
      <c r="AO50" s="98">
        <f>VLOOKUP(AM50, 休日取得計画実績表!$B$15:$E$745,4, FALSE)</f>
        <v>0</v>
      </c>
      <c r="AP50" s="40">
        <f t="shared" si="13"/>
        <v>46523</v>
      </c>
      <c r="AQ50" s="98" t="str">
        <f>VLOOKUP(AP50, 休日取得計画実績表!$B$15:$E$745,2, FALSE)</f>
        <v>日</v>
      </c>
      <c r="AR50" s="98" t="str">
        <f>VLOOKUP(AP50, 休日取得計画実績表!$B$15:$E$745,4, FALSE)</f>
        <v>現場閉所</v>
      </c>
      <c r="AS50" s="40">
        <f t="shared" si="14"/>
        <v>46554</v>
      </c>
      <c r="AT50" s="98" t="str">
        <f>VLOOKUP(AS50, 休日取得計画実績表!$B$15:$E$745,2, FALSE)</f>
        <v>水</v>
      </c>
      <c r="AU50" s="98">
        <f>VLOOKUP(AS50, 休日取得計画実績表!$B$15:$E$745,4, FALSE)</f>
        <v>0</v>
      </c>
      <c r="AV50" s="40">
        <f t="shared" si="15"/>
        <v>46584</v>
      </c>
      <c r="AW50" s="98" t="str">
        <f>VLOOKUP(AV50, 休日取得計画実績表!$B$15:$E$745,2, FALSE)</f>
        <v>金</v>
      </c>
      <c r="AX50" s="98">
        <f>VLOOKUP(AV50, 休日取得計画実績表!$B$15:$E$745,4, FALSE)</f>
        <v>0</v>
      </c>
      <c r="AY50" s="40">
        <f t="shared" si="16"/>
        <v>46615</v>
      </c>
      <c r="AZ50" s="98" t="str">
        <f>VLOOKUP(AY50, 休日取得計画実績表!$B$15:$E$745,2, FALSE)</f>
        <v>月</v>
      </c>
      <c r="BA50" s="98" t="str">
        <f>VLOOKUP(AY50, 休日取得計画実績表!$B$15:$E$745,4, FALSE)</f>
        <v>夏季休暇</v>
      </c>
      <c r="BB50" s="40">
        <f t="shared" si="17"/>
        <v>46646</v>
      </c>
      <c r="BC50" s="98" t="str">
        <f>VLOOKUP(BB50, 休日取得計画実績表!$B$15:$E$745,2, FALSE)</f>
        <v>木</v>
      </c>
      <c r="BD50" s="98">
        <f>VLOOKUP(BB50, 休日取得計画実績表!$B$15:$E$745,4, FALSE)</f>
        <v>0</v>
      </c>
      <c r="BE50" s="40">
        <f t="shared" si="18"/>
        <v>46676</v>
      </c>
      <c r="BF50" s="98" t="str">
        <f>VLOOKUP(BE50, 休日取得計画実績表!$B$15:$E$745,2, FALSE)</f>
        <v>土</v>
      </c>
      <c r="BG50" s="98" t="str">
        <f>VLOOKUP(BE50, 休日取得計画実績表!$B$15:$E$745,4, FALSE)</f>
        <v>現場閉所</v>
      </c>
      <c r="BH50" s="40">
        <f t="shared" si="19"/>
        <v>46707</v>
      </c>
      <c r="BI50" s="98" t="str">
        <f>VLOOKUP(BH50, 休日取得計画実績表!$B$15:$E$745,2, FALSE)</f>
        <v>火</v>
      </c>
      <c r="BJ50" s="98">
        <f>VLOOKUP(BH50, 休日取得計画実績表!$B$15:$E$745,4, FALSE)</f>
        <v>0</v>
      </c>
      <c r="BK50" s="40">
        <f t="shared" si="20"/>
        <v>46737</v>
      </c>
      <c r="BL50" s="98" t="str">
        <f>VLOOKUP(BK50, 休日取得計画実績表!$B$15:$E$745,2, FALSE)</f>
        <v>木</v>
      </c>
      <c r="BM50" s="98">
        <f>VLOOKUP(BK50, 休日取得計画実績表!$B$15:$E$745,4, FALSE)</f>
        <v>0</v>
      </c>
      <c r="BN50" s="40">
        <f t="shared" si="21"/>
        <v>46768</v>
      </c>
      <c r="BO50" s="98" t="str">
        <f>VLOOKUP(BN50, 休日取得計画実績表!$B$15:$E$745,2, FALSE)</f>
        <v>日</v>
      </c>
      <c r="BP50" s="98" t="str">
        <f>VLOOKUP(BN50, 休日取得計画実績表!$B$15:$E$745,4, FALSE)</f>
        <v>現場閉所</v>
      </c>
      <c r="BQ50" s="40">
        <f t="shared" si="22"/>
        <v>46799</v>
      </c>
      <c r="BR50" s="98" t="str">
        <f>VLOOKUP(BQ50, 休日取得計画実績表!$B$15:$E$745,2, FALSE)</f>
        <v>水</v>
      </c>
      <c r="BS50" s="98">
        <f>VLOOKUP(BQ50, 休日取得計画実績表!$B$15:$E$745,4, FALSE)</f>
        <v>0</v>
      </c>
      <c r="BT50" s="40">
        <f t="shared" si="23"/>
        <v>46828</v>
      </c>
      <c r="BU50" s="98" t="str">
        <f>VLOOKUP(BT50, 休日取得計画実績表!$B$15:$E$745,2, FALSE)</f>
        <v>木</v>
      </c>
      <c r="BV50" s="109">
        <f>VLOOKUP(BT50, 休日取得計画実績表!$B$15:$E$745,4, FALSE)</f>
        <v>0</v>
      </c>
    </row>
    <row r="51" spans="1:74">
      <c r="A51" s="49"/>
      <c r="B51" s="50"/>
      <c r="C51" s="40">
        <f t="shared" si="0"/>
        <v>46130</v>
      </c>
      <c r="D51" s="98" t="str">
        <f>VLOOKUP(C51, 休日取得計画実績表!$B$15:$E$745,2, FALSE)</f>
        <v>土</v>
      </c>
      <c r="E51" s="98" t="str">
        <f>VLOOKUP(C51, 休日取得計画実績表!$B$15:$E$745,4, FALSE)</f>
        <v>工場製作</v>
      </c>
      <c r="F51" s="40">
        <f t="shared" si="1"/>
        <v>46159</v>
      </c>
      <c r="G51" s="98" t="str">
        <f>VLOOKUP(F51, 休日取得計画実績表!$B$15:$E$745,2, FALSE)</f>
        <v>日</v>
      </c>
      <c r="H51" s="98" t="str">
        <f>VLOOKUP(F51, 休日取得計画実績表!$B$15:$E$745,4, FALSE)</f>
        <v>現場閉所</v>
      </c>
      <c r="I51" s="40">
        <f t="shared" si="2"/>
        <v>46190</v>
      </c>
      <c r="J51" s="98" t="str">
        <f>VLOOKUP(I51, 休日取得計画実績表!$B$15:$E$745,2, FALSE)</f>
        <v>水</v>
      </c>
      <c r="K51" s="98">
        <f>VLOOKUP(I51, 休日取得計画実績表!$B$15:$E$745,4, FALSE)</f>
        <v>0</v>
      </c>
      <c r="L51" s="40">
        <f t="shared" si="3"/>
        <v>46220</v>
      </c>
      <c r="M51" s="98" t="str">
        <f>VLOOKUP(L51, 休日取得計画実績表!$B$15:$E$745,2, FALSE)</f>
        <v>金</v>
      </c>
      <c r="N51" s="98">
        <f>VLOOKUP(L51, 休日取得計画実績表!$B$15:$E$745,4, FALSE)</f>
        <v>0</v>
      </c>
      <c r="O51" s="40">
        <f t="shared" si="4"/>
        <v>46251</v>
      </c>
      <c r="P51" s="98" t="str">
        <f>VLOOKUP(O51, 休日取得計画実績表!$B$15:$E$745,2, FALSE)</f>
        <v>月</v>
      </c>
      <c r="Q51" s="98">
        <f>VLOOKUP(O51, 休日取得計画実績表!$B$15:$E$745,4, FALSE)</f>
        <v>0</v>
      </c>
      <c r="R51" s="40">
        <f t="shared" si="5"/>
        <v>46282</v>
      </c>
      <c r="S51" s="98" t="str">
        <f>VLOOKUP(R51, 休日取得計画実績表!$B$15:$E$745,2, FALSE)</f>
        <v>木</v>
      </c>
      <c r="T51" s="98">
        <f>VLOOKUP(R51, 休日取得計画実績表!$B$15:$E$745,4, FALSE)</f>
        <v>0</v>
      </c>
      <c r="U51" s="40">
        <f t="shared" si="6"/>
        <v>46312</v>
      </c>
      <c r="V51" s="98" t="str">
        <f>VLOOKUP(U51, 休日取得計画実績表!$B$15:$E$745,2, FALSE)</f>
        <v>土</v>
      </c>
      <c r="W51" s="98" t="str">
        <f>VLOOKUP(U51, 休日取得計画実績表!$B$15:$E$745,4, FALSE)</f>
        <v>現場閉所</v>
      </c>
      <c r="X51" s="40">
        <f t="shared" si="7"/>
        <v>46343</v>
      </c>
      <c r="Y51" s="98" t="str">
        <f>VLOOKUP(X51, 休日取得計画実績表!$B$15:$E$745,2, FALSE)</f>
        <v>火</v>
      </c>
      <c r="Z51" s="98">
        <f>VLOOKUP(X51, 休日取得計画実績表!$B$15:$E$745,4, FALSE)</f>
        <v>0</v>
      </c>
      <c r="AA51" s="40">
        <f t="shared" si="8"/>
        <v>46373</v>
      </c>
      <c r="AB51" s="98" t="str">
        <f>VLOOKUP(AA51, 休日取得計画実績表!$B$15:$E$745,2, FALSE)</f>
        <v>木</v>
      </c>
      <c r="AC51" s="98">
        <f>VLOOKUP(AA51, 休日取得計画実績表!$B$15:$E$745,4, FALSE)</f>
        <v>0</v>
      </c>
      <c r="AD51" s="40">
        <f t="shared" si="9"/>
        <v>46404</v>
      </c>
      <c r="AE51" s="98" t="str">
        <f>VLOOKUP(AD51, 休日取得計画実績表!$B$15:$E$745,2, FALSE)</f>
        <v>日</v>
      </c>
      <c r="AF51" s="98" t="str">
        <f>VLOOKUP(AD51, 休日取得計画実績表!$B$15:$E$745,4, FALSE)</f>
        <v>現場閉所</v>
      </c>
      <c r="AG51" s="40">
        <f t="shared" si="10"/>
        <v>46435</v>
      </c>
      <c r="AH51" s="98" t="str">
        <f>VLOOKUP(AG51, 休日取得計画実績表!$B$15:$E$745,2, FALSE)</f>
        <v>水</v>
      </c>
      <c r="AI51" s="98">
        <f>VLOOKUP(AG51, 休日取得計画実績表!$B$15:$E$745,4, FALSE)</f>
        <v>0</v>
      </c>
      <c r="AJ51" s="40">
        <f t="shared" si="11"/>
        <v>46463</v>
      </c>
      <c r="AK51" s="98" t="str">
        <f>VLOOKUP(AJ51, 休日取得計画実績表!$B$15:$E$745,2, FALSE)</f>
        <v>水</v>
      </c>
      <c r="AL51" s="98">
        <f>VLOOKUP(AJ51, 休日取得計画実績表!$B$15:$E$745,4, FALSE)</f>
        <v>0</v>
      </c>
      <c r="AM51" s="40">
        <f t="shared" si="12"/>
        <v>46494</v>
      </c>
      <c r="AN51" s="98" t="str">
        <f>VLOOKUP(AM51, 休日取得計画実績表!$B$15:$E$745,2, FALSE)</f>
        <v>土</v>
      </c>
      <c r="AO51" s="98" t="str">
        <f>VLOOKUP(AM51, 休日取得計画実績表!$B$15:$E$745,4, FALSE)</f>
        <v>現場閉所</v>
      </c>
      <c r="AP51" s="40">
        <f t="shared" si="13"/>
        <v>46524</v>
      </c>
      <c r="AQ51" s="98" t="str">
        <f>VLOOKUP(AP51, 休日取得計画実績表!$B$15:$E$745,2, FALSE)</f>
        <v>月</v>
      </c>
      <c r="AR51" s="98">
        <f>VLOOKUP(AP51, 休日取得計画実績表!$B$15:$E$745,4, FALSE)</f>
        <v>0</v>
      </c>
      <c r="AS51" s="40">
        <f t="shared" si="14"/>
        <v>46555</v>
      </c>
      <c r="AT51" s="98" t="str">
        <f>VLOOKUP(AS51, 休日取得計画実績表!$B$15:$E$745,2, FALSE)</f>
        <v>木</v>
      </c>
      <c r="AU51" s="98">
        <f>VLOOKUP(AS51, 休日取得計画実績表!$B$15:$E$745,4, FALSE)</f>
        <v>0</v>
      </c>
      <c r="AV51" s="40">
        <f t="shared" si="15"/>
        <v>46585</v>
      </c>
      <c r="AW51" s="98" t="str">
        <f>VLOOKUP(AV51, 休日取得計画実績表!$B$15:$E$745,2, FALSE)</f>
        <v>土</v>
      </c>
      <c r="AX51" s="98" t="str">
        <f>VLOOKUP(AV51, 休日取得計画実績表!$B$15:$E$745,4, FALSE)</f>
        <v>現場閉所</v>
      </c>
      <c r="AY51" s="40">
        <f t="shared" si="16"/>
        <v>46616</v>
      </c>
      <c r="AZ51" s="98" t="str">
        <f>VLOOKUP(AY51, 休日取得計画実績表!$B$15:$E$745,2, FALSE)</f>
        <v>火</v>
      </c>
      <c r="BA51" s="98" t="str">
        <f>VLOOKUP(AY51, 休日取得計画実績表!$B$15:$E$745,4, FALSE)</f>
        <v>夏季休暇</v>
      </c>
      <c r="BB51" s="40">
        <f t="shared" si="17"/>
        <v>46647</v>
      </c>
      <c r="BC51" s="98" t="str">
        <f>VLOOKUP(BB51, 休日取得計画実績表!$B$15:$E$745,2, FALSE)</f>
        <v>金</v>
      </c>
      <c r="BD51" s="98">
        <f>VLOOKUP(BB51, 休日取得計画実績表!$B$15:$E$745,4, FALSE)</f>
        <v>0</v>
      </c>
      <c r="BE51" s="40">
        <f t="shared" si="18"/>
        <v>46677</v>
      </c>
      <c r="BF51" s="98" t="str">
        <f>VLOOKUP(BE51, 休日取得計画実績表!$B$15:$E$745,2, FALSE)</f>
        <v>日</v>
      </c>
      <c r="BG51" s="98" t="str">
        <f>VLOOKUP(BE51, 休日取得計画実績表!$B$15:$E$745,4, FALSE)</f>
        <v>現場閉所</v>
      </c>
      <c r="BH51" s="40">
        <f t="shared" si="19"/>
        <v>46708</v>
      </c>
      <c r="BI51" s="98" t="str">
        <f>VLOOKUP(BH51, 休日取得計画実績表!$B$15:$E$745,2, FALSE)</f>
        <v>水</v>
      </c>
      <c r="BJ51" s="98">
        <f>VLOOKUP(BH51, 休日取得計画実績表!$B$15:$E$745,4, FALSE)</f>
        <v>0</v>
      </c>
      <c r="BK51" s="40">
        <f t="shared" si="20"/>
        <v>46738</v>
      </c>
      <c r="BL51" s="98" t="str">
        <f>VLOOKUP(BK51, 休日取得計画実績表!$B$15:$E$745,2, FALSE)</f>
        <v>金</v>
      </c>
      <c r="BM51" s="98">
        <f>VLOOKUP(BK51, 休日取得計画実績表!$B$15:$E$745,4, FALSE)</f>
        <v>0</v>
      </c>
      <c r="BN51" s="40">
        <f t="shared" si="21"/>
        <v>46769</v>
      </c>
      <c r="BO51" s="98" t="str">
        <f>VLOOKUP(BN51, 休日取得計画実績表!$B$15:$E$745,2, FALSE)</f>
        <v>月</v>
      </c>
      <c r="BP51" s="98">
        <f>VLOOKUP(BN51, 休日取得計画実績表!$B$15:$E$745,4, FALSE)</f>
        <v>0</v>
      </c>
      <c r="BQ51" s="40">
        <f t="shared" si="22"/>
        <v>46800</v>
      </c>
      <c r="BR51" s="98" t="str">
        <f>VLOOKUP(BQ51, 休日取得計画実績表!$B$15:$E$745,2, FALSE)</f>
        <v>木</v>
      </c>
      <c r="BS51" s="98">
        <f>VLOOKUP(BQ51, 休日取得計画実績表!$B$15:$E$745,4, FALSE)</f>
        <v>0</v>
      </c>
      <c r="BT51" s="40">
        <f t="shared" si="23"/>
        <v>46829</v>
      </c>
      <c r="BU51" s="98" t="str">
        <f>VLOOKUP(BT51, 休日取得計画実績表!$B$15:$E$745,2, FALSE)</f>
        <v>金</v>
      </c>
      <c r="BV51" s="109">
        <f>VLOOKUP(BT51, 休日取得計画実績表!$B$15:$E$745,4, FALSE)</f>
        <v>0</v>
      </c>
    </row>
    <row r="52" spans="1:74">
      <c r="A52" s="49"/>
      <c r="B52" s="50"/>
      <c r="C52" s="40">
        <f t="shared" si="0"/>
        <v>46131</v>
      </c>
      <c r="D52" s="98" t="str">
        <f>VLOOKUP(C52, 休日取得計画実績表!$B$15:$E$745,2, FALSE)</f>
        <v>日</v>
      </c>
      <c r="E52" s="98" t="str">
        <f>VLOOKUP(C52, 休日取得計画実績表!$B$15:$E$745,4, FALSE)</f>
        <v>工場製作</v>
      </c>
      <c r="F52" s="40">
        <f t="shared" si="1"/>
        <v>46160</v>
      </c>
      <c r="G52" s="98" t="str">
        <f>VLOOKUP(F52, 休日取得計画実績表!$B$15:$E$745,2, FALSE)</f>
        <v>月</v>
      </c>
      <c r="H52" s="98">
        <f>VLOOKUP(F52, 休日取得計画実績表!$B$15:$E$745,4, FALSE)</f>
        <v>0</v>
      </c>
      <c r="I52" s="40">
        <f t="shared" si="2"/>
        <v>46191</v>
      </c>
      <c r="J52" s="98" t="str">
        <f>VLOOKUP(I52, 休日取得計画実績表!$B$15:$E$745,2, FALSE)</f>
        <v>木</v>
      </c>
      <c r="K52" s="98">
        <f>VLOOKUP(I52, 休日取得計画実績表!$B$15:$E$745,4, FALSE)</f>
        <v>0</v>
      </c>
      <c r="L52" s="40">
        <f t="shared" si="3"/>
        <v>46221</v>
      </c>
      <c r="M52" s="98" t="str">
        <f>VLOOKUP(L52, 休日取得計画実績表!$B$15:$E$745,2, FALSE)</f>
        <v>土</v>
      </c>
      <c r="N52" s="98" t="str">
        <f>VLOOKUP(L52, 休日取得計画実績表!$B$15:$E$745,4, FALSE)</f>
        <v>現場閉所</v>
      </c>
      <c r="O52" s="40">
        <f t="shared" si="4"/>
        <v>46252</v>
      </c>
      <c r="P52" s="98" t="str">
        <f>VLOOKUP(O52, 休日取得計画実績表!$B$15:$E$745,2, FALSE)</f>
        <v>火</v>
      </c>
      <c r="Q52" s="98">
        <f>VLOOKUP(O52, 休日取得計画実績表!$B$15:$E$745,4, FALSE)</f>
        <v>0</v>
      </c>
      <c r="R52" s="40">
        <f t="shared" si="5"/>
        <v>46283</v>
      </c>
      <c r="S52" s="98" t="str">
        <f>VLOOKUP(R52, 休日取得計画実績表!$B$15:$E$745,2, FALSE)</f>
        <v>金</v>
      </c>
      <c r="T52" s="98">
        <f>VLOOKUP(R52, 休日取得計画実績表!$B$15:$E$745,4, FALSE)</f>
        <v>0</v>
      </c>
      <c r="U52" s="40">
        <f t="shared" si="6"/>
        <v>46313</v>
      </c>
      <c r="V52" s="98" t="str">
        <f>VLOOKUP(U52, 休日取得計画実績表!$B$15:$E$745,2, FALSE)</f>
        <v>日</v>
      </c>
      <c r="W52" s="98" t="str">
        <f>VLOOKUP(U52, 休日取得計画実績表!$B$15:$E$745,4, FALSE)</f>
        <v>現場閉所</v>
      </c>
      <c r="X52" s="40">
        <f t="shared" si="7"/>
        <v>46344</v>
      </c>
      <c r="Y52" s="98" t="str">
        <f>VLOOKUP(X52, 休日取得計画実績表!$B$15:$E$745,2, FALSE)</f>
        <v>水</v>
      </c>
      <c r="Z52" s="98">
        <f>VLOOKUP(X52, 休日取得計画実績表!$B$15:$E$745,4, FALSE)</f>
        <v>0</v>
      </c>
      <c r="AA52" s="40">
        <f t="shared" si="8"/>
        <v>46374</v>
      </c>
      <c r="AB52" s="98" t="str">
        <f>VLOOKUP(AA52, 休日取得計画実績表!$B$15:$E$745,2, FALSE)</f>
        <v>金</v>
      </c>
      <c r="AC52" s="98">
        <f>VLOOKUP(AA52, 休日取得計画実績表!$B$15:$E$745,4, FALSE)</f>
        <v>0</v>
      </c>
      <c r="AD52" s="40">
        <f t="shared" si="9"/>
        <v>46405</v>
      </c>
      <c r="AE52" s="98" t="str">
        <f>VLOOKUP(AD52, 休日取得計画実績表!$B$15:$E$745,2, FALSE)</f>
        <v>月</v>
      </c>
      <c r="AF52" s="98">
        <f>VLOOKUP(AD52, 休日取得計画実績表!$B$15:$E$745,4, FALSE)</f>
        <v>0</v>
      </c>
      <c r="AG52" s="40">
        <f t="shared" si="10"/>
        <v>46436</v>
      </c>
      <c r="AH52" s="98" t="str">
        <f>VLOOKUP(AG52, 休日取得計画実績表!$B$15:$E$745,2, FALSE)</f>
        <v>木</v>
      </c>
      <c r="AI52" s="98">
        <f>VLOOKUP(AG52, 休日取得計画実績表!$B$15:$E$745,4, FALSE)</f>
        <v>0</v>
      </c>
      <c r="AJ52" s="40">
        <f t="shared" si="11"/>
        <v>46464</v>
      </c>
      <c r="AK52" s="98" t="str">
        <f>VLOOKUP(AJ52, 休日取得計画実績表!$B$15:$E$745,2, FALSE)</f>
        <v>木</v>
      </c>
      <c r="AL52" s="98">
        <f>VLOOKUP(AJ52, 休日取得計画実績表!$B$15:$E$745,4, FALSE)</f>
        <v>0</v>
      </c>
      <c r="AM52" s="40">
        <f t="shared" si="12"/>
        <v>46495</v>
      </c>
      <c r="AN52" s="98" t="str">
        <f>VLOOKUP(AM52, 休日取得計画実績表!$B$15:$E$745,2, FALSE)</f>
        <v>日</v>
      </c>
      <c r="AO52" s="98" t="str">
        <f>VLOOKUP(AM52, 休日取得計画実績表!$B$15:$E$745,4, FALSE)</f>
        <v>現場閉所</v>
      </c>
      <c r="AP52" s="40">
        <f t="shared" si="13"/>
        <v>46525</v>
      </c>
      <c r="AQ52" s="98" t="str">
        <f>VLOOKUP(AP52, 休日取得計画実績表!$B$15:$E$745,2, FALSE)</f>
        <v>火</v>
      </c>
      <c r="AR52" s="98">
        <f>VLOOKUP(AP52, 休日取得計画実績表!$B$15:$E$745,4, FALSE)</f>
        <v>0</v>
      </c>
      <c r="AS52" s="40">
        <f t="shared" si="14"/>
        <v>46556</v>
      </c>
      <c r="AT52" s="98" t="str">
        <f>VLOOKUP(AS52, 休日取得計画実績表!$B$15:$E$745,2, FALSE)</f>
        <v>金</v>
      </c>
      <c r="AU52" s="98">
        <f>VLOOKUP(AS52, 休日取得計画実績表!$B$15:$E$745,4, FALSE)</f>
        <v>0</v>
      </c>
      <c r="AV52" s="40">
        <f t="shared" si="15"/>
        <v>46586</v>
      </c>
      <c r="AW52" s="98" t="str">
        <f>VLOOKUP(AV52, 休日取得計画実績表!$B$15:$E$745,2, FALSE)</f>
        <v>日</v>
      </c>
      <c r="AX52" s="98" t="str">
        <f>VLOOKUP(AV52, 休日取得計画実績表!$B$15:$E$745,4, FALSE)</f>
        <v>現場閉所</v>
      </c>
      <c r="AY52" s="40">
        <f t="shared" si="16"/>
        <v>46617</v>
      </c>
      <c r="AZ52" s="98" t="str">
        <f>VLOOKUP(AY52, 休日取得計画実績表!$B$15:$E$745,2, FALSE)</f>
        <v>水</v>
      </c>
      <c r="BA52" s="98">
        <f>VLOOKUP(AY52, 休日取得計画実績表!$B$15:$E$745,4, FALSE)</f>
        <v>0</v>
      </c>
      <c r="BB52" s="40">
        <f t="shared" si="17"/>
        <v>46648</v>
      </c>
      <c r="BC52" s="98" t="str">
        <f>VLOOKUP(BB52, 休日取得計画実績表!$B$15:$E$745,2, FALSE)</f>
        <v>土</v>
      </c>
      <c r="BD52" s="98" t="str">
        <f>VLOOKUP(BB52, 休日取得計画実績表!$B$15:$E$745,4, FALSE)</f>
        <v>現場閉所</v>
      </c>
      <c r="BE52" s="40">
        <f t="shared" si="18"/>
        <v>46678</v>
      </c>
      <c r="BF52" s="98" t="str">
        <f>VLOOKUP(BE52, 休日取得計画実績表!$B$15:$E$745,2, FALSE)</f>
        <v>月</v>
      </c>
      <c r="BG52" s="98">
        <f>VLOOKUP(BE52, 休日取得計画実績表!$B$15:$E$745,4, FALSE)</f>
        <v>0</v>
      </c>
      <c r="BH52" s="40">
        <f t="shared" si="19"/>
        <v>46709</v>
      </c>
      <c r="BI52" s="98" t="str">
        <f>VLOOKUP(BH52, 休日取得計画実績表!$B$15:$E$745,2, FALSE)</f>
        <v>木</v>
      </c>
      <c r="BJ52" s="98">
        <f>VLOOKUP(BH52, 休日取得計画実績表!$B$15:$E$745,4, FALSE)</f>
        <v>0</v>
      </c>
      <c r="BK52" s="40">
        <f t="shared" si="20"/>
        <v>46739</v>
      </c>
      <c r="BL52" s="98" t="str">
        <f>VLOOKUP(BK52, 休日取得計画実績表!$B$15:$E$745,2, FALSE)</f>
        <v>土</v>
      </c>
      <c r="BM52" s="98" t="str">
        <f>VLOOKUP(BK52, 休日取得計画実績表!$B$15:$E$745,4, FALSE)</f>
        <v>現場閉所</v>
      </c>
      <c r="BN52" s="40">
        <f t="shared" si="21"/>
        <v>46770</v>
      </c>
      <c r="BO52" s="98" t="str">
        <f>VLOOKUP(BN52, 休日取得計画実績表!$B$15:$E$745,2, FALSE)</f>
        <v>火</v>
      </c>
      <c r="BP52" s="98">
        <f>VLOOKUP(BN52, 休日取得計画実績表!$B$15:$E$745,4, FALSE)</f>
        <v>0</v>
      </c>
      <c r="BQ52" s="40">
        <f t="shared" si="22"/>
        <v>46801</v>
      </c>
      <c r="BR52" s="98" t="str">
        <f>VLOOKUP(BQ52, 休日取得計画実績表!$B$15:$E$745,2, FALSE)</f>
        <v>金</v>
      </c>
      <c r="BS52" s="98">
        <f>VLOOKUP(BQ52, 休日取得計画実績表!$B$15:$E$745,4, FALSE)</f>
        <v>0</v>
      </c>
      <c r="BT52" s="40">
        <f t="shared" si="23"/>
        <v>46830</v>
      </c>
      <c r="BU52" s="98" t="str">
        <f>VLOOKUP(BT52, 休日取得計画実績表!$B$15:$E$745,2, FALSE)</f>
        <v>土</v>
      </c>
      <c r="BV52" s="109" t="str">
        <f>VLOOKUP(BT52, 休日取得計画実績表!$B$15:$E$745,4, FALSE)</f>
        <v>現場閉所</v>
      </c>
    </row>
    <row r="53" spans="1:74">
      <c r="A53" s="49"/>
      <c r="B53" s="50"/>
      <c r="C53" s="40">
        <f t="shared" si="0"/>
        <v>46132</v>
      </c>
      <c r="D53" s="98" t="str">
        <f>VLOOKUP(C53, 休日取得計画実績表!$B$15:$E$745,2, FALSE)</f>
        <v>月</v>
      </c>
      <c r="E53" s="98" t="str">
        <f>VLOOKUP(C53, 休日取得計画実績表!$B$15:$E$745,4, FALSE)</f>
        <v>工場製作</v>
      </c>
      <c r="F53" s="40">
        <f t="shared" si="1"/>
        <v>46161</v>
      </c>
      <c r="G53" s="98" t="str">
        <f>VLOOKUP(F53, 休日取得計画実績表!$B$15:$E$745,2, FALSE)</f>
        <v>火</v>
      </c>
      <c r="H53" s="98">
        <f>VLOOKUP(F53, 休日取得計画実績表!$B$15:$E$745,4, FALSE)</f>
        <v>0</v>
      </c>
      <c r="I53" s="40">
        <f t="shared" si="2"/>
        <v>46192</v>
      </c>
      <c r="J53" s="98" t="str">
        <f>VLOOKUP(I53, 休日取得計画実績表!$B$15:$E$745,2, FALSE)</f>
        <v>金</v>
      </c>
      <c r="K53" s="98">
        <f>VLOOKUP(I53, 休日取得計画実績表!$B$15:$E$745,4, FALSE)</f>
        <v>0</v>
      </c>
      <c r="L53" s="40">
        <f t="shared" si="3"/>
        <v>46222</v>
      </c>
      <c r="M53" s="98" t="str">
        <f>VLOOKUP(L53, 休日取得計画実績表!$B$15:$E$745,2, FALSE)</f>
        <v>日</v>
      </c>
      <c r="N53" s="98" t="str">
        <f>VLOOKUP(L53, 休日取得計画実績表!$B$15:$E$745,4, FALSE)</f>
        <v>現場閉所</v>
      </c>
      <c r="O53" s="40">
        <f t="shared" si="4"/>
        <v>46253</v>
      </c>
      <c r="P53" s="98" t="str">
        <f>VLOOKUP(O53, 休日取得計画実績表!$B$15:$E$745,2, FALSE)</f>
        <v>水</v>
      </c>
      <c r="Q53" s="98">
        <f>VLOOKUP(O53, 休日取得計画実績表!$B$15:$E$745,4, FALSE)</f>
        <v>0</v>
      </c>
      <c r="R53" s="40">
        <f t="shared" si="5"/>
        <v>46284</v>
      </c>
      <c r="S53" s="98" t="str">
        <f>VLOOKUP(R53, 休日取得計画実績表!$B$15:$E$745,2, FALSE)</f>
        <v>土</v>
      </c>
      <c r="T53" s="98" t="str">
        <f>VLOOKUP(R53, 休日取得計画実績表!$B$15:$E$745,4, FALSE)</f>
        <v>現場閉所</v>
      </c>
      <c r="U53" s="40">
        <f t="shared" si="6"/>
        <v>46314</v>
      </c>
      <c r="V53" s="98" t="str">
        <f>VLOOKUP(U53, 休日取得計画実績表!$B$15:$E$745,2, FALSE)</f>
        <v>月</v>
      </c>
      <c r="W53" s="98">
        <f>VLOOKUP(U53, 休日取得計画実績表!$B$15:$E$745,4, FALSE)</f>
        <v>0</v>
      </c>
      <c r="X53" s="40">
        <f t="shared" si="7"/>
        <v>46345</v>
      </c>
      <c r="Y53" s="98" t="str">
        <f>VLOOKUP(X53, 休日取得計画実績表!$B$15:$E$745,2, FALSE)</f>
        <v>木</v>
      </c>
      <c r="Z53" s="98">
        <f>VLOOKUP(X53, 休日取得計画実績表!$B$15:$E$745,4, FALSE)</f>
        <v>0</v>
      </c>
      <c r="AA53" s="40">
        <f t="shared" si="8"/>
        <v>46375</v>
      </c>
      <c r="AB53" s="98" t="str">
        <f>VLOOKUP(AA53, 休日取得計画実績表!$B$15:$E$745,2, FALSE)</f>
        <v>土</v>
      </c>
      <c r="AC53" s="98" t="str">
        <f>VLOOKUP(AA53, 休日取得計画実績表!$B$15:$E$745,4, FALSE)</f>
        <v>現場閉所</v>
      </c>
      <c r="AD53" s="40">
        <f t="shared" si="9"/>
        <v>46406</v>
      </c>
      <c r="AE53" s="98" t="str">
        <f>VLOOKUP(AD53, 休日取得計画実績表!$B$15:$E$745,2, FALSE)</f>
        <v>火</v>
      </c>
      <c r="AF53" s="98">
        <f>VLOOKUP(AD53, 休日取得計画実績表!$B$15:$E$745,4, FALSE)</f>
        <v>0</v>
      </c>
      <c r="AG53" s="40">
        <f t="shared" si="10"/>
        <v>46437</v>
      </c>
      <c r="AH53" s="98" t="str">
        <f>VLOOKUP(AG53, 休日取得計画実績表!$B$15:$E$745,2, FALSE)</f>
        <v>金</v>
      </c>
      <c r="AI53" s="98">
        <f>VLOOKUP(AG53, 休日取得計画実績表!$B$15:$E$745,4, FALSE)</f>
        <v>0</v>
      </c>
      <c r="AJ53" s="40">
        <f t="shared" si="11"/>
        <v>46465</v>
      </c>
      <c r="AK53" s="98" t="str">
        <f>VLOOKUP(AJ53, 休日取得計画実績表!$B$15:$E$745,2, FALSE)</f>
        <v>金</v>
      </c>
      <c r="AL53" s="98">
        <f>VLOOKUP(AJ53, 休日取得計画実績表!$B$15:$E$745,4, FALSE)</f>
        <v>0</v>
      </c>
      <c r="AM53" s="40">
        <f t="shared" si="12"/>
        <v>46496</v>
      </c>
      <c r="AN53" s="98" t="str">
        <f>VLOOKUP(AM53, 休日取得計画実績表!$B$15:$E$745,2, FALSE)</f>
        <v>月</v>
      </c>
      <c r="AO53" s="98">
        <f>VLOOKUP(AM53, 休日取得計画実績表!$B$15:$E$745,4, FALSE)</f>
        <v>0</v>
      </c>
      <c r="AP53" s="40">
        <f t="shared" si="13"/>
        <v>46526</v>
      </c>
      <c r="AQ53" s="98" t="str">
        <f>VLOOKUP(AP53, 休日取得計画実績表!$B$15:$E$745,2, FALSE)</f>
        <v>水</v>
      </c>
      <c r="AR53" s="98">
        <f>VLOOKUP(AP53, 休日取得計画実績表!$B$15:$E$745,4, FALSE)</f>
        <v>0</v>
      </c>
      <c r="AS53" s="40">
        <f t="shared" si="14"/>
        <v>46557</v>
      </c>
      <c r="AT53" s="98" t="str">
        <f>VLOOKUP(AS53, 休日取得計画実績表!$B$15:$E$745,2, FALSE)</f>
        <v>土</v>
      </c>
      <c r="AU53" s="98" t="str">
        <f>VLOOKUP(AS53, 休日取得計画実績表!$B$15:$E$745,4, FALSE)</f>
        <v>現場閉所</v>
      </c>
      <c r="AV53" s="40">
        <f t="shared" si="15"/>
        <v>46587</v>
      </c>
      <c r="AW53" s="98" t="str">
        <f>VLOOKUP(AV53, 休日取得計画実績表!$B$15:$E$745,2, FALSE)</f>
        <v>月</v>
      </c>
      <c r="AX53" s="98">
        <f>VLOOKUP(AV53, 休日取得計画実績表!$B$15:$E$745,4, FALSE)</f>
        <v>0</v>
      </c>
      <c r="AY53" s="40">
        <f t="shared" si="16"/>
        <v>46618</v>
      </c>
      <c r="AZ53" s="98" t="str">
        <f>VLOOKUP(AY53, 休日取得計画実績表!$B$15:$E$745,2, FALSE)</f>
        <v>木</v>
      </c>
      <c r="BA53" s="98">
        <f>VLOOKUP(AY53, 休日取得計画実績表!$B$15:$E$745,4, FALSE)</f>
        <v>0</v>
      </c>
      <c r="BB53" s="40">
        <f t="shared" si="17"/>
        <v>46649</v>
      </c>
      <c r="BC53" s="98" t="str">
        <f>VLOOKUP(BB53, 休日取得計画実績表!$B$15:$E$745,2, FALSE)</f>
        <v>日</v>
      </c>
      <c r="BD53" s="98" t="str">
        <f>VLOOKUP(BB53, 休日取得計画実績表!$B$15:$E$745,4, FALSE)</f>
        <v>現場閉所</v>
      </c>
      <c r="BE53" s="40">
        <f t="shared" si="18"/>
        <v>46679</v>
      </c>
      <c r="BF53" s="98" t="str">
        <f>VLOOKUP(BE53, 休日取得計画実績表!$B$15:$E$745,2, FALSE)</f>
        <v>火</v>
      </c>
      <c r="BG53" s="98">
        <f>VLOOKUP(BE53, 休日取得計画実績表!$B$15:$E$745,4, FALSE)</f>
        <v>0</v>
      </c>
      <c r="BH53" s="40">
        <f t="shared" si="19"/>
        <v>46710</v>
      </c>
      <c r="BI53" s="98" t="str">
        <f>VLOOKUP(BH53, 休日取得計画実績表!$B$15:$E$745,2, FALSE)</f>
        <v>金</v>
      </c>
      <c r="BJ53" s="98">
        <f>VLOOKUP(BH53, 休日取得計画実績表!$B$15:$E$745,4, FALSE)</f>
        <v>0</v>
      </c>
      <c r="BK53" s="40">
        <f t="shared" si="20"/>
        <v>46740</v>
      </c>
      <c r="BL53" s="98" t="str">
        <f>VLOOKUP(BK53, 休日取得計画実績表!$B$15:$E$745,2, FALSE)</f>
        <v>日</v>
      </c>
      <c r="BM53" s="98" t="str">
        <f>VLOOKUP(BK53, 休日取得計画実績表!$B$15:$E$745,4, FALSE)</f>
        <v>現場閉所</v>
      </c>
      <c r="BN53" s="40">
        <f t="shared" si="21"/>
        <v>46771</v>
      </c>
      <c r="BO53" s="98" t="str">
        <f>VLOOKUP(BN53, 休日取得計画実績表!$B$15:$E$745,2, FALSE)</f>
        <v>水</v>
      </c>
      <c r="BP53" s="98">
        <f>VLOOKUP(BN53, 休日取得計画実績表!$B$15:$E$745,4, FALSE)</f>
        <v>0</v>
      </c>
      <c r="BQ53" s="40">
        <f t="shared" si="22"/>
        <v>46802</v>
      </c>
      <c r="BR53" s="98" t="str">
        <f>VLOOKUP(BQ53, 休日取得計画実績表!$B$15:$E$745,2, FALSE)</f>
        <v>土</v>
      </c>
      <c r="BS53" s="98" t="str">
        <f>VLOOKUP(BQ53, 休日取得計画実績表!$B$15:$E$745,4, FALSE)</f>
        <v>現場閉所</v>
      </c>
      <c r="BT53" s="40">
        <f t="shared" si="23"/>
        <v>46831</v>
      </c>
      <c r="BU53" s="98" t="str">
        <f>VLOOKUP(BT53, 休日取得計画実績表!$B$15:$E$745,2, FALSE)</f>
        <v>日</v>
      </c>
      <c r="BV53" s="109" t="str">
        <f>VLOOKUP(BT53, 休日取得計画実績表!$B$15:$E$745,4, FALSE)</f>
        <v>現場閉所</v>
      </c>
    </row>
    <row r="54" spans="1:74">
      <c r="A54" s="49"/>
      <c r="B54" s="50"/>
      <c r="C54" s="40">
        <f t="shared" si="0"/>
        <v>46133</v>
      </c>
      <c r="D54" s="98" t="str">
        <f>VLOOKUP(C54, 休日取得計画実績表!$B$15:$E$745,2, FALSE)</f>
        <v>火</v>
      </c>
      <c r="E54" s="98" t="str">
        <f>VLOOKUP(C54, 休日取得計画実績表!$B$15:$E$745,4, FALSE)</f>
        <v>工場製作</v>
      </c>
      <c r="F54" s="40">
        <f t="shared" si="1"/>
        <v>46162</v>
      </c>
      <c r="G54" s="98" t="str">
        <f>VLOOKUP(F54, 休日取得計画実績表!$B$15:$E$745,2, FALSE)</f>
        <v>水</v>
      </c>
      <c r="H54" s="98">
        <f>VLOOKUP(F54, 休日取得計画実績表!$B$15:$E$745,4, FALSE)</f>
        <v>0</v>
      </c>
      <c r="I54" s="40">
        <f t="shared" si="2"/>
        <v>46193</v>
      </c>
      <c r="J54" s="98" t="str">
        <f>VLOOKUP(I54, 休日取得計画実績表!$B$15:$E$745,2, FALSE)</f>
        <v>土</v>
      </c>
      <c r="K54" s="98" t="str">
        <f>VLOOKUP(I54, 休日取得計画実績表!$B$15:$E$745,4, FALSE)</f>
        <v>現場閉所</v>
      </c>
      <c r="L54" s="40">
        <f t="shared" si="3"/>
        <v>46223</v>
      </c>
      <c r="M54" s="98" t="str">
        <f>VLOOKUP(L54, 休日取得計画実績表!$B$15:$E$745,2, FALSE)</f>
        <v>月</v>
      </c>
      <c r="N54" s="98">
        <f>VLOOKUP(L54, 休日取得計画実績表!$B$15:$E$745,4, FALSE)</f>
        <v>0</v>
      </c>
      <c r="O54" s="40">
        <f t="shared" si="4"/>
        <v>46254</v>
      </c>
      <c r="P54" s="98" t="str">
        <f>VLOOKUP(O54, 休日取得計画実績表!$B$15:$E$745,2, FALSE)</f>
        <v>木</v>
      </c>
      <c r="Q54" s="98">
        <f>VLOOKUP(O54, 休日取得計画実績表!$B$15:$E$745,4, FALSE)</f>
        <v>0</v>
      </c>
      <c r="R54" s="40">
        <f t="shared" si="5"/>
        <v>46285</v>
      </c>
      <c r="S54" s="98" t="str">
        <f>VLOOKUP(R54, 休日取得計画実績表!$B$15:$E$745,2, FALSE)</f>
        <v>日</v>
      </c>
      <c r="T54" s="98" t="str">
        <f>VLOOKUP(R54, 休日取得計画実績表!$B$15:$E$745,4, FALSE)</f>
        <v>現場閉所</v>
      </c>
      <c r="U54" s="40">
        <f t="shared" si="6"/>
        <v>46315</v>
      </c>
      <c r="V54" s="98" t="str">
        <f>VLOOKUP(U54, 休日取得計画実績表!$B$15:$E$745,2, FALSE)</f>
        <v>火</v>
      </c>
      <c r="W54" s="98">
        <f>VLOOKUP(U54, 休日取得計画実績表!$B$15:$E$745,4, FALSE)</f>
        <v>0</v>
      </c>
      <c r="X54" s="40">
        <f t="shared" si="7"/>
        <v>46346</v>
      </c>
      <c r="Y54" s="98" t="str">
        <f>VLOOKUP(X54, 休日取得計画実績表!$B$15:$E$745,2, FALSE)</f>
        <v>金</v>
      </c>
      <c r="Z54" s="98">
        <f>VLOOKUP(X54, 休日取得計画実績表!$B$15:$E$745,4, FALSE)</f>
        <v>0</v>
      </c>
      <c r="AA54" s="40">
        <f t="shared" si="8"/>
        <v>46376</v>
      </c>
      <c r="AB54" s="98" t="str">
        <f>VLOOKUP(AA54, 休日取得計画実績表!$B$15:$E$745,2, FALSE)</f>
        <v>日</v>
      </c>
      <c r="AC54" s="98" t="str">
        <f>VLOOKUP(AA54, 休日取得計画実績表!$B$15:$E$745,4, FALSE)</f>
        <v>現場閉所</v>
      </c>
      <c r="AD54" s="40">
        <f t="shared" si="9"/>
        <v>46407</v>
      </c>
      <c r="AE54" s="98" t="str">
        <f>VLOOKUP(AD54, 休日取得計画実績表!$B$15:$E$745,2, FALSE)</f>
        <v>水</v>
      </c>
      <c r="AF54" s="98">
        <f>VLOOKUP(AD54, 休日取得計画実績表!$B$15:$E$745,4, FALSE)</f>
        <v>0</v>
      </c>
      <c r="AG54" s="40">
        <f t="shared" si="10"/>
        <v>46438</v>
      </c>
      <c r="AH54" s="98" t="str">
        <f>VLOOKUP(AG54, 休日取得計画実績表!$B$15:$E$745,2, FALSE)</f>
        <v>土</v>
      </c>
      <c r="AI54" s="98" t="str">
        <f>VLOOKUP(AG54, 休日取得計画実績表!$B$15:$E$745,4, FALSE)</f>
        <v>現場閉所</v>
      </c>
      <c r="AJ54" s="40">
        <f t="shared" si="11"/>
        <v>46466</v>
      </c>
      <c r="AK54" s="98" t="str">
        <f>VLOOKUP(AJ54, 休日取得計画実績表!$B$15:$E$745,2, FALSE)</f>
        <v>土</v>
      </c>
      <c r="AL54" s="98" t="str">
        <f>VLOOKUP(AJ54, 休日取得計画実績表!$B$15:$E$745,4, FALSE)</f>
        <v>現場閉所</v>
      </c>
      <c r="AM54" s="40">
        <f t="shared" si="12"/>
        <v>46497</v>
      </c>
      <c r="AN54" s="98" t="str">
        <f>VLOOKUP(AM54, 休日取得計画実績表!$B$15:$E$745,2, FALSE)</f>
        <v>火</v>
      </c>
      <c r="AO54" s="98">
        <f>VLOOKUP(AM54, 休日取得計画実績表!$B$15:$E$745,4, FALSE)</f>
        <v>0</v>
      </c>
      <c r="AP54" s="40">
        <f t="shared" si="13"/>
        <v>46527</v>
      </c>
      <c r="AQ54" s="98" t="str">
        <f>VLOOKUP(AP54, 休日取得計画実績表!$B$15:$E$745,2, FALSE)</f>
        <v>木</v>
      </c>
      <c r="AR54" s="98">
        <f>VLOOKUP(AP54, 休日取得計画実績表!$B$15:$E$745,4, FALSE)</f>
        <v>0</v>
      </c>
      <c r="AS54" s="40">
        <f t="shared" si="14"/>
        <v>46558</v>
      </c>
      <c r="AT54" s="98" t="str">
        <f>VLOOKUP(AS54, 休日取得計画実績表!$B$15:$E$745,2, FALSE)</f>
        <v>日</v>
      </c>
      <c r="AU54" s="98" t="str">
        <f>VLOOKUP(AS54, 休日取得計画実績表!$B$15:$E$745,4, FALSE)</f>
        <v>現場閉所</v>
      </c>
      <c r="AV54" s="40">
        <f t="shared" si="15"/>
        <v>46588</v>
      </c>
      <c r="AW54" s="98" t="str">
        <f>VLOOKUP(AV54, 休日取得計画実績表!$B$15:$E$745,2, FALSE)</f>
        <v>火</v>
      </c>
      <c r="AX54" s="98">
        <f>VLOOKUP(AV54, 休日取得計画実績表!$B$15:$E$745,4, FALSE)</f>
        <v>0</v>
      </c>
      <c r="AY54" s="40">
        <f t="shared" si="16"/>
        <v>46619</v>
      </c>
      <c r="AZ54" s="98" t="str">
        <f>VLOOKUP(AY54, 休日取得計画実績表!$B$15:$E$745,2, FALSE)</f>
        <v>金</v>
      </c>
      <c r="BA54" s="98">
        <f>VLOOKUP(AY54, 休日取得計画実績表!$B$15:$E$745,4, FALSE)</f>
        <v>0</v>
      </c>
      <c r="BB54" s="40">
        <f t="shared" si="17"/>
        <v>46650</v>
      </c>
      <c r="BC54" s="98" t="str">
        <f>VLOOKUP(BB54, 休日取得計画実績表!$B$15:$E$745,2, FALSE)</f>
        <v>月</v>
      </c>
      <c r="BD54" s="98">
        <f>VLOOKUP(BB54, 休日取得計画実績表!$B$15:$E$745,4, FALSE)</f>
        <v>0</v>
      </c>
      <c r="BE54" s="40">
        <f t="shared" si="18"/>
        <v>46680</v>
      </c>
      <c r="BF54" s="98" t="str">
        <f>VLOOKUP(BE54, 休日取得計画実績表!$B$15:$E$745,2, FALSE)</f>
        <v>水</v>
      </c>
      <c r="BG54" s="98">
        <f>VLOOKUP(BE54, 休日取得計画実績表!$B$15:$E$745,4, FALSE)</f>
        <v>0</v>
      </c>
      <c r="BH54" s="40">
        <f t="shared" si="19"/>
        <v>46711</v>
      </c>
      <c r="BI54" s="98" t="str">
        <f>VLOOKUP(BH54, 休日取得計画実績表!$B$15:$E$745,2, FALSE)</f>
        <v>土</v>
      </c>
      <c r="BJ54" s="98" t="str">
        <f>VLOOKUP(BH54, 休日取得計画実績表!$B$15:$E$745,4, FALSE)</f>
        <v>現場閉所</v>
      </c>
      <c r="BK54" s="40">
        <f t="shared" si="20"/>
        <v>46741</v>
      </c>
      <c r="BL54" s="98" t="str">
        <f>VLOOKUP(BK54, 休日取得計画実績表!$B$15:$E$745,2, FALSE)</f>
        <v>月</v>
      </c>
      <c r="BM54" s="98">
        <f>VLOOKUP(BK54, 休日取得計画実績表!$B$15:$E$745,4, FALSE)</f>
        <v>0</v>
      </c>
      <c r="BN54" s="40">
        <f t="shared" si="21"/>
        <v>46772</v>
      </c>
      <c r="BO54" s="98" t="str">
        <f>VLOOKUP(BN54, 休日取得計画実績表!$B$15:$E$745,2, FALSE)</f>
        <v>木</v>
      </c>
      <c r="BP54" s="98">
        <f>VLOOKUP(BN54, 休日取得計画実績表!$B$15:$E$745,4, FALSE)</f>
        <v>0</v>
      </c>
      <c r="BQ54" s="40">
        <f t="shared" si="22"/>
        <v>46803</v>
      </c>
      <c r="BR54" s="98" t="str">
        <f>VLOOKUP(BQ54, 休日取得計画実績表!$B$15:$E$745,2, FALSE)</f>
        <v>日</v>
      </c>
      <c r="BS54" s="98" t="str">
        <f>VLOOKUP(BQ54, 休日取得計画実績表!$B$15:$E$745,4, FALSE)</f>
        <v>現場閉所</v>
      </c>
      <c r="BT54" s="40">
        <f t="shared" si="23"/>
        <v>46832</v>
      </c>
      <c r="BU54" s="98" t="str">
        <f>VLOOKUP(BT54, 休日取得計画実績表!$B$15:$E$745,2, FALSE)</f>
        <v>月</v>
      </c>
      <c r="BV54" s="109">
        <f>VLOOKUP(BT54, 休日取得計画実績表!$B$15:$E$745,4, FALSE)</f>
        <v>0</v>
      </c>
    </row>
    <row r="55" spans="1:74">
      <c r="A55" s="49"/>
      <c r="B55" s="50"/>
      <c r="C55" s="40">
        <f t="shared" si="0"/>
        <v>46134</v>
      </c>
      <c r="D55" s="98" t="str">
        <f>VLOOKUP(C55, 休日取得計画実績表!$B$15:$E$745,2, FALSE)</f>
        <v>水</v>
      </c>
      <c r="E55" s="98" t="str">
        <f>VLOOKUP(C55, 休日取得計画実績表!$B$15:$E$745,4, FALSE)</f>
        <v>工場製作</v>
      </c>
      <c r="F55" s="40">
        <f t="shared" si="1"/>
        <v>46163</v>
      </c>
      <c r="G55" s="98" t="str">
        <f>VLOOKUP(F55, 休日取得計画実績表!$B$15:$E$745,2, FALSE)</f>
        <v>木</v>
      </c>
      <c r="H55" s="98">
        <f>VLOOKUP(F55, 休日取得計画実績表!$B$15:$E$745,4, FALSE)</f>
        <v>0</v>
      </c>
      <c r="I55" s="40">
        <f t="shared" si="2"/>
        <v>46194</v>
      </c>
      <c r="J55" s="98" t="str">
        <f>VLOOKUP(I55, 休日取得計画実績表!$B$15:$E$745,2, FALSE)</f>
        <v>日</v>
      </c>
      <c r="K55" s="98" t="str">
        <f>VLOOKUP(I55, 休日取得計画実績表!$B$15:$E$745,4, FALSE)</f>
        <v>現場閉所</v>
      </c>
      <c r="L55" s="40">
        <f t="shared" si="3"/>
        <v>46224</v>
      </c>
      <c r="M55" s="98" t="str">
        <f>VLOOKUP(L55, 休日取得計画実績表!$B$15:$E$745,2, FALSE)</f>
        <v>火</v>
      </c>
      <c r="N55" s="98">
        <f>VLOOKUP(L55, 休日取得計画実績表!$B$15:$E$745,4, FALSE)</f>
        <v>0</v>
      </c>
      <c r="O55" s="40">
        <f t="shared" si="4"/>
        <v>46255</v>
      </c>
      <c r="P55" s="98" t="str">
        <f>VLOOKUP(O55, 休日取得計画実績表!$B$15:$E$745,2, FALSE)</f>
        <v>金</v>
      </c>
      <c r="Q55" s="98">
        <f>VLOOKUP(O55, 休日取得計画実績表!$B$15:$E$745,4, FALSE)</f>
        <v>0</v>
      </c>
      <c r="R55" s="40">
        <f t="shared" si="5"/>
        <v>46286</v>
      </c>
      <c r="S55" s="98" t="str">
        <f>VLOOKUP(R55, 休日取得計画実績表!$B$15:$E$745,2, FALSE)</f>
        <v>月</v>
      </c>
      <c r="T55" s="98">
        <f>VLOOKUP(R55, 休日取得計画実績表!$B$15:$E$745,4, FALSE)</f>
        <v>0</v>
      </c>
      <c r="U55" s="40">
        <f t="shared" si="6"/>
        <v>46316</v>
      </c>
      <c r="V55" s="98" t="str">
        <f>VLOOKUP(U55, 休日取得計画実績表!$B$15:$E$745,2, FALSE)</f>
        <v>水</v>
      </c>
      <c r="W55" s="98">
        <f>VLOOKUP(U55, 休日取得計画実績表!$B$15:$E$745,4, FALSE)</f>
        <v>0</v>
      </c>
      <c r="X55" s="40">
        <f t="shared" si="7"/>
        <v>46347</v>
      </c>
      <c r="Y55" s="98" t="str">
        <f>VLOOKUP(X55, 休日取得計画実績表!$B$15:$E$745,2, FALSE)</f>
        <v>土</v>
      </c>
      <c r="Z55" s="98" t="str">
        <f>VLOOKUP(X55, 休日取得計画実績表!$B$15:$E$745,4, FALSE)</f>
        <v>現場閉所</v>
      </c>
      <c r="AA55" s="40">
        <f t="shared" si="8"/>
        <v>46377</v>
      </c>
      <c r="AB55" s="98" t="str">
        <f>VLOOKUP(AA55, 休日取得計画実績表!$B$15:$E$745,2, FALSE)</f>
        <v>月</v>
      </c>
      <c r="AC55" s="98">
        <f>VLOOKUP(AA55, 休日取得計画実績表!$B$15:$E$745,4, FALSE)</f>
        <v>0</v>
      </c>
      <c r="AD55" s="40">
        <f t="shared" si="9"/>
        <v>46408</v>
      </c>
      <c r="AE55" s="98" t="str">
        <f>VLOOKUP(AD55, 休日取得計画実績表!$B$15:$E$745,2, FALSE)</f>
        <v>木</v>
      </c>
      <c r="AF55" s="98">
        <f>VLOOKUP(AD55, 休日取得計画実績表!$B$15:$E$745,4, FALSE)</f>
        <v>0</v>
      </c>
      <c r="AG55" s="40">
        <f t="shared" si="10"/>
        <v>46439</v>
      </c>
      <c r="AH55" s="98" t="str">
        <f>VLOOKUP(AG55, 休日取得計画実績表!$B$15:$E$745,2, FALSE)</f>
        <v>日</v>
      </c>
      <c r="AI55" s="98" t="str">
        <f>VLOOKUP(AG55, 休日取得計画実績表!$B$15:$E$745,4, FALSE)</f>
        <v>現場閉所</v>
      </c>
      <c r="AJ55" s="40">
        <f t="shared" si="11"/>
        <v>46467</v>
      </c>
      <c r="AK55" s="98" t="str">
        <f>VLOOKUP(AJ55, 休日取得計画実績表!$B$15:$E$745,2, FALSE)</f>
        <v>日</v>
      </c>
      <c r="AL55" s="98" t="str">
        <f>VLOOKUP(AJ55, 休日取得計画実績表!$B$15:$E$745,4, FALSE)</f>
        <v>現場閉所</v>
      </c>
      <c r="AM55" s="40">
        <f t="shared" si="12"/>
        <v>46498</v>
      </c>
      <c r="AN55" s="98" t="str">
        <f>VLOOKUP(AM55, 休日取得計画実績表!$B$15:$E$745,2, FALSE)</f>
        <v>水</v>
      </c>
      <c r="AO55" s="98">
        <f>VLOOKUP(AM55, 休日取得計画実績表!$B$15:$E$745,4, FALSE)</f>
        <v>0</v>
      </c>
      <c r="AP55" s="40">
        <f t="shared" si="13"/>
        <v>46528</v>
      </c>
      <c r="AQ55" s="98" t="str">
        <f>VLOOKUP(AP55, 休日取得計画実績表!$B$15:$E$745,2, FALSE)</f>
        <v>金</v>
      </c>
      <c r="AR55" s="98">
        <f>VLOOKUP(AP55, 休日取得計画実績表!$B$15:$E$745,4, FALSE)</f>
        <v>0</v>
      </c>
      <c r="AS55" s="40">
        <f t="shared" si="14"/>
        <v>46559</v>
      </c>
      <c r="AT55" s="98" t="str">
        <f>VLOOKUP(AS55, 休日取得計画実績表!$B$15:$E$745,2, FALSE)</f>
        <v>月</v>
      </c>
      <c r="AU55" s="98">
        <f>VLOOKUP(AS55, 休日取得計画実績表!$B$15:$E$745,4, FALSE)</f>
        <v>0</v>
      </c>
      <c r="AV55" s="40">
        <f t="shared" si="15"/>
        <v>46589</v>
      </c>
      <c r="AW55" s="98" t="str">
        <f>VLOOKUP(AV55, 休日取得計画実績表!$B$15:$E$745,2, FALSE)</f>
        <v>水</v>
      </c>
      <c r="AX55" s="98">
        <f>VLOOKUP(AV55, 休日取得計画実績表!$B$15:$E$745,4, FALSE)</f>
        <v>0</v>
      </c>
      <c r="AY55" s="40">
        <f t="shared" si="16"/>
        <v>46620</v>
      </c>
      <c r="AZ55" s="98" t="str">
        <f>VLOOKUP(AY55, 休日取得計画実績表!$B$15:$E$745,2, FALSE)</f>
        <v>土</v>
      </c>
      <c r="BA55" s="98" t="str">
        <f>VLOOKUP(AY55, 休日取得計画実績表!$B$15:$E$745,4, FALSE)</f>
        <v>現場閉所</v>
      </c>
      <c r="BB55" s="40">
        <f t="shared" si="17"/>
        <v>46651</v>
      </c>
      <c r="BC55" s="98" t="str">
        <f>VLOOKUP(BB55, 休日取得計画実績表!$B$15:$E$745,2, FALSE)</f>
        <v>火</v>
      </c>
      <c r="BD55" s="98">
        <f>VLOOKUP(BB55, 休日取得計画実績表!$B$15:$E$745,4, FALSE)</f>
        <v>0</v>
      </c>
      <c r="BE55" s="40">
        <f t="shared" si="18"/>
        <v>46681</v>
      </c>
      <c r="BF55" s="98" t="str">
        <f>VLOOKUP(BE55, 休日取得計画実績表!$B$15:$E$745,2, FALSE)</f>
        <v>木</v>
      </c>
      <c r="BG55" s="98">
        <f>VLOOKUP(BE55, 休日取得計画実績表!$B$15:$E$745,4, FALSE)</f>
        <v>0</v>
      </c>
      <c r="BH55" s="40">
        <f t="shared" si="19"/>
        <v>46712</v>
      </c>
      <c r="BI55" s="98" t="str">
        <f>VLOOKUP(BH55, 休日取得計画実績表!$B$15:$E$745,2, FALSE)</f>
        <v>日</v>
      </c>
      <c r="BJ55" s="98" t="str">
        <f>VLOOKUP(BH55, 休日取得計画実績表!$B$15:$E$745,4, FALSE)</f>
        <v>現場閉所</v>
      </c>
      <c r="BK55" s="40">
        <f t="shared" si="20"/>
        <v>46742</v>
      </c>
      <c r="BL55" s="98" t="str">
        <f>VLOOKUP(BK55, 休日取得計画実績表!$B$15:$E$745,2, FALSE)</f>
        <v>火</v>
      </c>
      <c r="BM55" s="98">
        <f>VLOOKUP(BK55, 休日取得計画実績表!$B$15:$E$745,4, FALSE)</f>
        <v>0</v>
      </c>
      <c r="BN55" s="40">
        <f t="shared" si="21"/>
        <v>46773</v>
      </c>
      <c r="BO55" s="98" t="str">
        <f>VLOOKUP(BN55, 休日取得計画実績表!$B$15:$E$745,2, FALSE)</f>
        <v>金</v>
      </c>
      <c r="BP55" s="98">
        <f>VLOOKUP(BN55, 休日取得計画実績表!$B$15:$E$745,4, FALSE)</f>
        <v>0</v>
      </c>
      <c r="BQ55" s="40">
        <f t="shared" si="22"/>
        <v>46804</v>
      </c>
      <c r="BR55" s="98" t="str">
        <f>VLOOKUP(BQ55, 休日取得計画実績表!$B$15:$E$745,2, FALSE)</f>
        <v>月</v>
      </c>
      <c r="BS55" s="98">
        <f>VLOOKUP(BQ55, 休日取得計画実績表!$B$15:$E$745,4, FALSE)</f>
        <v>0</v>
      </c>
      <c r="BT55" s="40">
        <f t="shared" si="23"/>
        <v>46833</v>
      </c>
      <c r="BU55" s="98" t="str">
        <f>VLOOKUP(BT55, 休日取得計画実績表!$B$15:$E$745,2, FALSE)</f>
        <v>火</v>
      </c>
      <c r="BV55" s="109">
        <f>VLOOKUP(BT55, 休日取得計画実績表!$B$15:$E$745,4, FALSE)</f>
        <v>0</v>
      </c>
    </row>
    <row r="56" spans="1:74">
      <c r="A56" s="49"/>
      <c r="B56" s="50"/>
      <c r="C56" s="40">
        <f t="shared" si="0"/>
        <v>46135</v>
      </c>
      <c r="D56" s="98" t="str">
        <f>VLOOKUP(C56, 休日取得計画実績表!$B$15:$E$745,2, FALSE)</f>
        <v>木</v>
      </c>
      <c r="E56" s="98" t="str">
        <f>VLOOKUP(C56, 休日取得計画実績表!$B$15:$E$745,4, FALSE)</f>
        <v>工場製作</v>
      </c>
      <c r="F56" s="40">
        <f t="shared" si="1"/>
        <v>46164</v>
      </c>
      <c r="G56" s="98" t="str">
        <f>VLOOKUP(F56, 休日取得計画実績表!$B$15:$E$745,2, FALSE)</f>
        <v>金</v>
      </c>
      <c r="H56" s="98">
        <f>VLOOKUP(F56, 休日取得計画実績表!$B$15:$E$745,4, FALSE)</f>
        <v>0</v>
      </c>
      <c r="I56" s="40">
        <f t="shared" si="2"/>
        <v>46195</v>
      </c>
      <c r="J56" s="98" t="str">
        <f>VLOOKUP(I56, 休日取得計画実績表!$B$15:$E$745,2, FALSE)</f>
        <v>月</v>
      </c>
      <c r="K56" s="98">
        <f>VLOOKUP(I56, 休日取得計画実績表!$B$15:$E$745,4, FALSE)</f>
        <v>0</v>
      </c>
      <c r="L56" s="40">
        <f t="shared" si="3"/>
        <v>46225</v>
      </c>
      <c r="M56" s="98" t="str">
        <f>VLOOKUP(L56, 休日取得計画実績表!$B$15:$E$745,2, FALSE)</f>
        <v>水</v>
      </c>
      <c r="N56" s="98">
        <f>VLOOKUP(L56, 休日取得計画実績表!$B$15:$E$745,4, FALSE)</f>
        <v>0</v>
      </c>
      <c r="O56" s="40">
        <f t="shared" si="4"/>
        <v>46256</v>
      </c>
      <c r="P56" s="98" t="str">
        <f>VLOOKUP(O56, 休日取得計画実績表!$B$15:$E$745,2, FALSE)</f>
        <v>土</v>
      </c>
      <c r="Q56" s="98" t="str">
        <f>VLOOKUP(O56, 休日取得計画実績表!$B$15:$E$745,4, FALSE)</f>
        <v>現場閉所</v>
      </c>
      <c r="R56" s="40">
        <f t="shared" si="5"/>
        <v>46287</v>
      </c>
      <c r="S56" s="98" t="str">
        <f>VLOOKUP(R56, 休日取得計画実績表!$B$15:$E$745,2, FALSE)</f>
        <v>火</v>
      </c>
      <c r="T56" s="98">
        <f>VLOOKUP(R56, 休日取得計画実績表!$B$15:$E$745,4, FALSE)</f>
        <v>0</v>
      </c>
      <c r="U56" s="40">
        <f t="shared" si="6"/>
        <v>46317</v>
      </c>
      <c r="V56" s="98" t="str">
        <f>VLOOKUP(U56, 休日取得計画実績表!$B$15:$E$745,2, FALSE)</f>
        <v>木</v>
      </c>
      <c r="W56" s="98">
        <f>VLOOKUP(U56, 休日取得計画実績表!$B$15:$E$745,4, FALSE)</f>
        <v>0</v>
      </c>
      <c r="X56" s="40">
        <f t="shared" si="7"/>
        <v>46348</v>
      </c>
      <c r="Y56" s="98" t="str">
        <f>VLOOKUP(X56, 休日取得計画実績表!$B$15:$E$745,2, FALSE)</f>
        <v>日</v>
      </c>
      <c r="Z56" s="98" t="str">
        <f>VLOOKUP(X56, 休日取得計画実績表!$B$15:$E$745,4, FALSE)</f>
        <v>現場閉所</v>
      </c>
      <c r="AA56" s="40">
        <f t="shared" si="8"/>
        <v>46378</v>
      </c>
      <c r="AB56" s="98" t="str">
        <f>VLOOKUP(AA56, 休日取得計画実績表!$B$15:$E$745,2, FALSE)</f>
        <v>火</v>
      </c>
      <c r="AC56" s="98">
        <f>VLOOKUP(AA56, 休日取得計画実績表!$B$15:$E$745,4, FALSE)</f>
        <v>0</v>
      </c>
      <c r="AD56" s="40">
        <f t="shared" si="9"/>
        <v>46409</v>
      </c>
      <c r="AE56" s="98" t="str">
        <f>VLOOKUP(AD56, 休日取得計画実績表!$B$15:$E$745,2, FALSE)</f>
        <v>金</v>
      </c>
      <c r="AF56" s="98">
        <f>VLOOKUP(AD56, 休日取得計画実績表!$B$15:$E$745,4, FALSE)</f>
        <v>0</v>
      </c>
      <c r="AG56" s="40">
        <f t="shared" si="10"/>
        <v>46440</v>
      </c>
      <c r="AH56" s="98" t="str">
        <f>VLOOKUP(AG56, 休日取得計画実績表!$B$15:$E$745,2, FALSE)</f>
        <v>月</v>
      </c>
      <c r="AI56" s="98">
        <f>VLOOKUP(AG56, 休日取得計画実績表!$B$15:$E$745,4, FALSE)</f>
        <v>0</v>
      </c>
      <c r="AJ56" s="40">
        <f t="shared" si="11"/>
        <v>46468</v>
      </c>
      <c r="AK56" s="98" t="str">
        <f>VLOOKUP(AJ56, 休日取得計画実績表!$B$15:$E$745,2, FALSE)</f>
        <v>月</v>
      </c>
      <c r="AL56" s="98">
        <f>VLOOKUP(AJ56, 休日取得計画実績表!$B$15:$E$745,4, FALSE)</f>
        <v>0</v>
      </c>
      <c r="AM56" s="40">
        <f t="shared" si="12"/>
        <v>46499</v>
      </c>
      <c r="AN56" s="98" t="str">
        <f>VLOOKUP(AM56, 休日取得計画実績表!$B$15:$E$745,2, FALSE)</f>
        <v>木</v>
      </c>
      <c r="AO56" s="98">
        <f>VLOOKUP(AM56, 休日取得計画実績表!$B$15:$E$745,4, FALSE)</f>
        <v>0</v>
      </c>
      <c r="AP56" s="40">
        <f t="shared" si="13"/>
        <v>46529</v>
      </c>
      <c r="AQ56" s="98" t="str">
        <f>VLOOKUP(AP56, 休日取得計画実績表!$B$15:$E$745,2, FALSE)</f>
        <v>土</v>
      </c>
      <c r="AR56" s="98" t="str">
        <f>VLOOKUP(AP56, 休日取得計画実績表!$B$15:$E$745,4, FALSE)</f>
        <v>現場閉所</v>
      </c>
      <c r="AS56" s="40">
        <f t="shared" si="14"/>
        <v>46560</v>
      </c>
      <c r="AT56" s="98" t="str">
        <f>VLOOKUP(AS56, 休日取得計画実績表!$B$15:$E$745,2, FALSE)</f>
        <v>火</v>
      </c>
      <c r="AU56" s="98">
        <f>VLOOKUP(AS56, 休日取得計画実績表!$B$15:$E$745,4, FALSE)</f>
        <v>0</v>
      </c>
      <c r="AV56" s="40">
        <f t="shared" si="15"/>
        <v>46590</v>
      </c>
      <c r="AW56" s="98" t="str">
        <f>VLOOKUP(AV56, 休日取得計画実績表!$B$15:$E$745,2, FALSE)</f>
        <v>木</v>
      </c>
      <c r="AX56" s="98">
        <f>VLOOKUP(AV56, 休日取得計画実績表!$B$15:$E$745,4, FALSE)</f>
        <v>0</v>
      </c>
      <c r="AY56" s="40">
        <f t="shared" si="16"/>
        <v>46621</v>
      </c>
      <c r="AZ56" s="98" t="str">
        <f>VLOOKUP(AY56, 休日取得計画実績表!$B$15:$E$745,2, FALSE)</f>
        <v>日</v>
      </c>
      <c r="BA56" s="98" t="str">
        <f>VLOOKUP(AY56, 休日取得計画実績表!$B$15:$E$745,4, FALSE)</f>
        <v>現場閉所</v>
      </c>
      <c r="BB56" s="40">
        <f t="shared" si="17"/>
        <v>46652</v>
      </c>
      <c r="BC56" s="98" t="str">
        <f>VLOOKUP(BB56, 休日取得計画実績表!$B$15:$E$745,2, FALSE)</f>
        <v>水</v>
      </c>
      <c r="BD56" s="98">
        <f>VLOOKUP(BB56, 休日取得計画実績表!$B$15:$E$745,4, FALSE)</f>
        <v>0</v>
      </c>
      <c r="BE56" s="40">
        <f t="shared" si="18"/>
        <v>46682</v>
      </c>
      <c r="BF56" s="98" t="str">
        <f>VLOOKUP(BE56, 休日取得計画実績表!$B$15:$E$745,2, FALSE)</f>
        <v>金</v>
      </c>
      <c r="BG56" s="98">
        <f>VLOOKUP(BE56, 休日取得計画実績表!$B$15:$E$745,4, FALSE)</f>
        <v>0</v>
      </c>
      <c r="BH56" s="40">
        <f t="shared" si="19"/>
        <v>46713</v>
      </c>
      <c r="BI56" s="98" t="str">
        <f>VLOOKUP(BH56, 休日取得計画実績表!$B$15:$E$745,2, FALSE)</f>
        <v>月</v>
      </c>
      <c r="BJ56" s="98">
        <f>VLOOKUP(BH56, 休日取得計画実績表!$B$15:$E$745,4, FALSE)</f>
        <v>0</v>
      </c>
      <c r="BK56" s="40">
        <f t="shared" si="20"/>
        <v>46743</v>
      </c>
      <c r="BL56" s="98" t="str">
        <f>VLOOKUP(BK56, 休日取得計画実績表!$B$15:$E$745,2, FALSE)</f>
        <v>水</v>
      </c>
      <c r="BM56" s="98">
        <f>VLOOKUP(BK56, 休日取得計画実績表!$B$15:$E$745,4, FALSE)</f>
        <v>0</v>
      </c>
      <c r="BN56" s="40">
        <f t="shared" si="21"/>
        <v>46774</v>
      </c>
      <c r="BO56" s="98" t="str">
        <f>VLOOKUP(BN56, 休日取得計画実績表!$B$15:$E$745,2, FALSE)</f>
        <v>土</v>
      </c>
      <c r="BP56" s="98" t="str">
        <f>VLOOKUP(BN56, 休日取得計画実績表!$B$15:$E$745,4, FALSE)</f>
        <v>現場閉所</v>
      </c>
      <c r="BQ56" s="40">
        <f t="shared" si="22"/>
        <v>46805</v>
      </c>
      <c r="BR56" s="98" t="str">
        <f>VLOOKUP(BQ56, 休日取得計画実績表!$B$15:$E$745,2, FALSE)</f>
        <v>火</v>
      </c>
      <c r="BS56" s="98">
        <f>VLOOKUP(BQ56, 休日取得計画実績表!$B$15:$E$745,4, FALSE)</f>
        <v>0</v>
      </c>
      <c r="BT56" s="40">
        <f t="shared" si="23"/>
        <v>46834</v>
      </c>
      <c r="BU56" s="98" t="str">
        <f>VLOOKUP(BT56, 休日取得計画実績表!$B$15:$E$745,2, FALSE)</f>
        <v>水</v>
      </c>
      <c r="BV56" s="109">
        <f>VLOOKUP(BT56, 休日取得計画実績表!$B$15:$E$745,4, FALSE)</f>
        <v>0</v>
      </c>
    </row>
    <row r="57" spans="1:74">
      <c r="A57" s="49"/>
      <c r="B57" s="50"/>
      <c r="C57" s="40">
        <f t="shared" si="0"/>
        <v>46136</v>
      </c>
      <c r="D57" s="98" t="str">
        <f>VLOOKUP(C57, 休日取得計画実績表!$B$15:$E$745,2, FALSE)</f>
        <v>金</v>
      </c>
      <c r="E57" s="98">
        <f>VLOOKUP(C57, 休日取得計画実績表!$B$15:$E$745,4, FALSE)</f>
        <v>0</v>
      </c>
      <c r="F57" s="40">
        <f t="shared" si="1"/>
        <v>46165</v>
      </c>
      <c r="G57" s="98" t="str">
        <f>VLOOKUP(F57, 休日取得計画実績表!$B$15:$E$745,2, FALSE)</f>
        <v>土</v>
      </c>
      <c r="H57" s="98" t="str">
        <f>VLOOKUP(F57, 休日取得計画実績表!$B$15:$E$745,4, FALSE)</f>
        <v>現場閉所</v>
      </c>
      <c r="I57" s="40">
        <f t="shared" si="2"/>
        <v>46196</v>
      </c>
      <c r="J57" s="98" t="str">
        <f>VLOOKUP(I57, 休日取得計画実績表!$B$15:$E$745,2, FALSE)</f>
        <v>火</v>
      </c>
      <c r="K57" s="98">
        <f>VLOOKUP(I57, 休日取得計画実績表!$B$15:$E$745,4, FALSE)</f>
        <v>0</v>
      </c>
      <c r="L57" s="40">
        <f t="shared" si="3"/>
        <v>46226</v>
      </c>
      <c r="M57" s="98" t="str">
        <f>VLOOKUP(L57, 休日取得計画実績表!$B$15:$E$745,2, FALSE)</f>
        <v>木</v>
      </c>
      <c r="N57" s="98">
        <f>VLOOKUP(L57, 休日取得計画実績表!$B$15:$E$745,4, FALSE)</f>
        <v>0</v>
      </c>
      <c r="O57" s="40">
        <f t="shared" si="4"/>
        <v>46257</v>
      </c>
      <c r="P57" s="98" t="str">
        <f>VLOOKUP(O57, 休日取得計画実績表!$B$15:$E$745,2, FALSE)</f>
        <v>日</v>
      </c>
      <c r="Q57" s="98" t="str">
        <f>VLOOKUP(O57, 休日取得計画実績表!$B$15:$E$745,4, FALSE)</f>
        <v>現場閉所</v>
      </c>
      <c r="R57" s="40">
        <f t="shared" si="5"/>
        <v>46288</v>
      </c>
      <c r="S57" s="98" t="str">
        <f>VLOOKUP(R57, 休日取得計画実績表!$B$15:$E$745,2, FALSE)</f>
        <v>水</v>
      </c>
      <c r="T57" s="98">
        <f>VLOOKUP(R57, 休日取得計画実績表!$B$15:$E$745,4, FALSE)</f>
        <v>0</v>
      </c>
      <c r="U57" s="40">
        <f t="shared" si="6"/>
        <v>46318</v>
      </c>
      <c r="V57" s="98" t="str">
        <f>VLOOKUP(U57, 休日取得計画実績表!$B$15:$E$745,2, FALSE)</f>
        <v>金</v>
      </c>
      <c r="W57" s="98">
        <f>VLOOKUP(U57, 休日取得計画実績表!$B$15:$E$745,4, FALSE)</f>
        <v>0</v>
      </c>
      <c r="X57" s="40">
        <f t="shared" si="7"/>
        <v>46349</v>
      </c>
      <c r="Y57" s="98" t="str">
        <f>VLOOKUP(X57, 休日取得計画実績表!$B$15:$E$745,2, FALSE)</f>
        <v>月</v>
      </c>
      <c r="Z57" s="98">
        <f>VLOOKUP(X57, 休日取得計画実績表!$B$15:$E$745,4, FALSE)</f>
        <v>0</v>
      </c>
      <c r="AA57" s="40">
        <f t="shared" si="8"/>
        <v>46379</v>
      </c>
      <c r="AB57" s="98" t="str">
        <f>VLOOKUP(AA57, 休日取得計画実績表!$B$15:$E$745,2, FALSE)</f>
        <v>水</v>
      </c>
      <c r="AC57" s="98">
        <f>VLOOKUP(AA57, 休日取得計画実績表!$B$15:$E$745,4, FALSE)</f>
        <v>0</v>
      </c>
      <c r="AD57" s="40">
        <f t="shared" si="9"/>
        <v>46410</v>
      </c>
      <c r="AE57" s="98" t="str">
        <f>VLOOKUP(AD57, 休日取得計画実績表!$B$15:$E$745,2, FALSE)</f>
        <v>土</v>
      </c>
      <c r="AF57" s="98" t="str">
        <f>VLOOKUP(AD57, 休日取得計画実績表!$B$15:$E$745,4, FALSE)</f>
        <v>現場閉所</v>
      </c>
      <c r="AG57" s="40">
        <f t="shared" si="10"/>
        <v>46441</v>
      </c>
      <c r="AH57" s="98" t="str">
        <f>VLOOKUP(AG57, 休日取得計画実績表!$B$15:$E$745,2, FALSE)</f>
        <v>火</v>
      </c>
      <c r="AI57" s="98">
        <f>VLOOKUP(AG57, 休日取得計画実績表!$B$15:$E$745,4, FALSE)</f>
        <v>0</v>
      </c>
      <c r="AJ57" s="40">
        <f t="shared" si="11"/>
        <v>46469</v>
      </c>
      <c r="AK57" s="98" t="str">
        <f>VLOOKUP(AJ57, 休日取得計画実績表!$B$15:$E$745,2, FALSE)</f>
        <v>火</v>
      </c>
      <c r="AL57" s="98">
        <f>VLOOKUP(AJ57, 休日取得計画実績表!$B$15:$E$745,4, FALSE)</f>
        <v>0</v>
      </c>
      <c r="AM57" s="40">
        <f t="shared" si="12"/>
        <v>46500</v>
      </c>
      <c r="AN57" s="98" t="str">
        <f>VLOOKUP(AM57, 休日取得計画実績表!$B$15:$E$745,2, FALSE)</f>
        <v>金</v>
      </c>
      <c r="AO57" s="98">
        <f>VLOOKUP(AM57, 休日取得計画実績表!$B$15:$E$745,4, FALSE)</f>
        <v>0</v>
      </c>
      <c r="AP57" s="40">
        <f t="shared" si="13"/>
        <v>46530</v>
      </c>
      <c r="AQ57" s="98" t="str">
        <f>VLOOKUP(AP57, 休日取得計画実績表!$B$15:$E$745,2, FALSE)</f>
        <v>日</v>
      </c>
      <c r="AR57" s="98" t="str">
        <f>VLOOKUP(AP57, 休日取得計画実績表!$B$15:$E$745,4, FALSE)</f>
        <v>現場閉所</v>
      </c>
      <c r="AS57" s="40">
        <f t="shared" si="14"/>
        <v>46561</v>
      </c>
      <c r="AT57" s="98" t="str">
        <f>VLOOKUP(AS57, 休日取得計画実績表!$B$15:$E$745,2, FALSE)</f>
        <v>水</v>
      </c>
      <c r="AU57" s="98">
        <f>VLOOKUP(AS57, 休日取得計画実績表!$B$15:$E$745,4, FALSE)</f>
        <v>0</v>
      </c>
      <c r="AV57" s="40">
        <f t="shared" si="15"/>
        <v>46591</v>
      </c>
      <c r="AW57" s="98" t="str">
        <f>VLOOKUP(AV57, 休日取得計画実績表!$B$15:$E$745,2, FALSE)</f>
        <v>金</v>
      </c>
      <c r="AX57" s="98">
        <f>VLOOKUP(AV57, 休日取得計画実績表!$B$15:$E$745,4, FALSE)</f>
        <v>0</v>
      </c>
      <c r="AY57" s="40">
        <f t="shared" si="16"/>
        <v>46622</v>
      </c>
      <c r="AZ57" s="98" t="str">
        <f>VLOOKUP(AY57, 休日取得計画実績表!$B$15:$E$745,2, FALSE)</f>
        <v>月</v>
      </c>
      <c r="BA57" s="98">
        <f>VLOOKUP(AY57, 休日取得計画実績表!$B$15:$E$745,4, FALSE)</f>
        <v>0</v>
      </c>
      <c r="BB57" s="40">
        <f t="shared" si="17"/>
        <v>46653</v>
      </c>
      <c r="BC57" s="98" t="str">
        <f>VLOOKUP(BB57, 休日取得計画実績表!$B$15:$E$745,2, FALSE)</f>
        <v>木</v>
      </c>
      <c r="BD57" s="98">
        <f>VLOOKUP(BB57, 休日取得計画実績表!$B$15:$E$745,4, FALSE)</f>
        <v>0</v>
      </c>
      <c r="BE57" s="40">
        <f t="shared" si="18"/>
        <v>46683</v>
      </c>
      <c r="BF57" s="98" t="str">
        <f>VLOOKUP(BE57, 休日取得計画実績表!$B$15:$E$745,2, FALSE)</f>
        <v>土</v>
      </c>
      <c r="BG57" s="98" t="str">
        <f>VLOOKUP(BE57, 休日取得計画実績表!$B$15:$E$745,4, FALSE)</f>
        <v>現場閉所</v>
      </c>
      <c r="BH57" s="40">
        <f t="shared" si="19"/>
        <v>46714</v>
      </c>
      <c r="BI57" s="98" t="str">
        <f>VLOOKUP(BH57, 休日取得計画実績表!$B$15:$E$745,2, FALSE)</f>
        <v>火</v>
      </c>
      <c r="BJ57" s="98">
        <f>VLOOKUP(BH57, 休日取得計画実績表!$B$15:$E$745,4, FALSE)</f>
        <v>0</v>
      </c>
      <c r="BK57" s="40">
        <f t="shared" si="20"/>
        <v>46744</v>
      </c>
      <c r="BL57" s="98" t="str">
        <f>VLOOKUP(BK57, 休日取得計画実績表!$B$15:$E$745,2, FALSE)</f>
        <v>木</v>
      </c>
      <c r="BM57" s="98">
        <f>VLOOKUP(BK57, 休日取得計画実績表!$B$15:$E$745,4, FALSE)</f>
        <v>0</v>
      </c>
      <c r="BN57" s="40">
        <f t="shared" si="21"/>
        <v>46775</v>
      </c>
      <c r="BO57" s="98" t="str">
        <f>VLOOKUP(BN57, 休日取得計画実績表!$B$15:$E$745,2, FALSE)</f>
        <v>日</v>
      </c>
      <c r="BP57" s="98" t="str">
        <f>VLOOKUP(BN57, 休日取得計画実績表!$B$15:$E$745,4, FALSE)</f>
        <v>現場閉所</v>
      </c>
      <c r="BQ57" s="40">
        <f t="shared" si="22"/>
        <v>46806</v>
      </c>
      <c r="BR57" s="98" t="str">
        <f>VLOOKUP(BQ57, 休日取得計画実績表!$B$15:$E$745,2, FALSE)</f>
        <v>水</v>
      </c>
      <c r="BS57" s="98">
        <f>VLOOKUP(BQ57, 休日取得計画実績表!$B$15:$E$745,4, FALSE)</f>
        <v>0</v>
      </c>
      <c r="BT57" s="40">
        <f t="shared" si="23"/>
        <v>46835</v>
      </c>
      <c r="BU57" s="98" t="str">
        <f>VLOOKUP(BT57, 休日取得計画実績表!$B$15:$E$745,2, FALSE)</f>
        <v>木</v>
      </c>
      <c r="BV57" s="109">
        <f>VLOOKUP(BT57, 休日取得計画実績表!$B$15:$E$745,4, FALSE)</f>
        <v>0</v>
      </c>
    </row>
    <row r="58" spans="1:74">
      <c r="A58" s="49"/>
      <c r="B58" s="50"/>
      <c r="C58" s="40">
        <f t="shared" si="0"/>
        <v>46137</v>
      </c>
      <c r="D58" s="98" t="str">
        <f>VLOOKUP(C58, 休日取得計画実績表!$B$15:$E$745,2, FALSE)</f>
        <v>土</v>
      </c>
      <c r="E58" s="98" t="str">
        <f>VLOOKUP(C58, 休日取得計画実績表!$B$15:$E$745,4, FALSE)</f>
        <v>現場閉所</v>
      </c>
      <c r="F58" s="40">
        <f t="shared" si="1"/>
        <v>46166</v>
      </c>
      <c r="G58" s="98" t="str">
        <f>VLOOKUP(F58, 休日取得計画実績表!$B$15:$E$745,2, FALSE)</f>
        <v>日</v>
      </c>
      <c r="H58" s="98" t="str">
        <f>VLOOKUP(F58, 休日取得計画実績表!$B$15:$E$745,4, FALSE)</f>
        <v>現場閉所</v>
      </c>
      <c r="I58" s="40">
        <f t="shared" si="2"/>
        <v>46197</v>
      </c>
      <c r="J58" s="98" t="str">
        <f>VLOOKUP(I58, 休日取得計画実績表!$B$15:$E$745,2, FALSE)</f>
        <v>水</v>
      </c>
      <c r="K58" s="98" t="str">
        <f>VLOOKUP(I58, 休日取得計画実績表!$B$15:$E$745,4, FALSE)</f>
        <v>災害その他</v>
      </c>
      <c r="L58" s="40">
        <f t="shared" si="3"/>
        <v>46227</v>
      </c>
      <c r="M58" s="98" t="str">
        <f>VLOOKUP(L58, 休日取得計画実績表!$B$15:$E$745,2, FALSE)</f>
        <v>金</v>
      </c>
      <c r="N58" s="98">
        <f>VLOOKUP(L58, 休日取得計画実績表!$B$15:$E$745,4, FALSE)</f>
        <v>0</v>
      </c>
      <c r="O58" s="40">
        <f t="shared" si="4"/>
        <v>46258</v>
      </c>
      <c r="P58" s="98" t="str">
        <f>VLOOKUP(O58, 休日取得計画実績表!$B$15:$E$745,2, FALSE)</f>
        <v>月</v>
      </c>
      <c r="Q58" s="98">
        <f>VLOOKUP(O58, 休日取得計画実績表!$B$15:$E$745,4, FALSE)</f>
        <v>0</v>
      </c>
      <c r="R58" s="40">
        <f t="shared" si="5"/>
        <v>46289</v>
      </c>
      <c r="S58" s="98" t="str">
        <f>VLOOKUP(R58, 休日取得計画実績表!$B$15:$E$745,2, FALSE)</f>
        <v>木</v>
      </c>
      <c r="T58" s="98">
        <f>VLOOKUP(R58, 休日取得計画実績表!$B$15:$E$745,4, FALSE)</f>
        <v>0</v>
      </c>
      <c r="U58" s="40">
        <f t="shared" si="6"/>
        <v>46319</v>
      </c>
      <c r="V58" s="98" t="str">
        <f>VLOOKUP(U58, 休日取得計画実績表!$B$15:$E$745,2, FALSE)</f>
        <v>土</v>
      </c>
      <c r="W58" s="98" t="str">
        <f>VLOOKUP(U58, 休日取得計画実績表!$B$15:$E$745,4, FALSE)</f>
        <v>現場閉所</v>
      </c>
      <c r="X58" s="40">
        <f t="shared" si="7"/>
        <v>46350</v>
      </c>
      <c r="Y58" s="98" t="str">
        <f>VLOOKUP(X58, 休日取得計画実績表!$B$15:$E$745,2, FALSE)</f>
        <v>火</v>
      </c>
      <c r="Z58" s="98">
        <f>VLOOKUP(X58, 休日取得計画実績表!$B$15:$E$745,4, FALSE)</f>
        <v>0</v>
      </c>
      <c r="AA58" s="40">
        <f t="shared" si="8"/>
        <v>46380</v>
      </c>
      <c r="AB58" s="98" t="str">
        <f>VLOOKUP(AA58, 休日取得計画実績表!$B$15:$E$745,2, FALSE)</f>
        <v>木</v>
      </c>
      <c r="AC58" s="98">
        <f>VLOOKUP(AA58, 休日取得計画実績表!$B$15:$E$745,4, FALSE)</f>
        <v>0</v>
      </c>
      <c r="AD58" s="40">
        <f t="shared" si="9"/>
        <v>46411</v>
      </c>
      <c r="AE58" s="98" t="str">
        <f>VLOOKUP(AD58, 休日取得計画実績表!$B$15:$E$745,2, FALSE)</f>
        <v>日</v>
      </c>
      <c r="AF58" s="98" t="str">
        <f>VLOOKUP(AD58, 休日取得計画実績表!$B$15:$E$745,4, FALSE)</f>
        <v>現場閉所</v>
      </c>
      <c r="AG58" s="40">
        <f t="shared" si="10"/>
        <v>46442</v>
      </c>
      <c r="AH58" s="98" t="str">
        <f>VLOOKUP(AG58, 休日取得計画実績表!$B$15:$E$745,2, FALSE)</f>
        <v>水</v>
      </c>
      <c r="AI58" s="98">
        <f>VLOOKUP(AG58, 休日取得計画実績表!$B$15:$E$745,4, FALSE)</f>
        <v>0</v>
      </c>
      <c r="AJ58" s="40">
        <f t="shared" si="11"/>
        <v>46470</v>
      </c>
      <c r="AK58" s="98" t="str">
        <f>VLOOKUP(AJ58, 休日取得計画実績表!$B$15:$E$745,2, FALSE)</f>
        <v>水</v>
      </c>
      <c r="AL58" s="98">
        <f>VLOOKUP(AJ58, 休日取得計画実績表!$B$15:$E$745,4, FALSE)</f>
        <v>0</v>
      </c>
      <c r="AM58" s="40">
        <f t="shared" si="12"/>
        <v>46501</v>
      </c>
      <c r="AN58" s="98" t="str">
        <f>VLOOKUP(AM58, 休日取得計画実績表!$B$15:$E$745,2, FALSE)</f>
        <v>土</v>
      </c>
      <c r="AO58" s="98" t="str">
        <f>VLOOKUP(AM58, 休日取得計画実績表!$B$15:$E$745,4, FALSE)</f>
        <v>現場閉所</v>
      </c>
      <c r="AP58" s="40">
        <f t="shared" si="13"/>
        <v>46531</v>
      </c>
      <c r="AQ58" s="98" t="str">
        <f>VLOOKUP(AP58, 休日取得計画実績表!$B$15:$E$745,2, FALSE)</f>
        <v>月</v>
      </c>
      <c r="AR58" s="98">
        <f>VLOOKUP(AP58, 休日取得計画実績表!$B$15:$E$745,4, FALSE)</f>
        <v>0</v>
      </c>
      <c r="AS58" s="40">
        <f t="shared" si="14"/>
        <v>46562</v>
      </c>
      <c r="AT58" s="98" t="str">
        <f>VLOOKUP(AS58, 休日取得計画実績表!$B$15:$E$745,2, FALSE)</f>
        <v>木</v>
      </c>
      <c r="AU58" s="98">
        <f>VLOOKUP(AS58, 休日取得計画実績表!$B$15:$E$745,4, FALSE)</f>
        <v>0</v>
      </c>
      <c r="AV58" s="40">
        <f t="shared" si="15"/>
        <v>46592</v>
      </c>
      <c r="AW58" s="98" t="str">
        <f>VLOOKUP(AV58, 休日取得計画実績表!$B$15:$E$745,2, FALSE)</f>
        <v>土</v>
      </c>
      <c r="AX58" s="98" t="str">
        <f>VLOOKUP(AV58, 休日取得計画実績表!$B$15:$E$745,4, FALSE)</f>
        <v>現場閉所</v>
      </c>
      <c r="AY58" s="40">
        <f t="shared" si="16"/>
        <v>46623</v>
      </c>
      <c r="AZ58" s="98" t="str">
        <f>VLOOKUP(AY58, 休日取得計画実績表!$B$15:$E$745,2, FALSE)</f>
        <v>火</v>
      </c>
      <c r="BA58" s="98">
        <f>VLOOKUP(AY58, 休日取得計画実績表!$B$15:$E$745,4, FALSE)</f>
        <v>0</v>
      </c>
      <c r="BB58" s="40">
        <f t="shared" si="17"/>
        <v>46654</v>
      </c>
      <c r="BC58" s="98" t="str">
        <f>VLOOKUP(BB58, 休日取得計画実績表!$B$15:$E$745,2, FALSE)</f>
        <v>金</v>
      </c>
      <c r="BD58" s="98">
        <f>VLOOKUP(BB58, 休日取得計画実績表!$B$15:$E$745,4, FALSE)</f>
        <v>0</v>
      </c>
      <c r="BE58" s="40">
        <f t="shared" si="18"/>
        <v>46684</v>
      </c>
      <c r="BF58" s="98" t="str">
        <f>VLOOKUP(BE58, 休日取得計画実績表!$B$15:$E$745,2, FALSE)</f>
        <v>日</v>
      </c>
      <c r="BG58" s="98" t="str">
        <f>VLOOKUP(BE58, 休日取得計画実績表!$B$15:$E$745,4, FALSE)</f>
        <v>現場閉所</v>
      </c>
      <c r="BH58" s="40">
        <f t="shared" si="19"/>
        <v>46715</v>
      </c>
      <c r="BI58" s="98" t="str">
        <f>VLOOKUP(BH58, 休日取得計画実績表!$B$15:$E$745,2, FALSE)</f>
        <v>水</v>
      </c>
      <c r="BJ58" s="98">
        <f>VLOOKUP(BH58, 休日取得計画実績表!$B$15:$E$745,4, FALSE)</f>
        <v>0</v>
      </c>
      <c r="BK58" s="40">
        <f t="shared" si="20"/>
        <v>46745</v>
      </c>
      <c r="BL58" s="98" t="str">
        <f>VLOOKUP(BK58, 休日取得計画実績表!$B$15:$E$745,2, FALSE)</f>
        <v>金</v>
      </c>
      <c r="BM58" s="98">
        <f>VLOOKUP(BK58, 休日取得計画実績表!$B$15:$E$745,4, FALSE)</f>
        <v>0</v>
      </c>
      <c r="BN58" s="40">
        <f t="shared" si="21"/>
        <v>46776</v>
      </c>
      <c r="BO58" s="98" t="str">
        <f>VLOOKUP(BN58, 休日取得計画実績表!$B$15:$E$745,2, FALSE)</f>
        <v>月</v>
      </c>
      <c r="BP58" s="98">
        <f>VLOOKUP(BN58, 休日取得計画実績表!$B$15:$E$745,4, FALSE)</f>
        <v>0</v>
      </c>
      <c r="BQ58" s="40">
        <f t="shared" si="22"/>
        <v>46807</v>
      </c>
      <c r="BR58" s="98" t="str">
        <f>VLOOKUP(BQ58, 休日取得計画実績表!$B$15:$E$745,2, FALSE)</f>
        <v>木</v>
      </c>
      <c r="BS58" s="98">
        <f>VLOOKUP(BQ58, 休日取得計画実績表!$B$15:$E$745,4, FALSE)</f>
        <v>0</v>
      </c>
      <c r="BT58" s="40">
        <f t="shared" si="23"/>
        <v>46836</v>
      </c>
      <c r="BU58" s="98" t="str">
        <f>VLOOKUP(BT58, 休日取得計画実績表!$B$15:$E$745,2, FALSE)</f>
        <v>金</v>
      </c>
      <c r="BV58" s="109">
        <f>VLOOKUP(BT58, 休日取得計画実績表!$B$15:$E$745,4, FALSE)</f>
        <v>0</v>
      </c>
    </row>
    <row r="59" spans="1:74">
      <c r="A59" s="49"/>
      <c r="B59" s="50"/>
      <c r="C59" s="40">
        <f t="shared" si="0"/>
        <v>46138</v>
      </c>
      <c r="D59" s="98" t="str">
        <f>VLOOKUP(C59, 休日取得計画実績表!$B$15:$E$745,2, FALSE)</f>
        <v>日</v>
      </c>
      <c r="E59" s="98" t="str">
        <f>VLOOKUP(C59, 休日取得計画実績表!$B$15:$E$745,4, FALSE)</f>
        <v>現場閉所</v>
      </c>
      <c r="F59" s="40">
        <f t="shared" si="1"/>
        <v>46167</v>
      </c>
      <c r="G59" s="98" t="str">
        <f>VLOOKUP(F59, 休日取得計画実績表!$B$15:$E$745,2, FALSE)</f>
        <v>月</v>
      </c>
      <c r="H59" s="98">
        <f>VLOOKUP(F59, 休日取得計画実績表!$B$15:$E$745,4, FALSE)</f>
        <v>0</v>
      </c>
      <c r="I59" s="40">
        <f t="shared" si="2"/>
        <v>46198</v>
      </c>
      <c r="J59" s="98" t="str">
        <f>VLOOKUP(I59, 休日取得計画実績表!$B$15:$E$745,2, FALSE)</f>
        <v>木</v>
      </c>
      <c r="K59" s="98">
        <f>VLOOKUP(I59, 休日取得計画実績表!$B$15:$E$745,4, FALSE)</f>
        <v>0</v>
      </c>
      <c r="L59" s="40">
        <f t="shared" si="3"/>
        <v>46228</v>
      </c>
      <c r="M59" s="98" t="str">
        <f>VLOOKUP(L59, 休日取得計画実績表!$B$15:$E$745,2, FALSE)</f>
        <v>土</v>
      </c>
      <c r="N59" s="98" t="str">
        <f>VLOOKUP(L59, 休日取得計画実績表!$B$15:$E$745,4, FALSE)</f>
        <v>現場閉所</v>
      </c>
      <c r="O59" s="40">
        <f t="shared" si="4"/>
        <v>46259</v>
      </c>
      <c r="P59" s="98" t="str">
        <f>VLOOKUP(O59, 休日取得計画実績表!$B$15:$E$745,2, FALSE)</f>
        <v>火</v>
      </c>
      <c r="Q59" s="98">
        <f>VLOOKUP(O59, 休日取得計画実績表!$B$15:$E$745,4, FALSE)</f>
        <v>0</v>
      </c>
      <c r="R59" s="40">
        <f t="shared" si="5"/>
        <v>46290</v>
      </c>
      <c r="S59" s="98" t="str">
        <f>VLOOKUP(R59, 休日取得計画実績表!$B$15:$E$745,2, FALSE)</f>
        <v>金</v>
      </c>
      <c r="T59" s="98">
        <f>VLOOKUP(R59, 休日取得計画実績表!$B$15:$E$745,4, FALSE)</f>
        <v>0</v>
      </c>
      <c r="U59" s="40">
        <f t="shared" si="6"/>
        <v>46320</v>
      </c>
      <c r="V59" s="98" t="str">
        <f>VLOOKUP(U59, 休日取得計画実績表!$B$15:$E$745,2, FALSE)</f>
        <v>日</v>
      </c>
      <c r="W59" s="98" t="str">
        <f>VLOOKUP(U59, 休日取得計画実績表!$B$15:$E$745,4, FALSE)</f>
        <v>現場閉所</v>
      </c>
      <c r="X59" s="40">
        <f t="shared" si="7"/>
        <v>46351</v>
      </c>
      <c r="Y59" s="98" t="str">
        <f>VLOOKUP(X59, 休日取得計画実績表!$B$15:$E$745,2, FALSE)</f>
        <v>水</v>
      </c>
      <c r="Z59" s="98">
        <f>VLOOKUP(X59, 休日取得計画実績表!$B$15:$E$745,4, FALSE)</f>
        <v>0</v>
      </c>
      <c r="AA59" s="40">
        <f t="shared" si="8"/>
        <v>46381</v>
      </c>
      <c r="AB59" s="98" t="str">
        <f>VLOOKUP(AA59, 休日取得計画実績表!$B$15:$E$745,2, FALSE)</f>
        <v>金</v>
      </c>
      <c r="AC59" s="98">
        <f>VLOOKUP(AA59, 休日取得計画実績表!$B$15:$E$745,4, FALSE)</f>
        <v>0</v>
      </c>
      <c r="AD59" s="40">
        <f t="shared" si="9"/>
        <v>46412</v>
      </c>
      <c r="AE59" s="98" t="str">
        <f>VLOOKUP(AD59, 休日取得計画実績表!$B$15:$E$745,2, FALSE)</f>
        <v>月</v>
      </c>
      <c r="AF59" s="98">
        <f>VLOOKUP(AD59, 休日取得計画実績表!$B$15:$E$745,4, FALSE)</f>
        <v>0</v>
      </c>
      <c r="AG59" s="40">
        <f t="shared" si="10"/>
        <v>46443</v>
      </c>
      <c r="AH59" s="98" t="str">
        <f>VLOOKUP(AG59, 休日取得計画実績表!$B$15:$E$745,2, FALSE)</f>
        <v>木</v>
      </c>
      <c r="AI59" s="98">
        <f>VLOOKUP(AG59, 休日取得計画実績表!$B$15:$E$745,4, FALSE)</f>
        <v>0</v>
      </c>
      <c r="AJ59" s="40">
        <f t="shared" si="11"/>
        <v>46471</v>
      </c>
      <c r="AK59" s="98" t="str">
        <f>VLOOKUP(AJ59, 休日取得計画実績表!$B$15:$E$745,2, FALSE)</f>
        <v>木</v>
      </c>
      <c r="AL59" s="98">
        <f>VLOOKUP(AJ59, 休日取得計画実績表!$B$15:$E$745,4, FALSE)</f>
        <v>0</v>
      </c>
      <c r="AM59" s="40">
        <f t="shared" si="12"/>
        <v>46502</v>
      </c>
      <c r="AN59" s="98" t="str">
        <f>VLOOKUP(AM59, 休日取得計画実績表!$B$15:$E$745,2, FALSE)</f>
        <v>日</v>
      </c>
      <c r="AO59" s="98" t="str">
        <f>VLOOKUP(AM59, 休日取得計画実績表!$B$15:$E$745,4, FALSE)</f>
        <v>現場閉所</v>
      </c>
      <c r="AP59" s="40">
        <f t="shared" si="13"/>
        <v>46532</v>
      </c>
      <c r="AQ59" s="98" t="str">
        <f>VLOOKUP(AP59, 休日取得計画実績表!$B$15:$E$745,2, FALSE)</f>
        <v>火</v>
      </c>
      <c r="AR59" s="98">
        <f>VLOOKUP(AP59, 休日取得計画実績表!$B$15:$E$745,4, FALSE)</f>
        <v>0</v>
      </c>
      <c r="AS59" s="40">
        <f t="shared" si="14"/>
        <v>46563</v>
      </c>
      <c r="AT59" s="98" t="str">
        <f>VLOOKUP(AS59, 休日取得計画実績表!$B$15:$E$745,2, FALSE)</f>
        <v>金</v>
      </c>
      <c r="AU59" s="98">
        <f>VLOOKUP(AS59, 休日取得計画実績表!$B$15:$E$745,4, FALSE)</f>
        <v>0</v>
      </c>
      <c r="AV59" s="40">
        <f t="shared" si="15"/>
        <v>46593</v>
      </c>
      <c r="AW59" s="98" t="str">
        <f>VLOOKUP(AV59, 休日取得計画実績表!$B$15:$E$745,2, FALSE)</f>
        <v>日</v>
      </c>
      <c r="AX59" s="98" t="str">
        <f>VLOOKUP(AV59, 休日取得計画実績表!$B$15:$E$745,4, FALSE)</f>
        <v>現場閉所</v>
      </c>
      <c r="AY59" s="40">
        <f t="shared" si="16"/>
        <v>46624</v>
      </c>
      <c r="AZ59" s="98" t="str">
        <f>VLOOKUP(AY59, 休日取得計画実績表!$B$15:$E$745,2, FALSE)</f>
        <v>水</v>
      </c>
      <c r="BA59" s="98">
        <f>VLOOKUP(AY59, 休日取得計画実績表!$B$15:$E$745,4, FALSE)</f>
        <v>0</v>
      </c>
      <c r="BB59" s="40">
        <f t="shared" si="17"/>
        <v>46655</v>
      </c>
      <c r="BC59" s="98" t="str">
        <f>VLOOKUP(BB59, 休日取得計画実績表!$B$15:$E$745,2, FALSE)</f>
        <v>土</v>
      </c>
      <c r="BD59" s="98" t="str">
        <f>VLOOKUP(BB59, 休日取得計画実績表!$B$15:$E$745,4, FALSE)</f>
        <v>現場閉所</v>
      </c>
      <c r="BE59" s="40">
        <f t="shared" si="18"/>
        <v>46685</v>
      </c>
      <c r="BF59" s="98" t="str">
        <f>VLOOKUP(BE59, 休日取得計画実績表!$B$15:$E$745,2, FALSE)</f>
        <v>月</v>
      </c>
      <c r="BG59" s="98">
        <f>VLOOKUP(BE59, 休日取得計画実績表!$B$15:$E$745,4, FALSE)</f>
        <v>0</v>
      </c>
      <c r="BH59" s="40">
        <f t="shared" si="19"/>
        <v>46716</v>
      </c>
      <c r="BI59" s="98" t="str">
        <f>VLOOKUP(BH59, 休日取得計画実績表!$B$15:$E$745,2, FALSE)</f>
        <v>木</v>
      </c>
      <c r="BJ59" s="98">
        <f>VLOOKUP(BH59, 休日取得計画実績表!$B$15:$E$745,4, FALSE)</f>
        <v>0</v>
      </c>
      <c r="BK59" s="40">
        <f t="shared" si="20"/>
        <v>46746</v>
      </c>
      <c r="BL59" s="98" t="str">
        <f>VLOOKUP(BK59, 休日取得計画実績表!$B$15:$E$745,2, FALSE)</f>
        <v>土</v>
      </c>
      <c r="BM59" s="98" t="str">
        <f>VLOOKUP(BK59, 休日取得計画実績表!$B$15:$E$745,4, FALSE)</f>
        <v>現場閉所</v>
      </c>
      <c r="BN59" s="40">
        <f t="shared" si="21"/>
        <v>46777</v>
      </c>
      <c r="BO59" s="98" t="str">
        <f>VLOOKUP(BN59, 休日取得計画実績表!$B$15:$E$745,2, FALSE)</f>
        <v>火</v>
      </c>
      <c r="BP59" s="98">
        <f>VLOOKUP(BN59, 休日取得計画実績表!$B$15:$E$745,4, FALSE)</f>
        <v>0</v>
      </c>
      <c r="BQ59" s="40">
        <f t="shared" si="22"/>
        <v>46808</v>
      </c>
      <c r="BR59" s="98" t="str">
        <f>VLOOKUP(BQ59, 休日取得計画実績表!$B$15:$E$745,2, FALSE)</f>
        <v>金</v>
      </c>
      <c r="BS59" s="98">
        <f>VLOOKUP(BQ59, 休日取得計画実績表!$B$15:$E$745,4, FALSE)</f>
        <v>0</v>
      </c>
      <c r="BT59" s="40">
        <f t="shared" si="23"/>
        <v>46837</v>
      </c>
      <c r="BU59" s="98" t="str">
        <f>VLOOKUP(BT59, 休日取得計画実績表!$B$15:$E$745,2, FALSE)</f>
        <v>土</v>
      </c>
      <c r="BV59" s="109" t="str">
        <f>VLOOKUP(BT59, 休日取得計画実績表!$B$15:$E$745,4, FALSE)</f>
        <v>現場閉所</v>
      </c>
    </row>
    <row r="60" spans="1:74">
      <c r="A60" s="49"/>
      <c r="B60" s="50"/>
      <c r="C60" s="40">
        <f t="shared" si="0"/>
        <v>46139</v>
      </c>
      <c r="D60" s="98" t="str">
        <f>VLOOKUP(C60, 休日取得計画実績表!$B$15:$E$745,2, FALSE)</f>
        <v>月</v>
      </c>
      <c r="E60" s="98">
        <f>VLOOKUP(C60, 休日取得計画実績表!$B$15:$E$745,4, FALSE)</f>
        <v>0</v>
      </c>
      <c r="F60" s="40">
        <f t="shared" si="1"/>
        <v>46168</v>
      </c>
      <c r="G60" s="98" t="str">
        <f>VLOOKUP(F60, 休日取得計画実績表!$B$15:$E$745,2, FALSE)</f>
        <v>火</v>
      </c>
      <c r="H60" s="98">
        <f>VLOOKUP(F60, 休日取得計画実績表!$B$15:$E$745,4, FALSE)</f>
        <v>0</v>
      </c>
      <c r="I60" s="40">
        <f t="shared" si="2"/>
        <v>46199</v>
      </c>
      <c r="J60" s="98" t="str">
        <f>VLOOKUP(I60, 休日取得計画実績表!$B$15:$E$745,2, FALSE)</f>
        <v>金</v>
      </c>
      <c r="K60" s="98">
        <f>VLOOKUP(I60, 休日取得計画実績表!$B$15:$E$745,4, FALSE)</f>
        <v>0</v>
      </c>
      <c r="L60" s="40">
        <f t="shared" si="3"/>
        <v>46229</v>
      </c>
      <c r="M60" s="98" t="str">
        <f>VLOOKUP(L60, 休日取得計画実績表!$B$15:$E$745,2, FALSE)</f>
        <v>日</v>
      </c>
      <c r="N60" s="98" t="str">
        <f>VLOOKUP(L60, 休日取得計画実績表!$B$15:$E$745,4, FALSE)</f>
        <v>現場閉所</v>
      </c>
      <c r="O60" s="40">
        <f t="shared" si="4"/>
        <v>46260</v>
      </c>
      <c r="P60" s="98" t="str">
        <f>VLOOKUP(O60, 休日取得計画実績表!$B$15:$E$745,2, FALSE)</f>
        <v>水</v>
      </c>
      <c r="Q60" s="98">
        <f>VLOOKUP(O60, 休日取得計画実績表!$B$15:$E$745,4, FALSE)</f>
        <v>0</v>
      </c>
      <c r="R60" s="40">
        <f t="shared" si="5"/>
        <v>46291</v>
      </c>
      <c r="S60" s="98" t="str">
        <f>VLOOKUP(R60, 休日取得計画実績表!$B$15:$E$745,2, FALSE)</f>
        <v>土</v>
      </c>
      <c r="T60" s="98" t="str">
        <f>VLOOKUP(R60, 休日取得計画実績表!$B$15:$E$745,4, FALSE)</f>
        <v>現場閉所</v>
      </c>
      <c r="U60" s="40">
        <f t="shared" si="6"/>
        <v>46321</v>
      </c>
      <c r="V60" s="98" t="str">
        <f>VLOOKUP(U60, 休日取得計画実績表!$B$15:$E$745,2, FALSE)</f>
        <v>月</v>
      </c>
      <c r="W60" s="98">
        <f>VLOOKUP(U60, 休日取得計画実績表!$B$15:$E$745,4, FALSE)</f>
        <v>0</v>
      </c>
      <c r="X60" s="40">
        <f t="shared" si="7"/>
        <v>46352</v>
      </c>
      <c r="Y60" s="98" t="str">
        <f>VLOOKUP(X60, 休日取得計画実績表!$B$15:$E$745,2, FALSE)</f>
        <v>木</v>
      </c>
      <c r="Z60" s="98">
        <f>VLOOKUP(X60, 休日取得計画実績表!$B$15:$E$745,4, FALSE)</f>
        <v>0</v>
      </c>
      <c r="AA60" s="40">
        <f t="shared" si="8"/>
        <v>46382</v>
      </c>
      <c r="AB60" s="98" t="str">
        <f>VLOOKUP(AA60, 休日取得計画実績表!$B$15:$E$745,2, FALSE)</f>
        <v>土</v>
      </c>
      <c r="AC60" s="98" t="str">
        <f>VLOOKUP(AA60, 休日取得計画実績表!$B$15:$E$745,4, FALSE)</f>
        <v>現場閉所</v>
      </c>
      <c r="AD60" s="40">
        <f t="shared" si="9"/>
        <v>46413</v>
      </c>
      <c r="AE60" s="98" t="str">
        <f>VLOOKUP(AD60, 休日取得計画実績表!$B$15:$E$745,2, FALSE)</f>
        <v>火</v>
      </c>
      <c r="AF60" s="98">
        <f>VLOOKUP(AD60, 休日取得計画実績表!$B$15:$E$745,4, FALSE)</f>
        <v>0</v>
      </c>
      <c r="AG60" s="40">
        <f t="shared" si="10"/>
        <v>46444</v>
      </c>
      <c r="AH60" s="98" t="str">
        <f>VLOOKUP(AG60, 休日取得計画実績表!$B$15:$E$745,2, FALSE)</f>
        <v>金</v>
      </c>
      <c r="AI60" s="98">
        <f>VLOOKUP(AG60, 休日取得計画実績表!$B$15:$E$745,4, FALSE)</f>
        <v>0</v>
      </c>
      <c r="AJ60" s="40">
        <f t="shared" si="11"/>
        <v>46472</v>
      </c>
      <c r="AK60" s="98" t="str">
        <f>VLOOKUP(AJ60, 休日取得計画実績表!$B$15:$E$745,2, FALSE)</f>
        <v>金</v>
      </c>
      <c r="AL60" s="98">
        <f>VLOOKUP(AJ60, 休日取得計画実績表!$B$15:$E$745,4, FALSE)</f>
        <v>0</v>
      </c>
      <c r="AM60" s="40">
        <f t="shared" si="12"/>
        <v>46503</v>
      </c>
      <c r="AN60" s="98" t="str">
        <f>VLOOKUP(AM60, 休日取得計画実績表!$B$15:$E$745,2, FALSE)</f>
        <v>月</v>
      </c>
      <c r="AO60" s="98">
        <f>VLOOKUP(AM60, 休日取得計画実績表!$B$15:$E$745,4, FALSE)</f>
        <v>0</v>
      </c>
      <c r="AP60" s="40">
        <f t="shared" si="13"/>
        <v>46533</v>
      </c>
      <c r="AQ60" s="98" t="str">
        <f>VLOOKUP(AP60, 休日取得計画実績表!$B$15:$E$745,2, FALSE)</f>
        <v>水</v>
      </c>
      <c r="AR60" s="98">
        <f>VLOOKUP(AP60, 休日取得計画実績表!$B$15:$E$745,4, FALSE)</f>
        <v>0</v>
      </c>
      <c r="AS60" s="40">
        <f t="shared" si="14"/>
        <v>46564</v>
      </c>
      <c r="AT60" s="98" t="str">
        <f>VLOOKUP(AS60, 休日取得計画実績表!$B$15:$E$745,2, FALSE)</f>
        <v>土</v>
      </c>
      <c r="AU60" s="98" t="str">
        <f>VLOOKUP(AS60, 休日取得計画実績表!$B$15:$E$745,4, FALSE)</f>
        <v>現場閉所</v>
      </c>
      <c r="AV60" s="40">
        <f t="shared" si="15"/>
        <v>46594</v>
      </c>
      <c r="AW60" s="98" t="str">
        <f>VLOOKUP(AV60, 休日取得計画実績表!$B$15:$E$745,2, FALSE)</f>
        <v>月</v>
      </c>
      <c r="AX60" s="98">
        <f>VLOOKUP(AV60, 休日取得計画実績表!$B$15:$E$745,4, FALSE)</f>
        <v>0</v>
      </c>
      <c r="AY60" s="40">
        <f t="shared" si="16"/>
        <v>46625</v>
      </c>
      <c r="AZ60" s="98" t="str">
        <f>VLOOKUP(AY60, 休日取得計画実績表!$B$15:$E$745,2, FALSE)</f>
        <v>木</v>
      </c>
      <c r="BA60" s="98">
        <f>VLOOKUP(AY60, 休日取得計画実績表!$B$15:$E$745,4, FALSE)</f>
        <v>0</v>
      </c>
      <c r="BB60" s="40">
        <f t="shared" si="17"/>
        <v>46656</v>
      </c>
      <c r="BC60" s="98" t="str">
        <f>VLOOKUP(BB60, 休日取得計画実績表!$B$15:$E$745,2, FALSE)</f>
        <v>日</v>
      </c>
      <c r="BD60" s="98" t="str">
        <f>VLOOKUP(BB60, 休日取得計画実績表!$B$15:$E$745,4, FALSE)</f>
        <v>現場閉所</v>
      </c>
      <c r="BE60" s="40">
        <f t="shared" si="18"/>
        <v>46686</v>
      </c>
      <c r="BF60" s="98" t="str">
        <f>VLOOKUP(BE60, 休日取得計画実績表!$B$15:$E$745,2, FALSE)</f>
        <v>火</v>
      </c>
      <c r="BG60" s="98">
        <f>VLOOKUP(BE60, 休日取得計画実績表!$B$15:$E$745,4, FALSE)</f>
        <v>0</v>
      </c>
      <c r="BH60" s="40">
        <f t="shared" si="19"/>
        <v>46717</v>
      </c>
      <c r="BI60" s="98" t="str">
        <f>VLOOKUP(BH60, 休日取得計画実績表!$B$15:$E$745,2, FALSE)</f>
        <v>金</v>
      </c>
      <c r="BJ60" s="98">
        <f>VLOOKUP(BH60, 休日取得計画実績表!$B$15:$E$745,4, FALSE)</f>
        <v>0</v>
      </c>
      <c r="BK60" s="40">
        <f t="shared" si="20"/>
        <v>46747</v>
      </c>
      <c r="BL60" s="98" t="str">
        <f>VLOOKUP(BK60, 休日取得計画実績表!$B$15:$E$745,2, FALSE)</f>
        <v>日</v>
      </c>
      <c r="BM60" s="98" t="str">
        <f>VLOOKUP(BK60, 休日取得計画実績表!$B$15:$E$745,4, FALSE)</f>
        <v>現場閉所</v>
      </c>
      <c r="BN60" s="40">
        <f t="shared" si="21"/>
        <v>46778</v>
      </c>
      <c r="BO60" s="98" t="str">
        <f>VLOOKUP(BN60, 休日取得計画実績表!$B$15:$E$745,2, FALSE)</f>
        <v>水</v>
      </c>
      <c r="BP60" s="98">
        <f>VLOOKUP(BN60, 休日取得計画実績表!$B$15:$E$745,4, FALSE)</f>
        <v>0</v>
      </c>
      <c r="BQ60" s="40">
        <f t="shared" si="22"/>
        <v>46809</v>
      </c>
      <c r="BR60" s="98" t="str">
        <f>VLOOKUP(BQ60, 休日取得計画実績表!$B$15:$E$745,2, FALSE)</f>
        <v>土</v>
      </c>
      <c r="BS60" s="98" t="str">
        <f>VLOOKUP(BQ60, 休日取得計画実績表!$B$15:$E$745,4, FALSE)</f>
        <v>現場閉所</v>
      </c>
      <c r="BT60" s="40">
        <f t="shared" si="23"/>
        <v>46838</v>
      </c>
      <c r="BU60" s="98" t="str">
        <f>VLOOKUP(BT60, 休日取得計画実績表!$B$15:$E$745,2, FALSE)</f>
        <v>日</v>
      </c>
      <c r="BV60" s="109" t="str">
        <f>VLOOKUP(BT60, 休日取得計画実績表!$B$15:$E$745,4, FALSE)</f>
        <v>現場閉所</v>
      </c>
    </row>
    <row r="61" spans="1:74">
      <c r="A61" s="49"/>
      <c r="B61" s="50"/>
      <c r="C61" s="40">
        <f t="shared" si="0"/>
        <v>46140</v>
      </c>
      <c r="D61" s="98" t="str">
        <f>VLOOKUP(C61, 休日取得計画実績表!$B$15:$E$745,2, FALSE)</f>
        <v>火</v>
      </c>
      <c r="E61" s="98">
        <f>VLOOKUP(C61, 休日取得計画実績表!$B$15:$E$745,4, FALSE)</f>
        <v>0</v>
      </c>
      <c r="F61" s="40">
        <f t="shared" si="1"/>
        <v>46169</v>
      </c>
      <c r="G61" s="98" t="str">
        <f>VLOOKUP(F61, 休日取得計画実績表!$B$15:$E$745,2, FALSE)</f>
        <v>水</v>
      </c>
      <c r="H61" s="98">
        <f>VLOOKUP(F61, 休日取得計画実績表!$B$15:$E$745,4, FALSE)</f>
        <v>0</v>
      </c>
      <c r="I61" s="40">
        <f t="shared" si="2"/>
        <v>46200</v>
      </c>
      <c r="J61" s="98" t="str">
        <f>VLOOKUP(I61, 休日取得計画実績表!$B$15:$E$745,2, FALSE)</f>
        <v>土</v>
      </c>
      <c r="K61" s="98" t="str">
        <f>VLOOKUP(I61, 休日取得計画実績表!$B$15:$E$745,4, FALSE)</f>
        <v>現場閉所</v>
      </c>
      <c r="L61" s="40">
        <f t="shared" si="3"/>
        <v>46230</v>
      </c>
      <c r="M61" s="98" t="str">
        <f>VLOOKUP(L61, 休日取得計画実績表!$B$15:$E$745,2, FALSE)</f>
        <v>月</v>
      </c>
      <c r="N61" s="98">
        <f>VLOOKUP(L61, 休日取得計画実績表!$B$15:$E$745,4, FALSE)</f>
        <v>0</v>
      </c>
      <c r="O61" s="40">
        <f t="shared" si="4"/>
        <v>46261</v>
      </c>
      <c r="P61" s="98" t="str">
        <f>VLOOKUP(O61, 休日取得計画実績表!$B$15:$E$745,2, FALSE)</f>
        <v>木</v>
      </c>
      <c r="Q61" s="98">
        <f>VLOOKUP(O61, 休日取得計画実績表!$B$15:$E$745,4, FALSE)</f>
        <v>0</v>
      </c>
      <c r="R61" s="40">
        <f t="shared" si="5"/>
        <v>46292</v>
      </c>
      <c r="S61" s="98" t="str">
        <f>VLOOKUP(R61, 休日取得計画実績表!$B$15:$E$745,2, FALSE)</f>
        <v>日</v>
      </c>
      <c r="T61" s="98" t="str">
        <f>VLOOKUP(R61, 休日取得計画実績表!$B$15:$E$745,4, FALSE)</f>
        <v>現場閉所</v>
      </c>
      <c r="U61" s="40">
        <f t="shared" si="6"/>
        <v>46322</v>
      </c>
      <c r="V61" s="98" t="str">
        <f>VLOOKUP(U61, 休日取得計画実績表!$B$15:$E$745,2, FALSE)</f>
        <v>火</v>
      </c>
      <c r="W61" s="98">
        <f>VLOOKUP(U61, 休日取得計画実績表!$B$15:$E$745,4, FALSE)</f>
        <v>0</v>
      </c>
      <c r="X61" s="40">
        <f t="shared" si="7"/>
        <v>46353</v>
      </c>
      <c r="Y61" s="98" t="str">
        <f>VLOOKUP(X61, 休日取得計画実績表!$B$15:$E$745,2, FALSE)</f>
        <v>金</v>
      </c>
      <c r="Z61" s="98">
        <f>VLOOKUP(X61, 休日取得計画実績表!$B$15:$E$745,4, FALSE)</f>
        <v>0</v>
      </c>
      <c r="AA61" s="40">
        <f t="shared" si="8"/>
        <v>46383</v>
      </c>
      <c r="AB61" s="98" t="str">
        <f>VLOOKUP(AA61, 休日取得計画実績表!$B$15:$E$745,2, FALSE)</f>
        <v>日</v>
      </c>
      <c r="AC61" s="98" t="str">
        <f>VLOOKUP(AA61, 休日取得計画実績表!$B$15:$E$745,4, FALSE)</f>
        <v>現場閉所</v>
      </c>
      <c r="AD61" s="40">
        <f t="shared" si="9"/>
        <v>46414</v>
      </c>
      <c r="AE61" s="98" t="str">
        <f>VLOOKUP(AD61, 休日取得計画実績表!$B$15:$E$745,2, FALSE)</f>
        <v>水</v>
      </c>
      <c r="AF61" s="98">
        <f>VLOOKUP(AD61, 休日取得計画実績表!$B$15:$E$745,4, FALSE)</f>
        <v>0</v>
      </c>
      <c r="AG61" s="40">
        <f t="shared" si="10"/>
        <v>46445</v>
      </c>
      <c r="AH61" s="98" t="str">
        <f>VLOOKUP(AG61, 休日取得計画実績表!$B$15:$E$745,2, FALSE)</f>
        <v>土</v>
      </c>
      <c r="AI61" s="98" t="str">
        <f>VLOOKUP(AG61, 休日取得計画実績表!$B$15:$E$745,4, FALSE)</f>
        <v>現場閉所</v>
      </c>
      <c r="AJ61" s="40">
        <f t="shared" si="11"/>
        <v>46473</v>
      </c>
      <c r="AK61" s="98" t="str">
        <f>VLOOKUP(AJ61, 休日取得計画実績表!$B$15:$E$745,2, FALSE)</f>
        <v>土</v>
      </c>
      <c r="AL61" s="98" t="str">
        <f>VLOOKUP(AJ61, 休日取得計画実績表!$B$15:$E$745,4, FALSE)</f>
        <v>現場閉所</v>
      </c>
      <c r="AM61" s="40">
        <f t="shared" si="12"/>
        <v>46504</v>
      </c>
      <c r="AN61" s="98" t="str">
        <f>VLOOKUP(AM61, 休日取得計画実績表!$B$15:$E$745,2, FALSE)</f>
        <v>火</v>
      </c>
      <c r="AO61" s="98">
        <f>VLOOKUP(AM61, 休日取得計画実績表!$B$15:$E$745,4, FALSE)</f>
        <v>0</v>
      </c>
      <c r="AP61" s="40">
        <f t="shared" si="13"/>
        <v>46534</v>
      </c>
      <c r="AQ61" s="98" t="str">
        <f>VLOOKUP(AP61, 休日取得計画実績表!$B$15:$E$745,2, FALSE)</f>
        <v>木</v>
      </c>
      <c r="AR61" s="98">
        <f>VLOOKUP(AP61, 休日取得計画実績表!$B$15:$E$745,4, FALSE)</f>
        <v>0</v>
      </c>
      <c r="AS61" s="40">
        <f t="shared" si="14"/>
        <v>46565</v>
      </c>
      <c r="AT61" s="98" t="str">
        <f>VLOOKUP(AS61, 休日取得計画実績表!$B$15:$E$745,2, FALSE)</f>
        <v>日</v>
      </c>
      <c r="AU61" s="98" t="str">
        <f>VLOOKUP(AS61, 休日取得計画実績表!$B$15:$E$745,4, FALSE)</f>
        <v>現場閉所</v>
      </c>
      <c r="AV61" s="40">
        <f t="shared" si="15"/>
        <v>46595</v>
      </c>
      <c r="AW61" s="98" t="str">
        <f>VLOOKUP(AV61, 休日取得計画実績表!$B$15:$E$745,2, FALSE)</f>
        <v>火</v>
      </c>
      <c r="AX61" s="98">
        <f>VLOOKUP(AV61, 休日取得計画実績表!$B$15:$E$745,4, FALSE)</f>
        <v>0</v>
      </c>
      <c r="AY61" s="40">
        <f t="shared" si="16"/>
        <v>46626</v>
      </c>
      <c r="AZ61" s="98" t="str">
        <f>VLOOKUP(AY61, 休日取得計画実績表!$B$15:$E$745,2, FALSE)</f>
        <v>金</v>
      </c>
      <c r="BA61" s="98">
        <f>VLOOKUP(AY61, 休日取得計画実績表!$B$15:$E$745,4, FALSE)</f>
        <v>0</v>
      </c>
      <c r="BB61" s="40">
        <f t="shared" si="17"/>
        <v>46657</v>
      </c>
      <c r="BC61" s="98" t="str">
        <f>VLOOKUP(BB61, 休日取得計画実績表!$B$15:$E$745,2, FALSE)</f>
        <v>月</v>
      </c>
      <c r="BD61" s="98">
        <f>VLOOKUP(BB61, 休日取得計画実績表!$B$15:$E$745,4, FALSE)</f>
        <v>0</v>
      </c>
      <c r="BE61" s="40">
        <f t="shared" si="18"/>
        <v>46687</v>
      </c>
      <c r="BF61" s="98" t="str">
        <f>VLOOKUP(BE61, 休日取得計画実績表!$B$15:$E$745,2, FALSE)</f>
        <v>水</v>
      </c>
      <c r="BG61" s="98">
        <f>VLOOKUP(BE61, 休日取得計画実績表!$B$15:$E$745,4, FALSE)</f>
        <v>0</v>
      </c>
      <c r="BH61" s="40">
        <f t="shared" si="19"/>
        <v>46718</v>
      </c>
      <c r="BI61" s="98" t="str">
        <f>VLOOKUP(BH61, 休日取得計画実績表!$B$15:$E$745,2, FALSE)</f>
        <v>土</v>
      </c>
      <c r="BJ61" s="98" t="str">
        <f>VLOOKUP(BH61, 休日取得計画実績表!$B$15:$E$745,4, FALSE)</f>
        <v>現場閉所</v>
      </c>
      <c r="BK61" s="40">
        <f t="shared" si="20"/>
        <v>46748</v>
      </c>
      <c r="BL61" s="98" t="str">
        <f>VLOOKUP(BK61, 休日取得計画実績表!$B$15:$E$745,2, FALSE)</f>
        <v>月</v>
      </c>
      <c r="BM61" s="98">
        <f>VLOOKUP(BK61, 休日取得計画実績表!$B$15:$E$745,4, FALSE)</f>
        <v>0</v>
      </c>
      <c r="BN61" s="40">
        <f t="shared" si="21"/>
        <v>46779</v>
      </c>
      <c r="BO61" s="98" t="str">
        <f>VLOOKUP(BN61, 休日取得計画実績表!$B$15:$E$745,2, FALSE)</f>
        <v>木</v>
      </c>
      <c r="BP61" s="98">
        <f>VLOOKUP(BN61, 休日取得計画実績表!$B$15:$E$745,4, FALSE)</f>
        <v>0</v>
      </c>
      <c r="BQ61" s="40">
        <f t="shared" si="22"/>
        <v>46810</v>
      </c>
      <c r="BR61" s="98" t="str">
        <f>VLOOKUP(BQ61, 休日取得計画実績表!$B$15:$E$745,2, FALSE)</f>
        <v>日</v>
      </c>
      <c r="BS61" s="98" t="str">
        <f>VLOOKUP(BQ61, 休日取得計画実績表!$B$15:$E$745,4, FALSE)</f>
        <v>現場閉所</v>
      </c>
      <c r="BT61" s="40">
        <f t="shared" si="23"/>
        <v>46839</v>
      </c>
      <c r="BU61" s="98" t="str">
        <f>VLOOKUP(BT61, 休日取得計画実績表!$B$15:$E$745,2, FALSE)</f>
        <v>月</v>
      </c>
      <c r="BV61" s="109">
        <f>VLOOKUP(BT61, 休日取得計画実績表!$B$15:$E$745,4, FALSE)</f>
        <v>0</v>
      </c>
    </row>
    <row r="62" spans="1:74">
      <c r="A62" s="49"/>
      <c r="B62" s="50"/>
      <c r="C62" s="40">
        <f t="shared" si="0"/>
        <v>46141</v>
      </c>
      <c r="D62" s="98" t="str">
        <f>VLOOKUP(C62, 休日取得計画実績表!$B$15:$E$745,2, FALSE)</f>
        <v>水</v>
      </c>
      <c r="E62" s="98">
        <f>VLOOKUP(C62, 休日取得計画実績表!$B$15:$E$745,4, FALSE)</f>
        <v>0</v>
      </c>
      <c r="F62" s="40">
        <f t="shared" si="1"/>
        <v>46170</v>
      </c>
      <c r="G62" s="98" t="str">
        <f>VLOOKUP(F62, 休日取得計画実績表!$B$15:$E$745,2, FALSE)</f>
        <v>木</v>
      </c>
      <c r="H62" s="98">
        <f>VLOOKUP(F62, 休日取得計画実績表!$B$15:$E$745,4, FALSE)</f>
        <v>0</v>
      </c>
      <c r="I62" s="40">
        <f t="shared" si="2"/>
        <v>46201</v>
      </c>
      <c r="J62" s="98" t="str">
        <f>VLOOKUP(I62, 休日取得計画実績表!$B$15:$E$745,2, FALSE)</f>
        <v>日</v>
      </c>
      <c r="K62" s="98" t="str">
        <f>VLOOKUP(I62, 休日取得計画実績表!$B$15:$E$745,4, FALSE)</f>
        <v>現場閉所</v>
      </c>
      <c r="L62" s="40">
        <f t="shared" si="3"/>
        <v>46231</v>
      </c>
      <c r="M62" s="98" t="str">
        <f>VLOOKUP(L62, 休日取得計画実績表!$B$15:$E$745,2, FALSE)</f>
        <v>火</v>
      </c>
      <c r="N62" s="98">
        <f>VLOOKUP(L62, 休日取得計画実績表!$B$15:$E$745,4, FALSE)</f>
        <v>0</v>
      </c>
      <c r="O62" s="40">
        <f t="shared" si="4"/>
        <v>46262</v>
      </c>
      <c r="P62" s="98" t="str">
        <f>VLOOKUP(O62, 休日取得計画実績表!$B$15:$E$745,2, FALSE)</f>
        <v>金</v>
      </c>
      <c r="Q62" s="98">
        <f>VLOOKUP(O62, 休日取得計画実績表!$B$15:$E$745,4, FALSE)</f>
        <v>0</v>
      </c>
      <c r="R62" s="40">
        <f t="shared" si="5"/>
        <v>46293</v>
      </c>
      <c r="S62" s="98" t="str">
        <f>VLOOKUP(R62, 休日取得計画実績表!$B$15:$E$745,2, FALSE)</f>
        <v>月</v>
      </c>
      <c r="T62" s="98">
        <f>VLOOKUP(R62, 休日取得計画実績表!$B$15:$E$745,4, FALSE)</f>
        <v>0</v>
      </c>
      <c r="U62" s="40">
        <f t="shared" si="6"/>
        <v>46323</v>
      </c>
      <c r="V62" s="98" t="str">
        <f>VLOOKUP(U62, 休日取得計画実績表!$B$15:$E$745,2, FALSE)</f>
        <v>水</v>
      </c>
      <c r="W62" s="98">
        <f>VLOOKUP(U62, 休日取得計画実績表!$B$15:$E$745,4, FALSE)</f>
        <v>0</v>
      </c>
      <c r="X62" s="40">
        <f t="shared" si="7"/>
        <v>46354</v>
      </c>
      <c r="Y62" s="98" t="str">
        <f>VLOOKUP(X62, 休日取得計画実績表!$B$15:$E$745,2, FALSE)</f>
        <v>土</v>
      </c>
      <c r="Z62" s="98" t="str">
        <f>VLOOKUP(X62, 休日取得計画実績表!$B$15:$E$745,4, FALSE)</f>
        <v>現場閉所</v>
      </c>
      <c r="AA62" s="40">
        <f t="shared" si="8"/>
        <v>46384</v>
      </c>
      <c r="AB62" s="98" t="str">
        <f>VLOOKUP(AA62, 休日取得計画実績表!$B$15:$E$745,2, FALSE)</f>
        <v>月</v>
      </c>
      <c r="AC62" s="98">
        <f>VLOOKUP(AA62, 休日取得計画実績表!$B$15:$E$745,4, FALSE)</f>
        <v>0</v>
      </c>
      <c r="AD62" s="40">
        <f t="shared" si="9"/>
        <v>46415</v>
      </c>
      <c r="AE62" s="98" t="str">
        <f>VLOOKUP(AD62, 休日取得計画実績表!$B$15:$E$745,2, FALSE)</f>
        <v>木</v>
      </c>
      <c r="AF62" s="98">
        <f>VLOOKUP(AD62, 休日取得計画実績表!$B$15:$E$745,4, FALSE)</f>
        <v>0</v>
      </c>
      <c r="AG62" s="40">
        <f t="shared" si="10"/>
        <v>46446</v>
      </c>
      <c r="AH62" s="98" t="str">
        <f>VLOOKUP(AG62, 休日取得計画実績表!$B$15:$E$745,2, FALSE)</f>
        <v>日</v>
      </c>
      <c r="AI62" s="98" t="str">
        <f>VLOOKUP(AG62, 休日取得計画実績表!$B$15:$E$745,4, FALSE)</f>
        <v>現場閉所</v>
      </c>
      <c r="AJ62" s="40">
        <f t="shared" si="11"/>
        <v>46474</v>
      </c>
      <c r="AK62" s="98" t="str">
        <f>VLOOKUP(AJ62, 休日取得計画実績表!$B$15:$E$745,2, FALSE)</f>
        <v>日</v>
      </c>
      <c r="AL62" s="98" t="str">
        <f>VLOOKUP(AJ62, 休日取得計画実績表!$B$15:$E$745,4, FALSE)</f>
        <v>現場閉所</v>
      </c>
      <c r="AM62" s="40">
        <f t="shared" si="12"/>
        <v>46505</v>
      </c>
      <c r="AN62" s="98" t="str">
        <f>VLOOKUP(AM62, 休日取得計画実績表!$B$15:$E$745,2, FALSE)</f>
        <v>水</v>
      </c>
      <c r="AO62" s="98">
        <f>VLOOKUP(AM62, 休日取得計画実績表!$B$15:$E$745,4, FALSE)</f>
        <v>0</v>
      </c>
      <c r="AP62" s="40">
        <f t="shared" si="13"/>
        <v>46535</v>
      </c>
      <c r="AQ62" s="98" t="str">
        <f>VLOOKUP(AP62, 休日取得計画実績表!$B$15:$E$745,2, FALSE)</f>
        <v>金</v>
      </c>
      <c r="AR62" s="98">
        <f>VLOOKUP(AP62, 休日取得計画実績表!$B$15:$E$745,4, FALSE)</f>
        <v>0</v>
      </c>
      <c r="AS62" s="40">
        <f t="shared" si="14"/>
        <v>46566</v>
      </c>
      <c r="AT62" s="98" t="str">
        <f>VLOOKUP(AS62, 休日取得計画実績表!$B$15:$E$745,2, FALSE)</f>
        <v>月</v>
      </c>
      <c r="AU62" s="98">
        <f>VLOOKUP(AS62, 休日取得計画実績表!$B$15:$E$745,4, FALSE)</f>
        <v>0</v>
      </c>
      <c r="AV62" s="40">
        <f t="shared" si="15"/>
        <v>46596</v>
      </c>
      <c r="AW62" s="98" t="str">
        <f>VLOOKUP(AV62, 休日取得計画実績表!$B$15:$E$745,2, FALSE)</f>
        <v>水</v>
      </c>
      <c r="AX62" s="98">
        <f>VLOOKUP(AV62, 休日取得計画実績表!$B$15:$E$745,4, FALSE)</f>
        <v>0</v>
      </c>
      <c r="AY62" s="40">
        <f t="shared" si="16"/>
        <v>46627</v>
      </c>
      <c r="AZ62" s="98" t="str">
        <f>VLOOKUP(AY62, 休日取得計画実績表!$B$15:$E$745,2, FALSE)</f>
        <v>土</v>
      </c>
      <c r="BA62" s="98" t="str">
        <f>VLOOKUP(AY62, 休日取得計画実績表!$B$15:$E$745,4, FALSE)</f>
        <v>現場閉所</v>
      </c>
      <c r="BB62" s="40">
        <f t="shared" si="17"/>
        <v>46658</v>
      </c>
      <c r="BC62" s="98" t="str">
        <f>VLOOKUP(BB62, 休日取得計画実績表!$B$15:$E$745,2, FALSE)</f>
        <v>火</v>
      </c>
      <c r="BD62" s="98">
        <f>VLOOKUP(BB62, 休日取得計画実績表!$B$15:$E$745,4, FALSE)</f>
        <v>0</v>
      </c>
      <c r="BE62" s="40">
        <f t="shared" si="18"/>
        <v>46688</v>
      </c>
      <c r="BF62" s="98" t="str">
        <f>VLOOKUP(BE62, 休日取得計画実績表!$B$15:$E$745,2, FALSE)</f>
        <v>木</v>
      </c>
      <c r="BG62" s="98">
        <f>VLOOKUP(BE62, 休日取得計画実績表!$B$15:$E$745,4, FALSE)</f>
        <v>0</v>
      </c>
      <c r="BH62" s="40">
        <f t="shared" si="19"/>
        <v>46719</v>
      </c>
      <c r="BI62" s="98" t="str">
        <f>VLOOKUP(BH62, 休日取得計画実績表!$B$15:$E$745,2, FALSE)</f>
        <v>日</v>
      </c>
      <c r="BJ62" s="98" t="str">
        <f>VLOOKUP(BH62, 休日取得計画実績表!$B$15:$E$745,4, FALSE)</f>
        <v>現場閉所</v>
      </c>
      <c r="BK62" s="40">
        <f t="shared" si="20"/>
        <v>46749</v>
      </c>
      <c r="BL62" s="98" t="str">
        <f>VLOOKUP(BK62, 休日取得計画実績表!$B$15:$E$745,2, FALSE)</f>
        <v>火</v>
      </c>
      <c r="BM62" s="98">
        <f>VLOOKUP(BK62, 休日取得計画実績表!$B$15:$E$745,4, FALSE)</f>
        <v>0</v>
      </c>
      <c r="BN62" s="40">
        <f t="shared" si="21"/>
        <v>46780</v>
      </c>
      <c r="BO62" s="98" t="str">
        <f>VLOOKUP(BN62, 休日取得計画実績表!$B$15:$E$745,2, FALSE)</f>
        <v>金</v>
      </c>
      <c r="BP62" s="98">
        <f>VLOOKUP(BN62, 休日取得計画実績表!$B$15:$E$745,4, FALSE)</f>
        <v>0</v>
      </c>
      <c r="BQ62" s="40">
        <f t="shared" si="22"/>
        <v>46811</v>
      </c>
      <c r="BR62" s="98" t="str">
        <f>VLOOKUP(BQ62, 休日取得計画実績表!$B$15:$E$745,2, FALSE)</f>
        <v>月</v>
      </c>
      <c r="BS62" s="98">
        <f>VLOOKUP(BQ62, 休日取得計画実績表!$B$15:$E$745,4, FALSE)</f>
        <v>0</v>
      </c>
      <c r="BT62" s="40">
        <f t="shared" si="23"/>
        <v>46840</v>
      </c>
      <c r="BU62" s="98" t="str">
        <f>VLOOKUP(BT62, 休日取得計画実績表!$B$15:$E$745,2, FALSE)</f>
        <v>火</v>
      </c>
      <c r="BV62" s="109">
        <f>VLOOKUP(BT62, 休日取得計画実績表!$B$15:$E$745,4, FALSE)</f>
        <v>0</v>
      </c>
    </row>
    <row r="63" spans="1:74">
      <c r="A63" s="49"/>
      <c r="B63" s="50"/>
      <c r="C63" s="40">
        <f t="shared" si="0"/>
        <v>46142</v>
      </c>
      <c r="D63" s="98" t="str">
        <f>VLOOKUP(C63, 休日取得計画実績表!$B$15:$E$745,2, FALSE)</f>
        <v>木</v>
      </c>
      <c r="E63" s="98">
        <f>VLOOKUP(C63, 休日取得計画実績表!$B$15:$E$745,4, FALSE)</f>
        <v>0</v>
      </c>
      <c r="F63" s="40">
        <f t="shared" si="1"/>
        <v>46171</v>
      </c>
      <c r="G63" s="98" t="str">
        <f>VLOOKUP(F63, 休日取得計画実績表!$B$15:$E$745,2, FALSE)</f>
        <v>金</v>
      </c>
      <c r="H63" s="98">
        <f>VLOOKUP(F63, 休日取得計画実績表!$B$15:$E$745,4, FALSE)</f>
        <v>0</v>
      </c>
      <c r="I63" s="40">
        <f t="shared" si="2"/>
        <v>46202</v>
      </c>
      <c r="J63" s="98" t="str">
        <f>VLOOKUP(I63, 休日取得計画実績表!$B$15:$E$745,2, FALSE)</f>
        <v>月</v>
      </c>
      <c r="K63" s="98">
        <f>VLOOKUP(I63, 休日取得計画実績表!$B$15:$E$745,4, FALSE)</f>
        <v>0</v>
      </c>
      <c r="L63" s="40">
        <f t="shared" si="3"/>
        <v>46232</v>
      </c>
      <c r="M63" s="98" t="str">
        <f>VLOOKUP(L63, 休日取得計画実績表!$B$15:$E$745,2, FALSE)</f>
        <v>水</v>
      </c>
      <c r="N63" s="98">
        <f>VLOOKUP(L63, 休日取得計画実績表!$B$15:$E$745,4, FALSE)</f>
        <v>0</v>
      </c>
      <c r="O63" s="40">
        <f t="shared" si="4"/>
        <v>46263</v>
      </c>
      <c r="P63" s="98" t="str">
        <f>VLOOKUP(O63, 休日取得計画実績表!$B$15:$E$745,2, FALSE)</f>
        <v>土</v>
      </c>
      <c r="Q63" s="98" t="str">
        <f>VLOOKUP(O63, 休日取得計画実績表!$B$15:$E$745,4, FALSE)</f>
        <v>現場閉所</v>
      </c>
      <c r="R63" s="40">
        <f t="shared" si="5"/>
        <v>46294</v>
      </c>
      <c r="S63" s="98" t="str">
        <f>VLOOKUP(R63, 休日取得計画実績表!$B$15:$E$745,2, FALSE)</f>
        <v>火</v>
      </c>
      <c r="T63" s="98">
        <f>VLOOKUP(R63, 休日取得計画実績表!$B$15:$E$745,4, FALSE)</f>
        <v>0</v>
      </c>
      <c r="U63" s="40">
        <f t="shared" si="6"/>
        <v>46324</v>
      </c>
      <c r="V63" s="98" t="str">
        <f>VLOOKUP(U63, 休日取得計画実績表!$B$15:$E$745,2, FALSE)</f>
        <v>木</v>
      </c>
      <c r="W63" s="98">
        <f>VLOOKUP(U63, 休日取得計画実績表!$B$15:$E$745,4, FALSE)</f>
        <v>0</v>
      </c>
      <c r="X63" s="40">
        <f t="shared" si="7"/>
        <v>46355</v>
      </c>
      <c r="Y63" s="98" t="str">
        <f>VLOOKUP(X63, 休日取得計画実績表!$B$15:$E$745,2, FALSE)</f>
        <v>日</v>
      </c>
      <c r="Z63" s="98" t="str">
        <f>VLOOKUP(X63, 休日取得計画実績表!$B$15:$E$745,4, FALSE)</f>
        <v>現場閉所</v>
      </c>
      <c r="AA63" s="40">
        <f t="shared" si="8"/>
        <v>46385</v>
      </c>
      <c r="AB63" s="98" t="str">
        <f>VLOOKUP(AA63, 休日取得計画実績表!$B$15:$E$745,2, FALSE)</f>
        <v>火</v>
      </c>
      <c r="AC63" s="98" t="str">
        <f>VLOOKUP(AA63, 休日取得計画実績表!$B$15:$E$745,4, FALSE)</f>
        <v>年末年始</v>
      </c>
      <c r="AD63" s="40">
        <f t="shared" si="9"/>
        <v>46416</v>
      </c>
      <c r="AE63" s="98" t="str">
        <f>VLOOKUP(AD63, 休日取得計画実績表!$B$15:$E$745,2, FALSE)</f>
        <v>金</v>
      </c>
      <c r="AF63" s="98">
        <f>VLOOKUP(AD63, 休日取得計画実績表!$B$15:$E$745,4, FALSE)</f>
        <v>0</v>
      </c>
      <c r="AG63" s="40">
        <f t="shared" si="10"/>
        <v>0</v>
      </c>
      <c r="AH63" s="98" t="e">
        <f>VLOOKUP(AG63, 休日取得計画実績表!$B$15:$E$745,2, FALSE)</f>
        <v>#N/A</v>
      </c>
      <c r="AI63" s="98" t="e">
        <f>VLOOKUP(AG63, 休日取得計画実績表!$B$15:$E$745,4, FALSE)</f>
        <v>#N/A</v>
      </c>
      <c r="AJ63" s="40">
        <f t="shared" si="11"/>
        <v>46475</v>
      </c>
      <c r="AK63" s="98" t="str">
        <f>VLOOKUP(AJ63, 休日取得計画実績表!$B$15:$E$745,2, FALSE)</f>
        <v>月</v>
      </c>
      <c r="AL63" s="98">
        <f>VLOOKUP(AJ63, 休日取得計画実績表!$B$15:$E$745,4, FALSE)</f>
        <v>0</v>
      </c>
      <c r="AM63" s="40">
        <f t="shared" si="12"/>
        <v>46506</v>
      </c>
      <c r="AN63" s="98" t="str">
        <f>VLOOKUP(AM63, 休日取得計画実績表!$B$15:$E$745,2, FALSE)</f>
        <v>木</v>
      </c>
      <c r="AO63" s="98">
        <f>VLOOKUP(AM63, 休日取得計画実績表!$B$15:$E$745,4, FALSE)</f>
        <v>0</v>
      </c>
      <c r="AP63" s="40">
        <f t="shared" si="13"/>
        <v>46536</v>
      </c>
      <c r="AQ63" s="98" t="str">
        <f>VLOOKUP(AP63, 休日取得計画実績表!$B$15:$E$745,2, FALSE)</f>
        <v>土</v>
      </c>
      <c r="AR63" s="98" t="str">
        <f>VLOOKUP(AP63, 休日取得計画実績表!$B$15:$E$745,4, FALSE)</f>
        <v>現場閉所</v>
      </c>
      <c r="AS63" s="40">
        <f t="shared" si="14"/>
        <v>46567</v>
      </c>
      <c r="AT63" s="98" t="str">
        <f>VLOOKUP(AS63, 休日取得計画実績表!$B$15:$E$745,2, FALSE)</f>
        <v>火</v>
      </c>
      <c r="AU63" s="98">
        <f>VLOOKUP(AS63, 休日取得計画実績表!$B$15:$E$745,4, FALSE)</f>
        <v>0</v>
      </c>
      <c r="AV63" s="40">
        <f t="shared" si="15"/>
        <v>46597</v>
      </c>
      <c r="AW63" s="98" t="str">
        <f>VLOOKUP(AV63, 休日取得計画実績表!$B$15:$E$745,2, FALSE)</f>
        <v>木</v>
      </c>
      <c r="AX63" s="98">
        <f>VLOOKUP(AV63, 休日取得計画実績表!$B$15:$E$745,4, FALSE)</f>
        <v>0</v>
      </c>
      <c r="AY63" s="40">
        <f t="shared" si="16"/>
        <v>46628</v>
      </c>
      <c r="AZ63" s="98" t="str">
        <f>VLOOKUP(AY63, 休日取得計画実績表!$B$15:$E$745,2, FALSE)</f>
        <v>日</v>
      </c>
      <c r="BA63" s="98" t="str">
        <f>VLOOKUP(AY63, 休日取得計画実績表!$B$15:$E$745,4, FALSE)</f>
        <v>現場閉所</v>
      </c>
      <c r="BB63" s="40">
        <f t="shared" si="17"/>
        <v>46659</v>
      </c>
      <c r="BC63" s="98" t="str">
        <f>VLOOKUP(BB63, 休日取得計画実績表!$B$15:$E$745,2, FALSE)</f>
        <v>水</v>
      </c>
      <c r="BD63" s="98">
        <f>VLOOKUP(BB63, 休日取得計画実績表!$B$15:$E$745,4, FALSE)</f>
        <v>0</v>
      </c>
      <c r="BE63" s="40">
        <f t="shared" si="18"/>
        <v>46689</v>
      </c>
      <c r="BF63" s="98" t="str">
        <f>VLOOKUP(BE63, 休日取得計画実績表!$B$15:$E$745,2, FALSE)</f>
        <v>金</v>
      </c>
      <c r="BG63" s="98">
        <f>VLOOKUP(BE63, 休日取得計画実績表!$B$15:$E$745,4, FALSE)</f>
        <v>0</v>
      </c>
      <c r="BH63" s="40">
        <f t="shared" si="19"/>
        <v>46720</v>
      </c>
      <c r="BI63" s="98" t="str">
        <f>VLOOKUP(BH63, 休日取得計画実績表!$B$15:$E$745,2, FALSE)</f>
        <v>月</v>
      </c>
      <c r="BJ63" s="98">
        <f>VLOOKUP(BH63, 休日取得計画実績表!$B$15:$E$745,4, FALSE)</f>
        <v>0</v>
      </c>
      <c r="BK63" s="40">
        <f t="shared" si="20"/>
        <v>46750</v>
      </c>
      <c r="BL63" s="98" t="str">
        <f>VLOOKUP(BK63, 休日取得計画実績表!$B$15:$E$745,2, FALSE)</f>
        <v>水</v>
      </c>
      <c r="BM63" s="98" t="str">
        <f>VLOOKUP(BK63, 休日取得計画実績表!$B$15:$E$745,4, FALSE)</f>
        <v>年末年始</v>
      </c>
      <c r="BN63" s="40">
        <f t="shared" si="21"/>
        <v>46781</v>
      </c>
      <c r="BO63" s="98" t="str">
        <f>VLOOKUP(BN63, 休日取得計画実績表!$B$15:$E$745,2, FALSE)</f>
        <v>土</v>
      </c>
      <c r="BP63" s="98" t="str">
        <f>VLOOKUP(BN63, 休日取得計画実績表!$B$15:$E$745,4, FALSE)</f>
        <v>現場閉所</v>
      </c>
      <c r="BQ63" s="40">
        <f t="shared" si="22"/>
        <v>46812</v>
      </c>
      <c r="BR63" s="98" t="str">
        <f>VLOOKUP(BQ63, 休日取得計画実績表!$B$15:$E$745,2, FALSE)</f>
        <v>火</v>
      </c>
      <c r="BS63" s="98">
        <f>VLOOKUP(BQ63, 休日取得計画実績表!$B$15:$E$745,4, FALSE)</f>
        <v>0</v>
      </c>
      <c r="BT63" s="40">
        <f t="shared" si="23"/>
        <v>46841</v>
      </c>
      <c r="BU63" s="98" t="str">
        <f>VLOOKUP(BT63, 休日取得計画実績表!$B$15:$E$745,2, FALSE)</f>
        <v>水</v>
      </c>
      <c r="BV63" s="109">
        <f>VLOOKUP(BT63, 休日取得計画実績表!$B$15:$E$745,4, FALSE)</f>
        <v>0</v>
      </c>
    </row>
    <row r="64" spans="1:74">
      <c r="A64" s="49"/>
      <c r="B64" s="50"/>
      <c r="C64" s="40">
        <f t="shared" si="0"/>
        <v>0</v>
      </c>
      <c r="D64" s="98" t="e">
        <f>VLOOKUP(C64, 休日取得計画実績表!$B$15:$E$745,2, FALSE)</f>
        <v>#N/A</v>
      </c>
      <c r="E64" s="98" t="e">
        <f>VLOOKUP(C64, 休日取得計画実績表!$B$15:$E$745,4, FALSE)</f>
        <v>#N/A</v>
      </c>
      <c r="F64" s="40">
        <f t="shared" si="1"/>
        <v>46172</v>
      </c>
      <c r="G64" s="98" t="str">
        <f>VLOOKUP(F64, 休日取得計画実績表!$B$15:$E$745,2, FALSE)</f>
        <v>土</v>
      </c>
      <c r="H64" s="98" t="str">
        <f>VLOOKUP(F64, 休日取得計画実績表!$B$15:$E$745,4, FALSE)</f>
        <v>現場閉所</v>
      </c>
      <c r="I64" s="40">
        <f t="shared" si="2"/>
        <v>46203</v>
      </c>
      <c r="J64" s="98" t="str">
        <f>VLOOKUP(I64, 休日取得計画実績表!$B$15:$E$745,2, FALSE)</f>
        <v>火</v>
      </c>
      <c r="K64" s="98">
        <f>VLOOKUP(I64, 休日取得計画実績表!$B$15:$E$745,4, FALSE)</f>
        <v>0</v>
      </c>
      <c r="L64" s="40">
        <f t="shared" si="3"/>
        <v>46233</v>
      </c>
      <c r="M64" s="98" t="str">
        <f>VLOOKUP(L64, 休日取得計画実績表!$B$15:$E$745,2, FALSE)</f>
        <v>木</v>
      </c>
      <c r="N64" s="98">
        <f>VLOOKUP(L64, 休日取得計画実績表!$B$15:$E$745,4, FALSE)</f>
        <v>0</v>
      </c>
      <c r="O64" s="40">
        <f t="shared" si="4"/>
        <v>46264</v>
      </c>
      <c r="P64" s="98" t="str">
        <f>VLOOKUP(O64, 休日取得計画実績表!$B$15:$E$745,2, FALSE)</f>
        <v>日</v>
      </c>
      <c r="Q64" s="98" t="str">
        <f>VLOOKUP(O64, 休日取得計画実績表!$B$15:$E$745,4, FALSE)</f>
        <v>現場閉所</v>
      </c>
      <c r="R64" s="40">
        <f t="shared" si="5"/>
        <v>46295</v>
      </c>
      <c r="S64" s="98" t="str">
        <f>VLOOKUP(R64, 休日取得計画実績表!$B$15:$E$745,2, FALSE)</f>
        <v>水</v>
      </c>
      <c r="T64" s="98">
        <f>VLOOKUP(R64, 休日取得計画実績表!$B$15:$E$745,4, FALSE)</f>
        <v>0</v>
      </c>
      <c r="U64" s="40">
        <f t="shared" si="6"/>
        <v>46325</v>
      </c>
      <c r="V64" s="98" t="str">
        <f>VLOOKUP(U64, 休日取得計画実績表!$B$15:$E$745,2, FALSE)</f>
        <v>金</v>
      </c>
      <c r="W64" s="98">
        <f>VLOOKUP(U64, 休日取得計画実績表!$B$15:$E$745,4, FALSE)</f>
        <v>0</v>
      </c>
      <c r="X64" s="40">
        <f t="shared" si="7"/>
        <v>46356</v>
      </c>
      <c r="Y64" s="98" t="str">
        <f>VLOOKUP(X64, 休日取得計画実績表!$B$15:$E$745,2, FALSE)</f>
        <v>月</v>
      </c>
      <c r="Z64" s="98">
        <f>VLOOKUP(X64, 休日取得計画実績表!$B$15:$E$745,4, FALSE)</f>
        <v>0</v>
      </c>
      <c r="AA64" s="40">
        <f t="shared" si="8"/>
        <v>46386</v>
      </c>
      <c r="AB64" s="98" t="str">
        <f>VLOOKUP(AA64, 休日取得計画実績表!$B$15:$E$745,2, FALSE)</f>
        <v>水</v>
      </c>
      <c r="AC64" s="98" t="str">
        <f>VLOOKUP(AA64, 休日取得計画実績表!$B$15:$E$745,4, FALSE)</f>
        <v>年末年始</v>
      </c>
      <c r="AD64" s="40">
        <f t="shared" si="9"/>
        <v>46417</v>
      </c>
      <c r="AE64" s="98" t="str">
        <f>VLOOKUP(AD64, 休日取得計画実績表!$B$15:$E$745,2, FALSE)</f>
        <v>土</v>
      </c>
      <c r="AF64" s="98" t="str">
        <f>VLOOKUP(AD64, 休日取得計画実績表!$B$15:$E$745,4, FALSE)</f>
        <v>現場閉所</v>
      </c>
      <c r="AG64" s="40">
        <f t="shared" si="10"/>
        <v>0</v>
      </c>
      <c r="AH64" s="98" t="e">
        <f>VLOOKUP(AG64, 休日取得計画実績表!$B$15:$E$745,2, FALSE)</f>
        <v>#N/A</v>
      </c>
      <c r="AI64" s="98" t="e">
        <f>VLOOKUP(AG64, 休日取得計画実績表!$B$15:$E$745,4, FALSE)</f>
        <v>#N/A</v>
      </c>
      <c r="AJ64" s="40">
        <f t="shared" si="11"/>
        <v>46476</v>
      </c>
      <c r="AK64" s="98" t="str">
        <f>VLOOKUP(AJ64, 休日取得計画実績表!$B$15:$E$745,2, FALSE)</f>
        <v>火</v>
      </c>
      <c r="AL64" s="98">
        <f>VLOOKUP(AJ64, 休日取得計画実績表!$B$15:$E$745,4, FALSE)</f>
        <v>0</v>
      </c>
      <c r="AM64" s="40">
        <f t="shared" si="12"/>
        <v>46507</v>
      </c>
      <c r="AN64" s="98" t="str">
        <f>VLOOKUP(AM64, 休日取得計画実績表!$B$15:$E$745,2, FALSE)</f>
        <v>金</v>
      </c>
      <c r="AO64" s="98">
        <f>VLOOKUP(AM64, 休日取得計画実績表!$B$15:$E$745,4, FALSE)</f>
        <v>0</v>
      </c>
      <c r="AP64" s="40">
        <f t="shared" si="13"/>
        <v>46537</v>
      </c>
      <c r="AQ64" s="98" t="str">
        <f>VLOOKUP(AP64, 休日取得計画実績表!$B$15:$E$745,2, FALSE)</f>
        <v>日</v>
      </c>
      <c r="AR64" s="98" t="str">
        <f>VLOOKUP(AP64, 休日取得計画実績表!$B$15:$E$745,4, FALSE)</f>
        <v>現場閉所</v>
      </c>
      <c r="AS64" s="40">
        <f t="shared" si="14"/>
        <v>46568</v>
      </c>
      <c r="AT64" s="98" t="str">
        <f>VLOOKUP(AS64, 休日取得計画実績表!$B$15:$E$745,2, FALSE)</f>
        <v>水</v>
      </c>
      <c r="AU64" s="98">
        <f>VLOOKUP(AS64, 休日取得計画実績表!$B$15:$E$745,4, FALSE)</f>
        <v>0</v>
      </c>
      <c r="AV64" s="40">
        <f t="shared" si="15"/>
        <v>46598</v>
      </c>
      <c r="AW64" s="98" t="str">
        <f>VLOOKUP(AV64, 休日取得計画実績表!$B$15:$E$745,2, FALSE)</f>
        <v>金</v>
      </c>
      <c r="AX64" s="98">
        <f>VLOOKUP(AV64, 休日取得計画実績表!$B$15:$E$745,4, FALSE)</f>
        <v>0</v>
      </c>
      <c r="AY64" s="40">
        <f t="shared" si="16"/>
        <v>46629</v>
      </c>
      <c r="AZ64" s="98" t="str">
        <f>VLOOKUP(AY64, 休日取得計画実績表!$B$15:$E$745,2, FALSE)</f>
        <v>月</v>
      </c>
      <c r="BA64" s="98">
        <f>VLOOKUP(AY64, 休日取得計画実績表!$B$15:$E$745,4, FALSE)</f>
        <v>0</v>
      </c>
      <c r="BB64" s="40">
        <f t="shared" si="17"/>
        <v>46660</v>
      </c>
      <c r="BC64" s="98" t="str">
        <f>VLOOKUP(BB64, 休日取得計画実績表!$B$15:$E$745,2, FALSE)</f>
        <v>木</v>
      </c>
      <c r="BD64" s="98">
        <f>VLOOKUP(BB64, 休日取得計画実績表!$B$15:$E$745,4, FALSE)</f>
        <v>0</v>
      </c>
      <c r="BE64" s="40">
        <f t="shared" si="18"/>
        <v>46690</v>
      </c>
      <c r="BF64" s="98" t="str">
        <f>VLOOKUP(BE64, 休日取得計画実績表!$B$15:$E$745,2, FALSE)</f>
        <v>土</v>
      </c>
      <c r="BG64" s="98" t="str">
        <f>VLOOKUP(BE64, 休日取得計画実績表!$B$15:$E$745,4, FALSE)</f>
        <v>現場閉所</v>
      </c>
      <c r="BH64" s="40">
        <f t="shared" si="19"/>
        <v>46721</v>
      </c>
      <c r="BI64" s="98" t="str">
        <f>VLOOKUP(BH64, 休日取得計画実績表!$B$15:$E$745,2, FALSE)</f>
        <v>火</v>
      </c>
      <c r="BJ64" s="98">
        <f>VLOOKUP(BH64, 休日取得計画実績表!$B$15:$E$745,4, FALSE)</f>
        <v>0</v>
      </c>
      <c r="BK64" s="40">
        <f t="shared" si="20"/>
        <v>46751</v>
      </c>
      <c r="BL64" s="98" t="str">
        <f>VLOOKUP(BK64, 休日取得計画実績表!$B$15:$E$745,2, FALSE)</f>
        <v>木</v>
      </c>
      <c r="BM64" s="98" t="str">
        <f>VLOOKUP(BK64, 休日取得計画実績表!$B$15:$E$745,4, FALSE)</f>
        <v>年末年始</v>
      </c>
      <c r="BN64" s="40">
        <f t="shared" si="21"/>
        <v>46782</v>
      </c>
      <c r="BO64" s="98" t="str">
        <f>VLOOKUP(BN64, 休日取得計画実績表!$B$15:$E$745,2, FALSE)</f>
        <v>日</v>
      </c>
      <c r="BP64" s="98" t="str">
        <f>VLOOKUP(BN64, 休日取得計画実績表!$B$15:$E$745,4, FALSE)</f>
        <v>現場閉所</v>
      </c>
      <c r="BQ64" s="40">
        <f t="shared" si="22"/>
        <v>0</v>
      </c>
      <c r="BR64" s="98" t="e">
        <f>VLOOKUP(BQ64, 休日取得計画実績表!$B$15:$E$745,2, FALSE)</f>
        <v>#N/A</v>
      </c>
      <c r="BS64" s="98" t="e">
        <f>VLOOKUP(BQ64, 休日取得計画実績表!$B$15:$E$745,4, FALSE)</f>
        <v>#N/A</v>
      </c>
      <c r="BT64" s="40">
        <f t="shared" si="23"/>
        <v>46842</v>
      </c>
      <c r="BU64" s="98" t="str">
        <f>VLOOKUP(BT64, 休日取得計画実績表!$B$15:$E$745,2, FALSE)</f>
        <v>木</v>
      </c>
      <c r="BV64" s="109">
        <f>VLOOKUP(BT64, 休日取得計画実績表!$B$15:$E$745,4, FALSE)</f>
        <v>0</v>
      </c>
    </row>
    <row r="65" spans="1:74">
      <c r="A65" s="49"/>
      <c r="B65" s="50"/>
      <c r="C65" s="40">
        <f t="shared" si="0"/>
        <v>0</v>
      </c>
      <c r="D65" s="98" t="e">
        <f>VLOOKUP(C65, 休日取得計画実績表!$B$15:$E$745,2, FALSE)</f>
        <v>#N/A</v>
      </c>
      <c r="E65" s="98" t="e">
        <f>VLOOKUP(C65, 休日取得計画実績表!$B$15:$E$745,4, FALSE)</f>
        <v>#N/A</v>
      </c>
      <c r="F65" s="40">
        <f t="shared" si="1"/>
        <v>46173</v>
      </c>
      <c r="G65" s="98" t="str">
        <f>VLOOKUP(F65, 休日取得計画実績表!$B$15:$E$745,2, FALSE)</f>
        <v>日</v>
      </c>
      <c r="H65" s="98" t="str">
        <f>VLOOKUP(F65, 休日取得計画実績表!$B$15:$E$745,4, FALSE)</f>
        <v>現場閉所</v>
      </c>
      <c r="I65" s="40">
        <f t="shared" si="2"/>
        <v>0</v>
      </c>
      <c r="J65" s="98" t="e">
        <f>VLOOKUP(I65, 休日取得計画実績表!$B$15:$E$745,2, FALSE)</f>
        <v>#N/A</v>
      </c>
      <c r="K65" s="98" t="e">
        <f>VLOOKUP(I65, 休日取得計画実績表!$B$15:$E$745,4, FALSE)</f>
        <v>#N/A</v>
      </c>
      <c r="L65" s="40">
        <f t="shared" si="3"/>
        <v>46234</v>
      </c>
      <c r="M65" s="98" t="str">
        <f>VLOOKUP(L65, 休日取得計画実績表!$B$15:$E$745,2, FALSE)</f>
        <v>金</v>
      </c>
      <c r="N65" s="98">
        <f>VLOOKUP(L65, 休日取得計画実績表!$B$15:$E$745,4, FALSE)</f>
        <v>0</v>
      </c>
      <c r="O65" s="40">
        <f t="shared" si="4"/>
        <v>46265</v>
      </c>
      <c r="P65" s="98" t="str">
        <f>VLOOKUP(O65, 休日取得計画実績表!$B$15:$E$745,2, FALSE)</f>
        <v>月</v>
      </c>
      <c r="Q65" s="98">
        <f>VLOOKUP(O65, 休日取得計画実績表!$B$15:$E$745,4, FALSE)</f>
        <v>0</v>
      </c>
      <c r="R65" s="40">
        <f t="shared" si="5"/>
        <v>0</v>
      </c>
      <c r="S65" s="98" t="e">
        <f>VLOOKUP(R65, 休日取得計画実績表!$B$15:$E$745,2, FALSE)</f>
        <v>#N/A</v>
      </c>
      <c r="T65" s="98" t="e">
        <f>VLOOKUP(R65, 休日取得計画実績表!$B$15:$E$745,4, FALSE)</f>
        <v>#N/A</v>
      </c>
      <c r="U65" s="40">
        <f t="shared" si="6"/>
        <v>46326</v>
      </c>
      <c r="V65" s="98" t="str">
        <f>VLOOKUP(U65, 休日取得計画実績表!$B$15:$E$745,2, FALSE)</f>
        <v>土</v>
      </c>
      <c r="W65" s="98" t="str">
        <f>VLOOKUP(U65, 休日取得計画実績表!$B$15:$E$745,4, FALSE)</f>
        <v>現場閉所</v>
      </c>
      <c r="X65" s="40">
        <f t="shared" si="7"/>
        <v>0</v>
      </c>
      <c r="Y65" s="98" t="e">
        <f>VLOOKUP(X65, 休日取得計画実績表!$B$15:$E$745,2, FALSE)</f>
        <v>#N/A</v>
      </c>
      <c r="Z65" s="98" t="e">
        <f>VLOOKUP(X65, 休日取得計画実績表!$B$15:$E$745,4, FALSE)</f>
        <v>#N/A</v>
      </c>
      <c r="AA65" s="40">
        <f t="shared" si="8"/>
        <v>46387</v>
      </c>
      <c r="AB65" s="98" t="str">
        <f>VLOOKUP(AA65, 休日取得計画実績表!$B$15:$E$745,2, FALSE)</f>
        <v>木</v>
      </c>
      <c r="AC65" s="98" t="str">
        <f>VLOOKUP(AA65, 休日取得計画実績表!$B$15:$E$745,4, FALSE)</f>
        <v>年末年始</v>
      </c>
      <c r="AD65" s="40">
        <f t="shared" si="9"/>
        <v>46418</v>
      </c>
      <c r="AE65" s="98" t="str">
        <f>VLOOKUP(AD65, 休日取得計画実績表!$B$15:$E$745,2, FALSE)</f>
        <v>日</v>
      </c>
      <c r="AF65" s="98" t="str">
        <f>VLOOKUP(AD65, 休日取得計画実績表!$B$15:$E$745,4, FALSE)</f>
        <v>現場閉所</v>
      </c>
      <c r="AG65" s="40">
        <f t="shared" si="10"/>
        <v>0</v>
      </c>
      <c r="AH65" s="98" t="e">
        <f>VLOOKUP(AG65, 休日取得計画実績表!$B$15:$E$745,2, FALSE)</f>
        <v>#N/A</v>
      </c>
      <c r="AI65" s="98" t="e">
        <f>VLOOKUP(AG65, 休日取得計画実績表!$B$15:$E$745,4, FALSE)</f>
        <v>#N/A</v>
      </c>
      <c r="AJ65" s="40">
        <f t="shared" si="11"/>
        <v>46477</v>
      </c>
      <c r="AK65" s="98" t="str">
        <f>VLOOKUP(AJ65, 休日取得計画実績表!$B$15:$E$745,2, FALSE)</f>
        <v>水</v>
      </c>
      <c r="AL65" s="98">
        <f>VLOOKUP(AJ65, 休日取得計画実績表!$B$15:$E$745,4, FALSE)</f>
        <v>0</v>
      </c>
      <c r="AM65" s="40">
        <f t="shared" si="12"/>
        <v>0</v>
      </c>
      <c r="AN65" s="98" t="e">
        <f>VLOOKUP(AM65, 休日取得計画実績表!$B$15:$E$745,2, FALSE)</f>
        <v>#N/A</v>
      </c>
      <c r="AO65" s="98" t="e">
        <f>VLOOKUP(AM65, 休日取得計画実績表!$B$15:$E$745,4, FALSE)</f>
        <v>#N/A</v>
      </c>
      <c r="AP65" s="40">
        <f t="shared" si="13"/>
        <v>46538</v>
      </c>
      <c r="AQ65" s="98" t="str">
        <f>VLOOKUP(AP65, 休日取得計画実績表!$B$15:$E$745,2, FALSE)</f>
        <v>月</v>
      </c>
      <c r="AR65" s="98">
        <f>VLOOKUP(AP65, 休日取得計画実績表!$B$15:$E$745,4, FALSE)</f>
        <v>0</v>
      </c>
      <c r="AS65" s="40">
        <f t="shared" si="14"/>
        <v>0</v>
      </c>
      <c r="AT65" s="98" t="e">
        <f>VLOOKUP(AS65, 休日取得計画実績表!$B$15:$E$745,2, FALSE)</f>
        <v>#N/A</v>
      </c>
      <c r="AU65" s="98" t="e">
        <f>VLOOKUP(AS65, 休日取得計画実績表!$B$15:$E$745,4, FALSE)</f>
        <v>#N/A</v>
      </c>
      <c r="AV65" s="40">
        <f t="shared" si="15"/>
        <v>46599</v>
      </c>
      <c r="AW65" s="98" t="str">
        <f>VLOOKUP(AV65, 休日取得計画実績表!$B$15:$E$745,2, FALSE)</f>
        <v>土</v>
      </c>
      <c r="AX65" s="98" t="str">
        <f>VLOOKUP(AV65, 休日取得計画実績表!$B$15:$E$745,4, FALSE)</f>
        <v>現場閉所</v>
      </c>
      <c r="AY65" s="40">
        <f t="shared" si="16"/>
        <v>46630</v>
      </c>
      <c r="AZ65" s="98" t="str">
        <f>VLOOKUP(AY65, 休日取得計画実績表!$B$15:$E$745,2, FALSE)</f>
        <v>火</v>
      </c>
      <c r="BA65" s="98">
        <f>VLOOKUP(AY65, 休日取得計画実績表!$B$15:$E$745,4, FALSE)</f>
        <v>0</v>
      </c>
      <c r="BB65" s="40">
        <f t="shared" si="17"/>
        <v>0</v>
      </c>
      <c r="BC65" s="98" t="e">
        <f>VLOOKUP(BB65, 休日取得計画実績表!$B$15:$E$745,2, FALSE)</f>
        <v>#N/A</v>
      </c>
      <c r="BD65" s="98" t="e">
        <f>VLOOKUP(BB65, 休日取得計画実績表!$B$15:$E$745,4, FALSE)</f>
        <v>#N/A</v>
      </c>
      <c r="BE65" s="40">
        <f t="shared" si="18"/>
        <v>46691</v>
      </c>
      <c r="BF65" s="98" t="str">
        <f>VLOOKUP(BE65, 休日取得計画実績表!$B$15:$E$745,2, FALSE)</f>
        <v>日</v>
      </c>
      <c r="BG65" s="98" t="str">
        <f>VLOOKUP(BE65, 休日取得計画実績表!$B$15:$E$745,4, FALSE)</f>
        <v>現場閉所</v>
      </c>
      <c r="BH65" s="40">
        <f t="shared" si="19"/>
        <v>0</v>
      </c>
      <c r="BI65" s="98" t="e">
        <f>VLOOKUP(BH65, 休日取得計画実績表!$B$15:$E$745,2, FALSE)</f>
        <v>#N/A</v>
      </c>
      <c r="BJ65" s="98" t="e">
        <f>VLOOKUP(BH65, 休日取得計画実績表!$B$15:$E$745,4, FALSE)</f>
        <v>#N/A</v>
      </c>
      <c r="BK65" s="40">
        <f t="shared" si="20"/>
        <v>46752</v>
      </c>
      <c r="BL65" s="98" t="str">
        <f>VLOOKUP(BK65, 休日取得計画実績表!$B$15:$E$745,2, FALSE)</f>
        <v>金</v>
      </c>
      <c r="BM65" s="98" t="str">
        <f>VLOOKUP(BK65, 休日取得計画実績表!$B$15:$E$745,4, FALSE)</f>
        <v>年末年始</v>
      </c>
      <c r="BN65" s="40">
        <f t="shared" si="21"/>
        <v>46783</v>
      </c>
      <c r="BO65" s="98" t="str">
        <f>VLOOKUP(BN65, 休日取得計画実績表!$B$15:$E$745,2, FALSE)</f>
        <v>月</v>
      </c>
      <c r="BP65" s="98">
        <f>VLOOKUP(BN65, 休日取得計画実績表!$B$15:$E$745,4, FALSE)</f>
        <v>0</v>
      </c>
      <c r="BQ65" s="40">
        <f t="shared" si="22"/>
        <v>0</v>
      </c>
      <c r="BR65" s="98" t="e">
        <f>VLOOKUP(BQ65, 休日取得計画実績表!$B$15:$E$745,2, FALSE)</f>
        <v>#N/A</v>
      </c>
      <c r="BS65" s="98" t="e">
        <f>VLOOKUP(BQ65, 休日取得計画実績表!$B$15:$E$745,4, FALSE)</f>
        <v>#N/A</v>
      </c>
      <c r="BT65" s="40">
        <f t="shared" si="23"/>
        <v>46843</v>
      </c>
      <c r="BU65" s="98" t="str">
        <f>VLOOKUP(BT65, 休日取得計画実績表!$B$15:$E$745,2, FALSE)</f>
        <v>金</v>
      </c>
      <c r="BV65" s="109">
        <f>VLOOKUP(BT65, 休日取得計画実績表!$B$15:$E$745,4, FALSE)</f>
        <v>0</v>
      </c>
    </row>
    <row r="66" spans="1:74">
      <c r="A66" s="49"/>
      <c r="B66" s="50"/>
      <c r="C66" s="50"/>
      <c r="D66" s="50"/>
      <c r="E66" s="50"/>
      <c r="F66" s="50"/>
      <c r="G66" s="50"/>
      <c r="H66" s="50"/>
      <c r="I66" s="50"/>
      <c r="J66" s="50"/>
      <c r="K66" s="50"/>
      <c r="L66" s="50"/>
      <c r="M66" s="50"/>
      <c r="N66" s="50"/>
      <c r="O66" s="50"/>
      <c r="P66" s="50"/>
      <c r="Q66" s="50"/>
      <c r="R66" s="50"/>
      <c r="S66" s="50"/>
      <c r="T66" s="50"/>
      <c r="U66" s="50"/>
      <c r="V66" s="50"/>
      <c r="W66" s="50"/>
      <c r="X66" s="50"/>
      <c r="Y66" s="50"/>
      <c r="Z66" s="50"/>
      <c r="AA66" s="50"/>
      <c r="AB66" s="50"/>
      <c r="AC66" s="50"/>
      <c r="AD66" s="50"/>
      <c r="AE66" s="50"/>
      <c r="AF66" s="50"/>
      <c r="AG66" s="50"/>
      <c r="AH66" s="50"/>
      <c r="AI66" s="50"/>
      <c r="AJ66" s="50"/>
      <c r="AK66" s="50"/>
      <c r="AL66" s="50"/>
      <c r="AM66" s="50"/>
      <c r="AN66" s="50"/>
      <c r="AO66" s="50"/>
      <c r="AP66" s="50"/>
      <c r="AQ66" s="50"/>
      <c r="AR66" s="50"/>
      <c r="AS66" s="50"/>
      <c r="AT66" s="50"/>
      <c r="AU66" s="50"/>
      <c r="AV66" s="50"/>
      <c r="AW66" s="50"/>
      <c r="AX66" s="50"/>
      <c r="AY66" s="50"/>
      <c r="AZ66" s="50"/>
      <c r="BA66" s="50"/>
      <c r="BB66" s="50"/>
      <c r="BC66" s="50"/>
      <c r="BD66" s="50"/>
      <c r="BE66" s="50"/>
      <c r="BF66" s="50"/>
      <c r="BG66" s="50"/>
      <c r="BH66" s="50"/>
      <c r="BI66" s="50"/>
      <c r="BJ66" s="50"/>
      <c r="BK66" s="50"/>
      <c r="BL66" s="50"/>
      <c r="BM66" s="50"/>
      <c r="BN66" s="50"/>
      <c r="BO66" s="50"/>
      <c r="BP66" s="50"/>
      <c r="BQ66" s="50"/>
      <c r="BR66" s="50"/>
      <c r="BS66" s="50"/>
      <c r="BT66" s="50"/>
      <c r="BU66" s="50"/>
      <c r="BV66" s="110"/>
    </row>
    <row r="67" spans="1:74">
      <c r="A67" s="111" t="s">
        <v>21</v>
      </c>
      <c r="B67" s="50"/>
      <c r="C67" s="99"/>
      <c r="D67" s="47"/>
      <c r="E67" s="100">
        <f>COUNTIF(E35:E65,"現場閉所")</f>
        <v>2</v>
      </c>
      <c r="F67" s="99"/>
      <c r="G67" s="47"/>
      <c r="H67" s="100">
        <f t="shared" ref="H67" si="24">COUNTIF(H35:H65,"現場閉所")</f>
        <v>10</v>
      </c>
      <c r="I67" s="99"/>
      <c r="J67" s="47"/>
      <c r="K67" s="100">
        <f t="shared" ref="K67" si="25">COUNTIF(K35:K65,"現場閉所")</f>
        <v>8</v>
      </c>
      <c r="L67" s="99"/>
      <c r="M67" s="47"/>
      <c r="N67" s="100">
        <f t="shared" ref="N67" si="26">COUNTIF(N35:N65,"現場閉所")</f>
        <v>8</v>
      </c>
      <c r="O67" s="99"/>
      <c r="P67" s="47"/>
      <c r="Q67" s="100">
        <f t="shared" ref="Q67" si="27">COUNTIF(Q35:Q65,"現場閉所")</f>
        <v>10</v>
      </c>
      <c r="R67" s="99"/>
      <c r="S67" s="47"/>
      <c r="T67" s="100">
        <f t="shared" ref="T67" si="28">COUNTIF(T35:T65,"現場閉所")</f>
        <v>8</v>
      </c>
      <c r="U67" s="99"/>
      <c r="V67" s="47"/>
      <c r="W67" s="100">
        <f t="shared" ref="W67" si="29">COUNTIF(W35:W65,"現場閉所")</f>
        <v>9</v>
      </c>
      <c r="X67" s="99"/>
      <c r="Y67" s="47"/>
      <c r="Z67" s="100">
        <f t="shared" ref="Z67" si="30">COUNTIF(Z35:Z65,"現場閉所")</f>
        <v>9</v>
      </c>
      <c r="AA67" s="99"/>
      <c r="AB67" s="47"/>
      <c r="AC67" s="100">
        <f t="shared" ref="AC67" si="31">COUNTIF(AC35:AC65,"現場閉所")</f>
        <v>8</v>
      </c>
      <c r="AD67" s="99"/>
      <c r="AE67" s="47"/>
      <c r="AF67" s="100">
        <f t="shared" ref="AF67" si="32">COUNTIF(AF35:AF65,"現場閉所")</f>
        <v>8</v>
      </c>
      <c r="AG67" s="99"/>
      <c r="AH67" s="47"/>
      <c r="AI67" s="100">
        <f t="shared" ref="AI67" si="33">COUNTIF(AI35:AI65,"現場閉所")</f>
        <v>8</v>
      </c>
      <c r="AJ67" s="99"/>
      <c r="AK67" s="47"/>
      <c r="AL67" s="100">
        <f t="shared" ref="AL67" si="34">COUNTIF(AL35:AL65,"現場閉所")</f>
        <v>8</v>
      </c>
      <c r="AM67" s="99"/>
      <c r="AN67" s="47"/>
      <c r="AO67" s="100">
        <f t="shared" ref="AO67" si="35">COUNTIF(AO35:AO65,"現場閉所")</f>
        <v>8</v>
      </c>
      <c r="AP67" s="99"/>
      <c r="AQ67" s="47"/>
      <c r="AR67" s="100">
        <f t="shared" ref="AR67" si="36">COUNTIF(AR35:AR65,"現場閉所")</f>
        <v>10</v>
      </c>
      <c r="AS67" s="99"/>
      <c r="AT67" s="47"/>
      <c r="AU67" s="100">
        <f t="shared" ref="AU67" si="37">COUNTIF(AU35:AU65,"現場閉所")</f>
        <v>8</v>
      </c>
      <c r="AV67" s="99"/>
      <c r="AW67" s="47"/>
      <c r="AX67" s="100">
        <f t="shared" ref="AX67" si="38">COUNTIF(AX35:AX65,"現場閉所")</f>
        <v>9</v>
      </c>
      <c r="AY67" s="99"/>
      <c r="AZ67" s="47"/>
      <c r="BA67" s="100">
        <f t="shared" ref="BA67" si="39">COUNTIF(BA35:BA65,"現場閉所")</f>
        <v>9</v>
      </c>
      <c r="BB67" s="99"/>
      <c r="BC67" s="47"/>
      <c r="BD67" s="100">
        <f t="shared" ref="BD67" si="40">COUNTIF(BD35:BD65,"現場閉所")</f>
        <v>8</v>
      </c>
      <c r="BE67" s="99"/>
      <c r="BF67" s="47"/>
      <c r="BG67" s="100">
        <f t="shared" ref="BG67" si="41">COUNTIF(BG35:BG65,"現場閉所")</f>
        <v>10</v>
      </c>
      <c r="BH67" s="99"/>
      <c r="BI67" s="47"/>
      <c r="BJ67" s="100">
        <f t="shared" ref="BJ67" si="42">COUNTIF(BJ35:BJ65,"現場閉所")</f>
        <v>8</v>
      </c>
      <c r="BK67" s="99"/>
      <c r="BL67" s="47"/>
      <c r="BM67" s="100">
        <f t="shared" ref="BM67" si="43">COUNTIF(BM35:BM65,"現場閉所")</f>
        <v>8</v>
      </c>
      <c r="BN67" s="99"/>
      <c r="BO67" s="47"/>
      <c r="BP67" s="100">
        <f t="shared" ref="BP67" si="44">COUNTIF(BP35:BP65,"現場閉所")</f>
        <v>8</v>
      </c>
      <c r="BQ67" s="99"/>
      <c r="BR67" s="47"/>
      <c r="BS67" s="100">
        <f t="shared" ref="BS67" si="45">COUNTIF(BS35:BS65,"現場閉所")</f>
        <v>8</v>
      </c>
      <c r="BT67" s="99"/>
      <c r="BU67" s="47"/>
      <c r="BV67" s="48">
        <f t="shared" ref="BV67" si="46">COUNTIF(BV35:BV65,"現場閉所")</f>
        <v>8</v>
      </c>
    </row>
    <row r="68" spans="1:74">
      <c r="A68" s="111" t="s">
        <v>22</v>
      </c>
      <c r="B68" s="50"/>
      <c r="C68" s="47"/>
      <c r="D68" s="47"/>
      <c r="E68" s="100">
        <f>COUNTIF(E35:E65,"夏季休暇")</f>
        <v>0</v>
      </c>
      <c r="F68" s="47"/>
      <c r="G68" s="47"/>
      <c r="H68" s="100">
        <f t="shared" ref="H68" si="47">COUNTIF(H35:H65,"夏季休暇")</f>
        <v>0</v>
      </c>
      <c r="I68" s="47"/>
      <c r="J68" s="47"/>
      <c r="K68" s="100">
        <f t="shared" ref="K68" si="48">COUNTIF(K35:K65,"夏季休暇")</f>
        <v>0</v>
      </c>
      <c r="L68" s="47"/>
      <c r="M68" s="47"/>
      <c r="N68" s="100">
        <f t="shared" ref="N68" si="49">COUNTIF(N35:N65,"夏季休暇")</f>
        <v>0</v>
      </c>
      <c r="O68" s="47"/>
      <c r="P68" s="47"/>
      <c r="Q68" s="100">
        <f t="shared" ref="Q68" si="50">COUNTIF(Q35:Q65,"夏季休暇")</f>
        <v>3</v>
      </c>
      <c r="R68" s="47"/>
      <c r="S68" s="47"/>
      <c r="T68" s="100">
        <f t="shared" ref="T68" si="51">COUNTIF(T35:T65,"夏季休暇")</f>
        <v>0</v>
      </c>
      <c r="U68" s="47"/>
      <c r="V68" s="47"/>
      <c r="W68" s="100">
        <f t="shared" ref="W68" si="52">COUNTIF(W35:W65,"夏季休暇")</f>
        <v>0</v>
      </c>
      <c r="X68" s="47"/>
      <c r="Y68" s="47"/>
      <c r="Z68" s="100">
        <f t="shared" ref="Z68" si="53">COUNTIF(Z35:Z65,"夏季休暇")</f>
        <v>0</v>
      </c>
      <c r="AA68" s="47"/>
      <c r="AB68" s="47"/>
      <c r="AC68" s="100">
        <f t="shared" ref="AC68" si="54">COUNTIF(AC35:AC65,"夏季休暇")</f>
        <v>0</v>
      </c>
      <c r="AD68" s="47"/>
      <c r="AE68" s="47"/>
      <c r="AF68" s="100">
        <f t="shared" ref="AF68" si="55">COUNTIF(AF35:AF65,"夏季休暇")</f>
        <v>0</v>
      </c>
      <c r="AG68" s="47"/>
      <c r="AH68" s="47"/>
      <c r="AI68" s="100">
        <f t="shared" ref="AI68" si="56">COUNTIF(AI35:AI65,"夏季休暇")</f>
        <v>0</v>
      </c>
      <c r="AJ68" s="47"/>
      <c r="AK68" s="47"/>
      <c r="AL68" s="100">
        <f t="shared" ref="AL68" si="57">COUNTIF(AL35:AL65,"夏季休暇")</f>
        <v>0</v>
      </c>
      <c r="AM68" s="47"/>
      <c r="AN68" s="47"/>
      <c r="AO68" s="100">
        <f t="shared" ref="AO68" si="58">COUNTIF(AO35:AO65,"夏季休暇")</f>
        <v>0</v>
      </c>
      <c r="AP68" s="47"/>
      <c r="AQ68" s="47"/>
      <c r="AR68" s="100">
        <f t="shared" ref="AR68" si="59">COUNTIF(AR35:AR65,"夏季休暇")</f>
        <v>0</v>
      </c>
      <c r="AS68" s="47"/>
      <c r="AT68" s="47"/>
      <c r="AU68" s="100">
        <f t="shared" ref="AU68" si="60">COUNTIF(AU35:AU65,"夏季休暇")</f>
        <v>0</v>
      </c>
      <c r="AV68" s="47"/>
      <c r="AW68" s="47"/>
      <c r="AX68" s="100">
        <f t="shared" ref="AX68" si="61">COUNTIF(AX35:AX65,"夏季休暇")</f>
        <v>0</v>
      </c>
      <c r="AY68" s="47"/>
      <c r="AZ68" s="47"/>
      <c r="BA68" s="100">
        <f t="shared" ref="BA68" si="62">COUNTIF(BA35:BA65,"夏季休暇")</f>
        <v>3</v>
      </c>
      <c r="BB68" s="47"/>
      <c r="BC68" s="47"/>
      <c r="BD68" s="100">
        <f t="shared" ref="BD68" si="63">COUNTIF(BD35:BD65,"夏季休暇")</f>
        <v>0</v>
      </c>
      <c r="BE68" s="47"/>
      <c r="BF68" s="47"/>
      <c r="BG68" s="100">
        <f t="shared" ref="BG68" si="64">COUNTIF(BG35:BG65,"夏季休暇")</f>
        <v>0</v>
      </c>
      <c r="BH68" s="47"/>
      <c r="BI68" s="47"/>
      <c r="BJ68" s="100">
        <f t="shared" ref="BJ68" si="65">COUNTIF(BJ35:BJ65,"夏季休暇")</f>
        <v>0</v>
      </c>
      <c r="BK68" s="47"/>
      <c r="BL68" s="47"/>
      <c r="BM68" s="100">
        <f t="shared" ref="BM68" si="66">COUNTIF(BM35:BM65,"夏季休暇")</f>
        <v>0</v>
      </c>
      <c r="BN68" s="47"/>
      <c r="BO68" s="47"/>
      <c r="BP68" s="100">
        <f t="shared" ref="BP68" si="67">COUNTIF(BP35:BP65,"夏季休暇")</f>
        <v>0</v>
      </c>
      <c r="BQ68" s="47"/>
      <c r="BR68" s="47"/>
      <c r="BS68" s="100">
        <f t="shared" ref="BS68" si="68">COUNTIF(BS35:BS65,"夏季休暇")</f>
        <v>0</v>
      </c>
      <c r="BT68" s="47"/>
      <c r="BU68" s="47"/>
      <c r="BV68" s="48">
        <f t="shared" ref="BV68" si="69">COUNTIF(BV35:BV65,"夏季休暇")</f>
        <v>0</v>
      </c>
    </row>
    <row r="69" spans="1:74">
      <c r="A69" s="111" t="s">
        <v>23</v>
      </c>
      <c r="B69" s="50"/>
      <c r="C69" s="47"/>
      <c r="D69" s="47"/>
      <c r="E69" s="100">
        <f>COUNTIF(E35:E65,"年末年始")</f>
        <v>0</v>
      </c>
      <c r="F69" s="47"/>
      <c r="G69" s="47"/>
      <c r="H69" s="100">
        <f t="shared" ref="H69" si="70">COUNTIF(H35:H65,"年末年始")</f>
        <v>0</v>
      </c>
      <c r="I69" s="47"/>
      <c r="J69" s="47"/>
      <c r="K69" s="100">
        <f t="shared" ref="K69" si="71">COUNTIF(K35:K65,"年末年始")</f>
        <v>0</v>
      </c>
      <c r="L69" s="47"/>
      <c r="M69" s="47"/>
      <c r="N69" s="100">
        <f t="shared" ref="N69" si="72">COUNTIF(N35:N65,"年末年始")</f>
        <v>0</v>
      </c>
      <c r="O69" s="47"/>
      <c r="P69" s="47"/>
      <c r="Q69" s="100">
        <f t="shared" ref="Q69" si="73">COUNTIF(Q35:Q65,"年末年始")</f>
        <v>0</v>
      </c>
      <c r="R69" s="47"/>
      <c r="S69" s="47"/>
      <c r="T69" s="100">
        <f t="shared" ref="T69" si="74">COUNTIF(T35:T65,"年末年始")</f>
        <v>0</v>
      </c>
      <c r="U69" s="47"/>
      <c r="V69" s="47"/>
      <c r="W69" s="100">
        <f t="shared" ref="W69" si="75">COUNTIF(W35:W65,"年末年始")</f>
        <v>0</v>
      </c>
      <c r="X69" s="47"/>
      <c r="Y69" s="47"/>
      <c r="Z69" s="100">
        <f t="shared" ref="Z69" si="76">COUNTIF(Z35:Z65,"年末年始")</f>
        <v>0</v>
      </c>
      <c r="AA69" s="47"/>
      <c r="AB69" s="47"/>
      <c r="AC69" s="100">
        <f t="shared" ref="AC69" si="77">COUNTIF(AC35:AC65,"年末年始")</f>
        <v>3</v>
      </c>
      <c r="AD69" s="47"/>
      <c r="AE69" s="47"/>
      <c r="AF69" s="100">
        <f t="shared" ref="AF69" si="78">COUNTIF(AF35:AF65,"年末年始")</f>
        <v>3</v>
      </c>
      <c r="AG69" s="47"/>
      <c r="AH69" s="47"/>
      <c r="AI69" s="100">
        <f t="shared" ref="AI69" si="79">COUNTIF(AI35:AI65,"年末年始")</f>
        <v>0</v>
      </c>
      <c r="AJ69" s="47"/>
      <c r="AK69" s="47"/>
      <c r="AL69" s="100">
        <f t="shared" ref="AL69" si="80">COUNTIF(AL35:AL65,"年末年始")</f>
        <v>0</v>
      </c>
      <c r="AM69" s="47"/>
      <c r="AN69" s="47"/>
      <c r="AO69" s="100">
        <f t="shared" ref="AO69" si="81">COUNTIF(AO35:AO65,"年末年始")</f>
        <v>0</v>
      </c>
      <c r="AP69" s="47"/>
      <c r="AQ69" s="47"/>
      <c r="AR69" s="100">
        <f t="shared" ref="AR69" si="82">COUNTIF(AR35:AR65,"年末年始")</f>
        <v>0</v>
      </c>
      <c r="AS69" s="47"/>
      <c r="AT69" s="47"/>
      <c r="AU69" s="100">
        <f t="shared" ref="AU69" si="83">COUNTIF(AU35:AU65,"年末年始")</f>
        <v>0</v>
      </c>
      <c r="AV69" s="47"/>
      <c r="AW69" s="47"/>
      <c r="AX69" s="100">
        <f t="shared" ref="AX69" si="84">COUNTIF(AX35:AX65,"年末年始")</f>
        <v>0</v>
      </c>
      <c r="AY69" s="47"/>
      <c r="AZ69" s="47"/>
      <c r="BA69" s="100">
        <f t="shared" ref="BA69" si="85">COUNTIF(BA35:BA65,"年末年始")</f>
        <v>0</v>
      </c>
      <c r="BB69" s="47"/>
      <c r="BC69" s="47"/>
      <c r="BD69" s="100">
        <f t="shared" ref="BD69" si="86">COUNTIF(BD35:BD65,"年末年始")</f>
        <v>0</v>
      </c>
      <c r="BE69" s="47"/>
      <c r="BF69" s="47"/>
      <c r="BG69" s="100">
        <f t="shared" ref="BG69" si="87">COUNTIF(BG35:BG65,"年末年始")</f>
        <v>0</v>
      </c>
      <c r="BH69" s="47"/>
      <c r="BI69" s="47"/>
      <c r="BJ69" s="100">
        <f t="shared" ref="BJ69" si="88">COUNTIF(BJ35:BJ65,"年末年始")</f>
        <v>0</v>
      </c>
      <c r="BK69" s="47"/>
      <c r="BL69" s="47"/>
      <c r="BM69" s="100">
        <f t="shared" ref="BM69" si="89">COUNTIF(BM35:BM65,"年末年始")</f>
        <v>3</v>
      </c>
      <c r="BN69" s="47"/>
      <c r="BO69" s="47"/>
      <c r="BP69" s="100">
        <f t="shared" ref="BP69" si="90">COUNTIF(BP35:BP65,"年末年始")</f>
        <v>3</v>
      </c>
      <c r="BQ69" s="47"/>
      <c r="BR69" s="47"/>
      <c r="BS69" s="100">
        <f t="shared" ref="BS69" si="91">COUNTIF(BS35:BS65,"年末年始")</f>
        <v>0</v>
      </c>
      <c r="BT69" s="47"/>
      <c r="BU69" s="47"/>
      <c r="BV69" s="48">
        <f t="shared" ref="BV69" si="92">COUNTIF(BV35:BV65,"年末年始")</f>
        <v>0</v>
      </c>
    </row>
    <row r="70" spans="1:74">
      <c r="A70" s="111" t="s">
        <v>24</v>
      </c>
      <c r="B70" s="50"/>
      <c r="C70" s="47"/>
      <c r="D70" s="47"/>
      <c r="E70" s="100">
        <f>COUNTIF(E35:E65,"一時中止")</f>
        <v>0</v>
      </c>
      <c r="F70" s="47"/>
      <c r="G70" s="47"/>
      <c r="H70" s="100">
        <f t="shared" ref="H70" si="93">COUNTIF(H35:H65,"一時中止")</f>
        <v>0</v>
      </c>
      <c r="I70" s="47"/>
      <c r="J70" s="47"/>
      <c r="K70" s="100">
        <f t="shared" ref="K70" si="94">COUNTIF(K35:K65,"一時中止")</f>
        <v>0</v>
      </c>
      <c r="L70" s="47"/>
      <c r="M70" s="47"/>
      <c r="N70" s="100">
        <f t="shared" ref="N70" si="95">COUNTIF(N35:N65,"一時中止")</f>
        <v>0</v>
      </c>
      <c r="O70" s="47"/>
      <c r="P70" s="47"/>
      <c r="Q70" s="100">
        <f t="shared" ref="Q70" si="96">COUNTIF(Q35:Q65,"一時中止")</f>
        <v>0</v>
      </c>
      <c r="R70" s="47"/>
      <c r="S70" s="47"/>
      <c r="T70" s="100">
        <f t="shared" ref="T70" si="97">COUNTIF(T35:T65,"一時中止")</f>
        <v>0</v>
      </c>
      <c r="U70" s="47"/>
      <c r="V70" s="47"/>
      <c r="W70" s="100">
        <f t="shared" ref="W70" si="98">COUNTIF(W35:W65,"一時中止")</f>
        <v>0</v>
      </c>
      <c r="X70" s="47"/>
      <c r="Y70" s="47"/>
      <c r="Z70" s="100">
        <f t="shared" ref="Z70" si="99">COUNTIF(Z35:Z65,"一時中止")</f>
        <v>0</v>
      </c>
      <c r="AA70" s="47"/>
      <c r="AB70" s="47"/>
      <c r="AC70" s="100">
        <f t="shared" ref="AC70" si="100">COUNTIF(AC35:AC65,"一時中止")</f>
        <v>0</v>
      </c>
      <c r="AD70" s="47"/>
      <c r="AE70" s="47"/>
      <c r="AF70" s="100">
        <f t="shared" ref="AF70" si="101">COUNTIF(AF35:AF65,"一時中止")</f>
        <v>0</v>
      </c>
      <c r="AG70" s="47"/>
      <c r="AH70" s="47"/>
      <c r="AI70" s="100">
        <f t="shared" ref="AI70" si="102">COUNTIF(AI35:AI65,"一時中止")</f>
        <v>0</v>
      </c>
      <c r="AJ70" s="47"/>
      <c r="AK70" s="47"/>
      <c r="AL70" s="100">
        <f t="shared" ref="AL70" si="103">COUNTIF(AL35:AL65,"一時中止")</f>
        <v>0</v>
      </c>
      <c r="AM70" s="47"/>
      <c r="AN70" s="47"/>
      <c r="AO70" s="100">
        <f t="shared" ref="AO70" si="104">COUNTIF(AO35:AO65,"一時中止")</f>
        <v>0</v>
      </c>
      <c r="AP70" s="47"/>
      <c r="AQ70" s="47"/>
      <c r="AR70" s="100">
        <f t="shared" ref="AR70" si="105">COUNTIF(AR35:AR65,"一時中止")</f>
        <v>0</v>
      </c>
      <c r="AS70" s="47"/>
      <c r="AT70" s="47"/>
      <c r="AU70" s="100">
        <f t="shared" ref="AU70" si="106">COUNTIF(AU35:AU65,"一時中止")</f>
        <v>0</v>
      </c>
      <c r="AV70" s="47"/>
      <c r="AW70" s="47"/>
      <c r="AX70" s="100">
        <f t="shared" ref="AX70" si="107">COUNTIF(AX35:AX65,"一時中止")</f>
        <v>0</v>
      </c>
      <c r="AY70" s="47"/>
      <c r="AZ70" s="47"/>
      <c r="BA70" s="100">
        <f t="shared" ref="BA70" si="108">COUNTIF(BA35:BA65,"一時中止")</f>
        <v>0</v>
      </c>
      <c r="BB70" s="47"/>
      <c r="BC70" s="47"/>
      <c r="BD70" s="100">
        <f t="shared" ref="BD70" si="109">COUNTIF(BD35:BD65,"一時中止")</f>
        <v>0</v>
      </c>
      <c r="BE70" s="47"/>
      <c r="BF70" s="47"/>
      <c r="BG70" s="100">
        <f t="shared" ref="BG70" si="110">COUNTIF(BG35:BG65,"一時中止")</f>
        <v>0</v>
      </c>
      <c r="BH70" s="47"/>
      <c r="BI70" s="47"/>
      <c r="BJ70" s="100">
        <f t="shared" ref="BJ70" si="111">COUNTIF(BJ35:BJ65,"一時中止")</f>
        <v>0</v>
      </c>
      <c r="BK70" s="47"/>
      <c r="BL70" s="47"/>
      <c r="BM70" s="100">
        <f t="shared" ref="BM70" si="112">COUNTIF(BM35:BM65,"一時中止")</f>
        <v>0</v>
      </c>
      <c r="BN70" s="47"/>
      <c r="BO70" s="47"/>
      <c r="BP70" s="100">
        <f t="shared" ref="BP70" si="113">COUNTIF(BP35:BP65,"一時中止")</f>
        <v>0</v>
      </c>
      <c r="BQ70" s="47"/>
      <c r="BR70" s="47"/>
      <c r="BS70" s="100">
        <f t="shared" ref="BS70" si="114">COUNTIF(BS35:BS65,"一時中止")</f>
        <v>0</v>
      </c>
      <c r="BT70" s="47"/>
      <c r="BU70" s="47"/>
      <c r="BV70" s="48">
        <f t="shared" ref="BV70" si="115">COUNTIF(BV35:BV65,"一時中止")</f>
        <v>0</v>
      </c>
    </row>
    <row r="71" spans="1:74">
      <c r="A71" s="111" t="s">
        <v>25</v>
      </c>
      <c r="B71" s="50"/>
      <c r="C71" s="47"/>
      <c r="D71" s="47"/>
      <c r="E71" s="100">
        <f>COUNTIF(E35:E65,"工場製作")</f>
        <v>22</v>
      </c>
      <c r="F71" s="47"/>
      <c r="G71" s="47"/>
      <c r="H71" s="100">
        <f t="shared" ref="H71" si="116">COUNTIF(H35:H65,"工場製作")</f>
        <v>0</v>
      </c>
      <c r="I71" s="47"/>
      <c r="J71" s="47"/>
      <c r="K71" s="100">
        <f t="shared" ref="K71" si="117">COUNTIF(K35:K65,"工場製作")</f>
        <v>0</v>
      </c>
      <c r="L71" s="47"/>
      <c r="M71" s="47"/>
      <c r="N71" s="100">
        <f t="shared" ref="N71" si="118">COUNTIF(N35:N65,"工場製作")</f>
        <v>0</v>
      </c>
      <c r="O71" s="47"/>
      <c r="P71" s="47"/>
      <c r="Q71" s="100">
        <f t="shared" ref="Q71" si="119">COUNTIF(Q35:Q65,"工場製作")</f>
        <v>0</v>
      </c>
      <c r="R71" s="47"/>
      <c r="S71" s="47"/>
      <c r="T71" s="100">
        <f t="shared" ref="T71" si="120">COUNTIF(T35:T65,"工場製作")</f>
        <v>0</v>
      </c>
      <c r="U71" s="47"/>
      <c r="V71" s="47"/>
      <c r="W71" s="100">
        <f t="shared" ref="W71" si="121">COUNTIF(W35:W65,"工場製作")</f>
        <v>0</v>
      </c>
      <c r="X71" s="47"/>
      <c r="Y71" s="47"/>
      <c r="Z71" s="100">
        <f t="shared" ref="Z71" si="122">COUNTIF(Z35:Z65,"工場製作")</f>
        <v>0</v>
      </c>
      <c r="AA71" s="47"/>
      <c r="AB71" s="47"/>
      <c r="AC71" s="100">
        <f t="shared" ref="AC71" si="123">COUNTIF(AC35:AC65,"工場製作")</f>
        <v>0</v>
      </c>
      <c r="AD71" s="47"/>
      <c r="AE71" s="47"/>
      <c r="AF71" s="100">
        <f t="shared" ref="AF71" si="124">COUNTIF(AF35:AF65,"工場製作")</f>
        <v>0</v>
      </c>
      <c r="AG71" s="47"/>
      <c r="AH71" s="47"/>
      <c r="AI71" s="100">
        <f t="shared" ref="AI71" si="125">COUNTIF(AI35:AI65,"工場製作")</f>
        <v>0</v>
      </c>
      <c r="AJ71" s="47"/>
      <c r="AK71" s="47"/>
      <c r="AL71" s="100">
        <f t="shared" ref="AL71" si="126">COUNTIF(AL35:AL65,"工場製作")</f>
        <v>0</v>
      </c>
      <c r="AM71" s="47"/>
      <c r="AN71" s="47"/>
      <c r="AO71" s="100">
        <f t="shared" ref="AO71" si="127">COUNTIF(AO35:AO65,"工場製作")</f>
        <v>0</v>
      </c>
      <c r="AP71" s="47"/>
      <c r="AQ71" s="47"/>
      <c r="AR71" s="100">
        <f t="shared" ref="AR71" si="128">COUNTIF(AR35:AR65,"工場製作")</f>
        <v>0</v>
      </c>
      <c r="AS71" s="47"/>
      <c r="AT71" s="47"/>
      <c r="AU71" s="100">
        <f t="shared" ref="AU71" si="129">COUNTIF(AU35:AU65,"工場製作")</f>
        <v>0</v>
      </c>
      <c r="AV71" s="47"/>
      <c r="AW71" s="47"/>
      <c r="AX71" s="100">
        <f t="shared" ref="AX71" si="130">COUNTIF(AX35:AX65,"工場製作")</f>
        <v>0</v>
      </c>
      <c r="AY71" s="47"/>
      <c r="AZ71" s="47"/>
      <c r="BA71" s="100">
        <f t="shared" ref="BA71" si="131">COUNTIF(BA35:BA65,"工場製作")</f>
        <v>0</v>
      </c>
      <c r="BB71" s="47"/>
      <c r="BC71" s="47"/>
      <c r="BD71" s="100">
        <f t="shared" ref="BD71" si="132">COUNTIF(BD35:BD65,"工場製作")</f>
        <v>0</v>
      </c>
      <c r="BE71" s="47"/>
      <c r="BF71" s="47"/>
      <c r="BG71" s="100">
        <f t="shared" ref="BG71" si="133">COUNTIF(BG35:BG65,"工場製作")</f>
        <v>0</v>
      </c>
      <c r="BH71" s="47"/>
      <c r="BI71" s="47"/>
      <c r="BJ71" s="100">
        <f t="shared" ref="BJ71" si="134">COUNTIF(BJ35:BJ65,"工場製作")</f>
        <v>0</v>
      </c>
      <c r="BK71" s="47"/>
      <c r="BL71" s="47"/>
      <c r="BM71" s="100">
        <f t="shared" ref="BM71" si="135">COUNTIF(BM35:BM65,"工場製作")</f>
        <v>0</v>
      </c>
      <c r="BN71" s="47"/>
      <c r="BO71" s="47"/>
      <c r="BP71" s="100">
        <f t="shared" ref="BP71" si="136">COUNTIF(BP35:BP65,"工場製作")</f>
        <v>0</v>
      </c>
      <c r="BQ71" s="47"/>
      <c r="BR71" s="47"/>
      <c r="BS71" s="100">
        <f t="shared" ref="BS71" si="137">COUNTIF(BS35:BS65,"工場製作")</f>
        <v>0</v>
      </c>
      <c r="BT71" s="47"/>
      <c r="BU71" s="47"/>
      <c r="BV71" s="48">
        <f t="shared" ref="BV71" si="138">COUNTIF(BV35:BV65,"工場製作")</f>
        <v>0</v>
      </c>
    </row>
    <row r="72" spans="1:74">
      <c r="A72" s="111" t="s">
        <v>90</v>
      </c>
      <c r="B72" s="50"/>
      <c r="C72" s="47"/>
      <c r="D72" s="47"/>
      <c r="E72" s="100">
        <f>COUNTIF(E35:E65,"災害その他")</f>
        <v>0</v>
      </c>
      <c r="F72" s="47"/>
      <c r="G72" s="47"/>
      <c r="H72" s="100">
        <f t="shared" ref="H72" si="139">COUNTIF(H35:H65,"災害その他")</f>
        <v>0</v>
      </c>
      <c r="I72" s="47"/>
      <c r="J72" s="47"/>
      <c r="K72" s="100">
        <f t="shared" ref="K72" si="140">COUNTIF(K35:K65,"災害その他")</f>
        <v>1</v>
      </c>
      <c r="L72" s="47"/>
      <c r="M72" s="47"/>
      <c r="N72" s="100">
        <f t="shared" ref="N72" si="141">COUNTIF(N35:N65,"災害その他")</f>
        <v>0</v>
      </c>
      <c r="O72" s="47"/>
      <c r="P72" s="47"/>
      <c r="Q72" s="100">
        <f t="shared" ref="Q72" si="142">COUNTIF(Q35:Q65,"災害その他")</f>
        <v>0</v>
      </c>
      <c r="R72" s="47"/>
      <c r="S72" s="47"/>
      <c r="T72" s="100">
        <f t="shared" ref="T72" si="143">COUNTIF(T35:T65,"災害その他")</f>
        <v>0</v>
      </c>
      <c r="U72" s="47"/>
      <c r="V72" s="47"/>
      <c r="W72" s="100">
        <f t="shared" ref="W72" si="144">COUNTIF(W35:W65,"災害その他")</f>
        <v>0</v>
      </c>
      <c r="X72" s="47"/>
      <c r="Y72" s="47"/>
      <c r="Z72" s="100">
        <f t="shared" ref="Z72" si="145">COUNTIF(Z35:Z65,"災害その他")</f>
        <v>0</v>
      </c>
      <c r="AA72" s="47"/>
      <c r="AB72" s="47"/>
      <c r="AC72" s="100">
        <f t="shared" ref="AC72" si="146">COUNTIF(AC35:AC65,"災害その他")</f>
        <v>0</v>
      </c>
      <c r="AD72" s="47"/>
      <c r="AE72" s="47"/>
      <c r="AF72" s="100">
        <f t="shared" ref="AF72" si="147">COUNTIF(AF35:AF65,"災害その他")</f>
        <v>0</v>
      </c>
      <c r="AG72" s="47"/>
      <c r="AH72" s="47"/>
      <c r="AI72" s="100">
        <f t="shared" ref="AI72" si="148">COUNTIF(AI35:AI65,"災害その他")</f>
        <v>0</v>
      </c>
      <c r="AJ72" s="47"/>
      <c r="AK72" s="47"/>
      <c r="AL72" s="100">
        <f t="shared" ref="AL72" si="149">COUNTIF(AL35:AL65,"災害その他")</f>
        <v>0</v>
      </c>
      <c r="AM72" s="47"/>
      <c r="AN72" s="47"/>
      <c r="AO72" s="100">
        <f t="shared" ref="AO72" si="150">COUNTIF(AO35:AO65,"災害その他")</f>
        <v>0</v>
      </c>
      <c r="AP72" s="47"/>
      <c r="AQ72" s="47"/>
      <c r="AR72" s="100">
        <f t="shared" ref="AR72" si="151">COUNTIF(AR35:AR65,"災害その他")</f>
        <v>0</v>
      </c>
      <c r="AS72" s="47"/>
      <c r="AT72" s="47"/>
      <c r="AU72" s="100">
        <f t="shared" ref="AU72" si="152">COUNTIF(AU35:AU65,"災害その他")</f>
        <v>0</v>
      </c>
      <c r="AV72" s="47"/>
      <c r="AW72" s="47"/>
      <c r="AX72" s="100">
        <f t="shared" ref="AX72" si="153">COUNTIF(AX35:AX65,"災害その他")</f>
        <v>0</v>
      </c>
      <c r="AY72" s="47"/>
      <c r="AZ72" s="47"/>
      <c r="BA72" s="100">
        <f t="shared" ref="BA72" si="154">COUNTIF(BA35:BA65,"災害その他")</f>
        <v>0</v>
      </c>
      <c r="BB72" s="47"/>
      <c r="BC72" s="47"/>
      <c r="BD72" s="100">
        <f t="shared" ref="BD72" si="155">COUNTIF(BD35:BD65,"災害その他")</f>
        <v>0</v>
      </c>
      <c r="BE72" s="47"/>
      <c r="BF72" s="47"/>
      <c r="BG72" s="100">
        <f t="shared" ref="BG72" si="156">COUNTIF(BG35:BG65,"災害その他")</f>
        <v>0</v>
      </c>
      <c r="BH72" s="47"/>
      <c r="BI72" s="47"/>
      <c r="BJ72" s="100">
        <f t="shared" ref="BJ72" si="157">COUNTIF(BJ35:BJ65,"災害その他")</f>
        <v>0</v>
      </c>
      <c r="BK72" s="47"/>
      <c r="BL72" s="47"/>
      <c r="BM72" s="100">
        <f t="shared" ref="BM72" si="158">COUNTIF(BM35:BM65,"災害その他")</f>
        <v>0</v>
      </c>
      <c r="BN72" s="47"/>
      <c r="BO72" s="47"/>
      <c r="BP72" s="100">
        <f t="shared" ref="BP72" si="159">COUNTIF(BP35:BP65,"災害その他")</f>
        <v>0</v>
      </c>
      <c r="BQ72" s="47"/>
      <c r="BR72" s="47"/>
      <c r="BS72" s="100">
        <f t="shared" ref="BS72" si="160">COUNTIF(BS35:BS65,"災害その他")</f>
        <v>0</v>
      </c>
      <c r="BT72" s="47"/>
      <c r="BU72" s="47"/>
      <c r="BV72" s="48">
        <f t="shared" ref="BV72" si="161">COUNTIF(BV35:BV65,"災害その他")</f>
        <v>0</v>
      </c>
    </row>
    <row r="73" spans="1:74">
      <c r="A73" s="111" t="s">
        <v>26</v>
      </c>
      <c r="B73" s="50"/>
      <c r="C73" s="47"/>
      <c r="D73" s="47"/>
      <c r="E73" s="100">
        <f>SUM(E68:E72)</f>
        <v>22</v>
      </c>
      <c r="F73" s="47"/>
      <c r="G73" s="47"/>
      <c r="H73" s="100">
        <f t="shared" ref="H73" si="162">SUM(H68:H72)</f>
        <v>0</v>
      </c>
      <c r="I73" s="47"/>
      <c r="J73" s="47"/>
      <c r="K73" s="100">
        <f>SUM(K68:K72)</f>
        <v>1</v>
      </c>
      <c r="L73" s="47"/>
      <c r="M73" s="47"/>
      <c r="N73" s="100">
        <f t="shared" ref="N73" si="163">SUM(N68:N72)</f>
        <v>0</v>
      </c>
      <c r="O73" s="47"/>
      <c r="P73" s="47"/>
      <c r="Q73" s="100">
        <f t="shared" ref="Q73" si="164">SUM(Q68:Q72)</f>
        <v>3</v>
      </c>
      <c r="R73" s="47"/>
      <c r="S73" s="47"/>
      <c r="T73" s="100">
        <f t="shared" ref="T73" si="165">SUM(T68:T72)</f>
        <v>0</v>
      </c>
      <c r="U73" s="47"/>
      <c r="V73" s="47"/>
      <c r="W73" s="100">
        <f t="shared" ref="W73" si="166">SUM(W68:W72)</f>
        <v>0</v>
      </c>
      <c r="X73" s="47"/>
      <c r="Y73" s="47"/>
      <c r="Z73" s="100">
        <f t="shared" ref="Z73" si="167">SUM(Z68:Z72)</f>
        <v>0</v>
      </c>
      <c r="AA73" s="47"/>
      <c r="AB73" s="47"/>
      <c r="AC73" s="100">
        <f t="shared" ref="AC73" si="168">SUM(AC68:AC72)</f>
        <v>3</v>
      </c>
      <c r="AD73" s="47"/>
      <c r="AE73" s="47"/>
      <c r="AF73" s="100">
        <f t="shared" ref="AF73" si="169">SUM(AF68:AF72)</f>
        <v>3</v>
      </c>
      <c r="AG73" s="47"/>
      <c r="AH73" s="47"/>
      <c r="AI73" s="100">
        <f t="shared" ref="AI73" si="170">SUM(AI68:AI72)</f>
        <v>0</v>
      </c>
      <c r="AJ73" s="47"/>
      <c r="AK73" s="47"/>
      <c r="AL73" s="100">
        <f t="shared" ref="AL73" si="171">SUM(AL68:AL72)</f>
        <v>0</v>
      </c>
      <c r="AM73" s="47"/>
      <c r="AN73" s="47"/>
      <c r="AO73" s="100">
        <f t="shared" ref="AO73" si="172">SUM(AO68:AO72)</f>
        <v>0</v>
      </c>
      <c r="AP73" s="47"/>
      <c r="AQ73" s="47"/>
      <c r="AR73" s="100">
        <f t="shared" ref="AR73" si="173">SUM(AR68:AR72)</f>
        <v>0</v>
      </c>
      <c r="AS73" s="47"/>
      <c r="AT73" s="47"/>
      <c r="AU73" s="100">
        <f t="shared" ref="AU73" si="174">SUM(AU68:AU72)</f>
        <v>0</v>
      </c>
      <c r="AV73" s="47"/>
      <c r="AW73" s="47"/>
      <c r="AX73" s="100">
        <f t="shared" ref="AX73" si="175">SUM(AX68:AX72)</f>
        <v>0</v>
      </c>
      <c r="AY73" s="47"/>
      <c r="AZ73" s="47"/>
      <c r="BA73" s="100">
        <f t="shared" ref="BA73" si="176">SUM(BA68:BA72)</f>
        <v>3</v>
      </c>
      <c r="BB73" s="47"/>
      <c r="BC73" s="47"/>
      <c r="BD73" s="100">
        <f t="shared" ref="BD73" si="177">SUM(BD68:BD72)</f>
        <v>0</v>
      </c>
      <c r="BE73" s="47"/>
      <c r="BF73" s="47"/>
      <c r="BG73" s="100">
        <f t="shared" ref="BG73" si="178">SUM(BG68:BG72)</f>
        <v>0</v>
      </c>
      <c r="BH73" s="47"/>
      <c r="BI73" s="47"/>
      <c r="BJ73" s="100">
        <f t="shared" ref="BJ73" si="179">SUM(BJ68:BJ72)</f>
        <v>0</v>
      </c>
      <c r="BK73" s="47"/>
      <c r="BL73" s="47"/>
      <c r="BM73" s="100">
        <f t="shared" ref="BM73" si="180">SUM(BM68:BM72)</f>
        <v>3</v>
      </c>
      <c r="BN73" s="47"/>
      <c r="BO73" s="47"/>
      <c r="BP73" s="100">
        <f t="shared" ref="BP73" si="181">SUM(BP68:BP72)</f>
        <v>3</v>
      </c>
      <c r="BQ73" s="47"/>
      <c r="BR73" s="47"/>
      <c r="BS73" s="100">
        <f t="shared" ref="BS73" si="182">SUM(BS68:BS72)</f>
        <v>0</v>
      </c>
      <c r="BT73" s="47"/>
      <c r="BU73" s="47"/>
      <c r="BV73" s="48">
        <f t="shared" ref="BV73" si="183">SUM(BV68:BV72)</f>
        <v>0</v>
      </c>
    </row>
    <row r="74" spans="1:74">
      <c r="A74" s="111" t="s">
        <v>27</v>
      </c>
      <c r="B74" s="50"/>
      <c r="C74" s="50"/>
      <c r="D74" s="50"/>
      <c r="E74" s="101">
        <f>COUNTIFS(E35:E65, "&lt;&gt;"&amp;FALSE, E35:E65, "&lt;&gt;"&amp;"#N/A")</f>
        <v>29</v>
      </c>
      <c r="F74" s="50"/>
      <c r="G74" s="50"/>
      <c r="H74" s="101">
        <f t="shared" ref="H74" si="184">COUNTIFS(H35:H65, "&lt;&gt;"&amp;FALSE, H35:H65, "&lt;&gt;"&amp;"#N/A")</f>
        <v>31</v>
      </c>
      <c r="I74" s="50"/>
      <c r="J74" s="50"/>
      <c r="K74" s="101">
        <f t="shared" ref="K74" si="185">COUNTIFS(K35:K65, "&lt;&gt;"&amp;FALSE, K35:K65, "&lt;&gt;"&amp;"#N/A")</f>
        <v>30</v>
      </c>
      <c r="L74" s="50"/>
      <c r="M74" s="50"/>
      <c r="N74" s="101">
        <f t="shared" ref="N74" si="186">COUNTIFS(N35:N65, "&lt;&gt;"&amp;FALSE, N35:N65, "&lt;&gt;"&amp;"#N/A")</f>
        <v>31</v>
      </c>
      <c r="O74" s="50"/>
      <c r="P74" s="50"/>
      <c r="Q74" s="101">
        <f t="shared" ref="Q74" si="187">COUNTIFS(Q35:Q65, "&lt;&gt;"&amp;FALSE, Q35:Q65, "&lt;&gt;"&amp;"#N/A")</f>
        <v>31</v>
      </c>
      <c r="R74" s="50"/>
      <c r="S74" s="50"/>
      <c r="T74" s="101">
        <f t="shared" ref="T74" si="188">COUNTIFS(T35:T65, "&lt;&gt;"&amp;FALSE, T35:T65, "&lt;&gt;"&amp;"#N/A")</f>
        <v>30</v>
      </c>
      <c r="U74" s="50"/>
      <c r="V74" s="50"/>
      <c r="W74" s="101">
        <f t="shared" ref="W74" si="189">COUNTIFS(W35:W65, "&lt;&gt;"&amp;FALSE, W35:W65, "&lt;&gt;"&amp;"#N/A")</f>
        <v>31</v>
      </c>
      <c r="X74" s="50"/>
      <c r="Y74" s="50"/>
      <c r="Z74" s="101">
        <f t="shared" ref="Z74" si="190">COUNTIFS(Z35:Z65, "&lt;&gt;"&amp;FALSE, Z35:Z65, "&lt;&gt;"&amp;"#N/A")</f>
        <v>30</v>
      </c>
      <c r="AA74" s="50"/>
      <c r="AB74" s="50"/>
      <c r="AC74" s="101">
        <f t="shared" ref="AC74" si="191">COUNTIFS(AC35:AC65, "&lt;&gt;"&amp;FALSE, AC35:AC65, "&lt;&gt;"&amp;"#N/A")</f>
        <v>31</v>
      </c>
      <c r="AD74" s="50"/>
      <c r="AE74" s="50"/>
      <c r="AF74" s="101">
        <f t="shared" ref="AF74" si="192">COUNTIFS(AF35:AF65, "&lt;&gt;"&amp;FALSE, AF35:AF65, "&lt;&gt;"&amp;"#N/A")</f>
        <v>31</v>
      </c>
      <c r="AG74" s="50"/>
      <c r="AH74" s="50"/>
      <c r="AI74" s="101">
        <f t="shared" ref="AI74" si="193">COUNTIFS(AI35:AI65, "&lt;&gt;"&amp;FALSE, AI35:AI65, "&lt;&gt;"&amp;"#N/A")</f>
        <v>28</v>
      </c>
      <c r="AJ74" s="50"/>
      <c r="AK74" s="50"/>
      <c r="AL74" s="101">
        <f t="shared" ref="AL74" si="194">COUNTIFS(AL35:AL65, "&lt;&gt;"&amp;FALSE, AL35:AL65, "&lt;&gt;"&amp;"#N/A")</f>
        <v>31</v>
      </c>
      <c r="AM74" s="50"/>
      <c r="AN74" s="50"/>
      <c r="AO74" s="101">
        <f t="shared" ref="AO74" si="195">COUNTIFS(AO35:AO65, "&lt;&gt;"&amp;FALSE, AO35:AO65, "&lt;&gt;"&amp;"#N/A")</f>
        <v>30</v>
      </c>
      <c r="AP74" s="50"/>
      <c r="AQ74" s="50"/>
      <c r="AR74" s="101">
        <f t="shared" ref="AR74" si="196">COUNTIFS(AR35:AR65, "&lt;&gt;"&amp;FALSE, AR35:AR65, "&lt;&gt;"&amp;"#N/A")</f>
        <v>31</v>
      </c>
      <c r="AS74" s="50"/>
      <c r="AT74" s="50"/>
      <c r="AU74" s="101">
        <f t="shared" ref="AU74" si="197">COUNTIFS(AU35:AU65, "&lt;&gt;"&amp;FALSE, AU35:AU65, "&lt;&gt;"&amp;"#N/A")</f>
        <v>30</v>
      </c>
      <c r="AV74" s="50"/>
      <c r="AW74" s="50"/>
      <c r="AX74" s="101">
        <f t="shared" ref="AX74" si="198">COUNTIFS(AX35:AX65, "&lt;&gt;"&amp;FALSE, AX35:AX65, "&lt;&gt;"&amp;"#N/A")</f>
        <v>31</v>
      </c>
      <c r="AY74" s="50"/>
      <c r="AZ74" s="50"/>
      <c r="BA74" s="101">
        <f t="shared" ref="BA74" si="199">COUNTIFS(BA35:BA65, "&lt;&gt;"&amp;FALSE, BA35:BA65, "&lt;&gt;"&amp;"#N/A")</f>
        <v>31</v>
      </c>
      <c r="BB74" s="50"/>
      <c r="BC74" s="50"/>
      <c r="BD74" s="101">
        <f t="shared" ref="BD74" si="200">COUNTIFS(BD35:BD65, "&lt;&gt;"&amp;FALSE, BD35:BD65, "&lt;&gt;"&amp;"#N/A")</f>
        <v>30</v>
      </c>
      <c r="BE74" s="50"/>
      <c r="BF74" s="50"/>
      <c r="BG74" s="101">
        <f t="shared" ref="BG74" si="201">COUNTIFS(BG35:BG65, "&lt;&gt;"&amp;FALSE, BG35:BG65, "&lt;&gt;"&amp;"#N/A")</f>
        <v>31</v>
      </c>
      <c r="BH74" s="50"/>
      <c r="BI74" s="50"/>
      <c r="BJ74" s="101">
        <f t="shared" ref="BJ74" si="202">COUNTIFS(BJ35:BJ65, "&lt;&gt;"&amp;FALSE, BJ35:BJ65, "&lt;&gt;"&amp;"#N/A")</f>
        <v>30</v>
      </c>
      <c r="BK74" s="50"/>
      <c r="BL74" s="50"/>
      <c r="BM74" s="101">
        <f t="shared" ref="BM74" si="203">COUNTIFS(BM35:BM65, "&lt;&gt;"&amp;FALSE, BM35:BM65, "&lt;&gt;"&amp;"#N/A")</f>
        <v>31</v>
      </c>
      <c r="BN74" s="50"/>
      <c r="BO74" s="50"/>
      <c r="BP74" s="101">
        <f t="shared" ref="BP74" si="204">COUNTIFS(BP35:BP65, "&lt;&gt;"&amp;FALSE, BP35:BP65, "&lt;&gt;"&amp;"#N/A")</f>
        <v>31</v>
      </c>
      <c r="BQ74" s="50"/>
      <c r="BR74" s="50"/>
      <c r="BS74" s="101">
        <f t="shared" ref="BS74" si="205">COUNTIFS(BS35:BS65, "&lt;&gt;"&amp;FALSE, BS35:BS65, "&lt;&gt;"&amp;"#N/A")</f>
        <v>29</v>
      </c>
      <c r="BT74" s="50"/>
      <c r="BU74" s="50"/>
      <c r="BV74" s="51">
        <f t="shared" ref="BV74" si="206">COUNTIFS(BV35:BV65, "&lt;&gt;"&amp;FALSE, BV35:BV65, "&lt;&gt;"&amp;"#N/A")</f>
        <v>31</v>
      </c>
    </row>
    <row r="75" spans="1:74">
      <c r="A75" s="111" t="s">
        <v>28</v>
      </c>
      <c r="B75" s="50"/>
      <c r="C75" s="50"/>
      <c r="D75" s="50"/>
      <c r="E75" s="101">
        <f>E74-E73</f>
        <v>7</v>
      </c>
      <c r="F75" s="50"/>
      <c r="G75" s="50"/>
      <c r="H75" s="101">
        <f>H74-H73</f>
        <v>31</v>
      </c>
      <c r="I75" s="50"/>
      <c r="J75" s="50"/>
      <c r="K75" s="101">
        <f t="shared" ref="K75" si="207">K74-K73</f>
        <v>29</v>
      </c>
      <c r="L75" s="50"/>
      <c r="M75" s="50"/>
      <c r="N75" s="101">
        <f t="shared" ref="N75" si="208">N74-N73</f>
        <v>31</v>
      </c>
      <c r="O75" s="50"/>
      <c r="P75" s="50"/>
      <c r="Q75" s="101">
        <f t="shared" ref="Q75" si="209">Q74-Q73</f>
        <v>28</v>
      </c>
      <c r="R75" s="50"/>
      <c r="S75" s="50"/>
      <c r="T75" s="101">
        <f t="shared" ref="T75" si="210">T74-T73</f>
        <v>30</v>
      </c>
      <c r="U75" s="50"/>
      <c r="V75" s="50"/>
      <c r="W75" s="101">
        <f t="shared" ref="W75" si="211">W74-W73</f>
        <v>31</v>
      </c>
      <c r="X75" s="50"/>
      <c r="Y75" s="50"/>
      <c r="Z75" s="101">
        <f t="shared" ref="Z75" si="212">Z74-Z73</f>
        <v>30</v>
      </c>
      <c r="AA75" s="50"/>
      <c r="AB75" s="50"/>
      <c r="AC75" s="101">
        <f t="shared" ref="AC75" si="213">AC74-AC73</f>
        <v>28</v>
      </c>
      <c r="AD75" s="50"/>
      <c r="AE75" s="50"/>
      <c r="AF75" s="101">
        <f t="shared" ref="AF75" si="214">AF74-AF73</f>
        <v>28</v>
      </c>
      <c r="AG75" s="50"/>
      <c r="AH75" s="50"/>
      <c r="AI75" s="101">
        <f t="shared" ref="AI75" si="215">AI74-AI73</f>
        <v>28</v>
      </c>
      <c r="AJ75" s="50"/>
      <c r="AK75" s="50"/>
      <c r="AL75" s="101">
        <f t="shared" ref="AL75" si="216">AL74-AL73</f>
        <v>31</v>
      </c>
      <c r="AM75" s="50"/>
      <c r="AN75" s="50"/>
      <c r="AO75" s="101">
        <f t="shared" ref="AO75" si="217">AO74-AO73</f>
        <v>30</v>
      </c>
      <c r="AP75" s="50"/>
      <c r="AQ75" s="50"/>
      <c r="AR75" s="101">
        <f t="shared" ref="AR75" si="218">AR74-AR73</f>
        <v>31</v>
      </c>
      <c r="AS75" s="50"/>
      <c r="AT75" s="50"/>
      <c r="AU75" s="101">
        <f t="shared" ref="AU75" si="219">AU74-AU73</f>
        <v>30</v>
      </c>
      <c r="AV75" s="50"/>
      <c r="AW75" s="50"/>
      <c r="AX75" s="101">
        <f t="shared" ref="AX75" si="220">AX74-AX73</f>
        <v>31</v>
      </c>
      <c r="AY75" s="50"/>
      <c r="AZ75" s="50"/>
      <c r="BA75" s="101">
        <f t="shared" ref="BA75" si="221">BA74-BA73</f>
        <v>28</v>
      </c>
      <c r="BB75" s="50"/>
      <c r="BC75" s="50"/>
      <c r="BD75" s="101">
        <f t="shared" ref="BD75" si="222">BD74-BD73</f>
        <v>30</v>
      </c>
      <c r="BE75" s="50"/>
      <c r="BF75" s="50"/>
      <c r="BG75" s="101">
        <f t="shared" ref="BG75" si="223">BG74-BG73</f>
        <v>31</v>
      </c>
      <c r="BH75" s="50"/>
      <c r="BI75" s="50"/>
      <c r="BJ75" s="101">
        <f t="shared" ref="BJ75" si="224">BJ74-BJ73</f>
        <v>30</v>
      </c>
      <c r="BK75" s="50"/>
      <c r="BL75" s="50"/>
      <c r="BM75" s="101">
        <f t="shared" ref="BM75" si="225">BM74-BM73</f>
        <v>28</v>
      </c>
      <c r="BN75" s="50"/>
      <c r="BO75" s="50"/>
      <c r="BP75" s="101">
        <f t="shared" ref="BP75" si="226">BP74-BP73</f>
        <v>28</v>
      </c>
      <c r="BQ75" s="50"/>
      <c r="BR75" s="50"/>
      <c r="BS75" s="101">
        <f t="shared" ref="BS75" si="227">BS74-BS73</f>
        <v>29</v>
      </c>
      <c r="BT75" s="50"/>
      <c r="BU75" s="50"/>
      <c r="BV75" s="51">
        <f t="shared" ref="BV75" si="228">BV74-BV73</f>
        <v>31</v>
      </c>
    </row>
    <row r="76" spans="1:74">
      <c r="A76" s="111" t="s">
        <v>30</v>
      </c>
      <c r="B76" s="50"/>
      <c r="C76" s="50"/>
      <c r="D76" s="50"/>
      <c r="E76" s="102">
        <f>E67/E75</f>
        <v>0.2857142857142857</v>
      </c>
      <c r="F76" s="50"/>
      <c r="G76" s="50"/>
      <c r="H76" s="102">
        <f t="shared" ref="H76" si="229">H67/H75</f>
        <v>0.32258064516129031</v>
      </c>
      <c r="I76" s="50"/>
      <c r="J76" s="50"/>
      <c r="K76" s="102">
        <f t="shared" ref="K76" si="230">K67/K75</f>
        <v>0.27586206896551724</v>
      </c>
      <c r="L76" s="50"/>
      <c r="M76" s="50"/>
      <c r="N76" s="102">
        <f t="shared" ref="N76" si="231">N67/N75</f>
        <v>0.25806451612903225</v>
      </c>
      <c r="O76" s="50"/>
      <c r="P76" s="50"/>
      <c r="Q76" s="102">
        <f t="shared" ref="Q76" si="232">Q67/Q75</f>
        <v>0.35714285714285715</v>
      </c>
      <c r="R76" s="50"/>
      <c r="S76" s="50"/>
      <c r="T76" s="102">
        <f t="shared" ref="T76" si="233">T67/T75</f>
        <v>0.26666666666666666</v>
      </c>
      <c r="U76" s="50"/>
      <c r="V76" s="50"/>
      <c r="W76" s="102">
        <f t="shared" ref="W76" si="234">W67/W75</f>
        <v>0.29032258064516131</v>
      </c>
      <c r="X76" s="50"/>
      <c r="Y76" s="50"/>
      <c r="Z76" s="102">
        <f t="shared" ref="Z76" si="235">Z67/Z75</f>
        <v>0.3</v>
      </c>
      <c r="AA76" s="50"/>
      <c r="AB76" s="50"/>
      <c r="AC76" s="102">
        <f t="shared" ref="AC76" si="236">AC67/AC75</f>
        <v>0.2857142857142857</v>
      </c>
      <c r="AD76" s="50"/>
      <c r="AE76" s="50"/>
      <c r="AF76" s="102">
        <f t="shared" ref="AF76" si="237">AF67/AF75</f>
        <v>0.2857142857142857</v>
      </c>
      <c r="AG76" s="50"/>
      <c r="AH76" s="50"/>
      <c r="AI76" s="102">
        <f t="shared" ref="AI76" si="238">AI67/AI75</f>
        <v>0.2857142857142857</v>
      </c>
      <c r="AJ76" s="50"/>
      <c r="AK76" s="50"/>
      <c r="AL76" s="102">
        <f t="shared" ref="AL76" si="239">AL67/AL75</f>
        <v>0.25806451612903225</v>
      </c>
      <c r="AM76" s="50"/>
      <c r="AN76" s="50"/>
      <c r="AO76" s="102">
        <f t="shared" ref="AO76" si="240">AO67/AO75</f>
        <v>0.26666666666666666</v>
      </c>
      <c r="AP76" s="50"/>
      <c r="AQ76" s="50"/>
      <c r="AR76" s="102">
        <f t="shared" ref="AR76" si="241">AR67/AR75</f>
        <v>0.32258064516129031</v>
      </c>
      <c r="AS76" s="50"/>
      <c r="AT76" s="50"/>
      <c r="AU76" s="102">
        <f t="shared" ref="AU76" si="242">AU67/AU75</f>
        <v>0.26666666666666666</v>
      </c>
      <c r="AV76" s="50"/>
      <c r="AW76" s="50"/>
      <c r="AX76" s="102">
        <f t="shared" ref="AX76" si="243">AX67/AX75</f>
        <v>0.29032258064516131</v>
      </c>
      <c r="AY76" s="50"/>
      <c r="AZ76" s="50"/>
      <c r="BA76" s="102">
        <f t="shared" ref="BA76" si="244">BA67/BA75</f>
        <v>0.32142857142857145</v>
      </c>
      <c r="BB76" s="50"/>
      <c r="BC76" s="50"/>
      <c r="BD76" s="102">
        <f t="shared" ref="BD76" si="245">BD67/BD75</f>
        <v>0.26666666666666666</v>
      </c>
      <c r="BE76" s="50"/>
      <c r="BF76" s="50"/>
      <c r="BG76" s="102">
        <f t="shared" ref="BG76" si="246">BG67/BG75</f>
        <v>0.32258064516129031</v>
      </c>
      <c r="BH76" s="50"/>
      <c r="BI76" s="50"/>
      <c r="BJ76" s="102">
        <f t="shared" ref="BJ76" si="247">BJ67/BJ75</f>
        <v>0.26666666666666666</v>
      </c>
      <c r="BK76" s="50"/>
      <c r="BL76" s="50"/>
      <c r="BM76" s="102">
        <f t="shared" ref="BM76" si="248">BM67/BM75</f>
        <v>0.2857142857142857</v>
      </c>
      <c r="BN76" s="50"/>
      <c r="BO76" s="50"/>
      <c r="BP76" s="102">
        <f t="shared" ref="BP76" si="249">BP67/BP75</f>
        <v>0.2857142857142857</v>
      </c>
      <c r="BQ76" s="50"/>
      <c r="BR76" s="50"/>
      <c r="BS76" s="102">
        <f t="shared" ref="BS76" si="250">BS67/BS75</f>
        <v>0.27586206896551724</v>
      </c>
      <c r="BT76" s="50"/>
      <c r="BU76" s="50"/>
      <c r="BV76" s="52">
        <f t="shared" ref="BV76" si="251">BV67/BV75</f>
        <v>0.25806451612903225</v>
      </c>
    </row>
    <row r="77" spans="1:74">
      <c r="A77" s="111" t="s">
        <v>29</v>
      </c>
      <c r="B77" s="50"/>
      <c r="C77" s="50"/>
      <c r="D77" s="50"/>
      <c r="E77" s="103">
        <f>COUNTIF(D35:D65,"土") + COUNTIF(D35:D65,"日")</f>
        <v>8</v>
      </c>
      <c r="F77" s="50"/>
      <c r="G77" s="50"/>
      <c r="H77" s="103">
        <f t="shared" ref="H77" si="252">COUNTIF(G35:G65,"土") + COUNTIF(G35:G65,"日")</f>
        <v>10</v>
      </c>
      <c r="I77" s="50"/>
      <c r="J77" s="50"/>
      <c r="K77" s="103">
        <f t="shared" ref="K77" si="253">COUNTIF(J35:J65,"土") + COUNTIF(J35:J65,"日")</f>
        <v>8</v>
      </c>
      <c r="L77" s="50"/>
      <c r="M77" s="50"/>
      <c r="N77" s="103">
        <f t="shared" ref="N77" si="254">COUNTIF(M35:M65,"土") + COUNTIF(M35:M65,"日")</f>
        <v>8</v>
      </c>
      <c r="O77" s="50"/>
      <c r="P77" s="50"/>
      <c r="Q77" s="103">
        <f t="shared" ref="Q77" si="255">COUNTIF(P35:P65,"土") + COUNTIF(P35:P65,"日")</f>
        <v>10</v>
      </c>
      <c r="R77" s="50"/>
      <c r="S77" s="50"/>
      <c r="T77" s="103">
        <f t="shared" ref="T77" si="256">COUNTIF(S35:S65,"土") + COUNTIF(S35:S65,"日")</f>
        <v>8</v>
      </c>
      <c r="U77" s="50"/>
      <c r="V77" s="50"/>
      <c r="W77" s="103">
        <f t="shared" ref="W77" si="257">COUNTIF(V35:V65,"土") + COUNTIF(V35:V65,"日")</f>
        <v>9</v>
      </c>
      <c r="X77" s="50"/>
      <c r="Y77" s="50"/>
      <c r="Z77" s="103">
        <f t="shared" ref="Z77" si="258">COUNTIF(Y35:Y65,"土") + COUNTIF(Y35:Y65,"日")</f>
        <v>9</v>
      </c>
      <c r="AA77" s="50"/>
      <c r="AB77" s="50"/>
      <c r="AC77" s="103">
        <f t="shared" ref="AC77" si="259">COUNTIF(AB35:AB65,"土") + COUNTIF(AB35:AB65,"日")</f>
        <v>8</v>
      </c>
      <c r="AD77" s="50"/>
      <c r="AE77" s="50"/>
      <c r="AF77" s="103">
        <f t="shared" ref="AF77" si="260">COUNTIF(AE35:AE65,"土") + COUNTIF(AE35:AE65,"日")</f>
        <v>10</v>
      </c>
      <c r="AG77" s="50"/>
      <c r="AH77" s="50"/>
      <c r="AI77" s="103">
        <f t="shared" ref="AI77" si="261">COUNTIF(AH35:AH65,"土") + COUNTIF(AH35:AH65,"日")</f>
        <v>8</v>
      </c>
      <c r="AJ77" s="50"/>
      <c r="AK77" s="50"/>
      <c r="AL77" s="103">
        <f t="shared" ref="AL77" si="262">COUNTIF(AK35:AK65,"土") + COUNTIF(AK35:AK65,"日")</f>
        <v>8</v>
      </c>
      <c r="AM77" s="50"/>
      <c r="AN77" s="50"/>
      <c r="AO77" s="103">
        <f t="shared" ref="AO77" si="263">COUNTIF(AN35:AN65,"土") + COUNTIF(AN35:AN65,"日")</f>
        <v>8</v>
      </c>
      <c r="AP77" s="50"/>
      <c r="AQ77" s="50"/>
      <c r="AR77" s="103">
        <f t="shared" ref="AR77" si="264">COUNTIF(AQ35:AQ65,"土") + COUNTIF(AQ35:AQ65,"日")</f>
        <v>10</v>
      </c>
      <c r="AS77" s="50"/>
      <c r="AT77" s="50"/>
      <c r="AU77" s="103">
        <f t="shared" ref="AU77" si="265">COUNTIF(AT35:AT65,"土") + COUNTIF(AT35:AT65,"日")</f>
        <v>8</v>
      </c>
      <c r="AV77" s="50"/>
      <c r="AW77" s="50"/>
      <c r="AX77" s="103">
        <f t="shared" ref="AX77" si="266">COUNTIF(AW35:AW65,"土") + COUNTIF(AW35:AW65,"日")</f>
        <v>9</v>
      </c>
      <c r="AY77" s="50"/>
      <c r="AZ77" s="50"/>
      <c r="BA77" s="103">
        <f t="shared" ref="BA77" si="267">COUNTIF(AZ35:AZ65,"土") + COUNTIF(AZ35:AZ65,"日")</f>
        <v>9</v>
      </c>
      <c r="BB77" s="50"/>
      <c r="BC77" s="50"/>
      <c r="BD77" s="103">
        <f t="shared" ref="BD77" si="268">COUNTIF(BC35:BC65,"土") + COUNTIF(BC35:BC65,"日")</f>
        <v>8</v>
      </c>
      <c r="BE77" s="50"/>
      <c r="BF77" s="50"/>
      <c r="BG77" s="103">
        <f t="shared" ref="BG77" si="269">COUNTIF(BF35:BF65,"土") + COUNTIF(BF35:BF65,"日")</f>
        <v>10</v>
      </c>
      <c r="BH77" s="50"/>
      <c r="BI77" s="50"/>
      <c r="BJ77" s="103">
        <f t="shared" ref="BJ77" si="270">COUNTIF(BI35:BI65,"土") + COUNTIF(BI35:BI65,"日")</f>
        <v>8</v>
      </c>
      <c r="BK77" s="50"/>
      <c r="BL77" s="50"/>
      <c r="BM77" s="103">
        <f t="shared" ref="BM77" si="271">COUNTIF(BL35:BL65,"土") + COUNTIF(BL35:BL65,"日")</f>
        <v>8</v>
      </c>
      <c r="BN77" s="50"/>
      <c r="BO77" s="50"/>
      <c r="BP77" s="103">
        <f t="shared" ref="BP77" si="272">COUNTIF(BO35:BO65,"土") + COUNTIF(BO35:BO65,"日")</f>
        <v>10</v>
      </c>
      <c r="BQ77" s="50"/>
      <c r="BR77" s="50"/>
      <c r="BS77" s="103">
        <f t="shared" ref="BS77" si="273">COUNTIF(BR35:BR65,"土") + COUNTIF(BR35:BR65,"日")</f>
        <v>8</v>
      </c>
      <c r="BT77" s="50"/>
      <c r="BU77" s="50"/>
      <c r="BV77" s="53">
        <f t="shared" ref="BV77" si="274">COUNTIF(BU35:BU65,"土") + COUNTIF(BU35:BU65,"日")</f>
        <v>8</v>
      </c>
    </row>
    <row r="78" spans="1:74">
      <c r="A78" s="111" t="s">
        <v>74</v>
      </c>
      <c r="B78" s="50"/>
      <c r="C78" s="50"/>
      <c r="D78" s="50"/>
      <c r="E78" s="104">
        <f xml:space="preserve"> COUNTIFS(D35:D65,"*土*",E35:E65,"夏季休暇") +
 COUNTIFS(D35:D65,"*日*",E35:E65,"夏季休暇") +
 COUNTIFS(D35:D65,"*土*",E35:E65,"年末年始") +
 COUNTIFS(D35:D65,"*日*",E35:E65,"年末年始") +
 COUNTIFS(D35:D65,"*土*",E35:E65,"一時中止") +
 COUNTIFS(D35:D65,"*日*",E35:E65,"一時中止") +
 COUNTIFS(D35:D65,"*土*",E35:E65,"工場製作") +
 COUNTIFS(D35:D65,"*日*",E35:E65,"工場製作")</f>
        <v>6</v>
      </c>
      <c r="F78" s="50"/>
      <c r="G78" s="50"/>
      <c r="H78" s="104">
        <f t="shared" ref="H78" si="275" xml:space="preserve"> COUNTIFS(G35:G65,"*土*",H35:H65,"夏季休暇") +
 COUNTIFS(G35:G65,"*日*",H35:H65,"夏季休暇") +
 COUNTIFS(G35:G65,"*土*",H35:H65,"年末年始") +
 COUNTIFS(G35:G65,"*日*",H35:H65,"年末年始") +
 COUNTIFS(G35:G65,"*土*",H35:H65,"一時中止") +
 COUNTIFS(G35:G65,"*日*",H35:H65,"一時中止") +
 COUNTIFS(G35:G65,"*土*",H35:H65,"工場製作") +
 COUNTIFS(G35:G65,"*日*",H35:H65,"工場製作")</f>
        <v>0</v>
      </c>
      <c r="I78" s="50"/>
      <c r="J78" s="50"/>
      <c r="K78" s="104">
        <f t="shared" ref="K78" si="276" xml:space="preserve"> COUNTIFS(J35:J65,"*土*",K35:K65,"夏季休暇") +
 COUNTIFS(J35:J65,"*日*",K35:K65,"夏季休暇") +
 COUNTIFS(J35:J65,"*土*",K35:K65,"年末年始") +
 COUNTIFS(J35:J65,"*日*",K35:K65,"年末年始") +
 COUNTIFS(J35:J65,"*土*",K35:K65,"一時中止") +
 COUNTIFS(J35:J65,"*日*",K35:K65,"一時中止") +
 COUNTIFS(J35:J65,"*土*",K35:K65,"工場製作") +
 COUNTIFS(J35:J65,"*日*",K35:K65,"工場製作")</f>
        <v>0</v>
      </c>
      <c r="L78" s="50"/>
      <c r="M78" s="50"/>
      <c r="N78" s="104">
        <f t="shared" ref="N78" si="277" xml:space="preserve"> COUNTIFS(M35:M65,"*土*",N35:N65,"夏季休暇") +
 COUNTIFS(M35:M65,"*日*",N35:N65,"夏季休暇") +
 COUNTIFS(M35:M65,"*土*",N35:N65,"年末年始") +
 COUNTIFS(M35:M65,"*日*",N35:N65,"年末年始") +
 COUNTIFS(M35:M65,"*土*",N35:N65,"一時中止") +
 COUNTIFS(M35:M65,"*日*",N35:N65,"一時中止") +
 COUNTIFS(M35:M65,"*土*",N35:N65,"工場製作") +
 COUNTIFS(M35:M65,"*日*",N35:N65,"工場製作")</f>
        <v>0</v>
      </c>
      <c r="O78" s="50"/>
      <c r="P78" s="50"/>
      <c r="Q78" s="104">
        <f t="shared" ref="Q78" si="278" xml:space="preserve"> COUNTIFS(P35:P65,"*土*",Q35:Q65,"夏季休暇") +
 COUNTIFS(P35:P65,"*日*",Q35:Q65,"夏季休暇") +
 COUNTIFS(P35:P65,"*土*",Q35:Q65,"年末年始") +
 COUNTIFS(P35:P65,"*日*",Q35:Q65,"年末年始") +
 COUNTIFS(P35:P65,"*土*",Q35:Q65,"一時中止") +
 COUNTIFS(P35:P65,"*日*",Q35:Q65,"一時中止") +
 COUNTIFS(P35:P65,"*土*",Q35:Q65,"工場製作") +
 COUNTIFS(P35:P65,"*日*",Q35:Q65,"工場製作")</f>
        <v>0</v>
      </c>
      <c r="R78" s="50"/>
      <c r="S78" s="50"/>
      <c r="T78" s="104">
        <f t="shared" ref="T78" si="279" xml:space="preserve"> COUNTIFS(S35:S65,"*土*",T35:T65,"夏季休暇") +
 COUNTIFS(S35:S65,"*日*",T35:T65,"夏季休暇") +
 COUNTIFS(S35:S65,"*土*",T35:T65,"年末年始") +
 COUNTIFS(S35:S65,"*日*",T35:T65,"年末年始") +
 COUNTIFS(S35:S65,"*土*",T35:T65,"一時中止") +
 COUNTIFS(S35:S65,"*日*",T35:T65,"一時中止") +
 COUNTIFS(S35:S65,"*土*",T35:T65,"工場製作") +
 COUNTIFS(S35:S65,"*日*",T35:T65,"工場製作")</f>
        <v>0</v>
      </c>
      <c r="U78" s="50"/>
      <c r="V78" s="50"/>
      <c r="W78" s="104">
        <f t="shared" ref="W78" si="280" xml:space="preserve"> COUNTIFS(V35:V65,"*土*",W35:W65,"夏季休暇") +
 COUNTIFS(V35:V65,"*日*",W35:W65,"夏季休暇") +
 COUNTIFS(V35:V65,"*土*",W35:W65,"年末年始") +
 COUNTIFS(V35:V65,"*日*",W35:W65,"年末年始") +
 COUNTIFS(V35:V65,"*土*",W35:W65,"一時中止") +
 COUNTIFS(V35:V65,"*日*",W35:W65,"一時中止") +
 COUNTIFS(V35:V65,"*土*",W35:W65,"工場製作") +
 COUNTIFS(V35:V65,"*日*",W35:W65,"工場製作")</f>
        <v>0</v>
      </c>
      <c r="X78" s="50"/>
      <c r="Y78" s="50"/>
      <c r="Z78" s="104">
        <f t="shared" ref="Z78" si="281" xml:space="preserve"> COUNTIFS(Y35:Y65,"*土*",Z35:Z65,"夏季休暇") +
 COUNTIFS(Y35:Y65,"*日*",Z35:Z65,"夏季休暇") +
 COUNTIFS(Y35:Y65,"*土*",Z35:Z65,"年末年始") +
 COUNTIFS(Y35:Y65,"*日*",Z35:Z65,"年末年始") +
 COUNTIFS(Y35:Y65,"*土*",Z35:Z65,"一時中止") +
 COUNTIFS(Y35:Y65,"*日*",Z35:Z65,"一時中止") +
 COUNTIFS(Y35:Y65,"*土*",Z35:Z65,"工場製作") +
 COUNTIFS(Y35:Y65,"*日*",Z35:Z65,"工場製作")</f>
        <v>0</v>
      </c>
      <c r="AA78" s="50"/>
      <c r="AB78" s="50"/>
      <c r="AC78" s="104">
        <f t="shared" ref="AC78" si="282" xml:space="preserve"> COUNTIFS(AB35:AB65,"*土*",AC35:AC65,"夏季休暇") +
 COUNTIFS(AB35:AB65,"*日*",AC35:AC65,"夏季休暇") +
 COUNTIFS(AB35:AB65,"*土*",AC35:AC65,"年末年始") +
 COUNTIFS(AB35:AB65,"*日*",AC35:AC65,"年末年始") +
 COUNTIFS(AB35:AB65,"*土*",AC35:AC65,"一時中止") +
 COUNTIFS(AB35:AB65,"*日*",AC35:AC65,"一時中止") +
 COUNTIFS(AB35:AB65,"*土*",AC35:AC65,"工場製作") +
 COUNTIFS(AB35:AB65,"*日*",AC35:AC65,"工場製作")</f>
        <v>0</v>
      </c>
      <c r="AD78" s="50"/>
      <c r="AE78" s="50"/>
      <c r="AF78" s="104">
        <f t="shared" ref="AF78" si="283" xml:space="preserve"> COUNTIFS(AE35:AE65,"*土*",AF35:AF65,"夏季休暇") +
 COUNTIFS(AE35:AE65,"*日*",AF35:AF65,"夏季休暇") +
 COUNTIFS(AE35:AE65,"*土*",AF35:AF65,"年末年始") +
 COUNTIFS(AE35:AE65,"*日*",AF35:AF65,"年末年始") +
 COUNTIFS(AE35:AE65,"*土*",AF35:AF65,"一時中止") +
 COUNTIFS(AE35:AE65,"*日*",AF35:AF65,"一時中止") +
 COUNTIFS(AE35:AE65,"*土*",AF35:AF65,"工場製作") +
 COUNTIFS(AE35:AE65,"*日*",AF35:AF65,"工場製作")</f>
        <v>2</v>
      </c>
      <c r="AG78" s="50"/>
      <c r="AH78" s="50"/>
      <c r="AI78" s="104">
        <f t="shared" ref="AI78" si="284" xml:space="preserve"> COUNTIFS(AH35:AH65,"*土*",AI35:AI65,"夏季休暇") +
 COUNTIFS(AH35:AH65,"*日*",AI35:AI65,"夏季休暇") +
 COUNTIFS(AH35:AH65,"*土*",AI35:AI65,"年末年始") +
 COUNTIFS(AH35:AH65,"*日*",AI35:AI65,"年末年始") +
 COUNTIFS(AH35:AH65,"*土*",AI35:AI65,"一時中止") +
 COUNTIFS(AH35:AH65,"*日*",AI35:AI65,"一時中止") +
 COUNTIFS(AH35:AH65,"*土*",AI35:AI65,"工場製作") +
 COUNTIFS(AH35:AH65,"*日*",AI35:AI65,"工場製作")</f>
        <v>0</v>
      </c>
      <c r="AJ78" s="50"/>
      <c r="AK78" s="50"/>
      <c r="AL78" s="104">
        <f t="shared" ref="AL78" si="285" xml:space="preserve"> COUNTIFS(AK35:AK65,"*土*",AL35:AL65,"夏季休暇") +
 COUNTIFS(AK35:AK65,"*日*",AL35:AL65,"夏季休暇") +
 COUNTIFS(AK35:AK65,"*土*",AL35:AL65,"年末年始") +
 COUNTIFS(AK35:AK65,"*日*",AL35:AL65,"年末年始") +
 COUNTIFS(AK35:AK65,"*土*",AL35:AL65,"一時中止") +
 COUNTIFS(AK35:AK65,"*日*",AL35:AL65,"一時中止") +
 COUNTIFS(AK35:AK65,"*土*",AL35:AL65,"工場製作") +
 COUNTIFS(AK35:AK65,"*日*",AL35:AL65,"工場製作")</f>
        <v>0</v>
      </c>
      <c r="AM78" s="50"/>
      <c r="AN78" s="50"/>
      <c r="AO78" s="104">
        <f t="shared" ref="AO78" si="286" xml:space="preserve"> COUNTIFS(AN35:AN65,"*土*",AO35:AO65,"夏季休暇") +
 COUNTIFS(AN35:AN65,"*日*",AO35:AO65,"夏季休暇") +
 COUNTIFS(AN35:AN65,"*土*",AO35:AO65,"年末年始") +
 COUNTIFS(AN35:AN65,"*日*",AO35:AO65,"年末年始") +
 COUNTIFS(AN35:AN65,"*土*",AO35:AO65,"一時中止") +
 COUNTIFS(AN35:AN65,"*日*",AO35:AO65,"一時中止") +
 COUNTIFS(AN35:AN65,"*土*",AO35:AO65,"工場製作") +
 COUNTIFS(AN35:AN65,"*日*",AO35:AO65,"工場製作")</f>
        <v>0</v>
      </c>
      <c r="AP78" s="50"/>
      <c r="AQ78" s="50"/>
      <c r="AR78" s="104">
        <f t="shared" ref="AR78" si="287" xml:space="preserve"> COUNTIFS(AQ35:AQ65,"*土*",AR35:AR65,"夏季休暇") +
 COUNTIFS(AQ35:AQ65,"*日*",AR35:AR65,"夏季休暇") +
 COUNTIFS(AQ35:AQ65,"*土*",AR35:AR65,"年末年始") +
 COUNTIFS(AQ35:AQ65,"*日*",AR35:AR65,"年末年始") +
 COUNTIFS(AQ35:AQ65,"*土*",AR35:AR65,"一時中止") +
 COUNTIFS(AQ35:AQ65,"*日*",AR35:AR65,"一時中止") +
 COUNTIFS(AQ35:AQ65,"*土*",AR35:AR65,"工場製作") +
 COUNTIFS(AQ35:AQ65,"*日*",AR35:AR65,"工場製作")</f>
        <v>0</v>
      </c>
      <c r="AS78" s="50"/>
      <c r="AT78" s="50"/>
      <c r="AU78" s="104">
        <f t="shared" ref="AU78" si="288" xml:space="preserve"> COUNTIFS(AT35:AT65,"*土*",AU35:AU65,"夏季休暇") +
 COUNTIFS(AT35:AT65,"*日*",AU35:AU65,"夏季休暇") +
 COUNTIFS(AT35:AT65,"*土*",AU35:AU65,"年末年始") +
 COUNTIFS(AT35:AT65,"*日*",AU35:AU65,"年末年始") +
 COUNTIFS(AT35:AT65,"*土*",AU35:AU65,"一時中止") +
 COUNTIFS(AT35:AT65,"*日*",AU35:AU65,"一時中止") +
 COUNTIFS(AT35:AT65,"*土*",AU35:AU65,"工場製作") +
 COUNTIFS(AT35:AT65,"*日*",AU35:AU65,"工場製作")</f>
        <v>0</v>
      </c>
      <c r="AV78" s="50"/>
      <c r="AW78" s="50"/>
      <c r="AX78" s="104">
        <f t="shared" ref="AX78" si="289" xml:space="preserve"> COUNTIFS(AW35:AW65,"*土*",AX35:AX65,"夏季休暇") +
 COUNTIFS(AW35:AW65,"*日*",AX35:AX65,"夏季休暇") +
 COUNTIFS(AW35:AW65,"*土*",AX35:AX65,"年末年始") +
 COUNTIFS(AW35:AW65,"*日*",AX35:AX65,"年末年始") +
 COUNTIFS(AW35:AW65,"*土*",AX35:AX65,"一時中止") +
 COUNTIFS(AW35:AW65,"*日*",AX35:AX65,"一時中止") +
 COUNTIFS(AW35:AW65,"*土*",AX35:AX65,"工場製作") +
 COUNTIFS(AW35:AW65,"*日*",AX35:AX65,"工場製作")</f>
        <v>0</v>
      </c>
      <c r="AY78" s="50"/>
      <c r="AZ78" s="50"/>
      <c r="BA78" s="104">
        <f t="shared" ref="BA78" si="290" xml:space="preserve"> COUNTIFS(AZ35:AZ65,"*土*",BA35:BA65,"夏季休暇") +
 COUNTIFS(AZ35:AZ65,"*日*",BA35:BA65,"夏季休暇") +
 COUNTIFS(AZ35:AZ65,"*土*",BA35:BA65,"年末年始") +
 COUNTIFS(AZ35:AZ65,"*日*",BA35:BA65,"年末年始") +
 COUNTIFS(AZ35:AZ65,"*土*",BA35:BA65,"一時中止") +
 COUNTIFS(AZ35:AZ65,"*日*",BA35:BA65,"一時中止") +
 COUNTIFS(AZ35:AZ65,"*土*",BA35:BA65,"工場製作") +
 COUNTIFS(AZ35:AZ65,"*日*",BA35:BA65,"工場製作")</f>
        <v>0</v>
      </c>
      <c r="BB78" s="50"/>
      <c r="BC78" s="50"/>
      <c r="BD78" s="104">
        <f t="shared" ref="BD78" si="291" xml:space="preserve"> COUNTIFS(BC35:BC65,"*土*",BD35:BD65,"夏季休暇") +
 COUNTIFS(BC35:BC65,"*日*",BD35:BD65,"夏季休暇") +
 COUNTIFS(BC35:BC65,"*土*",BD35:BD65,"年末年始") +
 COUNTIFS(BC35:BC65,"*日*",BD35:BD65,"年末年始") +
 COUNTIFS(BC35:BC65,"*土*",BD35:BD65,"一時中止") +
 COUNTIFS(BC35:BC65,"*日*",BD35:BD65,"一時中止") +
 COUNTIFS(BC35:BC65,"*土*",BD35:BD65,"工場製作") +
 COUNTIFS(BC35:BC65,"*日*",BD35:BD65,"工場製作")</f>
        <v>0</v>
      </c>
      <c r="BE78" s="50"/>
      <c r="BF78" s="50"/>
      <c r="BG78" s="104">
        <f t="shared" ref="BG78" si="292" xml:space="preserve"> COUNTIFS(BF35:BF65,"*土*",BG35:BG65,"夏季休暇") +
 COUNTIFS(BF35:BF65,"*日*",BG35:BG65,"夏季休暇") +
 COUNTIFS(BF35:BF65,"*土*",BG35:BG65,"年末年始") +
 COUNTIFS(BF35:BF65,"*日*",BG35:BG65,"年末年始") +
 COUNTIFS(BF35:BF65,"*土*",BG35:BG65,"一時中止") +
 COUNTIFS(BF35:BF65,"*日*",BG35:BG65,"一時中止") +
 COUNTIFS(BF35:BF65,"*土*",BG35:BG65,"工場製作") +
 COUNTIFS(BF35:BF65,"*日*",BG35:BG65,"工場製作")</f>
        <v>0</v>
      </c>
      <c r="BH78" s="50"/>
      <c r="BI78" s="50"/>
      <c r="BJ78" s="104">
        <f t="shared" ref="BJ78" si="293" xml:space="preserve"> COUNTIFS(BI35:BI65,"*土*",BJ35:BJ65,"夏季休暇") +
 COUNTIFS(BI35:BI65,"*日*",BJ35:BJ65,"夏季休暇") +
 COUNTIFS(BI35:BI65,"*土*",BJ35:BJ65,"年末年始") +
 COUNTIFS(BI35:BI65,"*日*",BJ35:BJ65,"年末年始") +
 COUNTIFS(BI35:BI65,"*土*",BJ35:BJ65,"一時中止") +
 COUNTIFS(BI35:BI65,"*日*",BJ35:BJ65,"一時中止") +
 COUNTIFS(BI35:BI65,"*土*",BJ35:BJ65,"工場製作") +
 COUNTIFS(BI35:BI65,"*日*",BJ35:BJ65,"工場製作")</f>
        <v>0</v>
      </c>
      <c r="BK78" s="50"/>
      <c r="BL78" s="50"/>
      <c r="BM78" s="104">
        <f t="shared" ref="BM78" si="294" xml:space="preserve"> COUNTIFS(BL35:BL65,"*土*",BM35:BM65,"夏季休暇") +
 COUNTIFS(BL35:BL65,"*日*",BM35:BM65,"夏季休暇") +
 COUNTIFS(BL35:BL65,"*土*",BM35:BM65,"年末年始") +
 COUNTIFS(BL35:BL65,"*日*",BM35:BM65,"年末年始") +
 COUNTIFS(BL35:BL65,"*土*",BM35:BM65,"一時中止") +
 COUNTIFS(BL35:BL65,"*日*",BM35:BM65,"一時中止") +
 COUNTIFS(BL35:BL65,"*土*",BM35:BM65,"工場製作") +
 COUNTIFS(BL35:BL65,"*日*",BM35:BM65,"工場製作")</f>
        <v>0</v>
      </c>
      <c r="BN78" s="50"/>
      <c r="BO78" s="50"/>
      <c r="BP78" s="104">
        <f t="shared" ref="BP78" si="295" xml:space="preserve"> COUNTIFS(BO35:BO65,"*土*",BP35:BP65,"夏季休暇") +
 COUNTIFS(BO35:BO65,"*日*",BP35:BP65,"夏季休暇") +
 COUNTIFS(BO35:BO65,"*土*",BP35:BP65,"年末年始") +
 COUNTIFS(BO35:BO65,"*日*",BP35:BP65,"年末年始") +
 COUNTIFS(BO35:BO65,"*土*",BP35:BP65,"一時中止") +
 COUNTIFS(BO35:BO65,"*日*",BP35:BP65,"一時中止") +
 COUNTIFS(BO35:BO65,"*土*",BP35:BP65,"工場製作") +
 COUNTIFS(BO35:BO65,"*日*",BP35:BP65,"工場製作")</f>
        <v>2</v>
      </c>
      <c r="BQ78" s="50"/>
      <c r="BR78" s="50"/>
      <c r="BS78" s="104">
        <f t="shared" ref="BS78" si="296" xml:space="preserve"> COUNTIFS(BR35:BR65,"*土*",BS35:BS65,"夏季休暇") +
 COUNTIFS(BR35:BR65,"*日*",BS35:BS65,"夏季休暇") +
 COUNTIFS(BR35:BR65,"*土*",BS35:BS65,"年末年始") +
 COUNTIFS(BR35:BR65,"*日*",BS35:BS65,"年末年始") +
 COUNTIFS(BR35:BR65,"*土*",BS35:BS65,"一時中止") +
 COUNTIFS(BR35:BR65,"*日*",BS35:BS65,"一時中止") +
 COUNTIFS(BR35:BR65,"*土*",BS35:BS65,"工場製作") +
 COUNTIFS(BR35:BR65,"*日*",BS35:BS65,"工場製作")</f>
        <v>0</v>
      </c>
      <c r="BT78" s="50"/>
      <c r="BU78" s="50"/>
      <c r="BV78" s="54">
        <f t="shared" ref="BV78" si="297" xml:space="preserve"> COUNTIFS(BU35:BU65,"*土*",BV35:BV65,"夏季休暇") +
 COUNTIFS(BU35:BU65,"*日*",BV35:BV65,"夏季休暇") +
 COUNTIFS(BU35:BU65,"*土*",BV35:BV65,"年末年始") +
 COUNTIFS(BU35:BU65,"*日*",BV35:BV65,"年末年始") +
 COUNTIFS(BU35:BU65,"*土*",BV35:BV65,"一時中止") +
 COUNTIFS(BU35:BU65,"*日*",BV35:BV65,"一時中止") +
 COUNTIFS(BU35:BU65,"*土*",BV35:BV65,"工場製作") +
 COUNTIFS(BU35:BU65,"*日*",BV35:BV65,"工場製作")</f>
        <v>0</v>
      </c>
    </row>
    <row r="79" spans="1:74">
      <c r="A79" s="111" t="s">
        <v>57</v>
      </c>
      <c r="B79" s="50"/>
      <c r="C79" s="50"/>
      <c r="D79" s="50"/>
      <c r="E79" s="104">
        <f>E77-E78</f>
        <v>2</v>
      </c>
      <c r="F79" s="50"/>
      <c r="G79" s="50"/>
      <c r="H79" s="104">
        <f t="shared" ref="H79" si="298">H77-H78</f>
        <v>10</v>
      </c>
      <c r="I79" s="50"/>
      <c r="J79" s="50"/>
      <c r="K79" s="104">
        <f t="shared" ref="K79" si="299">K77-K78</f>
        <v>8</v>
      </c>
      <c r="L79" s="50"/>
      <c r="M79" s="50"/>
      <c r="N79" s="104">
        <f t="shared" ref="N79" si="300">N77-N78</f>
        <v>8</v>
      </c>
      <c r="O79" s="50"/>
      <c r="P79" s="50"/>
      <c r="Q79" s="104">
        <f t="shared" ref="Q79" si="301">Q77-Q78</f>
        <v>10</v>
      </c>
      <c r="R79" s="50"/>
      <c r="S79" s="50"/>
      <c r="T79" s="104">
        <f t="shared" ref="T79" si="302">T77-T78</f>
        <v>8</v>
      </c>
      <c r="U79" s="50"/>
      <c r="V79" s="50"/>
      <c r="W79" s="104">
        <f t="shared" ref="W79" si="303">W77-W78</f>
        <v>9</v>
      </c>
      <c r="X79" s="50"/>
      <c r="Y79" s="50"/>
      <c r="Z79" s="104">
        <f t="shared" ref="Z79" si="304">Z77-Z78</f>
        <v>9</v>
      </c>
      <c r="AA79" s="50"/>
      <c r="AB79" s="50"/>
      <c r="AC79" s="104">
        <f t="shared" ref="AC79" si="305">AC77-AC78</f>
        <v>8</v>
      </c>
      <c r="AD79" s="50"/>
      <c r="AE79" s="50"/>
      <c r="AF79" s="104">
        <f t="shared" ref="AF79" si="306">AF77-AF78</f>
        <v>8</v>
      </c>
      <c r="AG79" s="50"/>
      <c r="AH79" s="50"/>
      <c r="AI79" s="104">
        <f t="shared" ref="AI79" si="307">AI77-AI78</f>
        <v>8</v>
      </c>
      <c r="AJ79" s="50"/>
      <c r="AK79" s="50"/>
      <c r="AL79" s="104">
        <f t="shared" ref="AL79" si="308">AL77-AL78</f>
        <v>8</v>
      </c>
      <c r="AM79" s="50"/>
      <c r="AN79" s="50"/>
      <c r="AO79" s="104">
        <f t="shared" ref="AO79" si="309">AO77-AO78</f>
        <v>8</v>
      </c>
      <c r="AP79" s="50"/>
      <c r="AQ79" s="50"/>
      <c r="AR79" s="104">
        <f t="shared" ref="AR79" si="310">AR77-AR78</f>
        <v>10</v>
      </c>
      <c r="AS79" s="50"/>
      <c r="AT79" s="50"/>
      <c r="AU79" s="104">
        <f t="shared" ref="AU79" si="311">AU77-AU78</f>
        <v>8</v>
      </c>
      <c r="AV79" s="50"/>
      <c r="AW79" s="50"/>
      <c r="AX79" s="104">
        <f t="shared" ref="AX79" si="312">AX77-AX78</f>
        <v>9</v>
      </c>
      <c r="AY79" s="50"/>
      <c r="AZ79" s="50"/>
      <c r="BA79" s="104">
        <f t="shared" ref="BA79" si="313">BA77-BA78</f>
        <v>9</v>
      </c>
      <c r="BB79" s="50"/>
      <c r="BC79" s="50"/>
      <c r="BD79" s="104">
        <f t="shared" ref="BD79" si="314">BD77-BD78</f>
        <v>8</v>
      </c>
      <c r="BE79" s="50"/>
      <c r="BF79" s="50"/>
      <c r="BG79" s="104">
        <f t="shared" ref="BG79" si="315">BG77-BG78</f>
        <v>10</v>
      </c>
      <c r="BH79" s="50"/>
      <c r="BI79" s="50"/>
      <c r="BJ79" s="104">
        <f t="shared" ref="BJ79" si="316">BJ77-BJ78</f>
        <v>8</v>
      </c>
      <c r="BK79" s="50"/>
      <c r="BL79" s="50"/>
      <c r="BM79" s="104">
        <f t="shared" ref="BM79" si="317">BM77-BM78</f>
        <v>8</v>
      </c>
      <c r="BN79" s="50"/>
      <c r="BO79" s="50"/>
      <c r="BP79" s="104">
        <f t="shared" ref="BP79" si="318">BP77-BP78</f>
        <v>8</v>
      </c>
      <c r="BQ79" s="50"/>
      <c r="BR79" s="50"/>
      <c r="BS79" s="104">
        <f t="shared" ref="BS79" si="319">BS77-BS78</f>
        <v>8</v>
      </c>
      <c r="BT79" s="50"/>
      <c r="BU79" s="50"/>
      <c r="BV79" s="54">
        <f t="shared" ref="BV79" si="320">BV77-BV78</f>
        <v>8</v>
      </c>
    </row>
    <row r="80" spans="1:74" s="46" customFormat="1" ht="131.25" customHeight="1" thickBot="1">
      <c r="A80" s="112" t="s">
        <v>31</v>
      </c>
      <c r="B80" s="117" t="str">
        <f>IF(COUNTIF(C80:BV80,"未達成")&gt;0,"未達成","達成")</f>
        <v>達成</v>
      </c>
      <c r="C80" s="113"/>
      <c r="D80" s="113"/>
      <c r="E80" s="114" t="str">
        <f>IF(E75&lt;7," ",IF(OR(E76&gt;=0.285,E67&gt;=E79),"達成","未達成"))</f>
        <v>達成</v>
      </c>
      <c r="F80" s="113"/>
      <c r="G80" s="113"/>
      <c r="H80" s="114" t="str">
        <f t="shared" ref="H80" si="321">IF(H75&lt;7," ",IF(OR(H76&gt;=0.285,H67&gt;=H79),"達成","未達成"))</f>
        <v>達成</v>
      </c>
      <c r="I80" s="113"/>
      <c r="J80" s="113"/>
      <c r="K80" s="114" t="str">
        <f t="shared" ref="K80" si="322">IF(K75&lt;7," ",IF(OR(K76&gt;=0.285,K67&gt;=K79),"達成","未達成"))</f>
        <v>達成</v>
      </c>
      <c r="L80" s="113"/>
      <c r="M80" s="113"/>
      <c r="N80" s="114" t="str">
        <f t="shared" ref="N80" si="323">IF(N75&lt;7," ",IF(OR(N76&gt;=0.285,N67&gt;=N79),"達成","未達成"))</f>
        <v>達成</v>
      </c>
      <c r="O80" s="113"/>
      <c r="P80" s="113"/>
      <c r="Q80" s="114" t="str">
        <f t="shared" ref="Q80" si="324">IF(Q75&lt;7," ",IF(OR(Q76&gt;=0.285,Q67&gt;=Q79),"達成","未達成"))</f>
        <v>達成</v>
      </c>
      <c r="R80" s="113"/>
      <c r="S80" s="113"/>
      <c r="T80" s="114" t="str">
        <f t="shared" ref="T80" si="325">IF(T75&lt;7," ",IF(OR(T76&gt;=0.285,T67&gt;=T79),"達成","未達成"))</f>
        <v>達成</v>
      </c>
      <c r="U80" s="113"/>
      <c r="V80" s="113"/>
      <c r="W80" s="114" t="str">
        <f t="shared" ref="W80" si="326">IF(W75&lt;7," ",IF(OR(W76&gt;=0.285,W67&gt;=W79),"達成","未達成"))</f>
        <v>達成</v>
      </c>
      <c r="X80" s="113"/>
      <c r="Y80" s="113"/>
      <c r="Z80" s="114" t="str">
        <f t="shared" ref="Z80" si="327">IF(Z75&lt;7," ",IF(OR(Z76&gt;=0.285,Z67&gt;=Z79),"達成","未達成"))</f>
        <v>達成</v>
      </c>
      <c r="AA80" s="113"/>
      <c r="AB80" s="113"/>
      <c r="AC80" s="114" t="str">
        <f t="shared" ref="AC80" si="328">IF(AC75&lt;7," ",IF(OR(AC76&gt;=0.285,AC67&gt;=AC79),"達成","未達成"))</f>
        <v>達成</v>
      </c>
      <c r="AD80" s="113"/>
      <c r="AE80" s="113"/>
      <c r="AF80" s="114" t="str">
        <f t="shared" ref="AF80" si="329">IF(AF75&lt;7," ",IF(OR(AF76&gt;=0.285,AF67&gt;=AF79),"達成","未達成"))</f>
        <v>達成</v>
      </c>
      <c r="AG80" s="113"/>
      <c r="AH80" s="113"/>
      <c r="AI80" s="114" t="str">
        <f t="shared" ref="AI80" si="330">IF(AI75&lt;7," ",IF(OR(AI76&gt;=0.285,AI67&gt;=AI79),"達成","未達成"))</f>
        <v>達成</v>
      </c>
      <c r="AJ80" s="113"/>
      <c r="AK80" s="113"/>
      <c r="AL80" s="114" t="str">
        <f t="shared" ref="AL80" si="331">IF(AL75&lt;7," ",IF(OR(AL76&gt;=0.285,AL67&gt;=AL79),"達成","未達成"))</f>
        <v>達成</v>
      </c>
      <c r="AM80" s="113"/>
      <c r="AN80" s="113"/>
      <c r="AO80" s="114" t="str">
        <f t="shared" ref="AO80" si="332">IF(AO75&lt;7," ",IF(OR(AO76&gt;=0.285,AO67&gt;=AO79),"達成","未達成"))</f>
        <v>達成</v>
      </c>
      <c r="AP80" s="113"/>
      <c r="AQ80" s="113"/>
      <c r="AR80" s="114" t="str">
        <f t="shared" ref="AR80" si="333">IF(AR75&lt;7," ",IF(OR(AR76&gt;=0.285,AR67&gt;=AR79),"達成","未達成"))</f>
        <v>達成</v>
      </c>
      <c r="AS80" s="113"/>
      <c r="AT80" s="113"/>
      <c r="AU80" s="114" t="str">
        <f t="shared" ref="AU80" si="334">IF(AU75&lt;7," ",IF(OR(AU76&gt;=0.285,AU67&gt;=AU79),"達成","未達成"))</f>
        <v>達成</v>
      </c>
      <c r="AV80" s="113"/>
      <c r="AW80" s="113"/>
      <c r="AX80" s="114" t="str">
        <f t="shared" ref="AX80" si="335">IF(AX75&lt;7," ",IF(OR(AX76&gt;=0.285,AX67&gt;=AX79),"達成","未達成"))</f>
        <v>達成</v>
      </c>
      <c r="AY80" s="113"/>
      <c r="AZ80" s="113"/>
      <c r="BA80" s="114" t="str">
        <f t="shared" ref="BA80" si="336">IF(BA75&lt;7," ",IF(OR(BA76&gt;=0.285,BA67&gt;=BA79),"達成","未達成"))</f>
        <v>達成</v>
      </c>
      <c r="BB80" s="113"/>
      <c r="BC80" s="113"/>
      <c r="BD80" s="114" t="str">
        <f t="shared" ref="BD80" si="337">IF(BD75&lt;7," ",IF(OR(BD76&gt;=0.285,BD67&gt;=BD79),"達成","未達成"))</f>
        <v>達成</v>
      </c>
      <c r="BE80" s="113"/>
      <c r="BF80" s="113"/>
      <c r="BG80" s="114" t="str">
        <f t="shared" ref="BG80" si="338">IF(BG75&lt;7," ",IF(OR(BG76&gt;=0.285,BG67&gt;=BG79),"達成","未達成"))</f>
        <v>達成</v>
      </c>
      <c r="BH80" s="113"/>
      <c r="BI80" s="113"/>
      <c r="BJ80" s="114" t="str">
        <f t="shared" ref="BJ80" si="339">IF(BJ75&lt;7," ",IF(OR(BJ76&gt;=0.285,BJ67&gt;=BJ79),"達成","未達成"))</f>
        <v>達成</v>
      </c>
      <c r="BK80" s="113"/>
      <c r="BL80" s="113"/>
      <c r="BM80" s="114" t="str">
        <f t="shared" ref="BM80" si="340">IF(BM75&lt;7," ",IF(OR(BM76&gt;=0.285,BM67&gt;=BM79),"達成","未達成"))</f>
        <v>達成</v>
      </c>
      <c r="BN80" s="113"/>
      <c r="BO80" s="113"/>
      <c r="BP80" s="114" t="str">
        <f t="shared" ref="BP80" si="341">IF(BP75&lt;7," ",IF(OR(BP76&gt;=0.285,BP67&gt;=BP79),"達成","未達成"))</f>
        <v>達成</v>
      </c>
      <c r="BQ80" s="113"/>
      <c r="BR80" s="113"/>
      <c r="BS80" s="114" t="str">
        <f t="shared" ref="BS80" si="342">IF(BS75&lt;7," ",IF(OR(BS76&gt;=0.285,BS67&gt;=BS79),"達成","未達成"))</f>
        <v>達成</v>
      </c>
      <c r="BT80" s="113"/>
      <c r="BU80" s="113"/>
      <c r="BV80" s="115" t="str">
        <f t="shared" ref="BV80" si="343">IF(BV75&lt;7," ",IF(OR(BV76&gt;=0.285,BV67&gt;=BV79),"達成","未達成"))</f>
        <v>達成</v>
      </c>
    </row>
    <row r="81" spans="5:5">
      <c r="E81" s="45"/>
    </row>
  </sheetData>
  <phoneticPr fontId="3"/>
  <conditionalFormatting sqref="A67 C67:BV67">
    <cfRule type="cellIs" dxfId="22" priority="13" operator="equal">
      <formula>"未達"</formula>
    </cfRule>
  </conditionalFormatting>
  <conditionalFormatting sqref="E68:E69 H68:H69 K68:K69 N68:N69 Q68:Q69 T68:T69 W68:W69 Z68:Z69 AC68:AC69 AF68:AF69 AI68:AI69 AL68:AL69 AO68:AO69 AR68:AR69 AU68:AU69 AX68:AX69 BA68:BA69 BD68:BD69 BG68:BG69 BJ68:BJ69 BM68:BM69 BP68:BP69 BS68:BS69 BV68:BV69">
    <cfRule type="cellIs" dxfId="21" priority="12" operator="equal">
      <formula>"未達"</formula>
    </cfRule>
  </conditionalFormatting>
  <conditionalFormatting sqref="E71:E72 H71:H72 K71:K72 N71:N72 Q71:Q72 T71:T72 W71:W72 Z71:Z72 AC71:AC72 AF71:AF72 AI71:AI72 AL71:AL72 AO71:AO72 AR71:AR72 AU71:AU72 AX71:AX72 BA71:BA72 BD71:BD72 BG71:BG72 BJ71:BJ72 BM71:BM72 BP71:BP72 BS71:BS72 BV71:BV72">
    <cfRule type="cellIs" dxfId="20" priority="10" operator="equal">
      <formula>"未達"</formula>
    </cfRule>
  </conditionalFormatting>
  <conditionalFormatting sqref="E70 H70 K70 N70 Q70 T70 W70 Z70 AC70 AF70 AI70 AL70 AO70 AR70 AU70 AX70 BA70 BD70 BG70 BJ70 BM70 BP70 BS70 BV70">
    <cfRule type="cellIs" dxfId="19" priority="11" operator="equal">
      <formula>"未達"</formula>
    </cfRule>
  </conditionalFormatting>
  <conditionalFormatting sqref="C35:BV65">
    <cfRule type="containsText" dxfId="18" priority="7" operator="containsText" text="日">
      <formula>NOT(ISERROR(SEARCH("日",C35)))</formula>
    </cfRule>
    <cfRule type="containsText" dxfId="17" priority="8" operator="containsText" text="土">
      <formula>NOT(ISERROR(SEARCH("土",C35)))</formula>
    </cfRule>
  </conditionalFormatting>
  <conditionalFormatting sqref="C80:BV80">
    <cfRule type="containsText" dxfId="16" priority="4" operator="containsText" text="未達成">
      <formula>NOT(ISERROR(SEARCH("未達成",C80)))</formula>
    </cfRule>
    <cfRule type="containsText" dxfId="15" priority="6" operator="containsText" text="未達成">
      <formula>NOT(ISERROR(SEARCH("未達成",C80)))</formula>
    </cfRule>
  </conditionalFormatting>
  <pageMargins left="0.7" right="0.7" top="0.75" bottom="0.75" header="0.3" footer="0.3"/>
  <pageSetup paperSize="9" orientation="portrait" copies="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3B45F-1B09-41E0-8076-567EDF362052}">
  <sheetPr>
    <tabColor theme="0" tint="-0.14999847407452621"/>
  </sheetPr>
  <dimension ref="A1:G746"/>
  <sheetViews>
    <sheetView workbookViewId="0">
      <selection activeCell="D11" sqref="D11"/>
    </sheetView>
  </sheetViews>
  <sheetFormatPr defaultRowHeight="12.75"/>
  <cols>
    <col min="1" max="2" width="25.5" style="21" customWidth="1"/>
    <col min="3" max="3" width="21.625" style="21" customWidth="1"/>
    <col min="4" max="4" width="26.25" style="3" customWidth="1"/>
    <col min="5" max="5" width="10.375" style="21" bestFit="1" customWidth="1"/>
    <col min="6" max="6" width="12.25" style="97" bestFit="1" customWidth="1"/>
    <col min="7" max="16384" width="9" style="21"/>
  </cols>
  <sheetData>
    <row r="1" spans="1:7" s="3" customFormat="1">
      <c r="A1" s="3" t="s">
        <v>84</v>
      </c>
      <c r="B1" s="3" t="s">
        <v>85</v>
      </c>
      <c r="C1" s="3" t="s">
        <v>86</v>
      </c>
      <c r="F1" s="22"/>
    </row>
    <row r="2" spans="1:7" s="3" customFormat="1" ht="13.5" thickBot="1">
      <c r="A2" s="3">
        <f>休日取得計画実績表!B12</f>
        <v>46114</v>
      </c>
      <c r="B2" s="3">
        <f>休日取得計画実績表!C12</f>
        <v>46843</v>
      </c>
      <c r="C2" s="4">
        <f>_xlfn.DAYS(B2,A2)+1</f>
        <v>730</v>
      </c>
      <c r="F2" s="22"/>
    </row>
    <row r="3" spans="1:7" s="3" customFormat="1">
      <c r="C3" s="4"/>
      <c r="D3" s="26" t="s">
        <v>12</v>
      </c>
      <c r="E3" s="27"/>
      <c r="F3" s="119">
        <f>C2</f>
        <v>730</v>
      </c>
    </row>
    <row r="4" spans="1:7" s="3" customFormat="1">
      <c r="C4" s="4"/>
      <c r="D4" s="86" t="s">
        <v>21</v>
      </c>
      <c r="E4" s="84"/>
      <c r="F4" s="120">
        <f>COUNTIF($F$16:$F$746,"現場閉所")</f>
        <v>198</v>
      </c>
      <c r="G4" s="4"/>
    </row>
    <row r="5" spans="1:7" s="3" customFormat="1">
      <c r="C5" s="4"/>
      <c r="D5" s="89" t="s">
        <v>22</v>
      </c>
      <c r="E5" s="30"/>
      <c r="F5" s="120">
        <f>COUNTIF($F$16:$F$746,"夏季休暇")</f>
        <v>6</v>
      </c>
      <c r="G5" s="4"/>
    </row>
    <row r="6" spans="1:7" s="3" customFormat="1">
      <c r="C6" s="4"/>
      <c r="D6" s="89" t="s">
        <v>23</v>
      </c>
      <c r="E6" s="30"/>
      <c r="F6" s="120">
        <f>COUNTIF($F$16:$F$746,"年末年始")</f>
        <v>12</v>
      </c>
      <c r="G6" s="4"/>
    </row>
    <row r="7" spans="1:7" s="3" customFormat="1">
      <c r="C7" s="4"/>
      <c r="D7" s="89" t="s">
        <v>24</v>
      </c>
      <c r="E7" s="30"/>
      <c r="F7" s="120">
        <f>COUNTIF($F$16:$F$746,"一時中止")</f>
        <v>0</v>
      </c>
      <c r="G7" s="4"/>
    </row>
    <row r="8" spans="1:7" s="3" customFormat="1">
      <c r="C8" s="4"/>
      <c r="D8" s="89" t="s">
        <v>25</v>
      </c>
      <c r="E8" s="30"/>
      <c r="F8" s="120">
        <f>COUNTIF($F$16:$F$746,"工場製作")</f>
        <v>22</v>
      </c>
      <c r="G8" s="4"/>
    </row>
    <row r="9" spans="1:7" s="3" customFormat="1">
      <c r="C9" s="4"/>
      <c r="D9" s="89" t="s">
        <v>81</v>
      </c>
      <c r="E9" s="30"/>
      <c r="F9" s="120">
        <f>COUNTIF($F$16:$F$746,"災害その他")</f>
        <v>1</v>
      </c>
      <c r="G9" s="4"/>
    </row>
    <row r="10" spans="1:7" s="3" customFormat="1">
      <c r="B10" s="20"/>
      <c r="D10" s="89" t="s">
        <v>26</v>
      </c>
      <c r="E10" s="30"/>
      <c r="F10" s="120">
        <f>SUM(F5:F9)</f>
        <v>41</v>
      </c>
      <c r="G10" s="4"/>
    </row>
    <row r="11" spans="1:7" s="3" customFormat="1">
      <c r="B11" s="20"/>
      <c r="D11" s="29" t="s">
        <v>32</v>
      </c>
      <c r="E11" s="30"/>
      <c r="F11" s="121">
        <f>C2-F10</f>
        <v>689</v>
      </c>
    </row>
    <row r="12" spans="1:7" s="3" customFormat="1">
      <c r="B12" s="20"/>
      <c r="D12" s="29" t="s">
        <v>33</v>
      </c>
      <c r="E12" s="118"/>
      <c r="F12" s="122">
        <f>F4/F11</f>
        <v>0.28737300435413643</v>
      </c>
    </row>
    <row r="13" spans="1:7" s="3" customFormat="1" ht="33">
      <c r="B13" s="20"/>
      <c r="D13" s="125" t="s">
        <v>44</v>
      </c>
      <c r="E13" s="30"/>
      <c r="F13" s="123" t="str">
        <f>IF(F12&gt;=0.285,"達成","未達成")</f>
        <v>達成</v>
      </c>
    </row>
    <row r="14" spans="1:7" s="3" customFormat="1" ht="13.5" thickBot="1">
      <c r="B14" s="20"/>
      <c r="D14" s="31"/>
      <c r="E14" s="32"/>
      <c r="F14" s="124"/>
    </row>
    <row r="15" spans="1:7" s="3" customFormat="1" ht="13.5" thickBot="1">
      <c r="B15" s="20"/>
      <c r="F15" s="22"/>
    </row>
    <row r="16" spans="1:7" s="3" customFormat="1">
      <c r="B16" s="20"/>
      <c r="D16" s="26" cm="1">
        <f t="array" ref="D16:D745">_xlfn.SEQUENCE(C2, 1, A2, 1)</f>
        <v>46114</v>
      </c>
      <c r="E16" s="55" t="str">
        <f>IF(D16="","",TEXT(D16,"aaa"))</f>
        <v>木</v>
      </c>
      <c r="F16" s="56" t="str">
        <f>VLOOKUP(D16, 休日取得計画実績表!$B$15:$E$745,4, FALSE)</f>
        <v>工場製作</v>
      </c>
    </row>
    <row r="17" spans="2:6" s="3" customFormat="1">
      <c r="B17" s="20"/>
      <c r="D17" s="29">
        <v>46115</v>
      </c>
      <c r="E17" s="57" t="str">
        <f t="shared" ref="E17:E80" si="0">IF(D17="","",TEXT(D17,"aaa"))</f>
        <v>金</v>
      </c>
      <c r="F17" s="58" t="str">
        <f>VLOOKUP(D17, 休日取得計画実績表!$B$15:$E$745,4, FALSE)</f>
        <v>工場製作</v>
      </c>
    </row>
    <row r="18" spans="2:6" s="3" customFormat="1">
      <c r="B18" s="20"/>
      <c r="D18" s="29">
        <v>46116</v>
      </c>
      <c r="E18" s="57" t="str">
        <f t="shared" si="0"/>
        <v>土</v>
      </c>
      <c r="F18" s="58" t="str">
        <f>VLOOKUP(D18, 休日取得計画実績表!$B$15:$E$745,4, FALSE)</f>
        <v>工場製作</v>
      </c>
    </row>
    <row r="19" spans="2:6" s="3" customFormat="1">
      <c r="B19" s="20"/>
      <c r="D19" s="29">
        <v>46117</v>
      </c>
      <c r="E19" s="57" t="str">
        <f t="shared" si="0"/>
        <v>日</v>
      </c>
      <c r="F19" s="58" t="str">
        <f>VLOOKUP(D19, 休日取得計画実績表!$B$15:$E$745,4, FALSE)</f>
        <v>工場製作</v>
      </c>
    </row>
    <row r="20" spans="2:6" s="3" customFormat="1">
      <c r="B20" s="20"/>
      <c r="D20" s="29">
        <v>46118</v>
      </c>
      <c r="E20" s="57" t="str">
        <f t="shared" si="0"/>
        <v>月</v>
      </c>
      <c r="F20" s="58" t="str">
        <f>VLOOKUP(D20, 休日取得計画実績表!$B$15:$E$745,4, FALSE)</f>
        <v>工場製作</v>
      </c>
    </row>
    <row r="21" spans="2:6" s="3" customFormat="1">
      <c r="B21" s="20"/>
      <c r="D21" s="29">
        <v>46119</v>
      </c>
      <c r="E21" s="57" t="str">
        <f t="shared" si="0"/>
        <v>火</v>
      </c>
      <c r="F21" s="58" t="str">
        <f>VLOOKUP(D21, 休日取得計画実績表!$B$15:$E$745,4, FALSE)</f>
        <v>工場製作</v>
      </c>
    </row>
    <row r="22" spans="2:6" s="3" customFormat="1">
      <c r="B22" s="20"/>
      <c r="D22" s="29">
        <v>46120</v>
      </c>
      <c r="E22" s="57" t="str">
        <f t="shared" si="0"/>
        <v>水</v>
      </c>
      <c r="F22" s="58" t="str">
        <f>VLOOKUP(D22, 休日取得計画実績表!$B$15:$E$745,4, FALSE)</f>
        <v>工場製作</v>
      </c>
    </row>
    <row r="23" spans="2:6" s="3" customFormat="1">
      <c r="B23" s="20"/>
      <c r="D23" s="29">
        <v>46121</v>
      </c>
      <c r="E23" s="57" t="str">
        <f t="shared" si="0"/>
        <v>木</v>
      </c>
      <c r="F23" s="58" t="str">
        <f>VLOOKUP(D23, 休日取得計画実績表!$B$15:$E$745,4, FALSE)</f>
        <v>工場製作</v>
      </c>
    </row>
    <row r="24" spans="2:6" s="3" customFormat="1">
      <c r="B24" s="20"/>
      <c r="D24" s="29">
        <v>46122</v>
      </c>
      <c r="E24" s="57" t="str">
        <f t="shared" si="0"/>
        <v>金</v>
      </c>
      <c r="F24" s="58" t="str">
        <f>VLOOKUP(D24, 休日取得計画実績表!$B$15:$E$745,4, FALSE)</f>
        <v>工場製作</v>
      </c>
    </row>
    <row r="25" spans="2:6" s="3" customFormat="1">
      <c r="B25" s="20"/>
      <c r="D25" s="29">
        <v>46123</v>
      </c>
      <c r="E25" s="57" t="str">
        <f t="shared" si="0"/>
        <v>土</v>
      </c>
      <c r="F25" s="58" t="str">
        <f>VLOOKUP(D25, 休日取得計画実績表!$B$15:$E$745,4, FALSE)</f>
        <v>工場製作</v>
      </c>
    </row>
    <row r="26" spans="2:6" s="3" customFormat="1">
      <c r="B26" s="20"/>
      <c r="D26" s="29">
        <v>46124</v>
      </c>
      <c r="E26" s="57" t="str">
        <f t="shared" si="0"/>
        <v>日</v>
      </c>
      <c r="F26" s="58" t="str">
        <f>VLOOKUP(D26, 休日取得計画実績表!$B$15:$E$745,4, FALSE)</f>
        <v>工場製作</v>
      </c>
    </row>
    <row r="27" spans="2:6" s="3" customFormat="1">
      <c r="B27" s="20"/>
      <c r="D27" s="29">
        <v>46125</v>
      </c>
      <c r="E27" s="57" t="str">
        <f t="shared" si="0"/>
        <v>月</v>
      </c>
      <c r="F27" s="58" t="str">
        <f>VLOOKUP(D27, 休日取得計画実績表!$B$15:$E$745,4, FALSE)</f>
        <v>工場製作</v>
      </c>
    </row>
    <row r="28" spans="2:6" s="3" customFormat="1">
      <c r="B28" s="20"/>
      <c r="D28" s="29">
        <v>46126</v>
      </c>
      <c r="E28" s="57" t="str">
        <f t="shared" si="0"/>
        <v>火</v>
      </c>
      <c r="F28" s="58" t="str">
        <f>VLOOKUP(D28, 休日取得計画実績表!$B$15:$E$745,4, FALSE)</f>
        <v>工場製作</v>
      </c>
    </row>
    <row r="29" spans="2:6" s="3" customFormat="1">
      <c r="B29" s="20"/>
      <c r="D29" s="29">
        <v>46127</v>
      </c>
      <c r="E29" s="57" t="str">
        <f t="shared" si="0"/>
        <v>水</v>
      </c>
      <c r="F29" s="58" t="str">
        <f>VLOOKUP(D29, 休日取得計画実績表!$B$15:$E$745,4, FALSE)</f>
        <v>工場製作</v>
      </c>
    </row>
    <row r="30" spans="2:6" s="3" customFormat="1">
      <c r="B30" s="20"/>
      <c r="D30" s="29">
        <v>46128</v>
      </c>
      <c r="E30" s="57" t="str">
        <f t="shared" si="0"/>
        <v>木</v>
      </c>
      <c r="F30" s="58" t="str">
        <f>VLOOKUP(D30, 休日取得計画実績表!$B$15:$E$745,4, FALSE)</f>
        <v>工場製作</v>
      </c>
    </row>
    <row r="31" spans="2:6" s="3" customFormat="1">
      <c r="B31" s="20"/>
      <c r="D31" s="29">
        <v>46129</v>
      </c>
      <c r="E31" s="57" t="str">
        <f t="shared" si="0"/>
        <v>金</v>
      </c>
      <c r="F31" s="58" t="str">
        <f>VLOOKUP(D31, 休日取得計画実績表!$B$15:$E$745,4, FALSE)</f>
        <v>工場製作</v>
      </c>
    </row>
    <row r="32" spans="2:6" s="3" customFormat="1">
      <c r="B32" s="20"/>
      <c r="D32" s="29">
        <v>46130</v>
      </c>
      <c r="E32" s="57" t="str">
        <f t="shared" si="0"/>
        <v>土</v>
      </c>
      <c r="F32" s="58" t="str">
        <f>VLOOKUP(D32, 休日取得計画実績表!$B$15:$E$745,4, FALSE)</f>
        <v>工場製作</v>
      </c>
    </row>
    <row r="33" spans="2:6" s="3" customFormat="1">
      <c r="B33" s="20"/>
      <c r="D33" s="29">
        <v>46131</v>
      </c>
      <c r="E33" s="57" t="str">
        <f t="shared" si="0"/>
        <v>日</v>
      </c>
      <c r="F33" s="58" t="str">
        <f>VLOOKUP(D33, 休日取得計画実績表!$B$15:$E$745,4, FALSE)</f>
        <v>工場製作</v>
      </c>
    </row>
    <row r="34" spans="2:6" s="3" customFormat="1">
      <c r="B34" s="20"/>
      <c r="D34" s="29">
        <v>46132</v>
      </c>
      <c r="E34" s="57" t="str">
        <f t="shared" si="0"/>
        <v>月</v>
      </c>
      <c r="F34" s="58" t="str">
        <f>VLOOKUP(D34, 休日取得計画実績表!$B$15:$E$745,4, FALSE)</f>
        <v>工場製作</v>
      </c>
    </row>
    <row r="35" spans="2:6" s="3" customFormat="1">
      <c r="B35" s="20"/>
      <c r="D35" s="29">
        <v>46133</v>
      </c>
      <c r="E35" s="57" t="str">
        <f t="shared" si="0"/>
        <v>火</v>
      </c>
      <c r="F35" s="58" t="str">
        <f>VLOOKUP(D35, 休日取得計画実績表!$B$15:$E$745,4, FALSE)</f>
        <v>工場製作</v>
      </c>
    </row>
    <row r="36" spans="2:6" s="3" customFormat="1">
      <c r="B36" s="20"/>
      <c r="D36" s="29">
        <v>46134</v>
      </c>
      <c r="E36" s="57" t="str">
        <f t="shared" si="0"/>
        <v>水</v>
      </c>
      <c r="F36" s="58" t="str">
        <f>VLOOKUP(D36, 休日取得計画実績表!$B$15:$E$745,4, FALSE)</f>
        <v>工場製作</v>
      </c>
    </row>
    <row r="37" spans="2:6" s="3" customFormat="1">
      <c r="B37" s="20"/>
      <c r="D37" s="29">
        <v>46135</v>
      </c>
      <c r="E37" s="57" t="str">
        <f t="shared" si="0"/>
        <v>木</v>
      </c>
      <c r="F37" s="58" t="str">
        <f>VLOOKUP(D37, 休日取得計画実績表!$B$15:$E$745,4, FALSE)</f>
        <v>工場製作</v>
      </c>
    </row>
    <row r="38" spans="2:6" s="3" customFormat="1">
      <c r="B38" s="20"/>
      <c r="D38" s="29">
        <v>46136</v>
      </c>
      <c r="E38" s="57" t="str">
        <f t="shared" si="0"/>
        <v>金</v>
      </c>
      <c r="F38" s="58">
        <f>VLOOKUP(D38, 休日取得計画実績表!$B$15:$E$745,4, FALSE)</f>
        <v>0</v>
      </c>
    </row>
    <row r="39" spans="2:6" s="3" customFormat="1">
      <c r="B39" s="20"/>
      <c r="D39" s="29">
        <v>46137</v>
      </c>
      <c r="E39" s="57" t="str">
        <f t="shared" si="0"/>
        <v>土</v>
      </c>
      <c r="F39" s="58" t="str">
        <f>VLOOKUP(D39, 休日取得計画実績表!$B$15:$E$745,4, FALSE)</f>
        <v>現場閉所</v>
      </c>
    </row>
    <row r="40" spans="2:6" s="3" customFormat="1">
      <c r="B40" s="20"/>
      <c r="D40" s="29">
        <v>46138</v>
      </c>
      <c r="E40" s="57" t="str">
        <f t="shared" si="0"/>
        <v>日</v>
      </c>
      <c r="F40" s="58" t="str">
        <f>VLOOKUP(D40, 休日取得計画実績表!$B$15:$E$745,4, FALSE)</f>
        <v>現場閉所</v>
      </c>
    </row>
    <row r="41" spans="2:6" s="3" customFormat="1">
      <c r="B41" s="20"/>
      <c r="D41" s="29">
        <v>46139</v>
      </c>
      <c r="E41" s="57" t="str">
        <f t="shared" si="0"/>
        <v>月</v>
      </c>
      <c r="F41" s="58">
        <f>VLOOKUP(D41, 休日取得計画実績表!$B$15:$E$745,4, FALSE)</f>
        <v>0</v>
      </c>
    </row>
    <row r="42" spans="2:6" s="3" customFormat="1">
      <c r="B42" s="20"/>
      <c r="D42" s="29">
        <v>46140</v>
      </c>
      <c r="E42" s="57" t="str">
        <f t="shared" si="0"/>
        <v>火</v>
      </c>
      <c r="F42" s="58">
        <f>VLOOKUP(D42, 休日取得計画実績表!$B$15:$E$745,4, FALSE)</f>
        <v>0</v>
      </c>
    </row>
    <row r="43" spans="2:6" s="3" customFormat="1">
      <c r="B43" s="20"/>
      <c r="D43" s="29">
        <v>46141</v>
      </c>
      <c r="E43" s="57" t="str">
        <f t="shared" si="0"/>
        <v>水</v>
      </c>
      <c r="F43" s="58">
        <f>VLOOKUP(D43, 休日取得計画実績表!$B$15:$E$745,4, FALSE)</f>
        <v>0</v>
      </c>
    </row>
    <row r="44" spans="2:6" s="3" customFormat="1">
      <c r="B44" s="20"/>
      <c r="D44" s="29">
        <v>46142</v>
      </c>
      <c r="E44" s="57" t="str">
        <f t="shared" si="0"/>
        <v>木</v>
      </c>
      <c r="F44" s="58">
        <f>VLOOKUP(D44, 休日取得計画実績表!$B$15:$E$745,4, FALSE)</f>
        <v>0</v>
      </c>
    </row>
    <row r="45" spans="2:6" s="3" customFormat="1">
      <c r="B45" s="20"/>
      <c r="D45" s="29">
        <v>46143</v>
      </c>
      <c r="E45" s="57" t="str">
        <f t="shared" si="0"/>
        <v>金</v>
      </c>
      <c r="F45" s="58">
        <f>VLOOKUP(D45, 休日取得計画実績表!$B$15:$E$745,4, FALSE)</f>
        <v>0</v>
      </c>
    </row>
    <row r="46" spans="2:6" s="3" customFormat="1">
      <c r="B46" s="20"/>
      <c r="D46" s="29">
        <v>46144</v>
      </c>
      <c r="E46" s="57" t="str">
        <f t="shared" si="0"/>
        <v>土</v>
      </c>
      <c r="F46" s="58" t="str">
        <f>VLOOKUP(D46, 休日取得計画実績表!$B$15:$E$745,4, FALSE)</f>
        <v>現場閉所</v>
      </c>
    </row>
    <row r="47" spans="2:6" s="3" customFormat="1">
      <c r="B47" s="20"/>
      <c r="D47" s="29">
        <v>46145</v>
      </c>
      <c r="E47" s="57" t="str">
        <f t="shared" si="0"/>
        <v>日</v>
      </c>
      <c r="F47" s="58" t="str">
        <f>VLOOKUP(D47, 休日取得計画実績表!$B$15:$E$745,4, FALSE)</f>
        <v>現場閉所</v>
      </c>
    </row>
    <row r="48" spans="2:6" s="3" customFormat="1">
      <c r="B48" s="20"/>
      <c r="D48" s="29">
        <v>46146</v>
      </c>
      <c r="E48" s="57" t="str">
        <f t="shared" si="0"/>
        <v>月</v>
      </c>
      <c r="F48" s="58">
        <f>VLOOKUP(D48, 休日取得計画実績表!$B$15:$E$745,4, FALSE)</f>
        <v>0</v>
      </c>
    </row>
    <row r="49" spans="1:6" s="3" customFormat="1">
      <c r="B49" s="20"/>
      <c r="D49" s="29">
        <v>46147</v>
      </c>
      <c r="E49" s="57" t="str">
        <f t="shared" si="0"/>
        <v>火</v>
      </c>
      <c r="F49" s="58">
        <f>VLOOKUP(D49, 休日取得計画実績表!$B$15:$E$745,4, FALSE)</f>
        <v>0</v>
      </c>
    </row>
    <row r="50" spans="1:6">
      <c r="A50" s="3"/>
      <c r="B50" s="20"/>
      <c r="D50" s="29">
        <v>46148</v>
      </c>
      <c r="E50" s="57" t="str">
        <f t="shared" si="0"/>
        <v>水</v>
      </c>
      <c r="F50" s="58">
        <f>VLOOKUP(D50, 休日取得計画実績表!$B$15:$E$745,4, FALSE)</f>
        <v>0</v>
      </c>
    </row>
    <row r="51" spans="1:6">
      <c r="A51" s="3"/>
      <c r="B51" s="20"/>
      <c r="D51" s="29">
        <v>46149</v>
      </c>
      <c r="E51" s="57" t="str">
        <f t="shared" si="0"/>
        <v>木</v>
      </c>
      <c r="F51" s="58">
        <f>VLOOKUP(D51, 休日取得計画実績表!$B$15:$E$745,4, FALSE)</f>
        <v>0</v>
      </c>
    </row>
    <row r="52" spans="1:6">
      <c r="A52" s="3"/>
      <c r="B52" s="20"/>
      <c r="D52" s="29">
        <v>46150</v>
      </c>
      <c r="E52" s="57" t="str">
        <f t="shared" si="0"/>
        <v>金</v>
      </c>
      <c r="F52" s="58">
        <f>VLOOKUP(D52, 休日取得計画実績表!$B$15:$E$745,4, FALSE)</f>
        <v>0</v>
      </c>
    </row>
    <row r="53" spans="1:6">
      <c r="A53" s="3"/>
      <c r="B53" s="20"/>
      <c r="D53" s="29">
        <v>46151</v>
      </c>
      <c r="E53" s="57" t="str">
        <f t="shared" si="0"/>
        <v>土</v>
      </c>
      <c r="F53" s="58" t="str">
        <f>VLOOKUP(D53, 休日取得計画実績表!$B$15:$E$745,4, FALSE)</f>
        <v>現場閉所</v>
      </c>
    </row>
    <row r="54" spans="1:6">
      <c r="A54" s="3"/>
      <c r="B54" s="20"/>
      <c r="D54" s="29">
        <v>46152</v>
      </c>
      <c r="E54" s="57" t="str">
        <f t="shared" si="0"/>
        <v>日</v>
      </c>
      <c r="F54" s="58" t="str">
        <f>VLOOKUP(D54, 休日取得計画実績表!$B$15:$E$745,4, FALSE)</f>
        <v>現場閉所</v>
      </c>
    </row>
    <row r="55" spans="1:6">
      <c r="A55" s="3"/>
      <c r="B55" s="20"/>
      <c r="D55" s="29">
        <v>46153</v>
      </c>
      <c r="E55" s="57" t="str">
        <f t="shared" si="0"/>
        <v>月</v>
      </c>
      <c r="F55" s="58">
        <f>VLOOKUP(D55, 休日取得計画実績表!$B$15:$E$745,4, FALSE)</f>
        <v>0</v>
      </c>
    </row>
    <row r="56" spans="1:6">
      <c r="A56" s="3"/>
      <c r="B56" s="20"/>
      <c r="D56" s="29">
        <v>46154</v>
      </c>
      <c r="E56" s="57" t="str">
        <f t="shared" si="0"/>
        <v>火</v>
      </c>
      <c r="F56" s="58">
        <f>VLOOKUP(D56, 休日取得計画実績表!$B$15:$E$745,4, FALSE)</f>
        <v>0</v>
      </c>
    </row>
    <row r="57" spans="1:6">
      <c r="A57" s="3"/>
      <c r="B57" s="20"/>
      <c r="D57" s="29">
        <v>46155</v>
      </c>
      <c r="E57" s="57" t="str">
        <f t="shared" si="0"/>
        <v>水</v>
      </c>
      <c r="F57" s="58">
        <f>VLOOKUP(D57, 休日取得計画実績表!$B$15:$E$745,4, FALSE)</f>
        <v>0</v>
      </c>
    </row>
    <row r="58" spans="1:6">
      <c r="A58" s="3"/>
      <c r="B58" s="20"/>
      <c r="D58" s="29">
        <v>46156</v>
      </c>
      <c r="E58" s="57" t="str">
        <f t="shared" si="0"/>
        <v>木</v>
      </c>
      <c r="F58" s="58">
        <f>VLOOKUP(D58, 休日取得計画実績表!$B$15:$E$745,4, FALSE)</f>
        <v>0</v>
      </c>
    </row>
    <row r="59" spans="1:6">
      <c r="A59" s="3"/>
      <c r="B59" s="20"/>
      <c r="D59" s="29">
        <v>46157</v>
      </c>
      <c r="E59" s="57" t="str">
        <f t="shared" si="0"/>
        <v>金</v>
      </c>
      <c r="F59" s="58">
        <f>VLOOKUP(D59, 休日取得計画実績表!$B$15:$E$745,4, FALSE)</f>
        <v>0</v>
      </c>
    </row>
    <row r="60" spans="1:6">
      <c r="A60" s="3"/>
      <c r="B60" s="20"/>
      <c r="D60" s="29">
        <v>46158</v>
      </c>
      <c r="E60" s="57" t="str">
        <f t="shared" si="0"/>
        <v>土</v>
      </c>
      <c r="F60" s="58" t="str">
        <f>VLOOKUP(D60, 休日取得計画実績表!$B$15:$E$745,4, FALSE)</f>
        <v>現場閉所</v>
      </c>
    </row>
    <row r="61" spans="1:6">
      <c r="A61" s="3"/>
      <c r="B61" s="20"/>
      <c r="D61" s="29">
        <v>46159</v>
      </c>
      <c r="E61" s="57" t="str">
        <f t="shared" si="0"/>
        <v>日</v>
      </c>
      <c r="F61" s="58" t="str">
        <f>VLOOKUP(D61, 休日取得計画実績表!$B$15:$E$745,4, FALSE)</f>
        <v>現場閉所</v>
      </c>
    </row>
    <row r="62" spans="1:6">
      <c r="A62" s="3"/>
      <c r="B62" s="20"/>
      <c r="D62" s="29">
        <v>46160</v>
      </c>
      <c r="E62" s="57" t="str">
        <f t="shared" si="0"/>
        <v>月</v>
      </c>
      <c r="F62" s="58">
        <f>VLOOKUP(D62, 休日取得計画実績表!$B$15:$E$745,4, FALSE)</f>
        <v>0</v>
      </c>
    </row>
    <row r="63" spans="1:6">
      <c r="A63" s="3"/>
      <c r="B63" s="20"/>
      <c r="D63" s="29">
        <v>46161</v>
      </c>
      <c r="E63" s="57" t="str">
        <f t="shared" si="0"/>
        <v>火</v>
      </c>
      <c r="F63" s="58">
        <f>VLOOKUP(D63, 休日取得計画実績表!$B$15:$E$745,4, FALSE)</f>
        <v>0</v>
      </c>
    </row>
    <row r="64" spans="1:6">
      <c r="A64" s="3"/>
      <c r="B64" s="20"/>
      <c r="D64" s="29">
        <v>46162</v>
      </c>
      <c r="E64" s="57" t="str">
        <f t="shared" si="0"/>
        <v>水</v>
      </c>
      <c r="F64" s="58">
        <f>VLOOKUP(D64, 休日取得計画実績表!$B$15:$E$745,4, FALSE)</f>
        <v>0</v>
      </c>
    </row>
    <row r="65" spans="1:6">
      <c r="A65" s="3"/>
      <c r="B65" s="20"/>
      <c r="D65" s="29">
        <v>46163</v>
      </c>
      <c r="E65" s="57" t="str">
        <f t="shared" si="0"/>
        <v>木</v>
      </c>
      <c r="F65" s="58">
        <f>VLOOKUP(D65, 休日取得計画実績表!$B$15:$E$745,4, FALSE)</f>
        <v>0</v>
      </c>
    </row>
    <row r="66" spans="1:6">
      <c r="A66" s="3"/>
      <c r="B66" s="20"/>
      <c r="D66" s="29">
        <v>46164</v>
      </c>
      <c r="E66" s="57" t="str">
        <f t="shared" si="0"/>
        <v>金</v>
      </c>
      <c r="F66" s="58">
        <f>VLOOKUP(D66, 休日取得計画実績表!$B$15:$E$745,4, FALSE)</f>
        <v>0</v>
      </c>
    </row>
    <row r="67" spans="1:6">
      <c r="A67" s="3"/>
      <c r="B67" s="20"/>
      <c r="D67" s="29">
        <v>46165</v>
      </c>
      <c r="E67" s="57" t="str">
        <f t="shared" si="0"/>
        <v>土</v>
      </c>
      <c r="F67" s="58" t="str">
        <f>VLOOKUP(D67, 休日取得計画実績表!$B$15:$E$745,4, FALSE)</f>
        <v>現場閉所</v>
      </c>
    </row>
    <row r="68" spans="1:6">
      <c r="A68" s="3"/>
      <c r="B68" s="20"/>
      <c r="D68" s="29">
        <v>46166</v>
      </c>
      <c r="E68" s="57" t="str">
        <f t="shared" si="0"/>
        <v>日</v>
      </c>
      <c r="F68" s="58" t="str">
        <f>VLOOKUP(D68, 休日取得計画実績表!$B$15:$E$745,4, FALSE)</f>
        <v>現場閉所</v>
      </c>
    </row>
    <row r="69" spans="1:6">
      <c r="A69" s="3"/>
      <c r="B69" s="20"/>
      <c r="D69" s="29">
        <v>46167</v>
      </c>
      <c r="E69" s="57" t="str">
        <f t="shared" si="0"/>
        <v>月</v>
      </c>
      <c r="F69" s="58">
        <f>VLOOKUP(D69, 休日取得計画実績表!$B$15:$E$745,4, FALSE)</f>
        <v>0</v>
      </c>
    </row>
    <row r="70" spans="1:6">
      <c r="A70" s="3"/>
      <c r="B70" s="20"/>
      <c r="D70" s="29">
        <v>46168</v>
      </c>
      <c r="E70" s="57" t="str">
        <f t="shared" si="0"/>
        <v>火</v>
      </c>
      <c r="F70" s="58">
        <f>VLOOKUP(D70, 休日取得計画実績表!$B$15:$E$745,4, FALSE)</f>
        <v>0</v>
      </c>
    </row>
    <row r="71" spans="1:6">
      <c r="A71" s="3"/>
      <c r="B71" s="20"/>
      <c r="D71" s="29">
        <v>46169</v>
      </c>
      <c r="E71" s="57" t="str">
        <f t="shared" si="0"/>
        <v>水</v>
      </c>
      <c r="F71" s="58">
        <f>VLOOKUP(D71, 休日取得計画実績表!$B$15:$E$745,4, FALSE)</f>
        <v>0</v>
      </c>
    </row>
    <row r="72" spans="1:6">
      <c r="A72" s="3"/>
      <c r="B72" s="20"/>
      <c r="D72" s="29">
        <v>46170</v>
      </c>
      <c r="E72" s="57" t="str">
        <f t="shared" si="0"/>
        <v>木</v>
      </c>
      <c r="F72" s="58">
        <f>VLOOKUP(D72, 休日取得計画実績表!$B$15:$E$745,4, FALSE)</f>
        <v>0</v>
      </c>
    </row>
    <row r="73" spans="1:6">
      <c r="A73" s="3"/>
      <c r="B73" s="20"/>
      <c r="D73" s="29">
        <v>46171</v>
      </c>
      <c r="E73" s="57" t="str">
        <f t="shared" si="0"/>
        <v>金</v>
      </c>
      <c r="F73" s="58">
        <f>VLOOKUP(D73, 休日取得計画実績表!$B$15:$E$745,4, FALSE)</f>
        <v>0</v>
      </c>
    </row>
    <row r="74" spans="1:6">
      <c r="A74" s="3"/>
      <c r="B74" s="20"/>
      <c r="D74" s="29">
        <v>46172</v>
      </c>
      <c r="E74" s="57" t="str">
        <f t="shared" si="0"/>
        <v>土</v>
      </c>
      <c r="F74" s="58" t="str">
        <f>VLOOKUP(D74, 休日取得計画実績表!$B$15:$E$745,4, FALSE)</f>
        <v>現場閉所</v>
      </c>
    </row>
    <row r="75" spans="1:6">
      <c r="A75" s="3"/>
      <c r="B75" s="20"/>
      <c r="D75" s="29">
        <v>46173</v>
      </c>
      <c r="E75" s="57" t="str">
        <f t="shared" si="0"/>
        <v>日</v>
      </c>
      <c r="F75" s="58" t="str">
        <f>VLOOKUP(D75, 休日取得計画実績表!$B$15:$E$745,4, FALSE)</f>
        <v>現場閉所</v>
      </c>
    </row>
    <row r="76" spans="1:6">
      <c r="A76" s="3"/>
      <c r="B76" s="20"/>
      <c r="D76" s="29">
        <v>46174</v>
      </c>
      <c r="E76" s="57" t="str">
        <f t="shared" si="0"/>
        <v>月</v>
      </c>
      <c r="F76" s="58">
        <f>VLOOKUP(D76, 休日取得計画実績表!$B$15:$E$745,4, FALSE)</f>
        <v>0</v>
      </c>
    </row>
    <row r="77" spans="1:6">
      <c r="A77" s="3"/>
      <c r="B77" s="20"/>
      <c r="D77" s="29">
        <v>46175</v>
      </c>
      <c r="E77" s="57" t="str">
        <f t="shared" si="0"/>
        <v>火</v>
      </c>
      <c r="F77" s="58">
        <f>VLOOKUP(D77, 休日取得計画実績表!$B$15:$E$745,4, FALSE)</f>
        <v>0</v>
      </c>
    </row>
    <row r="78" spans="1:6">
      <c r="A78" s="3"/>
      <c r="B78" s="20"/>
      <c r="D78" s="29">
        <v>46176</v>
      </c>
      <c r="E78" s="57" t="str">
        <f t="shared" si="0"/>
        <v>水</v>
      </c>
      <c r="F78" s="58">
        <f>VLOOKUP(D78, 休日取得計画実績表!$B$15:$E$745,4, FALSE)</f>
        <v>0</v>
      </c>
    </row>
    <row r="79" spans="1:6">
      <c r="A79" s="3"/>
      <c r="B79" s="20"/>
      <c r="D79" s="29">
        <v>46177</v>
      </c>
      <c r="E79" s="57" t="str">
        <f t="shared" si="0"/>
        <v>木</v>
      </c>
      <c r="F79" s="58">
        <f>VLOOKUP(D79, 休日取得計画実績表!$B$15:$E$745,4, FALSE)</f>
        <v>0</v>
      </c>
    </row>
    <row r="80" spans="1:6">
      <c r="A80" s="3"/>
      <c r="B80" s="20"/>
      <c r="D80" s="29">
        <v>46178</v>
      </c>
      <c r="E80" s="57" t="str">
        <f t="shared" si="0"/>
        <v>金</v>
      </c>
      <c r="F80" s="58">
        <f>VLOOKUP(D80, 休日取得計画実績表!$B$15:$E$745,4, FALSE)</f>
        <v>0</v>
      </c>
    </row>
    <row r="81" spans="1:6">
      <c r="A81" s="3"/>
      <c r="B81" s="20"/>
      <c r="D81" s="29">
        <v>46179</v>
      </c>
      <c r="E81" s="57" t="str">
        <f t="shared" ref="E81:E144" si="1">IF(D81="","",TEXT(D81,"aaa"))</f>
        <v>土</v>
      </c>
      <c r="F81" s="58" t="str">
        <f>VLOOKUP(D81, 休日取得計画実績表!$B$15:$E$745,4, FALSE)</f>
        <v>現場閉所</v>
      </c>
    </row>
    <row r="82" spans="1:6">
      <c r="A82" s="3"/>
      <c r="B82" s="20"/>
      <c r="D82" s="29">
        <v>46180</v>
      </c>
      <c r="E82" s="57" t="str">
        <f t="shared" si="1"/>
        <v>日</v>
      </c>
      <c r="F82" s="58" t="str">
        <f>VLOOKUP(D82, 休日取得計画実績表!$B$15:$E$745,4, FALSE)</f>
        <v>現場閉所</v>
      </c>
    </row>
    <row r="83" spans="1:6">
      <c r="A83" s="3"/>
      <c r="B83" s="20"/>
      <c r="D83" s="29">
        <v>46181</v>
      </c>
      <c r="E83" s="57" t="str">
        <f t="shared" si="1"/>
        <v>月</v>
      </c>
      <c r="F83" s="58">
        <f>VLOOKUP(D83, 休日取得計画実績表!$B$15:$E$745,4, FALSE)</f>
        <v>0</v>
      </c>
    </row>
    <row r="84" spans="1:6">
      <c r="A84" s="3"/>
      <c r="B84" s="20"/>
      <c r="D84" s="29">
        <v>46182</v>
      </c>
      <c r="E84" s="57" t="str">
        <f t="shared" si="1"/>
        <v>火</v>
      </c>
      <c r="F84" s="58">
        <f>VLOOKUP(D84, 休日取得計画実績表!$B$15:$E$745,4, FALSE)</f>
        <v>0</v>
      </c>
    </row>
    <row r="85" spans="1:6">
      <c r="A85" s="3"/>
      <c r="B85" s="20"/>
      <c r="D85" s="29">
        <v>46183</v>
      </c>
      <c r="E85" s="57" t="str">
        <f t="shared" si="1"/>
        <v>水</v>
      </c>
      <c r="F85" s="58">
        <f>VLOOKUP(D85, 休日取得計画実績表!$B$15:$E$745,4, FALSE)</f>
        <v>0</v>
      </c>
    </row>
    <row r="86" spans="1:6">
      <c r="A86" s="3"/>
      <c r="B86" s="20"/>
      <c r="D86" s="29">
        <v>46184</v>
      </c>
      <c r="E86" s="57" t="str">
        <f t="shared" si="1"/>
        <v>木</v>
      </c>
      <c r="F86" s="58">
        <f>VLOOKUP(D86, 休日取得計画実績表!$B$15:$E$745,4, FALSE)</f>
        <v>0</v>
      </c>
    </row>
    <row r="87" spans="1:6">
      <c r="A87" s="3"/>
      <c r="B87" s="20"/>
      <c r="D87" s="29">
        <v>46185</v>
      </c>
      <c r="E87" s="57" t="str">
        <f t="shared" si="1"/>
        <v>金</v>
      </c>
      <c r="F87" s="58">
        <f>VLOOKUP(D87, 休日取得計画実績表!$B$15:$E$745,4, FALSE)</f>
        <v>0</v>
      </c>
    </row>
    <row r="88" spans="1:6">
      <c r="A88" s="3"/>
      <c r="B88" s="20"/>
      <c r="D88" s="29">
        <v>46186</v>
      </c>
      <c r="E88" s="57" t="str">
        <f t="shared" si="1"/>
        <v>土</v>
      </c>
      <c r="F88" s="58" t="str">
        <f>VLOOKUP(D88, 休日取得計画実績表!$B$15:$E$745,4, FALSE)</f>
        <v>現場閉所</v>
      </c>
    </row>
    <row r="89" spans="1:6">
      <c r="A89" s="3"/>
      <c r="B89" s="20"/>
      <c r="D89" s="29">
        <v>46187</v>
      </c>
      <c r="E89" s="57" t="str">
        <f t="shared" si="1"/>
        <v>日</v>
      </c>
      <c r="F89" s="58" t="str">
        <f>VLOOKUP(D89, 休日取得計画実績表!$B$15:$E$745,4, FALSE)</f>
        <v>現場閉所</v>
      </c>
    </row>
    <row r="90" spans="1:6">
      <c r="A90" s="3"/>
      <c r="B90" s="20"/>
      <c r="D90" s="29">
        <v>46188</v>
      </c>
      <c r="E90" s="57" t="str">
        <f t="shared" si="1"/>
        <v>月</v>
      </c>
      <c r="F90" s="58">
        <f>VLOOKUP(D90, 休日取得計画実績表!$B$15:$E$745,4, FALSE)</f>
        <v>0</v>
      </c>
    </row>
    <row r="91" spans="1:6">
      <c r="A91" s="3"/>
      <c r="B91" s="20"/>
      <c r="D91" s="29">
        <v>46189</v>
      </c>
      <c r="E91" s="57" t="str">
        <f t="shared" si="1"/>
        <v>火</v>
      </c>
      <c r="F91" s="58">
        <f>VLOOKUP(D91, 休日取得計画実績表!$B$15:$E$745,4, FALSE)</f>
        <v>0</v>
      </c>
    </row>
    <row r="92" spans="1:6">
      <c r="A92" s="3"/>
      <c r="B92" s="20"/>
      <c r="D92" s="29">
        <v>46190</v>
      </c>
      <c r="E92" s="57" t="str">
        <f t="shared" si="1"/>
        <v>水</v>
      </c>
      <c r="F92" s="58">
        <f>VLOOKUP(D92, 休日取得計画実績表!$B$15:$E$745,4, FALSE)</f>
        <v>0</v>
      </c>
    </row>
    <row r="93" spans="1:6">
      <c r="A93" s="3"/>
      <c r="B93" s="20"/>
      <c r="D93" s="29">
        <v>46191</v>
      </c>
      <c r="E93" s="57" t="str">
        <f t="shared" si="1"/>
        <v>木</v>
      </c>
      <c r="F93" s="58">
        <f>VLOOKUP(D93, 休日取得計画実績表!$B$15:$E$745,4, FALSE)</f>
        <v>0</v>
      </c>
    </row>
    <row r="94" spans="1:6">
      <c r="A94" s="3"/>
      <c r="B94" s="20"/>
      <c r="D94" s="29">
        <v>46192</v>
      </c>
      <c r="E94" s="57" t="str">
        <f t="shared" si="1"/>
        <v>金</v>
      </c>
      <c r="F94" s="58">
        <f>VLOOKUP(D94, 休日取得計画実績表!$B$15:$E$745,4, FALSE)</f>
        <v>0</v>
      </c>
    </row>
    <row r="95" spans="1:6">
      <c r="A95" s="3"/>
      <c r="B95" s="20"/>
      <c r="D95" s="29">
        <v>46193</v>
      </c>
      <c r="E95" s="57" t="str">
        <f t="shared" si="1"/>
        <v>土</v>
      </c>
      <c r="F95" s="58" t="str">
        <f>VLOOKUP(D95, 休日取得計画実績表!$B$15:$E$745,4, FALSE)</f>
        <v>現場閉所</v>
      </c>
    </row>
    <row r="96" spans="1:6">
      <c r="A96" s="3"/>
      <c r="B96" s="20"/>
      <c r="D96" s="29">
        <v>46194</v>
      </c>
      <c r="E96" s="57" t="str">
        <f t="shared" si="1"/>
        <v>日</v>
      </c>
      <c r="F96" s="58" t="str">
        <f>VLOOKUP(D96, 休日取得計画実績表!$B$15:$E$745,4, FALSE)</f>
        <v>現場閉所</v>
      </c>
    </row>
    <row r="97" spans="1:6">
      <c r="A97" s="3"/>
      <c r="B97" s="20"/>
      <c r="D97" s="29">
        <v>46195</v>
      </c>
      <c r="E97" s="57" t="str">
        <f t="shared" si="1"/>
        <v>月</v>
      </c>
      <c r="F97" s="58">
        <f>VLOOKUP(D97, 休日取得計画実績表!$B$15:$E$745,4, FALSE)</f>
        <v>0</v>
      </c>
    </row>
    <row r="98" spans="1:6">
      <c r="A98" s="3"/>
      <c r="B98" s="20"/>
      <c r="D98" s="29">
        <v>46196</v>
      </c>
      <c r="E98" s="57" t="str">
        <f t="shared" si="1"/>
        <v>火</v>
      </c>
      <c r="F98" s="58">
        <f>VLOOKUP(D98, 休日取得計画実績表!$B$15:$E$745,4, FALSE)</f>
        <v>0</v>
      </c>
    </row>
    <row r="99" spans="1:6">
      <c r="A99" s="3"/>
      <c r="B99" s="20"/>
      <c r="D99" s="29">
        <v>46197</v>
      </c>
      <c r="E99" s="57" t="str">
        <f t="shared" si="1"/>
        <v>水</v>
      </c>
      <c r="F99" s="58" t="str">
        <f>VLOOKUP(D99, 休日取得計画実績表!$B$15:$E$745,4, FALSE)</f>
        <v>災害その他</v>
      </c>
    </row>
    <row r="100" spans="1:6">
      <c r="A100" s="3"/>
      <c r="B100" s="20"/>
      <c r="D100" s="29">
        <v>46198</v>
      </c>
      <c r="E100" s="57" t="str">
        <f t="shared" si="1"/>
        <v>木</v>
      </c>
      <c r="F100" s="58">
        <f>VLOOKUP(D100, 休日取得計画実績表!$B$15:$E$745,4, FALSE)</f>
        <v>0</v>
      </c>
    </row>
    <row r="101" spans="1:6">
      <c r="A101" s="3"/>
      <c r="B101" s="20"/>
      <c r="D101" s="29">
        <v>46199</v>
      </c>
      <c r="E101" s="57" t="str">
        <f t="shared" si="1"/>
        <v>金</v>
      </c>
      <c r="F101" s="58">
        <f>VLOOKUP(D101, 休日取得計画実績表!$B$15:$E$745,4, FALSE)</f>
        <v>0</v>
      </c>
    </row>
    <row r="102" spans="1:6">
      <c r="A102" s="3"/>
      <c r="B102" s="20"/>
      <c r="D102" s="29">
        <v>46200</v>
      </c>
      <c r="E102" s="57" t="str">
        <f t="shared" si="1"/>
        <v>土</v>
      </c>
      <c r="F102" s="58" t="str">
        <f>VLOOKUP(D102, 休日取得計画実績表!$B$15:$E$745,4, FALSE)</f>
        <v>現場閉所</v>
      </c>
    </row>
    <row r="103" spans="1:6">
      <c r="A103" s="3"/>
      <c r="B103" s="20"/>
      <c r="D103" s="29">
        <v>46201</v>
      </c>
      <c r="E103" s="57" t="str">
        <f t="shared" si="1"/>
        <v>日</v>
      </c>
      <c r="F103" s="58" t="str">
        <f>VLOOKUP(D103, 休日取得計画実績表!$B$15:$E$745,4, FALSE)</f>
        <v>現場閉所</v>
      </c>
    </row>
    <row r="104" spans="1:6">
      <c r="A104" s="3"/>
      <c r="B104" s="20"/>
      <c r="D104" s="29">
        <v>46202</v>
      </c>
      <c r="E104" s="57" t="str">
        <f t="shared" si="1"/>
        <v>月</v>
      </c>
      <c r="F104" s="58">
        <f>VLOOKUP(D104, 休日取得計画実績表!$B$15:$E$745,4, FALSE)</f>
        <v>0</v>
      </c>
    </row>
    <row r="105" spans="1:6">
      <c r="A105" s="3"/>
      <c r="B105" s="20"/>
      <c r="D105" s="29">
        <v>46203</v>
      </c>
      <c r="E105" s="57" t="str">
        <f t="shared" si="1"/>
        <v>火</v>
      </c>
      <c r="F105" s="58">
        <f>VLOOKUP(D105, 休日取得計画実績表!$B$15:$E$745,4, FALSE)</f>
        <v>0</v>
      </c>
    </row>
    <row r="106" spans="1:6">
      <c r="A106" s="3"/>
      <c r="B106" s="20"/>
      <c r="D106" s="29">
        <v>46204</v>
      </c>
      <c r="E106" s="57" t="str">
        <f t="shared" si="1"/>
        <v>水</v>
      </c>
      <c r="F106" s="58">
        <f>VLOOKUP(D106, 休日取得計画実績表!$B$15:$E$745,4, FALSE)</f>
        <v>0</v>
      </c>
    </row>
    <row r="107" spans="1:6">
      <c r="A107" s="3"/>
      <c r="B107" s="20"/>
      <c r="D107" s="29">
        <v>46205</v>
      </c>
      <c r="E107" s="57" t="str">
        <f t="shared" si="1"/>
        <v>木</v>
      </c>
      <c r="F107" s="58">
        <f>VLOOKUP(D107, 休日取得計画実績表!$B$15:$E$745,4, FALSE)</f>
        <v>0</v>
      </c>
    </row>
    <row r="108" spans="1:6">
      <c r="A108" s="3"/>
      <c r="B108" s="20"/>
      <c r="D108" s="29">
        <v>46206</v>
      </c>
      <c r="E108" s="57" t="str">
        <f t="shared" si="1"/>
        <v>金</v>
      </c>
      <c r="F108" s="58">
        <f>VLOOKUP(D108, 休日取得計画実績表!$B$15:$E$745,4, FALSE)</f>
        <v>0</v>
      </c>
    </row>
    <row r="109" spans="1:6">
      <c r="A109" s="3"/>
      <c r="B109" s="20"/>
      <c r="D109" s="29">
        <v>46207</v>
      </c>
      <c r="E109" s="57" t="str">
        <f t="shared" si="1"/>
        <v>土</v>
      </c>
      <c r="F109" s="58" t="str">
        <f>VLOOKUP(D109, 休日取得計画実績表!$B$15:$E$745,4, FALSE)</f>
        <v>現場閉所</v>
      </c>
    </row>
    <row r="110" spans="1:6">
      <c r="A110" s="3"/>
      <c r="B110" s="20"/>
      <c r="D110" s="29">
        <v>46208</v>
      </c>
      <c r="E110" s="57" t="str">
        <f t="shared" si="1"/>
        <v>日</v>
      </c>
      <c r="F110" s="58" t="str">
        <f>VLOOKUP(D110, 休日取得計画実績表!$B$15:$E$745,4, FALSE)</f>
        <v>現場閉所</v>
      </c>
    </row>
    <row r="111" spans="1:6">
      <c r="A111" s="3"/>
      <c r="B111" s="20"/>
      <c r="D111" s="29">
        <v>46209</v>
      </c>
      <c r="E111" s="57" t="str">
        <f t="shared" si="1"/>
        <v>月</v>
      </c>
      <c r="F111" s="58">
        <f>VLOOKUP(D111, 休日取得計画実績表!$B$15:$E$745,4, FALSE)</f>
        <v>0</v>
      </c>
    </row>
    <row r="112" spans="1:6">
      <c r="A112" s="3"/>
      <c r="B112" s="20"/>
      <c r="D112" s="29">
        <v>46210</v>
      </c>
      <c r="E112" s="57" t="str">
        <f t="shared" si="1"/>
        <v>火</v>
      </c>
      <c r="F112" s="58">
        <f>VLOOKUP(D112, 休日取得計画実績表!$B$15:$E$745,4, FALSE)</f>
        <v>0</v>
      </c>
    </row>
    <row r="113" spans="1:6">
      <c r="A113" s="3"/>
      <c r="B113" s="20"/>
      <c r="D113" s="29">
        <v>46211</v>
      </c>
      <c r="E113" s="57" t="str">
        <f t="shared" si="1"/>
        <v>水</v>
      </c>
      <c r="F113" s="58">
        <f>VLOOKUP(D113, 休日取得計画実績表!$B$15:$E$745,4, FALSE)</f>
        <v>0</v>
      </c>
    </row>
    <row r="114" spans="1:6">
      <c r="A114" s="3"/>
      <c r="B114" s="20"/>
      <c r="D114" s="29">
        <v>46212</v>
      </c>
      <c r="E114" s="57" t="str">
        <f t="shared" si="1"/>
        <v>木</v>
      </c>
      <c r="F114" s="58">
        <f>VLOOKUP(D114, 休日取得計画実績表!$B$15:$E$745,4, FALSE)</f>
        <v>0</v>
      </c>
    </row>
    <row r="115" spans="1:6">
      <c r="A115" s="3"/>
      <c r="B115" s="20"/>
      <c r="D115" s="29">
        <v>46213</v>
      </c>
      <c r="E115" s="57" t="str">
        <f t="shared" si="1"/>
        <v>金</v>
      </c>
      <c r="F115" s="58">
        <f>VLOOKUP(D115, 休日取得計画実績表!$B$15:$E$745,4, FALSE)</f>
        <v>0</v>
      </c>
    </row>
    <row r="116" spans="1:6">
      <c r="A116" s="3"/>
      <c r="B116" s="20"/>
      <c r="D116" s="29">
        <v>46214</v>
      </c>
      <c r="E116" s="57" t="str">
        <f t="shared" si="1"/>
        <v>土</v>
      </c>
      <c r="F116" s="58" t="str">
        <f>VLOOKUP(D116, 休日取得計画実績表!$B$15:$E$745,4, FALSE)</f>
        <v>現場閉所</v>
      </c>
    </row>
    <row r="117" spans="1:6">
      <c r="A117" s="3"/>
      <c r="B117" s="20"/>
      <c r="D117" s="29">
        <v>46215</v>
      </c>
      <c r="E117" s="57" t="str">
        <f t="shared" si="1"/>
        <v>日</v>
      </c>
      <c r="F117" s="58" t="str">
        <f>VLOOKUP(D117, 休日取得計画実績表!$B$15:$E$745,4, FALSE)</f>
        <v>現場閉所</v>
      </c>
    </row>
    <row r="118" spans="1:6">
      <c r="A118" s="3"/>
      <c r="B118" s="20"/>
      <c r="D118" s="29">
        <v>46216</v>
      </c>
      <c r="E118" s="57" t="str">
        <f t="shared" si="1"/>
        <v>月</v>
      </c>
      <c r="F118" s="58">
        <f>VLOOKUP(D118, 休日取得計画実績表!$B$15:$E$745,4, FALSE)</f>
        <v>0</v>
      </c>
    </row>
    <row r="119" spans="1:6">
      <c r="A119" s="3"/>
      <c r="B119" s="20"/>
      <c r="D119" s="29">
        <v>46217</v>
      </c>
      <c r="E119" s="57" t="str">
        <f t="shared" si="1"/>
        <v>火</v>
      </c>
      <c r="F119" s="58">
        <f>VLOOKUP(D119, 休日取得計画実績表!$B$15:$E$745,4, FALSE)</f>
        <v>0</v>
      </c>
    </row>
    <row r="120" spans="1:6">
      <c r="A120" s="3"/>
      <c r="B120" s="20"/>
      <c r="D120" s="29">
        <v>46218</v>
      </c>
      <c r="E120" s="57" t="str">
        <f t="shared" si="1"/>
        <v>水</v>
      </c>
      <c r="F120" s="58">
        <f>VLOOKUP(D120, 休日取得計画実績表!$B$15:$E$745,4, FALSE)</f>
        <v>0</v>
      </c>
    </row>
    <row r="121" spans="1:6">
      <c r="A121" s="3"/>
      <c r="B121" s="20"/>
      <c r="D121" s="29">
        <v>46219</v>
      </c>
      <c r="E121" s="57" t="str">
        <f t="shared" si="1"/>
        <v>木</v>
      </c>
      <c r="F121" s="58">
        <f>VLOOKUP(D121, 休日取得計画実績表!$B$15:$E$745,4, FALSE)</f>
        <v>0</v>
      </c>
    </row>
    <row r="122" spans="1:6">
      <c r="A122" s="3"/>
      <c r="B122" s="20"/>
      <c r="D122" s="29">
        <v>46220</v>
      </c>
      <c r="E122" s="57" t="str">
        <f t="shared" si="1"/>
        <v>金</v>
      </c>
      <c r="F122" s="58">
        <f>VLOOKUP(D122, 休日取得計画実績表!$B$15:$E$745,4, FALSE)</f>
        <v>0</v>
      </c>
    </row>
    <row r="123" spans="1:6">
      <c r="A123" s="3"/>
      <c r="B123" s="20"/>
      <c r="D123" s="29">
        <v>46221</v>
      </c>
      <c r="E123" s="57" t="str">
        <f t="shared" si="1"/>
        <v>土</v>
      </c>
      <c r="F123" s="58" t="str">
        <f>VLOOKUP(D123, 休日取得計画実績表!$B$15:$E$745,4, FALSE)</f>
        <v>現場閉所</v>
      </c>
    </row>
    <row r="124" spans="1:6">
      <c r="A124" s="3"/>
      <c r="B124" s="20"/>
      <c r="D124" s="29">
        <v>46222</v>
      </c>
      <c r="E124" s="57" t="str">
        <f t="shared" si="1"/>
        <v>日</v>
      </c>
      <c r="F124" s="58" t="str">
        <f>VLOOKUP(D124, 休日取得計画実績表!$B$15:$E$745,4, FALSE)</f>
        <v>現場閉所</v>
      </c>
    </row>
    <row r="125" spans="1:6">
      <c r="A125" s="3"/>
      <c r="B125" s="20"/>
      <c r="D125" s="29">
        <v>46223</v>
      </c>
      <c r="E125" s="57" t="str">
        <f t="shared" si="1"/>
        <v>月</v>
      </c>
      <c r="F125" s="58">
        <f>VLOOKUP(D125, 休日取得計画実績表!$B$15:$E$745,4, FALSE)</f>
        <v>0</v>
      </c>
    </row>
    <row r="126" spans="1:6">
      <c r="A126" s="3"/>
      <c r="B126" s="20"/>
      <c r="D126" s="29">
        <v>46224</v>
      </c>
      <c r="E126" s="57" t="str">
        <f t="shared" si="1"/>
        <v>火</v>
      </c>
      <c r="F126" s="58">
        <f>VLOOKUP(D126, 休日取得計画実績表!$B$15:$E$745,4, FALSE)</f>
        <v>0</v>
      </c>
    </row>
    <row r="127" spans="1:6">
      <c r="A127" s="3"/>
      <c r="B127" s="20"/>
      <c r="D127" s="29">
        <v>46225</v>
      </c>
      <c r="E127" s="57" t="str">
        <f t="shared" si="1"/>
        <v>水</v>
      </c>
      <c r="F127" s="58">
        <f>VLOOKUP(D127, 休日取得計画実績表!$B$15:$E$745,4, FALSE)</f>
        <v>0</v>
      </c>
    </row>
    <row r="128" spans="1:6">
      <c r="A128" s="3"/>
      <c r="B128" s="20"/>
      <c r="D128" s="29">
        <v>46226</v>
      </c>
      <c r="E128" s="57" t="str">
        <f t="shared" si="1"/>
        <v>木</v>
      </c>
      <c r="F128" s="58">
        <f>VLOOKUP(D128, 休日取得計画実績表!$B$15:$E$745,4, FALSE)</f>
        <v>0</v>
      </c>
    </row>
    <row r="129" spans="1:6">
      <c r="A129" s="3"/>
      <c r="B129" s="20"/>
      <c r="D129" s="29">
        <v>46227</v>
      </c>
      <c r="E129" s="57" t="str">
        <f t="shared" si="1"/>
        <v>金</v>
      </c>
      <c r="F129" s="58">
        <f>VLOOKUP(D129, 休日取得計画実績表!$B$15:$E$745,4, FALSE)</f>
        <v>0</v>
      </c>
    </row>
    <row r="130" spans="1:6">
      <c r="A130" s="3"/>
      <c r="B130" s="20"/>
      <c r="D130" s="29">
        <v>46228</v>
      </c>
      <c r="E130" s="57" t="str">
        <f t="shared" si="1"/>
        <v>土</v>
      </c>
      <c r="F130" s="58" t="str">
        <f>VLOOKUP(D130, 休日取得計画実績表!$B$15:$E$745,4, FALSE)</f>
        <v>現場閉所</v>
      </c>
    </row>
    <row r="131" spans="1:6">
      <c r="A131" s="3"/>
      <c r="B131" s="20"/>
      <c r="D131" s="29">
        <v>46229</v>
      </c>
      <c r="E131" s="57" t="str">
        <f t="shared" si="1"/>
        <v>日</v>
      </c>
      <c r="F131" s="58" t="str">
        <f>VLOOKUP(D131, 休日取得計画実績表!$B$15:$E$745,4, FALSE)</f>
        <v>現場閉所</v>
      </c>
    </row>
    <row r="132" spans="1:6">
      <c r="A132" s="3"/>
      <c r="B132" s="20"/>
      <c r="D132" s="29">
        <v>46230</v>
      </c>
      <c r="E132" s="57" t="str">
        <f t="shared" si="1"/>
        <v>月</v>
      </c>
      <c r="F132" s="58">
        <f>VLOOKUP(D132, 休日取得計画実績表!$B$15:$E$745,4, FALSE)</f>
        <v>0</v>
      </c>
    </row>
    <row r="133" spans="1:6">
      <c r="A133" s="3"/>
      <c r="B133" s="20"/>
      <c r="D133" s="29">
        <v>46231</v>
      </c>
      <c r="E133" s="57" t="str">
        <f t="shared" si="1"/>
        <v>火</v>
      </c>
      <c r="F133" s="58">
        <f>VLOOKUP(D133, 休日取得計画実績表!$B$15:$E$745,4, FALSE)</f>
        <v>0</v>
      </c>
    </row>
    <row r="134" spans="1:6">
      <c r="A134" s="3"/>
      <c r="B134" s="20"/>
      <c r="D134" s="29">
        <v>46232</v>
      </c>
      <c r="E134" s="57" t="str">
        <f t="shared" si="1"/>
        <v>水</v>
      </c>
      <c r="F134" s="58">
        <f>VLOOKUP(D134, 休日取得計画実績表!$B$15:$E$745,4, FALSE)</f>
        <v>0</v>
      </c>
    </row>
    <row r="135" spans="1:6">
      <c r="A135" s="3"/>
      <c r="B135" s="20"/>
      <c r="D135" s="29">
        <v>46233</v>
      </c>
      <c r="E135" s="57" t="str">
        <f t="shared" si="1"/>
        <v>木</v>
      </c>
      <c r="F135" s="58">
        <f>VLOOKUP(D135, 休日取得計画実績表!$B$15:$E$745,4, FALSE)</f>
        <v>0</v>
      </c>
    </row>
    <row r="136" spans="1:6">
      <c r="A136" s="3"/>
      <c r="B136" s="20"/>
      <c r="D136" s="29">
        <v>46234</v>
      </c>
      <c r="E136" s="57" t="str">
        <f t="shared" si="1"/>
        <v>金</v>
      </c>
      <c r="F136" s="58">
        <f>VLOOKUP(D136, 休日取得計画実績表!$B$15:$E$745,4, FALSE)</f>
        <v>0</v>
      </c>
    </row>
    <row r="137" spans="1:6">
      <c r="A137" s="3"/>
      <c r="B137" s="20"/>
      <c r="D137" s="29">
        <v>46235</v>
      </c>
      <c r="E137" s="57" t="str">
        <f t="shared" si="1"/>
        <v>土</v>
      </c>
      <c r="F137" s="58" t="str">
        <f>VLOOKUP(D137, 休日取得計画実績表!$B$15:$E$745,4, FALSE)</f>
        <v>現場閉所</v>
      </c>
    </row>
    <row r="138" spans="1:6">
      <c r="A138" s="3"/>
      <c r="B138" s="20"/>
      <c r="D138" s="29">
        <v>46236</v>
      </c>
      <c r="E138" s="57" t="str">
        <f t="shared" si="1"/>
        <v>日</v>
      </c>
      <c r="F138" s="58" t="str">
        <f>VLOOKUP(D138, 休日取得計画実績表!$B$15:$E$745,4, FALSE)</f>
        <v>現場閉所</v>
      </c>
    </row>
    <row r="139" spans="1:6">
      <c r="A139" s="3"/>
      <c r="B139" s="20"/>
      <c r="D139" s="29">
        <v>46237</v>
      </c>
      <c r="E139" s="57" t="str">
        <f t="shared" si="1"/>
        <v>月</v>
      </c>
      <c r="F139" s="58">
        <f>VLOOKUP(D139, 休日取得計画実績表!$B$15:$E$745,4, FALSE)</f>
        <v>0</v>
      </c>
    </row>
    <row r="140" spans="1:6">
      <c r="A140" s="3"/>
      <c r="B140" s="20"/>
      <c r="D140" s="29">
        <v>46238</v>
      </c>
      <c r="E140" s="57" t="str">
        <f t="shared" si="1"/>
        <v>火</v>
      </c>
      <c r="F140" s="58">
        <f>VLOOKUP(D140, 休日取得計画実績表!$B$15:$E$745,4, FALSE)</f>
        <v>0</v>
      </c>
    </row>
    <row r="141" spans="1:6">
      <c r="A141" s="3"/>
      <c r="B141" s="20"/>
      <c r="D141" s="29">
        <v>46239</v>
      </c>
      <c r="E141" s="57" t="str">
        <f t="shared" si="1"/>
        <v>水</v>
      </c>
      <c r="F141" s="58">
        <f>VLOOKUP(D141, 休日取得計画実績表!$B$15:$E$745,4, FALSE)</f>
        <v>0</v>
      </c>
    </row>
    <row r="142" spans="1:6">
      <c r="A142" s="3"/>
      <c r="B142" s="20"/>
      <c r="D142" s="29">
        <v>46240</v>
      </c>
      <c r="E142" s="57" t="str">
        <f t="shared" si="1"/>
        <v>木</v>
      </c>
      <c r="F142" s="58">
        <f>VLOOKUP(D142, 休日取得計画実績表!$B$15:$E$745,4, FALSE)</f>
        <v>0</v>
      </c>
    </row>
    <row r="143" spans="1:6">
      <c r="A143" s="3"/>
      <c r="B143" s="20"/>
      <c r="D143" s="29">
        <v>46241</v>
      </c>
      <c r="E143" s="57" t="str">
        <f t="shared" si="1"/>
        <v>金</v>
      </c>
      <c r="F143" s="58">
        <f>VLOOKUP(D143, 休日取得計画実績表!$B$15:$E$745,4, FALSE)</f>
        <v>0</v>
      </c>
    </row>
    <row r="144" spans="1:6">
      <c r="A144" s="3"/>
      <c r="B144" s="20"/>
      <c r="D144" s="29">
        <v>46242</v>
      </c>
      <c r="E144" s="57" t="str">
        <f t="shared" si="1"/>
        <v>土</v>
      </c>
      <c r="F144" s="58" t="str">
        <f>VLOOKUP(D144, 休日取得計画実績表!$B$15:$E$745,4, FALSE)</f>
        <v>現場閉所</v>
      </c>
    </row>
    <row r="145" spans="1:6">
      <c r="A145" s="3"/>
      <c r="B145" s="20"/>
      <c r="D145" s="29">
        <v>46243</v>
      </c>
      <c r="E145" s="57" t="str">
        <f t="shared" ref="E145:E208" si="2">IF(D145="","",TEXT(D145,"aaa"))</f>
        <v>日</v>
      </c>
      <c r="F145" s="58" t="str">
        <f>VLOOKUP(D145, 休日取得計画実績表!$B$15:$E$745,4, FALSE)</f>
        <v>現場閉所</v>
      </c>
    </row>
    <row r="146" spans="1:6">
      <c r="A146" s="3"/>
      <c r="B146" s="20"/>
      <c r="D146" s="29">
        <v>46244</v>
      </c>
      <c r="E146" s="57" t="str">
        <f t="shared" si="2"/>
        <v>月</v>
      </c>
      <c r="F146" s="58">
        <f>VLOOKUP(D146, 休日取得計画実績表!$B$15:$E$745,4, FALSE)</f>
        <v>0</v>
      </c>
    </row>
    <row r="147" spans="1:6">
      <c r="A147" s="3"/>
      <c r="B147" s="20"/>
      <c r="D147" s="29">
        <v>46245</v>
      </c>
      <c r="E147" s="57" t="str">
        <f t="shared" si="2"/>
        <v>火</v>
      </c>
      <c r="F147" s="58">
        <f>VLOOKUP(D147, 休日取得計画実績表!$B$15:$E$745,4, FALSE)</f>
        <v>0</v>
      </c>
    </row>
    <row r="148" spans="1:6">
      <c r="A148" s="3"/>
      <c r="B148" s="20"/>
      <c r="D148" s="29">
        <v>46246</v>
      </c>
      <c r="E148" s="57" t="str">
        <f t="shared" si="2"/>
        <v>水</v>
      </c>
      <c r="F148" s="58" t="str">
        <f>VLOOKUP(D148, 休日取得計画実績表!$B$15:$E$745,4, FALSE)</f>
        <v>夏季休暇</v>
      </c>
    </row>
    <row r="149" spans="1:6">
      <c r="A149" s="3"/>
      <c r="B149" s="20"/>
      <c r="D149" s="29">
        <v>46247</v>
      </c>
      <c r="E149" s="57" t="str">
        <f t="shared" si="2"/>
        <v>木</v>
      </c>
      <c r="F149" s="58" t="str">
        <f>VLOOKUP(D149, 休日取得計画実績表!$B$15:$E$745,4, FALSE)</f>
        <v>夏季休暇</v>
      </c>
    </row>
    <row r="150" spans="1:6">
      <c r="A150" s="3"/>
      <c r="B150" s="20"/>
      <c r="D150" s="29">
        <v>46248</v>
      </c>
      <c r="E150" s="57" t="str">
        <f t="shared" si="2"/>
        <v>金</v>
      </c>
      <c r="F150" s="58" t="str">
        <f>VLOOKUP(D150, 休日取得計画実績表!$B$15:$E$745,4, FALSE)</f>
        <v>夏季休暇</v>
      </c>
    </row>
    <row r="151" spans="1:6">
      <c r="A151" s="3"/>
      <c r="B151" s="20"/>
      <c r="D151" s="29">
        <v>46249</v>
      </c>
      <c r="E151" s="57" t="str">
        <f t="shared" si="2"/>
        <v>土</v>
      </c>
      <c r="F151" s="58" t="str">
        <f>VLOOKUP(D151, 休日取得計画実績表!$B$15:$E$745,4, FALSE)</f>
        <v>現場閉所</v>
      </c>
    </row>
    <row r="152" spans="1:6">
      <c r="A152" s="3"/>
      <c r="B152" s="20"/>
      <c r="D152" s="29">
        <v>46250</v>
      </c>
      <c r="E152" s="57" t="str">
        <f t="shared" si="2"/>
        <v>日</v>
      </c>
      <c r="F152" s="58" t="str">
        <f>VLOOKUP(D152, 休日取得計画実績表!$B$15:$E$745,4, FALSE)</f>
        <v>現場閉所</v>
      </c>
    </row>
    <row r="153" spans="1:6">
      <c r="A153" s="3"/>
      <c r="B153" s="20"/>
      <c r="D153" s="29">
        <v>46251</v>
      </c>
      <c r="E153" s="57" t="str">
        <f t="shared" si="2"/>
        <v>月</v>
      </c>
      <c r="F153" s="58">
        <f>VLOOKUP(D153, 休日取得計画実績表!$B$15:$E$745,4, FALSE)</f>
        <v>0</v>
      </c>
    </row>
    <row r="154" spans="1:6">
      <c r="A154" s="3"/>
      <c r="B154" s="20"/>
      <c r="D154" s="29">
        <v>46252</v>
      </c>
      <c r="E154" s="57" t="str">
        <f t="shared" si="2"/>
        <v>火</v>
      </c>
      <c r="F154" s="58">
        <f>VLOOKUP(D154, 休日取得計画実績表!$B$15:$E$745,4, FALSE)</f>
        <v>0</v>
      </c>
    </row>
    <row r="155" spans="1:6">
      <c r="A155" s="3"/>
      <c r="B155" s="20"/>
      <c r="D155" s="29">
        <v>46253</v>
      </c>
      <c r="E155" s="57" t="str">
        <f t="shared" si="2"/>
        <v>水</v>
      </c>
      <c r="F155" s="58">
        <f>VLOOKUP(D155, 休日取得計画実績表!$B$15:$E$745,4, FALSE)</f>
        <v>0</v>
      </c>
    </row>
    <row r="156" spans="1:6">
      <c r="A156" s="3"/>
      <c r="B156" s="20"/>
      <c r="D156" s="29">
        <v>46254</v>
      </c>
      <c r="E156" s="57" t="str">
        <f t="shared" si="2"/>
        <v>木</v>
      </c>
      <c r="F156" s="58">
        <f>VLOOKUP(D156, 休日取得計画実績表!$B$15:$E$745,4, FALSE)</f>
        <v>0</v>
      </c>
    </row>
    <row r="157" spans="1:6">
      <c r="A157" s="3"/>
      <c r="B157" s="20"/>
      <c r="D157" s="29">
        <v>46255</v>
      </c>
      <c r="E157" s="57" t="str">
        <f t="shared" si="2"/>
        <v>金</v>
      </c>
      <c r="F157" s="58">
        <f>VLOOKUP(D157, 休日取得計画実績表!$B$15:$E$745,4, FALSE)</f>
        <v>0</v>
      </c>
    </row>
    <row r="158" spans="1:6">
      <c r="A158" s="3"/>
      <c r="B158" s="20"/>
      <c r="D158" s="29">
        <v>46256</v>
      </c>
      <c r="E158" s="57" t="str">
        <f t="shared" si="2"/>
        <v>土</v>
      </c>
      <c r="F158" s="58" t="str">
        <f>VLOOKUP(D158, 休日取得計画実績表!$B$15:$E$745,4, FALSE)</f>
        <v>現場閉所</v>
      </c>
    </row>
    <row r="159" spans="1:6">
      <c r="A159" s="3"/>
      <c r="B159" s="20"/>
      <c r="D159" s="29">
        <v>46257</v>
      </c>
      <c r="E159" s="57" t="str">
        <f t="shared" si="2"/>
        <v>日</v>
      </c>
      <c r="F159" s="58" t="str">
        <f>VLOOKUP(D159, 休日取得計画実績表!$B$15:$E$745,4, FALSE)</f>
        <v>現場閉所</v>
      </c>
    </row>
    <row r="160" spans="1:6">
      <c r="A160" s="3"/>
      <c r="B160" s="20"/>
      <c r="D160" s="29">
        <v>46258</v>
      </c>
      <c r="E160" s="57" t="str">
        <f t="shared" si="2"/>
        <v>月</v>
      </c>
      <c r="F160" s="58">
        <f>VLOOKUP(D160, 休日取得計画実績表!$B$15:$E$745,4, FALSE)</f>
        <v>0</v>
      </c>
    </row>
    <row r="161" spans="1:6">
      <c r="A161" s="3"/>
      <c r="B161" s="20"/>
      <c r="D161" s="29">
        <v>46259</v>
      </c>
      <c r="E161" s="57" t="str">
        <f t="shared" si="2"/>
        <v>火</v>
      </c>
      <c r="F161" s="58">
        <f>VLOOKUP(D161, 休日取得計画実績表!$B$15:$E$745,4, FALSE)</f>
        <v>0</v>
      </c>
    </row>
    <row r="162" spans="1:6">
      <c r="A162" s="3"/>
      <c r="B162" s="20"/>
      <c r="D162" s="29">
        <v>46260</v>
      </c>
      <c r="E162" s="57" t="str">
        <f t="shared" si="2"/>
        <v>水</v>
      </c>
      <c r="F162" s="58">
        <f>VLOOKUP(D162, 休日取得計画実績表!$B$15:$E$745,4, FALSE)</f>
        <v>0</v>
      </c>
    </row>
    <row r="163" spans="1:6">
      <c r="A163" s="3"/>
      <c r="B163" s="20"/>
      <c r="D163" s="29">
        <v>46261</v>
      </c>
      <c r="E163" s="57" t="str">
        <f t="shared" si="2"/>
        <v>木</v>
      </c>
      <c r="F163" s="58">
        <f>VLOOKUP(D163, 休日取得計画実績表!$B$15:$E$745,4, FALSE)</f>
        <v>0</v>
      </c>
    </row>
    <row r="164" spans="1:6">
      <c r="A164" s="3"/>
      <c r="B164" s="20"/>
      <c r="D164" s="29">
        <v>46262</v>
      </c>
      <c r="E164" s="57" t="str">
        <f t="shared" si="2"/>
        <v>金</v>
      </c>
      <c r="F164" s="58">
        <f>VLOOKUP(D164, 休日取得計画実績表!$B$15:$E$745,4, FALSE)</f>
        <v>0</v>
      </c>
    </row>
    <row r="165" spans="1:6">
      <c r="A165" s="3"/>
      <c r="B165" s="20"/>
      <c r="D165" s="29">
        <v>46263</v>
      </c>
      <c r="E165" s="57" t="str">
        <f t="shared" si="2"/>
        <v>土</v>
      </c>
      <c r="F165" s="58" t="str">
        <f>VLOOKUP(D165, 休日取得計画実績表!$B$15:$E$745,4, FALSE)</f>
        <v>現場閉所</v>
      </c>
    </row>
    <row r="166" spans="1:6">
      <c r="A166" s="3"/>
      <c r="B166" s="20"/>
      <c r="D166" s="29">
        <v>46264</v>
      </c>
      <c r="E166" s="57" t="str">
        <f t="shared" si="2"/>
        <v>日</v>
      </c>
      <c r="F166" s="58" t="str">
        <f>VLOOKUP(D166, 休日取得計画実績表!$B$15:$E$745,4, FALSE)</f>
        <v>現場閉所</v>
      </c>
    </row>
    <row r="167" spans="1:6">
      <c r="A167" s="3"/>
      <c r="B167" s="20"/>
      <c r="D167" s="29">
        <v>46265</v>
      </c>
      <c r="E167" s="57" t="str">
        <f t="shared" si="2"/>
        <v>月</v>
      </c>
      <c r="F167" s="58">
        <f>VLOOKUP(D167, 休日取得計画実績表!$B$15:$E$745,4, FALSE)</f>
        <v>0</v>
      </c>
    </row>
    <row r="168" spans="1:6">
      <c r="A168" s="3"/>
      <c r="B168" s="20"/>
      <c r="D168" s="29">
        <v>46266</v>
      </c>
      <c r="E168" s="57" t="str">
        <f t="shared" si="2"/>
        <v>火</v>
      </c>
      <c r="F168" s="58">
        <f>VLOOKUP(D168, 休日取得計画実績表!$B$15:$E$745,4, FALSE)</f>
        <v>0</v>
      </c>
    </row>
    <row r="169" spans="1:6">
      <c r="A169" s="3"/>
      <c r="B169" s="20"/>
      <c r="D169" s="29">
        <v>46267</v>
      </c>
      <c r="E169" s="57" t="str">
        <f t="shared" si="2"/>
        <v>水</v>
      </c>
      <c r="F169" s="58">
        <f>VLOOKUP(D169, 休日取得計画実績表!$B$15:$E$745,4, FALSE)</f>
        <v>0</v>
      </c>
    </row>
    <row r="170" spans="1:6">
      <c r="A170" s="3"/>
      <c r="B170" s="20"/>
      <c r="D170" s="29">
        <v>46268</v>
      </c>
      <c r="E170" s="57" t="str">
        <f t="shared" si="2"/>
        <v>木</v>
      </c>
      <c r="F170" s="58">
        <f>VLOOKUP(D170, 休日取得計画実績表!$B$15:$E$745,4, FALSE)</f>
        <v>0</v>
      </c>
    </row>
    <row r="171" spans="1:6">
      <c r="A171" s="3"/>
      <c r="B171" s="20"/>
      <c r="D171" s="29">
        <v>46269</v>
      </c>
      <c r="E171" s="57" t="str">
        <f t="shared" si="2"/>
        <v>金</v>
      </c>
      <c r="F171" s="58">
        <f>VLOOKUP(D171, 休日取得計画実績表!$B$15:$E$745,4, FALSE)</f>
        <v>0</v>
      </c>
    </row>
    <row r="172" spans="1:6">
      <c r="A172" s="3"/>
      <c r="B172" s="20"/>
      <c r="D172" s="29">
        <v>46270</v>
      </c>
      <c r="E172" s="57" t="str">
        <f t="shared" si="2"/>
        <v>土</v>
      </c>
      <c r="F172" s="58" t="str">
        <f>VLOOKUP(D172, 休日取得計画実績表!$B$15:$E$745,4, FALSE)</f>
        <v>現場閉所</v>
      </c>
    </row>
    <row r="173" spans="1:6">
      <c r="A173" s="3"/>
      <c r="B173" s="20"/>
      <c r="D173" s="29">
        <v>46271</v>
      </c>
      <c r="E173" s="57" t="str">
        <f t="shared" si="2"/>
        <v>日</v>
      </c>
      <c r="F173" s="58" t="str">
        <f>VLOOKUP(D173, 休日取得計画実績表!$B$15:$E$745,4, FALSE)</f>
        <v>現場閉所</v>
      </c>
    </row>
    <row r="174" spans="1:6">
      <c r="A174" s="3"/>
      <c r="B174" s="20"/>
      <c r="D174" s="29">
        <v>46272</v>
      </c>
      <c r="E174" s="57" t="str">
        <f t="shared" si="2"/>
        <v>月</v>
      </c>
      <c r="F174" s="58">
        <f>VLOOKUP(D174, 休日取得計画実績表!$B$15:$E$745,4, FALSE)</f>
        <v>0</v>
      </c>
    </row>
    <row r="175" spans="1:6">
      <c r="A175" s="3"/>
      <c r="B175" s="20"/>
      <c r="D175" s="29">
        <v>46273</v>
      </c>
      <c r="E175" s="57" t="str">
        <f t="shared" si="2"/>
        <v>火</v>
      </c>
      <c r="F175" s="58">
        <f>VLOOKUP(D175, 休日取得計画実績表!$B$15:$E$745,4, FALSE)</f>
        <v>0</v>
      </c>
    </row>
    <row r="176" spans="1:6">
      <c r="A176" s="3"/>
      <c r="B176" s="20"/>
      <c r="D176" s="29">
        <v>46274</v>
      </c>
      <c r="E176" s="57" t="str">
        <f t="shared" si="2"/>
        <v>水</v>
      </c>
      <c r="F176" s="58">
        <f>VLOOKUP(D176, 休日取得計画実績表!$B$15:$E$745,4, FALSE)</f>
        <v>0</v>
      </c>
    </row>
    <row r="177" spans="1:6">
      <c r="A177" s="3"/>
      <c r="B177" s="20"/>
      <c r="D177" s="29">
        <v>46275</v>
      </c>
      <c r="E177" s="57" t="str">
        <f t="shared" si="2"/>
        <v>木</v>
      </c>
      <c r="F177" s="58">
        <f>VLOOKUP(D177, 休日取得計画実績表!$B$15:$E$745,4, FALSE)</f>
        <v>0</v>
      </c>
    </row>
    <row r="178" spans="1:6">
      <c r="A178" s="3"/>
      <c r="B178" s="20"/>
      <c r="D178" s="29">
        <v>46276</v>
      </c>
      <c r="E178" s="57" t="str">
        <f t="shared" si="2"/>
        <v>金</v>
      </c>
      <c r="F178" s="58">
        <f>VLOOKUP(D178, 休日取得計画実績表!$B$15:$E$745,4, FALSE)</f>
        <v>0</v>
      </c>
    </row>
    <row r="179" spans="1:6">
      <c r="A179" s="3"/>
      <c r="B179" s="20"/>
      <c r="D179" s="29">
        <v>46277</v>
      </c>
      <c r="E179" s="57" t="str">
        <f t="shared" si="2"/>
        <v>土</v>
      </c>
      <c r="F179" s="58" t="str">
        <f>VLOOKUP(D179, 休日取得計画実績表!$B$15:$E$745,4, FALSE)</f>
        <v>現場閉所</v>
      </c>
    </row>
    <row r="180" spans="1:6">
      <c r="A180" s="3"/>
      <c r="B180" s="20"/>
      <c r="D180" s="29">
        <v>46278</v>
      </c>
      <c r="E180" s="57" t="str">
        <f t="shared" si="2"/>
        <v>日</v>
      </c>
      <c r="F180" s="58" t="str">
        <f>VLOOKUP(D180, 休日取得計画実績表!$B$15:$E$745,4, FALSE)</f>
        <v>現場閉所</v>
      </c>
    </row>
    <row r="181" spans="1:6">
      <c r="A181" s="3"/>
      <c r="B181" s="20"/>
      <c r="D181" s="29">
        <v>46279</v>
      </c>
      <c r="E181" s="57" t="str">
        <f t="shared" si="2"/>
        <v>月</v>
      </c>
      <c r="F181" s="58">
        <f>VLOOKUP(D181, 休日取得計画実績表!$B$15:$E$745,4, FALSE)</f>
        <v>0</v>
      </c>
    </row>
    <row r="182" spans="1:6">
      <c r="A182" s="3"/>
      <c r="B182" s="20"/>
      <c r="D182" s="29">
        <v>46280</v>
      </c>
      <c r="E182" s="57" t="str">
        <f t="shared" si="2"/>
        <v>火</v>
      </c>
      <c r="F182" s="58">
        <f>VLOOKUP(D182, 休日取得計画実績表!$B$15:$E$745,4, FALSE)</f>
        <v>0</v>
      </c>
    </row>
    <row r="183" spans="1:6">
      <c r="A183" s="3"/>
      <c r="B183" s="20"/>
      <c r="D183" s="29">
        <v>46281</v>
      </c>
      <c r="E183" s="57" t="str">
        <f t="shared" si="2"/>
        <v>水</v>
      </c>
      <c r="F183" s="58">
        <f>VLOOKUP(D183, 休日取得計画実績表!$B$15:$E$745,4, FALSE)</f>
        <v>0</v>
      </c>
    </row>
    <row r="184" spans="1:6">
      <c r="A184" s="3"/>
      <c r="B184" s="20"/>
      <c r="D184" s="29">
        <v>46282</v>
      </c>
      <c r="E184" s="57" t="str">
        <f t="shared" si="2"/>
        <v>木</v>
      </c>
      <c r="F184" s="58">
        <f>VLOOKUP(D184, 休日取得計画実績表!$B$15:$E$745,4, FALSE)</f>
        <v>0</v>
      </c>
    </row>
    <row r="185" spans="1:6">
      <c r="A185" s="3"/>
      <c r="B185" s="20"/>
      <c r="D185" s="29">
        <v>46283</v>
      </c>
      <c r="E185" s="57" t="str">
        <f t="shared" si="2"/>
        <v>金</v>
      </c>
      <c r="F185" s="58">
        <f>VLOOKUP(D185, 休日取得計画実績表!$B$15:$E$745,4, FALSE)</f>
        <v>0</v>
      </c>
    </row>
    <row r="186" spans="1:6">
      <c r="A186" s="3"/>
      <c r="B186" s="20"/>
      <c r="D186" s="29">
        <v>46284</v>
      </c>
      <c r="E186" s="57" t="str">
        <f t="shared" si="2"/>
        <v>土</v>
      </c>
      <c r="F186" s="58" t="str">
        <f>VLOOKUP(D186, 休日取得計画実績表!$B$15:$E$745,4, FALSE)</f>
        <v>現場閉所</v>
      </c>
    </row>
    <row r="187" spans="1:6">
      <c r="A187" s="3"/>
      <c r="B187" s="20"/>
      <c r="D187" s="29">
        <v>46285</v>
      </c>
      <c r="E187" s="57" t="str">
        <f t="shared" si="2"/>
        <v>日</v>
      </c>
      <c r="F187" s="58" t="str">
        <f>VLOOKUP(D187, 休日取得計画実績表!$B$15:$E$745,4, FALSE)</f>
        <v>現場閉所</v>
      </c>
    </row>
    <row r="188" spans="1:6">
      <c r="A188" s="3"/>
      <c r="B188" s="20"/>
      <c r="D188" s="29">
        <v>46286</v>
      </c>
      <c r="E188" s="57" t="str">
        <f t="shared" si="2"/>
        <v>月</v>
      </c>
      <c r="F188" s="58">
        <f>VLOOKUP(D188, 休日取得計画実績表!$B$15:$E$745,4, FALSE)</f>
        <v>0</v>
      </c>
    </row>
    <row r="189" spans="1:6">
      <c r="A189" s="3"/>
      <c r="B189" s="20"/>
      <c r="D189" s="29">
        <v>46287</v>
      </c>
      <c r="E189" s="57" t="str">
        <f t="shared" si="2"/>
        <v>火</v>
      </c>
      <c r="F189" s="58">
        <f>VLOOKUP(D189, 休日取得計画実績表!$B$15:$E$745,4, FALSE)</f>
        <v>0</v>
      </c>
    </row>
    <row r="190" spans="1:6">
      <c r="A190" s="3"/>
      <c r="B190" s="20"/>
      <c r="D190" s="29">
        <v>46288</v>
      </c>
      <c r="E190" s="57" t="str">
        <f t="shared" si="2"/>
        <v>水</v>
      </c>
      <c r="F190" s="58">
        <f>VLOOKUP(D190, 休日取得計画実績表!$B$15:$E$745,4, FALSE)</f>
        <v>0</v>
      </c>
    </row>
    <row r="191" spans="1:6">
      <c r="A191" s="3"/>
      <c r="B191" s="20"/>
      <c r="D191" s="29">
        <v>46289</v>
      </c>
      <c r="E191" s="57" t="str">
        <f t="shared" si="2"/>
        <v>木</v>
      </c>
      <c r="F191" s="58">
        <f>VLOOKUP(D191, 休日取得計画実績表!$B$15:$E$745,4, FALSE)</f>
        <v>0</v>
      </c>
    </row>
    <row r="192" spans="1:6">
      <c r="A192" s="3"/>
      <c r="B192" s="20"/>
      <c r="D192" s="29">
        <v>46290</v>
      </c>
      <c r="E192" s="57" t="str">
        <f t="shared" si="2"/>
        <v>金</v>
      </c>
      <c r="F192" s="58">
        <f>VLOOKUP(D192, 休日取得計画実績表!$B$15:$E$745,4, FALSE)</f>
        <v>0</v>
      </c>
    </row>
    <row r="193" spans="1:6">
      <c r="A193" s="3"/>
      <c r="B193" s="20"/>
      <c r="D193" s="29">
        <v>46291</v>
      </c>
      <c r="E193" s="57" t="str">
        <f t="shared" si="2"/>
        <v>土</v>
      </c>
      <c r="F193" s="58" t="str">
        <f>VLOOKUP(D193, 休日取得計画実績表!$B$15:$E$745,4, FALSE)</f>
        <v>現場閉所</v>
      </c>
    </row>
    <row r="194" spans="1:6">
      <c r="A194" s="3"/>
      <c r="B194" s="20"/>
      <c r="D194" s="29">
        <v>46292</v>
      </c>
      <c r="E194" s="57" t="str">
        <f t="shared" si="2"/>
        <v>日</v>
      </c>
      <c r="F194" s="58" t="str">
        <f>VLOOKUP(D194, 休日取得計画実績表!$B$15:$E$745,4, FALSE)</f>
        <v>現場閉所</v>
      </c>
    </row>
    <row r="195" spans="1:6">
      <c r="A195" s="3"/>
      <c r="B195" s="20"/>
      <c r="D195" s="29">
        <v>46293</v>
      </c>
      <c r="E195" s="57" t="str">
        <f t="shared" si="2"/>
        <v>月</v>
      </c>
      <c r="F195" s="58">
        <f>VLOOKUP(D195, 休日取得計画実績表!$B$15:$E$745,4, FALSE)</f>
        <v>0</v>
      </c>
    </row>
    <row r="196" spans="1:6">
      <c r="A196" s="3"/>
      <c r="B196" s="20"/>
      <c r="D196" s="29">
        <v>46294</v>
      </c>
      <c r="E196" s="57" t="str">
        <f t="shared" si="2"/>
        <v>火</v>
      </c>
      <c r="F196" s="58">
        <f>VLOOKUP(D196, 休日取得計画実績表!$B$15:$E$745,4, FALSE)</f>
        <v>0</v>
      </c>
    </row>
    <row r="197" spans="1:6">
      <c r="A197" s="3"/>
      <c r="B197" s="20"/>
      <c r="D197" s="29">
        <v>46295</v>
      </c>
      <c r="E197" s="57" t="str">
        <f t="shared" si="2"/>
        <v>水</v>
      </c>
      <c r="F197" s="58">
        <f>VLOOKUP(D197, 休日取得計画実績表!$B$15:$E$745,4, FALSE)</f>
        <v>0</v>
      </c>
    </row>
    <row r="198" spans="1:6">
      <c r="A198" s="3"/>
      <c r="B198" s="20"/>
      <c r="D198" s="29">
        <v>46296</v>
      </c>
      <c r="E198" s="57" t="str">
        <f t="shared" si="2"/>
        <v>木</v>
      </c>
      <c r="F198" s="58">
        <f>VLOOKUP(D198, 休日取得計画実績表!$B$15:$E$745,4, FALSE)</f>
        <v>0</v>
      </c>
    </row>
    <row r="199" spans="1:6">
      <c r="A199" s="3"/>
      <c r="B199" s="20"/>
      <c r="D199" s="29">
        <v>46297</v>
      </c>
      <c r="E199" s="57" t="str">
        <f t="shared" si="2"/>
        <v>金</v>
      </c>
      <c r="F199" s="58">
        <f>VLOOKUP(D199, 休日取得計画実績表!$B$15:$E$745,4, FALSE)</f>
        <v>0</v>
      </c>
    </row>
    <row r="200" spans="1:6">
      <c r="A200" s="3"/>
      <c r="B200" s="20"/>
      <c r="D200" s="29">
        <v>46298</v>
      </c>
      <c r="E200" s="57" t="str">
        <f t="shared" si="2"/>
        <v>土</v>
      </c>
      <c r="F200" s="58" t="str">
        <f>VLOOKUP(D200, 休日取得計画実績表!$B$15:$E$745,4, FALSE)</f>
        <v>現場閉所</v>
      </c>
    </row>
    <row r="201" spans="1:6">
      <c r="A201" s="3"/>
      <c r="B201" s="20"/>
      <c r="D201" s="29">
        <v>46299</v>
      </c>
      <c r="E201" s="57" t="str">
        <f t="shared" si="2"/>
        <v>日</v>
      </c>
      <c r="F201" s="58" t="str">
        <f>VLOOKUP(D201, 休日取得計画実績表!$B$15:$E$745,4, FALSE)</f>
        <v>現場閉所</v>
      </c>
    </row>
    <row r="202" spans="1:6">
      <c r="A202" s="3"/>
      <c r="B202" s="20"/>
      <c r="D202" s="29">
        <v>46300</v>
      </c>
      <c r="E202" s="57" t="str">
        <f t="shared" si="2"/>
        <v>月</v>
      </c>
      <c r="F202" s="58">
        <f>VLOOKUP(D202, 休日取得計画実績表!$B$15:$E$745,4, FALSE)</f>
        <v>0</v>
      </c>
    </row>
    <row r="203" spans="1:6">
      <c r="A203" s="3"/>
      <c r="B203" s="20"/>
      <c r="D203" s="29">
        <v>46301</v>
      </c>
      <c r="E203" s="57" t="str">
        <f t="shared" si="2"/>
        <v>火</v>
      </c>
      <c r="F203" s="58">
        <f>VLOOKUP(D203, 休日取得計画実績表!$B$15:$E$745,4, FALSE)</f>
        <v>0</v>
      </c>
    </row>
    <row r="204" spans="1:6">
      <c r="A204" s="3"/>
      <c r="B204" s="20"/>
      <c r="D204" s="29">
        <v>46302</v>
      </c>
      <c r="E204" s="57" t="str">
        <f t="shared" si="2"/>
        <v>水</v>
      </c>
      <c r="F204" s="58">
        <f>VLOOKUP(D204, 休日取得計画実績表!$B$15:$E$745,4, FALSE)</f>
        <v>0</v>
      </c>
    </row>
    <row r="205" spans="1:6">
      <c r="A205" s="3"/>
      <c r="B205" s="20"/>
      <c r="D205" s="29">
        <v>46303</v>
      </c>
      <c r="E205" s="57" t="str">
        <f t="shared" si="2"/>
        <v>木</v>
      </c>
      <c r="F205" s="58">
        <f>VLOOKUP(D205, 休日取得計画実績表!$B$15:$E$745,4, FALSE)</f>
        <v>0</v>
      </c>
    </row>
    <row r="206" spans="1:6">
      <c r="A206" s="3"/>
      <c r="B206" s="20"/>
      <c r="D206" s="29">
        <v>46304</v>
      </c>
      <c r="E206" s="57" t="str">
        <f t="shared" si="2"/>
        <v>金</v>
      </c>
      <c r="F206" s="58">
        <f>VLOOKUP(D206, 休日取得計画実績表!$B$15:$E$745,4, FALSE)</f>
        <v>0</v>
      </c>
    </row>
    <row r="207" spans="1:6">
      <c r="A207" s="3"/>
      <c r="B207" s="20"/>
      <c r="D207" s="29">
        <v>46305</v>
      </c>
      <c r="E207" s="57" t="str">
        <f t="shared" si="2"/>
        <v>土</v>
      </c>
      <c r="F207" s="58" t="str">
        <f>VLOOKUP(D207, 休日取得計画実績表!$B$15:$E$745,4, FALSE)</f>
        <v>現場閉所</v>
      </c>
    </row>
    <row r="208" spans="1:6">
      <c r="A208" s="3"/>
      <c r="B208" s="20"/>
      <c r="D208" s="29">
        <v>46306</v>
      </c>
      <c r="E208" s="57" t="str">
        <f t="shared" si="2"/>
        <v>日</v>
      </c>
      <c r="F208" s="58" t="str">
        <f>VLOOKUP(D208, 休日取得計画実績表!$B$15:$E$745,4, FALSE)</f>
        <v>現場閉所</v>
      </c>
    </row>
    <row r="209" spans="1:6">
      <c r="A209" s="3"/>
      <c r="B209" s="20"/>
      <c r="D209" s="29">
        <v>46307</v>
      </c>
      <c r="E209" s="57" t="str">
        <f t="shared" ref="E209:E272" si="3">IF(D209="","",TEXT(D209,"aaa"))</f>
        <v>月</v>
      </c>
      <c r="F209" s="58">
        <f>VLOOKUP(D209, 休日取得計画実績表!$B$15:$E$745,4, FALSE)</f>
        <v>0</v>
      </c>
    </row>
    <row r="210" spans="1:6">
      <c r="A210" s="3"/>
      <c r="B210" s="20"/>
      <c r="D210" s="29">
        <v>46308</v>
      </c>
      <c r="E210" s="57" t="str">
        <f t="shared" si="3"/>
        <v>火</v>
      </c>
      <c r="F210" s="58">
        <f>VLOOKUP(D210, 休日取得計画実績表!$B$15:$E$745,4, FALSE)</f>
        <v>0</v>
      </c>
    </row>
    <row r="211" spans="1:6">
      <c r="A211" s="3"/>
      <c r="B211" s="20"/>
      <c r="D211" s="29">
        <v>46309</v>
      </c>
      <c r="E211" s="57" t="str">
        <f t="shared" si="3"/>
        <v>水</v>
      </c>
      <c r="F211" s="58">
        <f>VLOOKUP(D211, 休日取得計画実績表!$B$15:$E$745,4, FALSE)</f>
        <v>0</v>
      </c>
    </row>
    <row r="212" spans="1:6">
      <c r="A212" s="3"/>
      <c r="B212" s="20"/>
      <c r="D212" s="29">
        <v>46310</v>
      </c>
      <c r="E212" s="57" t="str">
        <f t="shared" si="3"/>
        <v>木</v>
      </c>
      <c r="F212" s="58">
        <f>VLOOKUP(D212, 休日取得計画実績表!$B$15:$E$745,4, FALSE)</f>
        <v>0</v>
      </c>
    </row>
    <row r="213" spans="1:6">
      <c r="A213" s="3"/>
      <c r="B213" s="20"/>
      <c r="D213" s="29">
        <v>46311</v>
      </c>
      <c r="E213" s="57" t="str">
        <f t="shared" si="3"/>
        <v>金</v>
      </c>
      <c r="F213" s="58">
        <f>VLOOKUP(D213, 休日取得計画実績表!$B$15:$E$745,4, FALSE)</f>
        <v>0</v>
      </c>
    </row>
    <row r="214" spans="1:6">
      <c r="A214" s="3"/>
      <c r="B214" s="20"/>
      <c r="D214" s="29">
        <v>46312</v>
      </c>
      <c r="E214" s="57" t="str">
        <f t="shared" si="3"/>
        <v>土</v>
      </c>
      <c r="F214" s="58" t="str">
        <f>VLOOKUP(D214, 休日取得計画実績表!$B$15:$E$745,4, FALSE)</f>
        <v>現場閉所</v>
      </c>
    </row>
    <row r="215" spans="1:6">
      <c r="A215" s="3"/>
      <c r="B215" s="20"/>
      <c r="D215" s="29">
        <v>46313</v>
      </c>
      <c r="E215" s="57" t="str">
        <f t="shared" si="3"/>
        <v>日</v>
      </c>
      <c r="F215" s="58" t="str">
        <f>VLOOKUP(D215, 休日取得計画実績表!$B$15:$E$745,4, FALSE)</f>
        <v>現場閉所</v>
      </c>
    </row>
    <row r="216" spans="1:6">
      <c r="A216" s="3"/>
      <c r="B216" s="20"/>
      <c r="D216" s="29">
        <v>46314</v>
      </c>
      <c r="E216" s="57" t="str">
        <f t="shared" si="3"/>
        <v>月</v>
      </c>
      <c r="F216" s="58">
        <f>VLOOKUP(D216, 休日取得計画実績表!$B$15:$E$745,4, FALSE)</f>
        <v>0</v>
      </c>
    </row>
    <row r="217" spans="1:6">
      <c r="A217" s="3"/>
      <c r="B217" s="20"/>
      <c r="D217" s="29">
        <v>46315</v>
      </c>
      <c r="E217" s="57" t="str">
        <f t="shared" si="3"/>
        <v>火</v>
      </c>
      <c r="F217" s="58">
        <f>VLOOKUP(D217, 休日取得計画実績表!$B$15:$E$745,4, FALSE)</f>
        <v>0</v>
      </c>
    </row>
    <row r="218" spans="1:6">
      <c r="A218" s="3"/>
      <c r="B218" s="20"/>
      <c r="D218" s="29">
        <v>46316</v>
      </c>
      <c r="E218" s="57" t="str">
        <f t="shared" si="3"/>
        <v>水</v>
      </c>
      <c r="F218" s="58">
        <f>VLOOKUP(D218, 休日取得計画実績表!$B$15:$E$745,4, FALSE)</f>
        <v>0</v>
      </c>
    </row>
    <row r="219" spans="1:6">
      <c r="A219" s="3"/>
      <c r="B219" s="20"/>
      <c r="D219" s="29">
        <v>46317</v>
      </c>
      <c r="E219" s="57" t="str">
        <f t="shared" si="3"/>
        <v>木</v>
      </c>
      <c r="F219" s="58">
        <f>VLOOKUP(D219, 休日取得計画実績表!$B$15:$E$745,4, FALSE)</f>
        <v>0</v>
      </c>
    </row>
    <row r="220" spans="1:6">
      <c r="A220" s="3"/>
      <c r="B220" s="20"/>
      <c r="D220" s="29">
        <v>46318</v>
      </c>
      <c r="E220" s="57" t="str">
        <f t="shared" si="3"/>
        <v>金</v>
      </c>
      <c r="F220" s="58">
        <f>VLOOKUP(D220, 休日取得計画実績表!$B$15:$E$745,4, FALSE)</f>
        <v>0</v>
      </c>
    </row>
    <row r="221" spans="1:6">
      <c r="A221" s="3"/>
      <c r="B221" s="20"/>
      <c r="D221" s="29">
        <v>46319</v>
      </c>
      <c r="E221" s="57" t="str">
        <f t="shared" si="3"/>
        <v>土</v>
      </c>
      <c r="F221" s="58" t="str">
        <f>VLOOKUP(D221, 休日取得計画実績表!$B$15:$E$745,4, FALSE)</f>
        <v>現場閉所</v>
      </c>
    </row>
    <row r="222" spans="1:6">
      <c r="A222" s="3"/>
      <c r="B222" s="20"/>
      <c r="D222" s="29">
        <v>46320</v>
      </c>
      <c r="E222" s="57" t="str">
        <f t="shared" si="3"/>
        <v>日</v>
      </c>
      <c r="F222" s="58" t="str">
        <f>VLOOKUP(D222, 休日取得計画実績表!$B$15:$E$745,4, FALSE)</f>
        <v>現場閉所</v>
      </c>
    </row>
    <row r="223" spans="1:6">
      <c r="A223" s="3"/>
      <c r="B223" s="20"/>
      <c r="D223" s="29">
        <v>46321</v>
      </c>
      <c r="E223" s="57" t="str">
        <f t="shared" si="3"/>
        <v>月</v>
      </c>
      <c r="F223" s="58">
        <f>VLOOKUP(D223, 休日取得計画実績表!$B$15:$E$745,4, FALSE)</f>
        <v>0</v>
      </c>
    </row>
    <row r="224" spans="1:6">
      <c r="A224" s="3"/>
      <c r="B224" s="20"/>
      <c r="D224" s="29">
        <v>46322</v>
      </c>
      <c r="E224" s="57" t="str">
        <f t="shared" si="3"/>
        <v>火</v>
      </c>
      <c r="F224" s="58">
        <f>VLOOKUP(D224, 休日取得計画実績表!$B$15:$E$745,4, FALSE)</f>
        <v>0</v>
      </c>
    </row>
    <row r="225" spans="1:6">
      <c r="A225" s="3"/>
      <c r="B225" s="20"/>
      <c r="D225" s="29">
        <v>46323</v>
      </c>
      <c r="E225" s="57" t="str">
        <f t="shared" si="3"/>
        <v>水</v>
      </c>
      <c r="F225" s="58">
        <f>VLOOKUP(D225, 休日取得計画実績表!$B$15:$E$745,4, FALSE)</f>
        <v>0</v>
      </c>
    </row>
    <row r="226" spans="1:6">
      <c r="A226" s="3"/>
      <c r="B226" s="20"/>
      <c r="D226" s="29">
        <v>46324</v>
      </c>
      <c r="E226" s="57" t="str">
        <f t="shared" si="3"/>
        <v>木</v>
      </c>
      <c r="F226" s="58">
        <f>VLOOKUP(D226, 休日取得計画実績表!$B$15:$E$745,4, FALSE)</f>
        <v>0</v>
      </c>
    </row>
    <row r="227" spans="1:6">
      <c r="A227" s="3"/>
      <c r="B227" s="20"/>
      <c r="D227" s="29">
        <v>46325</v>
      </c>
      <c r="E227" s="57" t="str">
        <f t="shared" si="3"/>
        <v>金</v>
      </c>
      <c r="F227" s="58">
        <f>VLOOKUP(D227, 休日取得計画実績表!$B$15:$E$745,4, FALSE)</f>
        <v>0</v>
      </c>
    </row>
    <row r="228" spans="1:6">
      <c r="A228" s="3"/>
      <c r="B228" s="20"/>
      <c r="D228" s="29">
        <v>46326</v>
      </c>
      <c r="E228" s="57" t="str">
        <f t="shared" si="3"/>
        <v>土</v>
      </c>
      <c r="F228" s="58" t="str">
        <f>VLOOKUP(D228, 休日取得計画実績表!$B$15:$E$745,4, FALSE)</f>
        <v>現場閉所</v>
      </c>
    </row>
    <row r="229" spans="1:6">
      <c r="A229" s="3"/>
      <c r="B229" s="20"/>
      <c r="D229" s="29">
        <v>46327</v>
      </c>
      <c r="E229" s="57" t="str">
        <f t="shared" si="3"/>
        <v>日</v>
      </c>
      <c r="F229" s="58" t="str">
        <f>VLOOKUP(D229, 休日取得計画実績表!$B$15:$E$745,4, FALSE)</f>
        <v>現場閉所</v>
      </c>
    </row>
    <row r="230" spans="1:6">
      <c r="A230" s="3"/>
      <c r="B230" s="20"/>
      <c r="D230" s="29">
        <v>46328</v>
      </c>
      <c r="E230" s="57" t="str">
        <f t="shared" si="3"/>
        <v>月</v>
      </c>
      <c r="F230" s="58">
        <f>VLOOKUP(D230, 休日取得計画実績表!$B$15:$E$745,4, FALSE)</f>
        <v>0</v>
      </c>
    </row>
    <row r="231" spans="1:6">
      <c r="A231" s="3"/>
      <c r="B231" s="20"/>
      <c r="D231" s="29">
        <v>46329</v>
      </c>
      <c r="E231" s="57" t="str">
        <f t="shared" si="3"/>
        <v>火</v>
      </c>
      <c r="F231" s="58">
        <f>VLOOKUP(D231, 休日取得計画実績表!$B$15:$E$745,4, FALSE)</f>
        <v>0</v>
      </c>
    </row>
    <row r="232" spans="1:6">
      <c r="A232" s="3"/>
      <c r="B232" s="20"/>
      <c r="D232" s="29">
        <v>46330</v>
      </c>
      <c r="E232" s="57" t="str">
        <f t="shared" si="3"/>
        <v>水</v>
      </c>
      <c r="F232" s="58">
        <f>VLOOKUP(D232, 休日取得計画実績表!$B$15:$E$745,4, FALSE)</f>
        <v>0</v>
      </c>
    </row>
    <row r="233" spans="1:6">
      <c r="A233" s="3"/>
      <c r="B233" s="20"/>
      <c r="D233" s="29">
        <v>46331</v>
      </c>
      <c r="E233" s="57" t="str">
        <f t="shared" si="3"/>
        <v>木</v>
      </c>
      <c r="F233" s="58">
        <f>VLOOKUP(D233, 休日取得計画実績表!$B$15:$E$745,4, FALSE)</f>
        <v>0</v>
      </c>
    </row>
    <row r="234" spans="1:6">
      <c r="A234" s="3"/>
      <c r="B234" s="20"/>
      <c r="D234" s="29">
        <v>46332</v>
      </c>
      <c r="E234" s="57" t="str">
        <f t="shared" si="3"/>
        <v>金</v>
      </c>
      <c r="F234" s="58">
        <f>VLOOKUP(D234, 休日取得計画実績表!$B$15:$E$745,4, FALSE)</f>
        <v>0</v>
      </c>
    </row>
    <row r="235" spans="1:6">
      <c r="A235" s="3"/>
      <c r="B235" s="20"/>
      <c r="D235" s="29">
        <v>46333</v>
      </c>
      <c r="E235" s="57" t="str">
        <f t="shared" si="3"/>
        <v>土</v>
      </c>
      <c r="F235" s="58" t="str">
        <f>VLOOKUP(D235, 休日取得計画実績表!$B$15:$E$745,4, FALSE)</f>
        <v>現場閉所</v>
      </c>
    </row>
    <row r="236" spans="1:6">
      <c r="A236" s="3"/>
      <c r="B236" s="20"/>
      <c r="D236" s="29">
        <v>46334</v>
      </c>
      <c r="E236" s="57" t="str">
        <f t="shared" si="3"/>
        <v>日</v>
      </c>
      <c r="F236" s="58" t="str">
        <f>VLOOKUP(D236, 休日取得計画実績表!$B$15:$E$745,4, FALSE)</f>
        <v>現場閉所</v>
      </c>
    </row>
    <row r="237" spans="1:6">
      <c r="A237" s="3"/>
      <c r="B237" s="20"/>
      <c r="D237" s="29">
        <v>46335</v>
      </c>
      <c r="E237" s="57" t="str">
        <f t="shared" si="3"/>
        <v>月</v>
      </c>
      <c r="F237" s="58">
        <f>VLOOKUP(D237, 休日取得計画実績表!$B$15:$E$745,4, FALSE)</f>
        <v>0</v>
      </c>
    </row>
    <row r="238" spans="1:6">
      <c r="A238" s="3"/>
      <c r="B238" s="20"/>
      <c r="D238" s="29">
        <v>46336</v>
      </c>
      <c r="E238" s="57" t="str">
        <f t="shared" si="3"/>
        <v>火</v>
      </c>
      <c r="F238" s="58">
        <f>VLOOKUP(D238, 休日取得計画実績表!$B$15:$E$745,4, FALSE)</f>
        <v>0</v>
      </c>
    </row>
    <row r="239" spans="1:6">
      <c r="A239" s="3"/>
      <c r="B239" s="20"/>
      <c r="D239" s="29">
        <v>46337</v>
      </c>
      <c r="E239" s="57" t="str">
        <f t="shared" si="3"/>
        <v>水</v>
      </c>
      <c r="F239" s="58">
        <f>VLOOKUP(D239, 休日取得計画実績表!$B$15:$E$745,4, FALSE)</f>
        <v>0</v>
      </c>
    </row>
    <row r="240" spans="1:6">
      <c r="A240" s="3"/>
      <c r="B240" s="20"/>
      <c r="D240" s="29">
        <v>46338</v>
      </c>
      <c r="E240" s="57" t="str">
        <f t="shared" si="3"/>
        <v>木</v>
      </c>
      <c r="F240" s="58">
        <f>VLOOKUP(D240, 休日取得計画実績表!$B$15:$E$745,4, FALSE)</f>
        <v>0</v>
      </c>
    </row>
    <row r="241" spans="1:6">
      <c r="A241" s="3"/>
      <c r="B241" s="20"/>
      <c r="D241" s="29">
        <v>46339</v>
      </c>
      <c r="E241" s="57" t="str">
        <f t="shared" si="3"/>
        <v>金</v>
      </c>
      <c r="F241" s="58">
        <f>VLOOKUP(D241, 休日取得計画実績表!$B$15:$E$745,4, FALSE)</f>
        <v>0</v>
      </c>
    </row>
    <row r="242" spans="1:6">
      <c r="A242" s="3"/>
      <c r="B242" s="20"/>
      <c r="D242" s="29">
        <v>46340</v>
      </c>
      <c r="E242" s="57" t="str">
        <f t="shared" si="3"/>
        <v>土</v>
      </c>
      <c r="F242" s="58" t="str">
        <f>VLOOKUP(D242, 休日取得計画実績表!$B$15:$E$745,4, FALSE)</f>
        <v>現場閉所</v>
      </c>
    </row>
    <row r="243" spans="1:6">
      <c r="A243" s="3"/>
      <c r="B243" s="20"/>
      <c r="D243" s="29">
        <v>46341</v>
      </c>
      <c r="E243" s="57" t="str">
        <f t="shared" si="3"/>
        <v>日</v>
      </c>
      <c r="F243" s="58" t="str">
        <f>VLOOKUP(D243, 休日取得計画実績表!$B$15:$E$745,4, FALSE)</f>
        <v>現場閉所</v>
      </c>
    </row>
    <row r="244" spans="1:6">
      <c r="A244" s="3"/>
      <c r="B244" s="20"/>
      <c r="D244" s="29">
        <v>46342</v>
      </c>
      <c r="E244" s="57" t="str">
        <f t="shared" si="3"/>
        <v>月</v>
      </c>
      <c r="F244" s="58">
        <f>VLOOKUP(D244, 休日取得計画実績表!$B$15:$E$745,4, FALSE)</f>
        <v>0</v>
      </c>
    </row>
    <row r="245" spans="1:6">
      <c r="A245" s="3"/>
      <c r="B245" s="20"/>
      <c r="D245" s="29">
        <v>46343</v>
      </c>
      <c r="E245" s="57" t="str">
        <f t="shared" si="3"/>
        <v>火</v>
      </c>
      <c r="F245" s="58">
        <f>VLOOKUP(D245, 休日取得計画実績表!$B$15:$E$745,4, FALSE)</f>
        <v>0</v>
      </c>
    </row>
    <row r="246" spans="1:6">
      <c r="A246" s="3"/>
      <c r="B246" s="20"/>
      <c r="D246" s="29">
        <v>46344</v>
      </c>
      <c r="E246" s="57" t="str">
        <f t="shared" si="3"/>
        <v>水</v>
      </c>
      <c r="F246" s="58">
        <f>VLOOKUP(D246, 休日取得計画実績表!$B$15:$E$745,4, FALSE)</f>
        <v>0</v>
      </c>
    </row>
    <row r="247" spans="1:6">
      <c r="A247" s="3"/>
      <c r="B247" s="20"/>
      <c r="D247" s="29">
        <v>46345</v>
      </c>
      <c r="E247" s="57" t="str">
        <f t="shared" si="3"/>
        <v>木</v>
      </c>
      <c r="F247" s="58">
        <f>VLOOKUP(D247, 休日取得計画実績表!$B$15:$E$745,4, FALSE)</f>
        <v>0</v>
      </c>
    </row>
    <row r="248" spans="1:6">
      <c r="A248" s="3"/>
      <c r="B248" s="20"/>
      <c r="D248" s="29">
        <v>46346</v>
      </c>
      <c r="E248" s="57" t="str">
        <f t="shared" si="3"/>
        <v>金</v>
      </c>
      <c r="F248" s="58">
        <f>VLOOKUP(D248, 休日取得計画実績表!$B$15:$E$745,4, FALSE)</f>
        <v>0</v>
      </c>
    </row>
    <row r="249" spans="1:6">
      <c r="A249" s="3"/>
      <c r="B249" s="20"/>
      <c r="D249" s="29">
        <v>46347</v>
      </c>
      <c r="E249" s="57" t="str">
        <f t="shared" si="3"/>
        <v>土</v>
      </c>
      <c r="F249" s="58" t="str">
        <f>VLOOKUP(D249, 休日取得計画実績表!$B$15:$E$745,4, FALSE)</f>
        <v>現場閉所</v>
      </c>
    </row>
    <row r="250" spans="1:6">
      <c r="A250" s="3"/>
      <c r="B250" s="20"/>
      <c r="D250" s="29">
        <v>46348</v>
      </c>
      <c r="E250" s="57" t="str">
        <f t="shared" si="3"/>
        <v>日</v>
      </c>
      <c r="F250" s="58" t="str">
        <f>VLOOKUP(D250, 休日取得計画実績表!$B$15:$E$745,4, FALSE)</f>
        <v>現場閉所</v>
      </c>
    </row>
    <row r="251" spans="1:6">
      <c r="A251" s="3"/>
      <c r="B251" s="20"/>
      <c r="D251" s="29">
        <v>46349</v>
      </c>
      <c r="E251" s="57" t="str">
        <f t="shared" si="3"/>
        <v>月</v>
      </c>
      <c r="F251" s="58">
        <f>VLOOKUP(D251, 休日取得計画実績表!$B$15:$E$745,4, FALSE)</f>
        <v>0</v>
      </c>
    </row>
    <row r="252" spans="1:6">
      <c r="A252" s="3"/>
      <c r="B252" s="20"/>
      <c r="D252" s="29">
        <v>46350</v>
      </c>
      <c r="E252" s="57" t="str">
        <f t="shared" si="3"/>
        <v>火</v>
      </c>
      <c r="F252" s="58">
        <f>VLOOKUP(D252, 休日取得計画実績表!$B$15:$E$745,4, FALSE)</f>
        <v>0</v>
      </c>
    </row>
    <row r="253" spans="1:6">
      <c r="A253" s="3"/>
      <c r="B253" s="20"/>
      <c r="D253" s="29">
        <v>46351</v>
      </c>
      <c r="E253" s="57" t="str">
        <f t="shared" si="3"/>
        <v>水</v>
      </c>
      <c r="F253" s="58">
        <f>VLOOKUP(D253, 休日取得計画実績表!$B$15:$E$745,4, FALSE)</f>
        <v>0</v>
      </c>
    </row>
    <row r="254" spans="1:6">
      <c r="A254" s="3"/>
      <c r="B254" s="20"/>
      <c r="D254" s="29">
        <v>46352</v>
      </c>
      <c r="E254" s="57" t="str">
        <f t="shared" si="3"/>
        <v>木</v>
      </c>
      <c r="F254" s="58">
        <f>VLOOKUP(D254, 休日取得計画実績表!$B$15:$E$745,4, FALSE)</f>
        <v>0</v>
      </c>
    </row>
    <row r="255" spans="1:6">
      <c r="A255" s="3"/>
      <c r="B255" s="20"/>
      <c r="D255" s="29">
        <v>46353</v>
      </c>
      <c r="E255" s="57" t="str">
        <f t="shared" si="3"/>
        <v>金</v>
      </c>
      <c r="F255" s="58">
        <f>VLOOKUP(D255, 休日取得計画実績表!$B$15:$E$745,4, FALSE)</f>
        <v>0</v>
      </c>
    </row>
    <row r="256" spans="1:6">
      <c r="A256" s="3"/>
      <c r="B256" s="20"/>
      <c r="D256" s="29">
        <v>46354</v>
      </c>
      <c r="E256" s="57" t="str">
        <f t="shared" si="3"/>
        <v>土</v>
      </c>
      <c r="F256" s="58" t="str">
        <f>VLOOKUP(D256, 休日取得計画実績表!$B$15:$E$745,4, FALSE)</f>
        <v>現場閉所</v>
      </c>
    </row>
    <row r="257" spans="1:6">
      <c r="A257" s="3"/>
      <c r="B257" s="20"/>
      <c r="D257" s="29">
        <v>46355</v>
      </c>
      <c r="E257" s="57" t="str">
        <f t="shared" si="3"/>
        <v>日</v>
      </c>
      <c r="F257" s="58" t="str">
        <f>VLOOKUP(D257, 休日取得計画実績表!$B$15:$E$745,4, FALSE)</f>
        <v>現場閉所</v>
      </c>
    </row>
    <row r="258" spans="1:6">
      <c r="A258" s="3"/>
      <c r="B258" s="20"/>
      <c r="D258" s="29">
        <v>46356</v>
      </c>
      <c r="E258" s="57" t="str">
        <f t="shared" si="3"/>
        <v>月</v>
      </c>
      <c r="F258" s="58">
        <f>VLOOKUP(D258, 休日取得計画実績表!$B$15:$E$745,4, FALSE)</f>
        <v>0</v>
      </c>
    </row>
    <row r="259" spans="1:6">
      <c r="A259" s="3"/>
      <c r="B259" s="20"/>
      <c r="D259" s="29">
        <v>46357</v>
      </c>
      <c r="E259" s="57" t="str">
        <f t="shared" si="3"/>
        <v>火</v>
      </c>
      <c r="F259" s="58">
        <f>VLOOKUP(D259, 休日取得計画実績表!$B$15:$E$745,4, FALSE)</f>
        <v>0</v>
      </c>
    </row>
    <row r="260" spans="1:6">
      <c r="A260" s="3"/>
      <c r="B260" s="20"/>
      <c r="D260" s="29">
        <v>46358</v>
      </c>
      <c r="E260" s="57" t="str">
        <f t="shared" si="3"/>
        <v>水</v>
      </c>
      <c r="F260" s="58">
        <f>VLOOKUP(D260, 休日取得計画実績表!$B$15:$E$745,4, FALSE)</f>
        <v>0</v>
      </c>
    </row>
    <row r="261" spans="1:6">
      <c r="A261" s="3"/>
      <c r="B261" s="20"/>
      <c r="D261" s="29">
        <v>46359</v>
      </c>
      <c r="E261" s="57" t="str">
        <f t="shared" si="3"/>
        <v>木</v>
      </c>
      <c r="F261" s="58">
        <f>VLOOKUP(D261, 休日取得計画実績表!$B$15:$E$745,4, FALSE)</f>
        <v>0</v>
      </c>
    </row>
    <row r="262" spans="1:6">
      <c r="A262" s="3"/>
      <c r="B262" s="20"/>
      <c r="D262" s="29">
        <v>46360</v>
      </c>
      <c r="E262" s="57" t="str">
        <f t="shared" si="3"/>
        <v>金</v>
      </c>
      <c r="F262" s="58">
        <f>VLOOKUP(D262, 休日取得計画実績表!$B$15:$E$745,4, FALSE)</f>
        <v>0</v>
      </c>
    </row>
    <row r="263" spans="1:6">
      <c r="A263" s="3"/>
      <c r="B263" s="20"/>
      <c r="D263" s="29">
        <v>46361</v>
      </c>
      <c r="E263" s="57" t="str">
        <f t="shared" si="3"/>
        <v>土</v>
      </c>
      <c r="F263" s="58" t="str">
        <f>VLOOKUP(D263, 休日取得計画実績表!$B$15:$E$745,4, FALSE)</f>
        <v>現場閉所</v>
      </c>
    </row>
    <row r="264" spans="1:6">
      <c r="A264" s="3"/>
      <c r="B264" s="20"/>
      <c r="D264" s="29">
        <v>46362</v>
      </c>
      <c r="E264" s="57" t="str">
        <f t="shared" si="3"/>
        <v>日</v>
      </c>
      <c r="F264" s="58" t="str">
        <f>VLOOKUP(D264, 休日取得計画実績表!$B$15:$E$745,4, FALSE)</f>
        <v>現場閉所</v>
      </c>
    </row>
    <row r="265" spans="1:6">
      <c r="A265" s="3"/>
      <c r="B265" s="20"/>
      <c r="D265" s="29">
        <v>46363</v>
      </c>
      <c r="E265" s="57" t="str">
        <f t="shared" si="3"/>
        <v>月</v>
      </c>
      <c r="F265" s="58">
        <f>VLOOKUP(D265, 休日取得計画実績表!$B$15:$E$745,4, FALSE)</f>
        <v>0</v>
      </c>
    </row>
    <row r="266" spans="1:6">
      <c r="A266" s="3"/>
      <c r="B266" s="20"/>
      <c r="D266" s="29">
        <v>46364</v>
      </c>
      <c r="E266" s="57" t="str">
        <f t="shared" si="3"/>
        <v>火</v>
      </c>
      <c r="F266" s="58">
        <f>VLOOKUP(D266, 休日取得計画実績表!$B$15:$E$745,4, FALSE)</f>
        <v>0</v>
      </c>
    </row>
    <row r="267" spans="1:6">
      <c r="A267" s="3"/>
      <c r="B267" s="20"/>
      <c r="D267" s="29">
        <v>46365</v>
      </c>
      <c r="E267" s="57" t="str">
        <f t="shared" si="3"/>
        <v>水</v>
      </c>
      <c r="F267" s="58">
        <f>VLOOKUP(D267, 休日取得計画実績表!$B$15:$E$745,4, FALSE)</f>
        <v>0</v>
      </c>
    </row>
    <row r="268" spans="1:6">
      <c r="A268" s="3"/>
      <c r="B268" s="20"/>
      <c r="D268" s="29">
        <v>46366</v>
      </c>
      <c r="E268" s="57" t="str">
        <f t="shared" si="3"/>
        <v>木</v>
      </c>
      <c r="F268" s="58">
        <f>VLOOKUP(D268, 休日取得計画実績表!$B$15:$E$745,4, FALSE)</f>
        <v>0</v>
      </c>
    </row>
    <row r="269" spans="1:6">
      <c r="A269" s="3"/>
      <c r="B269" s="20"/>
      <c r="D269" s="29">
        <v>46367</v>
      </c>
      <c r="E269" s="57" t="str">
        <f t="shared" si="3"/>
        <v>金</v>
      </c>
      <c r="F269" s="58">
        <f>VLOOKUP(D269, 休日取得計画実績表!$B$15:$E$745,4, FALSE)</f>
        <v>0</v>
      </c>
    </row>
    <row r="270" spans="1:6">
      <c r="A270" s="3"/>
      <c r="B270" s="20"/>
      <c r="D270" s="29">
        <v>46368</v>
      </c>
      <c r="E270" s="57" t="str">
        <f t="shared" si="3"/>
        <v>土</v>
      </c>
      <c r="F270" s="58" t="str">
        <f>VLOOKUP(D270, 休日取得計画実績表!$B$15:$E$745,4, FALSE)</f>
        <v>現場閉所</v>
      </c>
    </row>
    <row r="271" spans="1:6">
      <c r="A271" s="3"/>
      <c r="B271" s="20"/>
      <c r="D271" s="29">
        <v>46369</v>
      </c>
      <c r="E271" s="57" t="str">
        <f t="shared" si="3"/>
        <v>日</v>
      </c>
      <c r="F271" s="58" t="str">
        <f>VLOOKUP(D271, 休日取得計画実績表!$B$15:$E$745,4, FALSE)</f>
        <v>現場閉所</v>
      </c>
    </row>
    <row r="272" spans="1:6">
      <c r="A272" s="3"/>
      <c r="B272" s="20"/>
      <c r="D272" s="29">
        <v>46370</v>
      </c>
      <c r="E272" s="57" t="str">
        <f t="shared" si="3"/>
        <v>月</v>
      </c>
      <c r="F272" s="58">
        <f>VLOOKUP(D272, 休日取得計画実績表!$B$15:$E$745,4, FALSE)</f>
        <v>0</v>
      </c>
    </row>
    <row r="273" spans="1:6">
      <c r="A273" s="3"/>
      <c r="B273" s="20"/>
      <c r="D273" s="29">
        <v>46371</v>
      </c>
      <c r="E273" s="57" t="str">
        <f t="shared" ref="E273:E336" si="4">IF(D273="","",TEXT(D273,"aaa"))</f>
        <v>火</v>
      </c>
      <c r="F273" s="58">
        <f>VLOOKUP(D273, 休日取得計画実績表!$B$15:$E$745,4, FALSE)</f>
        <v>0</v>
      </c>
    </row>
    <row r="274" spans="1:6">
      <c r="A274" s="3"/>
      <c r="B274" s="20"/>
      <c r="D274" s="29">
        <v>46372</v>
      </c>
      <c r="E274" s="57" t="str">
        <f t="shared" si="4"/>
        <v>水</v>
      </c>
      <c r="F274" s="58">
        <f>VLOOKUP(D274, 休日取得計画実績表!$B$15:$E$745,4, FALSE)</f>
        <v>0</v>
      </c>
    </row>
    <row r="275" spans="1:6">
      <c r="A275" s="3"/>
      <c r="B275" s="20"/>
      <c r="D275" s="29">
        <v>46373</v>
      </c>
      <c r="E275" s="57" t="str">
        <f t="shared" si="4"/>
        <v>木</v>
      </c>
      <c r="F275" s="58">
        <f>VLOOKUP(D275, 休日取得計画実績表!$B$15:$E$745,4, FALSE)</f>
        <v>0</v>
      </c>
    </row>
    <row r="276" spans="1:6">
      <c r="A276" s="3"/>
      <c r="B276" s="20"/>
      <c r="D276" s="29">
        <v>46374</v>
      </c>
      <c r="E276" s="57" t="str">
        <f t="shared" si="4"/>
        <v>金</v>
      </c>
      <c r="F276" s="58">
        <f>VLOOKUP(D276, 休日取得計画実績表!$B$15:$E$745,4, FALSE)</f>
        <v>0</v>
      </c>
    </row>
    <row r="277" spans="1:6">
      <c r="A277" s="3"/>
      <c r="B277" s="20"/>
      <c r="D277" s="29">
        <v>46375</v>
      </c>
      <c r="E277" s="57" t="str">
        <f t="shared" si="4"/>
        <v>土</v>
      </c>
      <c r="F277" s="58" t="str">
        <f>VLOOKUP(D277, 休日取得計画実績表!$B$15:$E$745,4, FALSE)</f>
        <v>現場閉所</v>
      </c>
    </row>
    <row r="278" spans="1:6">
      <c r="A278" s="3"/>
      <c r="B278" s="20"/>
      <c r="D278" s="29">
        <v>46376</v>
      </c>
      <c r="E278" s="57" t="str">
        <f t="shared" si="4"/>
        <v>日</v>
      </c>
      <c r="F278" s="58" t="str">
        <f>VLOOKUP(D278, 休日取得計画実績表!$B$15:$E$745,4, FALSE)</f>
        <v>現場閉所</v>
      </c>
    </row>
    <row r="279" spans="1:6">
      <c r="A279" s="3"/>
      <c r="B279" s="20"/>
      <c r="D279" s="29">
        <v>46377</v>
      </c>
      <c r="E279" s="57" t="str">
        <f t="shared" si="4"/>
        <v>月</v>
      </c>
      <c r="F279" s="58">
        <f>VLOOKUP(D279, 休日取得計画実績表!$B$15:$E$745,4, FALSE)</f>
        <v>0</v>
      </c>
    </row>
    <row r="280" spans="1:6">
      <c r="A280" s="3"/>
      <c r="B280" s="20"/>
      <c r="D280" s="29">
        <v>46378</v>
      </c>
      <c r="E280" s="57" t="str">
        <f t="shared" si="4"/>
        <v>火</v>
      </c>
      <c r="F280" s="58">
        <f>VLOOKUP(D280, 休日取得計画実績表!$B$15:$E$745,4, FALSE)</f>
        <v>0</v>
      </c>
    </row>
    <row r="281" spans="1:6">
      <c r="A281" s="3"/>
      <c r="B281" s="20"/>
      <c r="D281" s="29">
        <v>46379</v>
      </c>
      <c r="E281" s="57" t="str">
        <f t="shared" si="4"/>
        <v>水</v>
      </c>
      <c r="F281" s="58">
        <f>VLOOKUP(D281, 休日取得計画実績表!$B$15:$E$745,4, FALSE)</f>
        <v>0</v>
      </c>
    </row>
    <row r="282" spans="1:6">
      <c r="A282" s="3"/>
      <c r="B282" s="20"/>
      <c r="D282" s="29">
        <v>46380</v>
      </c>
      <c r="E282" s="57" t="str">
        <f t="shared" si="4"/>
        <v>木</v>
      </c>
      <c r="F282" s="58">
        <f>VLOOKUP(D282, 休日取得計画実績表!$B$15:$E$745,4, FALSE)</f>
        <v>0</v>
      </c>
    </row>
    <row r="283" spans="1:6">
      <c r="A283" s="3"/>
      <c r="B283" s="20"/>
      <c r="D283" s="29">
        <v>46381</v>
      </c>
      <c r="E283" s="57" t="str">
        <f t="shared" si="4"/>
        <v>金</v>
      </c>
      <c r="F283" s="58">
        <f>VLOOKUP(D283, 休日取得計画実績表!$B$15:$E$745,4, FALSE)</f>
        <v>0</v>
      </c>
    </row>
    <row r="284" spans="1:6">
      <c r="A284" s="3"/>
      <c r="B284" s="20"/>
      <c r="D284" s="29">
        <v>46382</v>
      </c>
      <c r="E284" s="57" t="str">
        <f t="shared" si="4"/>
        <v>土</v>
      </c>
      <c r="F284" s="58" t="str">
        <f>VLOOKUP(D284, 休日取得計画実績表!$B$15:$E$745,4, FALSE)</f>
        <v>現場閉所</v>
      </c>
    </row>
    <row r="285" spans="1:6">
      <c r="A285" s="3"/>
      <c r="B285" s="20"/>
      <c r="D285" s="29">
        <v>46383</v>
      </c>
      <c r="E285" s="57" t="str">
        <f t="shared" si="4"/>
        <v>日</v>
      </c>
      <c r="F285" s="58" t="str">
        <f>VLOOKUP(D285, 休日取得計画実績表!$B$15:$E$745,4, FALSE)</f>
        <v>現場閉所</v>
      </c>
    </row>
    <row r="286" spans="1:6">
      <c r="A286" s="3"/>
      <c r="B286" s="20"/>
      <c r="D286" s="29">
        <v>46384</v>
      </c>
      <c r="E286" s="57" t="str">
        <f t="shared" si="4"/>
        <v>月</v>
      </c>
      <c r="F286" s="58">
        <f>VLOOKUP(D286, 休日取得計画実績表!$B$15:$E$745,4, FALSE)</f>
        <v>0</v>
      </c>
    </row>
    <row r="287" spans="1:6">
      <c r="A287" s="3"/>
      <c r="B287" s="20"/>
      <c r="D287" s="29">
        <v>46385</v>
      </c>
      <c r="E287" s="57" t="str">
        <f t="shared" si="4"/>
        <v>火</v>
      </c>
      <c r="F287" s="58" t="str">
        <f>VLOOKUP(D287, 休日取得計画実績表!$B$15:$E$745,4, FALSE)</f>
        <v>年末年始</v>
      </c>
    </row>
    <row r="288" spans="1:6">
      <c r="A288" s="3"/>
      <c r="B288" s="20"/>
      <c r="D288" s="29">
        <v>46386</v>
      </c>
      <c r="E288" s="57" t="str">
        <f t="shared" si="4"/>
        <v>水</v>
      </c>
      <c r="F288" s="58" t="str">
        <f>VLOOKUP(D288, 休日取得計画実績表!$B$15:$E$745,4, FALSE)</f>
        <v>年末年始</v>
      </c>
    </row>
    <row r="289" spans="1:6">
      <c r="A289" s="3"/>
      <c r="B289" s="20"/>
      <c r="D289" s="29">
        <v>46387</v>
      </c>
      <c r="E289" s="57" t="str">
        <f t="shared" si="4"/>
        <v>木</v>
      </c>
      <c r="F289" s="58" t="str">
        <f>VLOOKUP(D289, 休日取得計画実績表!$B$15:$E$745,4, FALSE)</f>
        <v>年末年始</v>
      </c>
    </row>
    <row r="290" spans="1:6">
      <c r="A290" s="3"/>
      <c r="B290" s="20"/>
      <c r="D290" s="29">
        <v>46388</v>
      </c>
      <c r="E290" s="57" t="str">
        <f t="shared" si="4"/>
        <v>金</v>
      </c>
      <c r="F290" s="58" t="str">
        <f>VLOOKUP(D290, 休日取得計画実績表!$B$15:$E$745,4, FALSE)</f>
        <v>年末年始</v>
      </c>
    </row>
    <row r="291" spans="1:6">
      <c r="A291" s="3"/>
      <c r="B291" s="20"/>
      <c r="D291" s="29">
        <v>46389</v>
      </c>
      <c r="E291" s="57" t="str">
        <f t="shared" si="4"/>
        <v>土</v>
      </c>
      <c r="F291" s="58" t="str">
        <f>VLOOKUP(D291, 休日取得計画実績表!$B$15:$E$745,4, FALSE)</f>
        <v>年末年始</v>
      </c>
    </row>
    <row r="292" spans="1:6">
      <c r="A292" s="3"/>
      <c r="B292" s="20"/>
      <c r="D292" s="29">
        <v>46390</v>
      </c>
      <c r="E292" s="57" t="str">
        <f t="shared" si="4"/>
        <v>日</v>
      </c>
      <c r="F292" s="58" t="str">
        <f>VLOOKUP(D292, 休日取得計画実績表!$B$15:$E$745,4, FALSE)</f>
        <v>年末年始</v>
      </c>
    </row>
    <row r="293" spans="1:6">
      <c r="A293" s="3"/>
      <c r="B293" s="20"/>
      <c r="D293" s="29">
        <v>46391</v>
      </c>
      <c r="E293" s="57" t="str">
        <f t="shared" si="4"/>
        <v>月</v>
      </c>
      <c r="F293" s="58">
        <f>VLOOKUP(D293, 休日取得計画実績表!$B$15:$E$745,4, FALSE)</f>
        <v>0</v>
      </c>
    </row>
    <row r="294" spans="1:6">
      <c r="A294" s="3"/>
      <c r="B294" s="20"/>
      <c r="D294" s="29">
        <v>46392</v>
      </c>
      <c r="E294" s="57" t="str">
        <f t="shared" si="4"/>
        <v>火</v>
      </c>
      <c r="F294" s="58">
        <f>VLOOKUP(D294, 休日取得計画実績表!$B$15:$E$745,4, FALSE)</f>
        <v>0</v>
      </c>
    </row>
    <row r="295" spans="1:6">
      <c r="A295" s="3"/>
      <c r="B295" s="20"/>
      <c r="D295" s="29">
        <v>46393</v>
      </c>
      <c r="E295" s="57" t="str">
        <f t="shared" si="4"/>
        <v>水</v>
      </c>
      <c r="F295" s="58">
        <f>VLOOKUP(D295, 休日取得計画実績表!$B$15:$E$745,4, FALSE)</f>
        <v>0</v>
      </c>
    </row>
    <row r="296" spans="1:6">
      <c r="A296" s="3"/>
      <c r="B296" s="20"/>
      <c r="D296" s="29">
        <v>46394</v>
      </c>
      <c r="E296" s="57" t="str">
        <f t="shared" si="4"/>
        <v>木</v>
      </c>
      <c r="F296" s="58">
        <f>VLOOKUP(D296, 休日取得計画実績表!$B$15:$E$745,4, FALSE)</f>
        <v>0</v>
      </c>
    </row>
    <row r="297" spans="1:6">
      <c r="A297" s="3"/>
      <c r="B297" s="20"/>
      <c r="D297" s="29">
        <v>46395</v>
      </c>
      <c r="E297" s="57" t="str">
        <f t="shared" si="4"/>
        <v>金</v>
      </c>
      <c r="F297" s="58">
        <f>VLOOKUP(D297, 休日取得計画実績表!$B$15:$E$745,4, FALSE)</f>
        <v>0</v>
      </c>
    </row>
    <row r="298" spans="1:6">
      <c r="A298" s="3"/>
      <c r="B298" s="20"/>
      <c r="D298" s="29">
        <v>46396</v>
      </c>
      <c r="E298" s="57" t="str">
        <f t="shared" si="4"/>
        <v>土</v>
      </c>
      <c r="F298" s="58" t="str">
        <f>VLOOKUP(D298, 休日取得計画実績表!$B$15:$E$745,4, FALSE)</f>
        <v>現場閉所</v>
      </c>
    </row>
    <row r="299" spans="1:6">
      <c r="A299" s="3"/>
      <c r="B299" s="20"/>
      <c r="D299" s="29">
        <v>46397</v>
      </c>
      <c r="E299" s="57" t="str">
        <f t="shared" si="4"/>
        <v>日</v>
      </c>
      <c r="F299" s="58" t="str">
        <f>VLOOKUP(D299, 休日取得計画実績表!$B$15:$E$745,4, FALSE)</f>
        <v>現場閉所</v>
      </c>
    </row>
    <row r="300" spans="1:6">
      <c r="A300" s="3"/>
      <c r="B300" s="20"/>
      <c r="D300" s="29">
        <v>46398</v>
      </c>
      <c r="E300" s="57" t="str">
        <f t="shared" si="4"/>
        <v>月</v>
      </c>
      <c r="F300" s="58">
        <f>VLOOKUP(D300, 休日取得計画実績表!$B$15:$E$745,4, FALSE)</f>
        <v>0</v>
      </c>
    </row>
    <row r="301" spans="1:6">
      <c r="A301" s="3"/>
      <c r="B301" s="20"/>
      <c r="D301" s="29">
        <v>46399</v>
      </c>
      <c r="E301" s="57" t="str">
        <f t="shared" si="4"/>
        <v>火</v>
      </c>
      <c r="F301" s="58">
        <f>VLOOKUP(D301, 休日取得計画実績表!$B$15:$E$745,4, FALSE)</f>
        <v>0</v>
      </c>
    </row>
    <row r="302" spans="1:6">
      <c r="A302" s="3"/>
      <c r="B302" s="20"/>
      <c r="D302" s="29">
        <v>46400</v>
      </c>
      <c r="E302" s="57" t="str">
        <f t="shared" si="4"/>
        <v>水</v>
      </c>
      <c r="F302" s="58">
        <f>VLOOKUP(D302, 休日取得計画実績表!$B$15:$E$745,4, FALSE)</f>
        <v>0</v>
      </c>
    </row>
    <row r="303" spans="1:6">
      <c r="A303" s="3"/>
      <c r="B303" s="20"/>
      <c r="D303" s="29">
        <v>46401</v>
      </c>
      <c r="E303" s="57" t="str">
        <f t="shared" si="4"/>
        <v>木</v>
      </c>
      <c r="F303" s="58">
        <f>VLOOKUP(D303, 休日取得計画実績表!$B$15:$E$745,4, FALSE)</f>
        <v>0</v>
      </c>
    </row>
    <row r="304" spans="1:6">
      <c r="A304" s="3"/>
      <c r="B304" s="20"/>
      <c r="D304" s="29">
        <v>46402</v>
      </c>
      <c r="E304" s="57" t="str">
        <f t="shared" si="4"/>
        <v>金</v>
      </c>
      <c r="F304" s="58">
        <f>VLOOKUP(D304, 休日取得計画実績表!$B$15:$E$745,4, FALSE)</f>
        <v>0</v>
      </c>
    </row>
    <row r="305" spans="1:6">
      <c r="A305" s="3"/>
      <c r="B305" s="20"/>
      <c r="D305" s="29">
        <v>46403</v>
      </c>
      <c r="E305" s="57" t="str">
        <f t="shared" si="4"/>
        <v>土</v>
      </c>
      <c r="F305" s="58" t="str">
        <f>VLOOKUP(D305, 休日取得計画実績表!$B$15:$E$745,4, FALSE)</f>
        <v>現場閉所</v>
      </c>
    </row>
    <row r="306" spans="1:6">
      <c r="A306" s="3"/>
      <c r="B306" s="20"/>
      <c r="D306" s="29">
        <v>46404</v>
      </c>
      <c r="E306" s="57" t="str">
        <f t="shared" si="4"/>
        <v>日</v>
      </c>
      <c r="F306" s="58" t="str">
        <f>VLOOKUP(D306, 休日取得計画実績表!$B$15:$E$745,4, FALSE)</f>
        <v>現場閉所</v>
      </c>
    </row>
    <row r="307" spans="1:6">
      <c r="A307" s="3"/>
      <c r="B307" s="20"/>
      <c r="D307" s="29">
        <v>46405</v>
      </c>
      <c r="E307" s="57" t="str">
        <f t="shared" si="4"/>
        <v>月</v>
      </c>
      <c r="F307" s="58">
        <f>VLOOKUP(D307, 休日取得計画実績表!$B$15:$E$745,4, FALSE)</f>
        <v>0</v>
      </c>
    </row>
    <row r="308" spans="1:6">
      <c r="A308" s="3"/>
      <c r="B308" s="20"/>
      <c r="D308" s="29">
        <v>46406</v>
      </c>
      <c r="E308" s="57" t="str">
        <f t="shared" si="4"/>
        <v>火</v>
      </c>
      <c r="F308" s="58">
        <f>VLOOKUP(D308, 休日取得計画実績表!$B$15:$E$745,4, FALSE)</f>
        <v>0</v>
      </c>
    </row>
    <row r="309" spans="1:6">
      <c r="A309" s="3"/>
      <c r="B309" s="20"/>
      <c r="D309" s="29">
        <v>46407</v>
      </c>
      <c r="E309" s="57" t="str">
        <f t="shared" si="4"/>
        <v>水</v>
      </c>
      <c r="F309" s="58">
        <f>VLOOKUP(D309, 休日取得計画実績表!$B$15:$E$745,4, FALSE)</f>
        <v>0</v>
      </c>
    </row>
    <row r="310" spans="1:6">
      <c r="A310" s="3"/>
      <c r="B310" s="20"/>
      <c r="D310" s="29">
        <v>46408</v>
      </c>
      <c r="E310" s="57" t="str">
        <f t="shared" si="4"/>
        <v>木</v>
      </c>
      <c r="F310" s="58">
        <f>VLOOKUP(D310, 休日取得計画実績表!$B$15:$E$745,4, FALSE)</f>
        <v>0</v>
      </c>
    </row>
    <row r="311" spans="1:6">
      <c r="A311" s="3"/>
      <c r="B311" s="20"/>
      <c r="D311" s="29">
        <v>46409</v>
      </c>
      <c r="E311" s="57" t="str">
        <f t="shared" si="4"/>
        <v>金</v>
      </c>
      <c r="F311" s="58">
        <f>VLOOKUP(D311, 休日取得計画実績表!$B$15:$E$745,4, FALSE)</f>
        <v>0</v>
      </c>
    </row>
    <row r="312" spans="1:6">
      <c r="A312" s="3"/>
      <c r="B312" s="20"/>
      <c r="D312" s="29">
        <v>46410</v>
      </c>
      <c r="E312" s="57" t="str">
        <f t="shared" si="4"/>
        <v>土</v>
      </c>
      <c r="F312" s="58" t="str">
        <f>VLOOKUP(D312, 休日取得計画実績表!$B$15:$E$745,4, FALSE)</f>
        <v>現場閉所</v>
      </c>
    </row>
    <row r="313" spans="1:6">
      <c r="A313" s="3"/>
      <c r="B313" s="20"/>
      <c r="D313" s="29">
        <v>46411</v>
      </c>
      <c r="E313" s="57" t="str">
        <f t="shared" si="4"/>
        <v>日</v>
      </c>
      <c r="F313" s="58" t="str">
        <f>VLOOKUP(D313, 休日取得計画実績表!$B$15:$E$745,4, FALSE)</f>
        <v>現場閉所</v>
      </c>
    </row>
    <row r="314" spans="1:6">
      <c r="A314" s="3"/>
      <c r="B314" s="20"/>
      <c r="D314" s="29">
        <v>46412</v>
      </c>
      <c r="E314" s="57" t="str">
        <f t="shared" si="4"/>
        <v>月</v>
      </c>
      <c r="F314" s="58">
        <f>VLOOKUP(D314, 休日取得計画実績表!$B$15:$E$745,4, FALSE)</f>
        <v>0</v>
      </c>
    </row>
    <row r="315" spans="1:6">
      <c r="A315" s="3"/>
      <c r="B315" s="20"/>
      <c r="D315" s="29">
        <v>46413</v>
      </c>
      <c r="E315" s="57" t="str">
        <f t="shared" si="4"/>
        <v>火</v>
      </c>
      <c r="F315" s="58">
        <f>VLOOKUP(D315, 休日取得計画実績表!$B$15:$E$745,4, FALSE)</f>
        <v>0</v>
      </c>
    </row>
    <row r="316" spans="1:6">
      <c r="A316" s="3"/>
      <c r="B316" s="20"/>
      <c r="D316" s="29">
        <v>46414</v>
      </c>
      <c r="E316" s="57" t="str">
        <f t="shared" si="4"/>
        <v>水</v>
      </c>
      <c r="F316" s="58">
        <f>VLOOKUP(D316, 休日取得計画実績表!$B$15:$E$745,4, FALSE)</f>
        <v>0</v>
      </c>
    </row>
    <row r="317" spans="1:6">
      <c r="A317" s="3"/>
      <c r="B317" s="20"/>
      <c r="D317" s="29">
        <v>46415</v>
      </c>
      <c r="E317" s="57" t="str">
        <f t="shared" si="4"/>
        <v>木</v>
      </c>
      <c r="F317" s="58">
        <f>VLOOKUP(D317, 休日取得計画実績表!$B$15:$E$745,4, FALSE)</f>
        <v>0</v>
      </c>
    </row>
    <row r="318" spans="1:6">
      <c r="A318" s="3"/>
      <c r="B318" s="20"/>
      <c r="D318" s="29">
        <v>46416</v>
      </c>
      <c r="E318" s="57" t="str">
        <f t="shared" si="4"/>
        <v>金</v>
      </c>
      <c r="F318" s="58">
        <f>VLOOKUP(D318, 休日取得計画実績表!$B$15:$E$745,4, FALSE)</f>
        <v>0</v>
      </c>
    </row>
    <row r="319" spans="1:6">
      <c r="A319" s="3"/>
      <c r="B319" s="20"/>
      <c r="D319" s="29">
        <v>46417</v>
      </c>
      <c r="E319" s="57" t="str">
        <f t="shared" si="4"/>
        <v>土</v>
      </c>
      <c r="F319" s="58" t="str">
        <f>VLOOKUP(D319, 休日取得計画実績表!$B$15:$E$745,4, FALSE)</f>
        <v>現場閉所</v>
      </c>
    </row>
    <row r="320" spans="1:6">
      <c r="A320" s="3"/>
      <c r="B320" s="20"/>
      <c r="D320" s="29">
        <v>46418</v>
      </c>
      <c r="E320" s="57" t="str">
        <f t="shared" si="4"/>
        <v>日</v>
      </c>
      <c r="F320" s="58" t="str">
        <f>VLOOKUP(D320, 休日取得計画実績表!$B$15:$E$745,4, FALSE)</f>
        <v>現場閉所</v>
      </c>
    </row>
    <row r="321" spans="1:6">
      <c r="A321" s="3"/>
      <c r="B321" s="20"/>
      <c r="D321" s="29">
        <v>46419</v>
      </c>
      <c r="E321" s="57" t="str">
        <f t="shared" si="4"/>
        <v>月</v>
      </c>
      <c r="F321" s="58">
        <f>VLOOKUP(D321, 休日取得計画実績表!$B$15:$E$745,4, FALSE)</f>
        <v>0</v>
      </c>
    </row>
    <row r="322" spans="1:6">
      <c r="A322" s="3"/>
      <c r="B322" s="20"/>
      <c r="D322" s="29">
        <v>46420</v>
      </c>
      <c r="E322" s="57" t="str">
        <f t="shared" si="4"/>
        <v>火</v>
      </c>
      <c r="F322" s="58">
        <f>VLOOKUP(D322, 休日取得計画実績表!$B$15:$E$745,4, FALSE)</f>
        <v>0</v>
      </c>
    </row>
    <row r="323" spans="1:6">
      <c r="A323" s="3"/>
      <c r="B323" s="20"/>
      <c r="D323" s="29">
        <v>46421</v>
      </c>
      <c r="E323" s="57" t="str">
        <f t="shared" si="4"/>
        <v>水</v>
      </c>
      <c r="F323" s="58">
        <f>VLOOKUP(D323, 休日取得計画実績表!$B$15:$E$745,4, FALSE)</f>
        <v>0</v>
      </c>
    </row>
    <row r="324" spans="1:6">
      <c r="A324" s="3"/>
      <c r="B324" s="20"/>
      <c r="D324" s="29">
        <v>46422</v>
      </c>
      <c r="E324" s="57" t="str">
        <f t="shared" si="4"/>
        <v>木</v>
      </c>
      <c r="F324" s="58">
        <f>VLOOKUP(D324, 休日取得計画実績表!$B$15:$E$745,4, FALSE)</f>
        <v>0</v>
      </c>
    </row>
    <row r="325" spans="1:6">
      <c r="A325" s="3"/>
      <c r="B325" s="20"/>
      <c r="D325" s="29">
        <v>46423</v>
      </c>
      <c r="E325" s="57" t="str">
        <f t="shared" si="4"/>
        <v>金</v>
      </c>
      <c r="F325" s="58">
        <f>VLOOKUP(D325, 休日取得計画実績表!$B$15:$E$745,4, FALSE)</f>
        <v>0</v>
      </c>
    </row>
    <row r="326" spans="1:6">
      <c r="A326" s="3"/>
      <c r="B326" s="20"/>
      <c r="D326" s="29">
        <v>46424</v>
      </c>
      <c r="E326" s="57" t="str">
        <f t="shared" si="4"/>
        <v>土</v>
      </c>
      <c r="F326" s="58" t="str">
        <f>VLOOKUP(D326, 休日取得計画実績表!$B$15:$E$745,4, FALSE)</f>
        <v>現場閉所</v>
      </c>
    </row>
    <row r="327" spans="1:6">
      <c r="A327" s="3"/>
      <c r="B327" s="20"/>
      <c r="D327" s="29">
        <v>46425</v>
      </c>
      <c r="E327" s="57" t="str">
        <f t="shared" si="4"/>
        <v>日</v>
      </c>
      <c r="F327" s="58" t="str">
        <f>VLOOKUP(D327, 休日取得計画実績表!$B$15:$E$745,4, FALSE)</f>
        <v>現場閉所</v>
      </c>
    </row>
    <row r="328" spans="1:6">
      <c r="A328" s="3"/>
      <c r="B328" s="20"/>
      <c r="D328" s="29">
        <v>46426</v>
      </c>
      <c r="E328" s="57" t="str">
        <f t="shared" si="4"/>
        <v>月</v>
      </c>
      <c r="F328" s="58">
        <f>VLOOKUP(D328, 休日取得計画実績表!$B$15:$E$745,4, FALSE)</f>
        <v>0</v>
      </c>
    </row>
    <row r="329" spans="1:6">
      <c r="A329" s="3"/>
      <c r="B329" s="20"/>
      <c r="D329" s="29">
        <v>46427</v>
      </c>
      <c r="E329" s="57" t="str">
        <f t="shared" si="4"/>
        <v>火</v>
      </c>
      <c r="F329" s="58">
        <f>VLOOKUP(D329, 休日取得計画実績表!$B$15:$E$745,4, FALSE)</f>
        <v>0</v>
      </c>
    </row>
    <row r="330" spans="1:6">
      <c r="A330" s="3"/>
      <c r="B330" s="20"/>
      <c r="D330" s="29">
        <v>46428</v>
      </c>
      <c r="E330" s="57" t="str">
        <f t="shared" si="4"/>
        <v>水</v>
      </c>
      <c r="F330" s="58">
        <f>VLOOKUP(D330, 休日取得計画実績表!$B$15:$E$745,4, FALSE)</f>
        <v>0</v>
      </c>
    </row>
    <row r="331" spans="1:6">
      <c r="A331" s="3"/>
      <c r="B331" s="20"/>
      <c r="D331" s="29">
        <v>46429</v>
      </c>
      <c r="E331" s="57" t="str">
        <f t="shared" si="4"/>
        <v>木</v>
      </c>
      <c r="F331" s="58">
        <f>VLOOKUP(D331, 休日取得計画実績表!$B$15:$E$745,4, FALSE)</f>
        <v>0</v>
      </c>
    </row>
    <row r="332" spans="1:6">
      <c r="A332" s="3"/>
      <c r="B332" s="20"/>
      <c r="D332" s="29">
        <v>46430</v>
      </c>
      <c r="E332" s="57" t="str">
        <f t="shared" si="4"/>
        <v>金</v>
      </c>
      <c r="F332" s="58">
        <f>VLOOKUP(D332, 休日取得計画実績表!$B$15:$E$745,4, FALSE)</f>
        <v>0</v>
      </c>
    </row>
    <row r="333" spans="1:6">
      <c r="A333" s="3"/>
      <c r="B333" s="20"/>
      <c r="D333" s="29">
        <v>46431</v>
      </c>
      <c r="E333" s="57" t="str">
        <f t="shared" si="4"/>
        <v>土</v>
      </c>
      <c r="F333" s="58" t="str">
        <f>VLOOKUP(D333, 休日取得計画実績表!$B$15:$E$745,4, FALSE)</f>
        <v>現場閉所</v>
      </c>
    </row>
    <row r="334" spans="1:6">
      <c r="A334" s="3"/>
      <c r="B334" s="20"/>
      <c r="D334" s="29">
        <v>46432</v>
      </c>
      <c r="E334" s="57" t="str">
        <f t="shared" si="4"/>
        <v>日</v>
      </c>
      <c r="F334" s="58" t="str">
        <f>VLOOKUP(D334, 休日取得計画実績表!$B$15:$E$745,4, FALSE)</f>
        <v>現場閉所</v>
      </c>
    </row>
    <row r="335" spans="1:6">
      <c r="A335" s="3"/>
      <c r="B335" s="20"/>
      <c r="D335" s="29">
        <v>46433</v>
      </c>
      <c r="E335" s="57" t="str">
        <f t="shared" si="4"/>
        <v>月</v>
      </c>
      <c r="F335" s="58">
        <f>VLOOKUP(D335, 休日取得計画実績表!$B$15:$E$745,4, FALSE)</f>
        <v>0</v>
      </c>
    </row>
    <row r="336" spans="1:6">
      <c r="A336" s="3"/>
      <c r="B336" s="20"/>
      <c r="D336" s="29">
        <v>46434</v>
      </c>
      <c r="E336" s="57" t="str">
        <f t="shared" si="4"/>
        <v>火</v>
      </c>
      <c r="F336" s="58">
        <f>VLOOKUP(D336, 休日取得計画実績表!$B$15:$E$745,4, FALSE)</f>
        <v>0</v>
      </c>
    </row>
    <row r="337" spans="1:6">
      <c r="A337" s="3"/>
      <c r="B337" s="20"/>
      <c r="D337" s="29">
        <v>46435</v>
      </c>
      <c r="E337" s="57" t="str">
        <f t="shared" ref="E337:E400" si="5">IF(D337="","",TEXT(D337,"aaa"))</f>
        <v>水</v>
      </c>
      <c r="F337" s="58">
        <f>VLOOKUP(D337, 休日取得計画実績表!$B$15:$E$745,4, FALSE)</f>
        <v>0</v>
      </c>
    </row>
    <row r="338" spans="1:6">
      <c r="A338" s="3"/>
      <c r="B338" s="20"/>
      <c r="D338" s="29">
        <v>46436</v>
      </c>
      <c r="E338" s="57" t="str">
        <f t="shared" si="5"/>
        <v>木</v>
      </c>
      <c r="F338" s="58">
        <f>VLOOKUP(D338, 休日取得計画実績表!$B$15:$E$745,4, FALSE)</f>
        <v>0</v>
      </c>
    </row>
    <row r="339" spans="1:6">
      <c r="A339" s="3"/>
      <c r="B339" s="20"/>
      <c r="D339" s="29">
        <v>46437</v>
      </c>
      <c r="E339" s="57" t="str">
        <f t="shared" si="5"/>
        <v>金</v>
      </c>
      <c r="F339" s="58">
        <f>VLOOKUP(D339, 休日取得計画実績表!$B$15:$E$745,4, FALSE)</f>
        <v>0</v>
      </c>
    </row>
    <row r="340" spans="1:6">
      <c r="A340" s="3"/>
      <c r="B340" s="20"/>
      <c r="D340" s="29">
        <v>46438</v>
      </c>
      <c r="E340" s="57" t="str">
        <f t="shared" si="5"/>
        <v>土</v>
      </c>
      <c r="F340" s="58" t="str">
        <f>VLOOKUP(D340, 休日取得計画実績表!$B$15:$E$745,4, FALSE)</f>
        <v>現場閉所</v>
      </c>
    </row>
    <row r="341" spans="1:6">
      <c r="A341" s="3"/>
      <c r="B341" s="20"/>
      <c r="D341" s="29">
        <v>46439</v>
      </c>
      <c r="E341" s="57" t="str">
        <f t="shared" si="5"/>
        <v>日</v>
      </c>
      <c r="F341" s="58" t="str">
        <f>VLOOKUP(D341, 休日取得計画実績表!$B$15:$E$745,4, FALSE)</f>
        <v>現場閉所</v>
      </c>
    </row>
    <row r="342" spans="1:6">
      <c r="A342" s="3"/>
      <c r="B342" s="20"/>
      <c r="D342" s="29">
        <v>46440</v>
      </c>
      <c r="E342" s="57" t="str">
        <f t="shared" si="5"/>
        <v>月</v>
      </c>
      <c r="F342" s="58">
        <f>VLOOKUP(D342, 休日取得計画実績表!$B$15:$E$745,4, FALSE)</f>
        <v>0</v>
      </c>
    </row>
    <row r="343" spans="1:6">
      <c r="A343" s="3"/>
      <c r="B343" s="20"/>
      <c r="D343" s="29">
        <v>46441</v>
      </c>
      <c r="E343" s="57" t="str">
        <f t="shared" si="5"/>
        <v>火</v>
      </c>
      <c r="F343" s="58">
        <f>VLOOKUP(D343, 休日取得計画実績表!$B$15:$E$745,4, FALSE)</f>
        <v>0</v>
      </c>
    </row>
    <row r="344" spans="1:6">
      <c r="A344" s="3"/>
      <c r="B344" s="20"/>
      <c r="D344" s="29">
        <v>46442</v>
      </c>
      <c r="E344" s="57" t="str">
        <f t="shared" si="5"/>
        <v>水</v>
      </c>
      <c r="F344" s="58">
        <f>VLOOKUP(D344, 休日取得計画実績表!$B$15:$E$745,4, FALSE)</f>
        <v>0</v>
      </c>
    </row>
    <row r="345" spans="1:6">
      <c r="A345" s="3"/>
      <c r="B345" s="20"/>
      <c r="D345" s="29">
        <v>46443</v>
      </c>
      <c r="E345" s="57" t="str">
        <f t="shared" si="5"/>
        <v>木</v>
      </c>
      <c r="F345" s="58">
        <f>VLOOKUP(D345, 休日取得計画実績表!$B$15:$E$745,4, FALSE)</f>
        <v>0</v>
      </c>
    </row>
    <row r="346" spans="1:6">
      <c r="A346" s="3"/>
      <c r="B346" s="20"/>
      <c r="D346" s="29">
        <v>46444</v>
      </c>
      <c r="E346" s="57" t="str">
        <f t="shared" si="5"/>
        <v>金</v>
      </c>
      <c r="F346" s="58">
        <f>VLOOKUP(D346, 休日取得計画実績表!$B$15:$E$745,4, FALSE)</f>
        <v>0</v>
      </c>
    </row>
    <row r="347" spans="1:6">
      <c r="A347" s="3"/>
      <c r="B347" s="20"/>
      <c r="D347" s="29">
        <v>46445</v>
      </c>
      <c r="E347" s="57" t="str">
        <f t="shared" si="5"/>
        <v>土</v>
      </c>
      <c r="F347" s="58" t="str">
        <f>VLOOKUP(D347, 休日取得計画実績表!$B$15:$E$745,4, FALSE)</f>
        <v>現場閉所</v>
      </c>
    </row>
    <row r="348" spans="1:6">
      <c r="A348" s="3"/>
      <c r="B348" s="20"/>
      <c r="D348" s="29">
        <v>46446</v>
      </c>
      <c r="E348" s="57" t="str">
        <f t="shared" si="5"/>
        <v>日</v>
      </c>
      <c r="F348" s="58" t="str">
        <f>VLOOKUP(D348, 休日取得計画実績表!$B$15:$E$745,4, FALSE)</f>
        <v>現場閉所</v>
      </c>
    </row>
    <row r="349" spans="1:6">
      <c r="A349" s="3"/>
      <c r="B349" s="20"/>
      <c r="D349" s="29">
        <v>46447</v>
      </c>
      <c r="E349" s="57" t="str">
        <f t="shared" si="5"/>
        <v>月</v>
      </c>
      <c r="F349" s="58">
        <f>VLOOKUP(D349, 休日取得計画実績表!$B$15:$E$745,4, FALSE)</f>
        <v>0</v>
      </c>
    </row>
    <row r="350" spans="1:6">
      <c r="A350" s="3"/>
      <c r="B350" s="20"/>
      <c r="D350" s="29">
        <v>46448</v>
      </c>
      <c r="E350" s="57" t="str">
        <f t="shared" si="5"/>
        <v>火</v>
      </c>
      <c r="F350" s="58">
        <f>VLOOKUP(D350, 休日取得計画実績表!$B$15:$E$745,4, FALSE)</f>
        <v>0</v>
      </c>
    </row>
    <row r="351" spans="1:6">
      <c r="A351" s="3"/>
      <c r="B351" s="20"/>
      <c r="D351" s="29">
        <v>46449</v>
      </c>
      <c r="E351" s="57" t="str">
        <f t="shared" si="5"/>
        <v>水</v>
      </c>
      <c r="F351" s="58">
        <f>VLOOKUP(D351, 休日取得計画実績表!$B$15:$E$745,4, FALSE)</f>
        <v>0</v>
      </c>
    </row>
    <row r="352" spans="1:6">
      <c r="A352" s="3"/>
      <c r="B352" s="20"/>
      <c r="D352" s="29">
        <v>46450</v>
      </c>
      <c r="E352" s="57" t="str">
        <f t="shared" si="5"/>
        <v>木</v>
      </c>
      <c r="F352" s="58">
        <f>VLOOKUP(D352, 休日取得計画実績表!$B$15:$E$745,4, FALSE)</f>
        <v>0</v>
      </c>
    </row>
    <row r="353" spans="1:6">
      <c r="A353" s="3"/>
      <c r="B353" s="20"/>
      <c r="D353" s="29">
        <v>46451</v>
      </c>
      <c r="E353" s="57" t="str">
        <f t="shared" si="5"/>
        <v>金</v>
      </c>
      <c r="F353" s="58">
        <f>VLOOKUP(D353, 休日取得計画実績表!$B$15:$E$745,4, FALSE)</f>
        <v>0</v>
      </c>
    </row>
    <row r="354" spans="1:6">
      <c r="A354" s="3"/>
      <c r="B354" s="20"/>
      <c r="D354" s="29">
        <v>46452</v>
      </c>
      <c r="E354" s="57" t="str">
        <f t="shared" si="5"/>
        <v>土</v>
      </c>
      <c r="F354" s="58" t="str">
        <f>VLOOKUP(D354, 休日取得計画実績表!$B$15:$E$745,4, FALSE)</f>
        <v>現場閉所</v>
      </c>
    </row>
    <row r="355" spans="1:6">
      <c r="A355" s="3"/>
      <c r="B355" s="20"/>
      <c r="D355" s="29">
        <v>46453</v>
      </c>
      <c r="E355" s="57" t="str">
        <f t="shared" si="5"/>
        <v>日</v>
      </c>
      <c r="F355" s="58" t="str">
        <f>VLOOKUP(D355, 休日取得計画実績表!$B$15:$E$745,4, FALSE)</f>
        <v>現場閉所</v>
      </c>
    </row>
    <row r="356" spans="1:6">
      <c r="A356" s="3"/>
      <c r="B356" s="20"/>
      <c r="D356" s="29">
        <v>46454</v>
      </c>
      <c r="E356" s="57" t="str">
        <f t="shared" si="5"/>
        <v>月</v>
      </c>
      <c r="F356" s="58">
        <f>VLOOKUP(D356, 休日取得計画実績表!$B$15:$E$745,4, FALSE)</f>
        <v>0</v>
      </c>
    </row>
    <row r="357" spans="1:6">
      <c r="A357" s="3"/>
      <c r="B357" s="20"/>
      <c r="D357" s="29">
        <v>46455</v>
      </c>
      <c r="E357" s="57" t="str">
        <f t="shared" si="5"/>
        <v>火</v>
      </c>
      <c r="F357" s="58">
        <f>VLOOKUP(D357, 休日取得計画実績表!$B$15:$E$745,4, FALSE)</f>
        <v>0</v>
      </c>
    </row>
    <row r="358" spans="1:6">
      <c r="A358" s="3"/>
      <c r="B358" s="20"/>
      <c r="D358" s="29">
        <v>46456</v>
      </c>
      <c r="E358" s="57" t="str">
        <f t="shared" si="5"/>
        <v>水</v>
      </c>
      <c r="F358" s="58">
        <f>VLOOKUP(D358, 休日取得計画実績表!$B$15:$E$745,4, FALSE)</f>
        <v>0</v>
      </c>
    </row>
    <row r="359" spans="1:6">
      <c r="A359" s="3"/>
      <c r="B359" s="20"/>
      <c r="D359" s="29">
        <v>46457</v>
      </c>
      <c r="E359" s="57" t="str">
        <f t="shared" si="5"/>
        <v>木</v>
      </c>
      <c r="F359" s="58">
        <f>VLOOKUP(D359, 休日取得計画実績表!$B$15:$E$745,4, FALSE)</f>
        <v>0</v>
      </c>
    </row>
    <row r="360" spans="1:6">
      <c r="A360" s="3"/>
      <c r="B360" s="20"/>
      <c r="D360" s="29">
        <v>46458</v>
      </c>
      <c r="E360" s="57" t="str">
        <f t="shared" si="5"/>
        <v>金</v>
      </c>
      <c r="F360" s="58">
        <f>VLOOKUP(D360, 休日取得計画実績表!$B$15:$E$745,4, FALSE)</f>
        <v>0</v>
      </c>
    </row>
    <row r="361" spans="1:6">
      <c r="A361" s="3"/>
      <c r="B361" s="20"/>
      <c r="D361" s="29">
        <v>46459</v>
      </c>
      <c r="E361" s="57" t="str">
        <f t="shared" si="5"/>
        <v>土</v>
      </c>
      <c r="F361" s="58" t="str">
        <f>VLOOKUP(D361, 休日取得計画実績表!$B$15:$E$745,4, FALSE)</f>
        <v>現場閉所</v>
      </c>
    </row>
    <row r="362" spans="1:6">
      <c r="A362" s="3"/>
      <c r="B362" s="20"/>
      <c r="D362" s="29">
        <v>46460</v>
      </c>
      <c r="E362" s="57" t="str">
        <f t="shared" si="5"/>
        <v>日</v>
      </c>
      <c r="F362" s="58" t="str">
        <f>VLOOKUP(D362, 休日取得計画実績表!$B$15:$E$745,4, FALSE)</f>
        <v>現場閉所</v>
      </c>
    </row>
    <row r="363" spans="1:6">
      <c r="A363" s="3"/>
      <c r="B363" s="20"/>
      <c r="D363" s="29">
        <v>46461</v>
      </c>
      <c r="E363" s="57" t="str">
        <f t="shared" si="5"/>
        <v>月</v>
      </c>
      <c r="F363" s="58">
        <f>VLOOKUP(D363, 休日取得計画実績表!$B$15:$E$745,4, FALSE)</f>
        <v>0</v>
      </c>
    </row>
    <row r="364" spans="1:6">
      <c r="A364" s="3"/>
      <c r="B364" s="20"/>
      <c r="D364" s="29">
        <v>46462</v>
      </c>
      <c r="E364" s="57" t="str">
        <f t="shared" si="5"/>
        <v>火</v>
      </c>
      <c r="F364" s="58">
        <f>VLOOKUP(D364, 休日取得計画実績表!$B$15:$E$745,4, FALSE)</f>
        <v>0</v>
      </c>
    </row>
    <row r="365" spans="1:6">
      <c r="A365" s="3"/>
      <c r="B365" s="20"/>
      <c r="D365" s="29">
        <v>46463</v>
      </c>
      <c r="E365" s="57" t="str">
        <f t="shared" si="5"/>
        <v>水</v>
      </c>
      <c r="F365" s="58">
        <f>VLOOKUP(D365, 休日取得計画実績表!$B$15:$E$745,4, FALSE)</f>
        <v>0</v>
      </c>
    </row>
    <row r="366" spans="1:6">
      <c r="A366" s="3"/>
      <c r="B366" s="20"/>
      <c r="D366" s="29">
        <v>46464</v>
      </c>
      <c r="E366" s="57" t="str">
        <f t="shared" si="5"/>
        <v>木</v>
      </c>
      <c r="F366" s="58">
        <f>VLOOKUP(D366, 休日取得計画実績表!$B$15:$E$745,4, FALSE)</f>
        <v>0</v>
      </c>
    </row>
    <row r="367" spans="1:6">
      <c r="A367" s="3"/>
      <c r="B367" s="20"/>
      <c r="D367" s="29">
        <v>46465</v>
      </c>
      <c r="E367" s="57" t="str">
        <f t="shared" si="5"/>
        <v>金</v>
      </c>
      <c r="F367" s="58">
        <f>VLOOKUP(D367, 休日取得計画実績表!$B$15:$E$745,4, FALSE)</f>
        <v>0</v>
      </c>
    </row>
    <row r="368" spans="1:6">
      <c r="A368" s="3"/>
      <c r="B368" s="20"/>
      <c r="D368" s="29">
        <v>46466</v>
      </c>
      <c r="E368" s="57" t="str">
        <f t="shared" si="5"/>
        <v>土</v>
      </c>
      <c r="F368" s="58" t="str">
        <f>VLOOKUP(D368, 休日取得計画実績表!$B$15:$E$745,4, FALSE)</f>
        <v>現場閉所</v>
      </c>
    </row>
    <row r="369" spans="1:6">
      <c r="A369" s="3"/>
      <c r="B369" s="20"/>
      <c r="D369" s="29">
        <v>46467</v>
      </c>
      <c r="E369" s="57" t="str">
        <f t="shared" si="5"/>
        <v>日</v>
      </c>
      <c r="F369" s="58" t="str">
        <f>VLOOKUP(D369, 休日取得計画実績表!$B$15:$E$745,4, FALSE)</f>
        <v>現場閉所</v>
      </c>
    </row>
    <row r="370" spans="1:6">
      <c r="A370" s="3"/>
      <c r="B370" s="20"/>
      <c r="D370" s="29">
        <v>46468</v>
      </c>
      <c r="E370" s="57" t="str">
        <f t="shared" si="5"/>
        <v>月</v>
      </c>
      <c r="F370" s="58">
        <f>VLOOKUP(D370, 休日取得計画実績表!$B$15:$E$745,4, FALSE)</f>
        <v>0</v>
      </c>
    </row>
    <row r="371" spans="1:6">
      <c r="A371" s="3"/>
      <c r="B371" s="20"/>
      <c r="D371" s="29">
        <v>46469</v>
      </c>
      <c r="E371" s="57" t="str">
        <f t="shared" si="5"/>
        <v>火</v>
      </c>
      <c r="F371" s="58">
        <f>VLOOKUP(D371, 休日取得計画実績表!$B$15:$E$745,4, FALSE)</f>
        <v>0</v>
      </c>
    </row>
    <row r="372" spans="1:6">
      <c r="A372" s="3"/>
      <c r="B372" s="20"/>
      <c r="D372" s="29">
        <v>46470</v>
      </c>
      <c r="E372" s="57" t="str">
        <f t="shared" si="5"/>
        <v>水</v>
      </c>
      <c r="F372" s="58">
        <f>VLOOKUP(D372, 休日取得計画実績表!$B$15:$E$745,4, FALSE)</f>
        <v>0</v>
      </c>
    </row>
    <row r="373" spans="1:6">
      <c r="A373" s="3"/>
      <c r="B373" s="20"/>
      <c r="D373" s="29">
        <v>46471</v>
      </c>
      <c r="E373" s="57" t="str">
        <f t="shared" si="5"/>
        <v>木</v>
      </c>
      <c r="F373" s="58">
        <f>VLOOKUP(D373, 休日取得計画実績表!$B$15:$E$745,4, FALSE)</f>
        <v>0</v>
      </c>
    </row>
    <row r="374" spans="1:6">
      <c r="A374" s="3"/>
      <c r="B374" s="20"/>
      <c r="D374" s="29">
        <v>46472</v>
      </c>
      <c r="E374" s="57" t="str">
        <f t="shared" si="5"/>
        <v>金</v>
      </c>
      <c r="F374" s="58">
        <f>VLOOKUP(D374, 休日取得計画実績表!$B$15:$E$745,4, FALSE)</f>
        <v>0</v>
      </c>
    </row>
    <row r="375" spans="1:6">
      <c r="A375" s="3"/>
      <c r="B375" s="20"/>
      <c r="D375" s="29">
        <v>46473</v>
      </c>
      <c r="E375" s="57" t="str">
        <f t="shared" si="5"/>
        <v>土</v>
      </c>
      <c r="F375" s="58" t="str">
        <f>VLOOKUP(D375, 休日取得計画実績表!$B$15:$E$745,4, FALSE)</f>
        <v>現場閉所</v>
      </c>
    </row>
    <row r="376" spans="1:6">
      <c r="A376" s="3"/>
      <c r="B376" s="20"/>
      <c r="D376" s="29">
        <v>46474</v>
      </c>
      <c r="E376" s="57" t="str">
        <f t="shared" si="5"/>
        <v>日</v>
      </c>
      <c r="F376" s="58" t="str">
        <f>VLOOKUP(D376, 休日取得計画実績表!$B$15:$E$745,4, FALSE)</f>
        <v>現場閉所</v>
      </c>
    </row>
    <row r="377" spans="1:6">
      <c r="A377" s="3"/>
      <c r="B377" s="20"/>
      <c r="D377" s="29">
        <v>46475</v>
      </c>
      <c r="E377" s="57" t="str">
        <f t="shared" si="5"/>
        <v>月</v>
      </c>
      <c r="F377" s="58">
        <f>VLOOKUP(D377, 休日取得計画実績表!$B$15:$E$745,4, FALSE)</f>
        <v>0</v>
      </c>
    </row>
    <row r="378" spans="1:6">
      <c r="A378" s="3"/>
      <c r="B378" s="20"/>
      <c r="D378" s="29">
        <v>46476</v>
      </c>
      <c r="E378" s="57" t="str">
        <f t="shared" si="5"/>
        <v>火</v>
      </c>
      <c r="F378" s="58">
        <f>VLOOKUP(D378, 休日取得計画実績表!$B$15:$E$745,4, FALSE)</f>
        <v>0</v>
      </c>
    </row>
    <row r="379" spans="1:6">
      <c r="A379" s="3"/>
      <c r="B379" s="20"/>
      <c r="D379" s="29">
        <v>46477</v>
      </c>
      <c r="E379" s="57" t="str">
        <f t="shared" si="5"/>
        <v>水</v>
      </c>
      <c r="F379" s="58">
        <f>VLOOKUP(D379, 休日取得計画実績表!$B$15:$E$745,4, FALSE)</f>
        <v>0</v>
      </c>
    </row>
    <row r="380" spans="1:6">
      <c r="A380" s="3"/>
      <c r="B380" s="20"/>
      <c r="D380" s="29">
        <v>46478</v>
      </c>
      <c r="E380" s="57" t="str">
        <f t="shared" si="5"/>
        <v>木</v>
      </c>
      <c r="F380" s="58">
        <f>VLOOKUP(D380, 休日取得計画実績表!$B$15:$E$745,4, FALSE)</f>
        <v>0</v>
      </c>
    </row>
    <row r="381" spans="1:6">
      <c r="A381" s="3"/>
      <c r="B381" s="20"/>
      <c r="D381" s="29">
        <v>46479</v>
      </c>
      <c r="E381" s="57" t="str">
        <f t="shared" si="5"/>
        <v>金</v>
      </c>
      <c r="F381" s="58">
        <f>VLOOKUP(D381, 休日取得計画実績表!$B$15:$E$745,4, FALSE)</f>
        <v>0</v>
      </c>
    </row>
    <row r="382" spans="1:6">
      <c r="A382" s="3"/>
      <c r="B382" s="20"/>
      <c r="D382" s="29">
        <v>46480</v>
      </c>
      <c r="E382" s="57" t="str">
        <f t="shared" si="5"/>
        <v>土</v>
      </c>
      <c r="F382" s="58" t="str">
        <f>VLOOKUP(D382, 休日取得計画実績表!$B$15:$E$745,4, FALSE)</f>
        <v>現場閉所</v>
      </c>
    </row>
    <row r="383" spans="1:6">
      <c r="A383" s="3"/>
      <c r="B383" s="20"/>
      <c r="D383" s="29">
        <v>46481</v>
      </c>
      <c r="E383" s="57" t="str">
        <f t="shared" si="5"/>
        <v>日</v>
      </c>
      <c r="F383" s="58" t="str">
        <f>VLOOKUP(D383, 休日取得計画実績表!$B$15:$E$745,4, FALSE)</f>
        <v>現場閉所</v>
      </c>
    </row>
    <row r="384" spans="1:6">
      <c r="A384" s="3"/>
      <c r="B384" s="20"/>
      <c r="D384" s="29">
        <v>46482</v>
      </c>
      <c r="E384" s="57" t="str">
        <f t="shared" si="5"/>
        <v>月</v>
      </c>
      <c r="F384" s="58">
        <f>VLOOKUP(D384, 休日取得計画実績表!$B$15:$E$745,4, FALSE)</f>
        <v>0</v>
      </c>
    </row>
    <row r="385" spans="1:6">
      <c r="A385" s="3"/>
      <c r="B385" s="20"/>
      <c r="D385" s="29">
        <v>46483</v>
      </c>
      <c r="E385" s="57" t="str">
        <f t="shared" si="5"/>
        <v>火</v>
      </c>
      <c r="F385" s="58">
        <f>VLOOKUP(D385, 休日取得計画実績表!$B$15:$E$745,4, FALSE)</f>
        <v>0</v>
      </c>
    </row>
    <row r="386" spans="1:6">
      <c r="A386" s="3"/>
      <c r="B386" s="20"/>
      <c r="D386" s="29">
        <v>46484</v>
      </c>
      <c r="E386" s="57" t="str">
        <f t="shared" si="5"/>
        <v>水</v>
      </c>
      <c r="F386" s="58">
        <f>VLOOKUP(D386, 休日取得計画実績表!$B$15:$E$745,4, FALSE)</f>
        <v>0</v>
      </c>
    </row>
    <row r="387" spans="1:6">
      <c r="A387" s="3"/>
      <c r="B387" s="20"/>
      <c r="D387" s="29">
        <v>46485</v>
      </c>
      <c r="E387" s="57" t="str">
        <f t="shared" si="5"/>
        <v>木</v>
      </c>
      <c r="F387" s="58">
        <f>VLOOKUP(D387, 休日取得計画実績表!$B$15:$E$745,4, FALSE)</f>
        <v>0</v>
      </c>
    </row>
    <row r="388" spans="1:6">
      <c r="A388" s="3"/>
      <c r="B388" s="20"/>
      <c r="D388" s="29">
        <v>46486</v>
      </c>
      <c r="E388" s="57" t="str">
        <f t="shared" si="5"/>
        <v>金</v>
      </c>
      <c r="F388" s="58">
        <f>VLOOKUP(D388, 休日取得計画実績表!$B$15:$E$745,4, FALSE)</f>
        <v>0</v>
      </c>
    </row>
    <row r="389" spans="1:6">
      <c r="A389" s="3"/>
      <c r="B389" s="20"/>
      <c r="D389" s="29">
        <v>46487</v>
      </c>
      <c r="E389" s="57" t="str">
        <f t="shared" si="5"/>
        <v>土</v>
      </c>
      <c r="F389" s="58" t="str">
        <f>VLOOKUP(D389, 休日取得計画実績表!$B$15:$E$745,4, FALSE)</f>
        <v>現場閉所</v>
      </c>
    </row>
    <row r="390" spans="1:6">
      <c r="A390" s="3"/>
      <c r="B390" s="20"/>
      <c r="D390" s="29">
        <v>46488</v>
      </c>
      <c r="E390" s="57" t="str">
        <f t="shared" si="5"/>
        <v>日</v>
      </c>
      <c r="F390" s="58" t="str">
        <f>VLOOKUP(D390, 休日取得計画実績表!$B$15:$E$745,4, FALSE)</f>
        <v>現場閉所</v>
      </c>
    </row>
    <row r="391" spans="1:6">
      <c r="A391" s="3"/>
      <c r="B391" s="20"/>
      <c r="D391" s="29">
        <v>46489</v>
      </c>
      <c r="E391" s="57" t="str">
        <f t="shared" si="5"/>
        <v>月</v>
      </c>
      <c r="F391" s="58">
        <f>VLOOKUP(D391, 休日取得計画実績表!$B$15:$E$745,4, FALSE)</f>
        <v>0</v>
      </c>
    </row>
    <row r="392" spans="1:6">
      <c r="A392" s="3"/>
      <c r="B392" s="20"/>
      <c r="D392" s="29">
        <v>46490</v>
      </c>
      <c r="E392" s="57" t="str">
        <f t="shared" si="5"/>
        <v>火</v>
      </c>
      <c r="F392" s="58">
        <f>VLOOKUP(D392, 休日取得計画実績表!$B$15:$E$745,4, FALSE)</f>
        <v>0</v>
      </c>
    </row>
    <row r="393" spans="1:6">
      <c r="A393" s="3"/>
      <c r="B393" s="20"/>
      <c r="D393" s="29">
        <v>46491</v>
      </c>
      <c r="E393" s="57" t="str">
        <f t="shared" si="5"/>
        <v>水</v>
      </c>
      <c r="F393" s="58">
        <f>VLOOKUP(D393, 休日取得計画実績表!$B$15:$E$745,4, FALSE)</f>
        <v>0</v>
      </c>
    </row>
    <row r="394" spans="1:6">
      <c r="A394" s="3"/>
      <c r="B394" s="20"/>
      <c r="D394" s="29">
        <v>46492</v>
      </c>
      <c r="E394" s="57" t="str">
        <f t="shared" si="5"/>
        <v>木</v>
      </c>
      <c r="F394" s="58">
        <f>VLOOKUP(D394, 休日取得計画実績表!$B$15:$E$745,4, FALSE)</f>
        <v>0</v>
      </c>
    </row>
    <row r="395" spans="1:6">
      <c r="A395" s="3"/>
      <c r="B395" s="20"/>
      <c r="D395" s="29">
        <v>46493</v>
      </c>
      <c r="E395" s="57" t="str">
        <f t="shared" si="5"/>
        <v>金</v>
      </c>
      <c r="F395" s="58">
        <f>VLOOKUP(D395, 休日取得計画実績表!$B$15:$E$745,4, FALSE)</f>
        <v>0</v>
      </c>
    </row>
    <row r="396" spans="1:6">
      <c r="A396" s="3"/>
      <c r="B396" s="20"/>
      <c r="D396" s="29">
        <v>46494</v>
      </c>
      <c r="E396" s="57" t="str">
        <f t="shared" si="5"/>
        <v>土</v>
      </c>
      <c r="F396" s="58" t="str">
        <f>VLOOKUP(D396, 休日取得計画実績表!$B$15:$E$745,4, FALSE)</f>
        <v>現場閉所</v>
      </c>
    </row>
    <row r="397" spans="1:6">
      <c r="A397" s="3"/>
      <c r="B397" s="20"/>
      <c r="D397" s="29">
        <v>46495</v>
      </c>
      <c r="E397" s="57" t="str">
        <f t="shared" si="5"/>
        <v>日</v>
      </c>
      <c r="F397" s="58" t="str">
        <f>VLOOKUP(D397, 休日取得計画実績表!$B$15:$E$745,4, FALSE)</f>
        <v>現場閉所</v>
      </c>
    </row>
    <row r="398" spans="1:6">
      <c r="A398" s="3"/>
      <c r="B398" s="20"/>
      <c r="D398" s="29">
        <v>46496</v>
      </c>
      <c r="E398" s="57" t="str">
        <f t="shared" si="5"/>
        <v>月</v>
      </c>
      <c r="F398" s="58">
        <f>VLOOKUP(D398, 休日取得計画実績表!$B$15:$E$745,4, FALSE)</f>
        <v>0</v>
      </c>
    </row>
    <row r="399" spans="1:6">
      <c r="A399" s="3"/>
      <c r="B399" s="20"/>
      <c r="D399" s="29">
        <v>46497</v>
      </c>
      <c r="E399" s="57" t="str">
        <f t="shared" si="5"/>
        <v>火</v>
      </c>
      <c r="F399" s="58">
        <f>VLOOKUP(D399, 休日取得計画実績表!$B$15:$E$745,4, FALSE)</f>
        <v>0</v>
      </c>
    </row>
    <row r="400" spans="1:6">
      <c r="A400" s="3"/>
      <c r="B400" s="20"/>
      <c r="D400" s="29">
        <v>46498</v>
      </c>
      <c r="E400" s="57" t="str">
        <f t="shared" si="5"/>
        <v>水</v>
      </c>
      <c r="F400" s="58">
        <f>VLOOKUP(D400, 休日取得計画実績表!$B$15:$E$745,4, FALSE)</f>
        <v>0</v>
      </c>
    </row>
    <row r="401" spans="1:6">
      <c r="A401" s="3"/>
      <c r="B401" s="20"/>
      <c r="D401" s="29">
        <v>46499</v>
      </c>
      <c r="E401" s="57" t="str">
        <f t="shared" ref="E401:E464" si="6">IF(D401="","",TEXT(D401,"aaa"))</f>
        <v>木</v>
      </c>
      <c r="F401" s="58">
        <f>VLOOKUP(D401, 休日取得計画実績表!$B$15:$E$745,4, FALSE)</f>
        <v>0</v>
      </c>
    </row>
    <row r="402" spans="1:6">
      <c r="A402" s="3"/>
      <c r="B402" s="20"/>
      <c r="D402" s="29">
        <v>46500</v>
      </c>
      <c r="E402" s="57" t="str">
        <f t="shared" si="6"/>
        <v>金</v>
      </c>
      <c r="F402" s="58">
        <f>VLOOKUP(D402, 休日取得計画実績表!$B$15:$E$745,4, FALSE)</f>
        <v>0</v>
      </c>
    </row>
    <row r="403" spans="1:6">
      <c r="A403" s="3"/>
      <c r="B403" s="20"/>
      <c r="D403" s="29">
        <v>46501</v>
      </c>
      <c r="E403" s="57" t="str">
        <f t="shared" si="6"/>
        <v>土</v>
      </c>
      <c r="F403" s="58" t="str">
        <f>VLOOKUP(D403, 休日取得計画実績表!$B$15:$E$745,4, FALSE)</f>
        <v>現場閉所</v>
      </c>
    </row>
    <row r="404" spans="1:6">
      <c r="A404" s="3"/>
      <c r="B404" s="20"/>
      <c r="D404" s="29">
        <v>46502</v>
      </c>
      <c r="E404" s="57" t="str">
        <f t="shared" si="6"/>
        <v>日</v>
      </c>
      <c r="F404" s="58" t="str">
        <f>VLOOKUP(D404, 休日取得計画実績表!$B$15:$E$745,4, FALSE)</f>
        <v>現場閉所</v>
      </c>
    </row>
    <row r="405" spans="1:6">
      <c r="A405" s="3"/>
      <c r="B405" s="20"/>
      <c r="D405" s="29">
        <v>46503</v>
      </c>
      <c r="E405" s="57" t="str">
        <f t="shared" si="6"/>
        <v>月</v>
      </c>
      <c r="F405" s="58">
        <f>VLOOKUP(D405, 休日取得計画実績表!$B$15:$E$745,4, FALSE)</f>
        <v>0</v>
      </c>
    </row>
    <row r="406" spans="1:6">
      <c r="A406" s="3"/>
      <c r="B406" s="20"/>
      <c r="D406" s="29">
        <v>46504</v>
      </c>
      <c r="E406" s="57" t="str">
        <f t="shared" si="6"/>
        <v>火</v>
      </c>
      <c r="F406" s="58">
        <f>VLOOKUP(D406, 休日取得計画実績表!$B$15:$E$745,4, FALSE)</f>
        <v>0</v>
      </c>
    </row>
    <row r="407" spans="1:6">
      <c r="A407" s="3"/>
      <c r="B407" s="20"/>
      <c r="D407" s="29">
        <v>46505</v>
      </c>
      <c r="E407" s="57" t="str">
        <f t="shared" si="6"/>
        <v>水</v>
      </c>
      <c r="F407" s="58">
        <f>VLOOKUP(D407, 休日取得計画実績表!$B$15:$E$745,4, FALSE)</f>
        <v>0</v>
      </c>
    </row>
    <row r="408" spans="1:6">
      <c r="A408" s="3"/>
      <c r="B408" s="20"/>
      <c r="D408" s="29">
        <v>46506</v>
      </c>
      <c r="E408" s="57" t="str">
        <f t="shared" si="6"/>
        <v>木</v>
      </c>
      <c r="F408" s="58">
        <f>VLOOKUP(D408, 休日取得計画実績表!$B$15:$E$745,4, FALSE)</f>
        <v>0</v>
      </c>
    </row>
    <row r="409" spans="1:6">
      <c r="A409" s="3"/>
      <c r="B409" s="20"/>
      <c r="D409" s="29">
        <v>46507</v>
      </c>
      <c r="E409" s="57" t="str">
        <f t="shared" si="6"/>
        <v>金</v>
      </c>
      <c r="F409" s="58">
        <f>VLOOKUP(D409, 休日取得計画実績表!$B$15:$E$745,4, FALSE)</f>
        <v>0</v>
      </c>
    </row>
    <row r="410" spans="1:6">
      <c r="A410" s="3"/>
      <c r="B410" s="20"/>
      <c r="D410" s="29">
        <v>46508</v>
      </c>
      <c r="E410" s="57" t="str">
        <f t="shared" si="6"/>
        <v>土</v>
      </c>
      <c r="F410" s="58" t="str">
        <f>VLOOKUP(D410, 休日取得計画実績表!$B$15:$E$745,4, FALSE)</f>
        <v>現場閉所</v>
      </c>
    </row>
    <row r="411" spans="1:6">
      <c r="A411" s="3"/>
      <c r="B411" s="20"/>
      <c r="D411" s="29">
        <v>46509</v>
      </c>
      <c r="E411" s="57" t="str">
        <f t="shared" si="6"/>
        <v>日</v>
      </c>
      <c r="F411" s="58" t="str">
        <f>VLOOKUP(D411, 休日取得計画実績表!$B$15:$E$745,4, FALSE)</f>
        <v>現場閉所</v>
      </c>
    </row>
    <row r="412" spans="1:6">
      <c r="A412" s="3"/>
      <c r="B412" s="20"/>
      <c r="D412" s="29">
        <v>46510</v>
      </c>
      <c r="E412" s="57" t="str">
        <f t="shared" si="6"/>
        <v>月</v>
      </c>
      <c r="F412" s="58">
        <f>VLOOKUP(D412, 休日取得計画実績表!$B$15:$E$745,4, FALSE)</f>
        <v>0</v>
      </c>
    </row>
    <row r="413" spans="1:6">
      <c r="A413" s="3"/>
      <c r="B413" s="20"/>
      <c r="D413" s="29">
        <v>46511</v>
      </c>
      <c r="E413" s="57" t="str">
        <f t="shared" si="6"/>
        <v>火</v>
      </c>
      <c r="F413" s="58">
        <f>VLOOKUP(D413, 休日取得計画実績表!$B$15:$E$745,4, FALSE)</f>
        <v>0</v>
      </c>
    </row>
    <row r="414" spans="1:6">
      <c r="A414" s="3"/>
      <c r="B414" s="20"/>
      <c r="D414" s="29">
        <v>46512</v>
      </c>
      <c r="E414" s="57" t="str">
        <f t="shared" si="6"/>
        <v>水</v>
      </c>
      <c r="F414" s="58">
        <f>VLOOKUP(D414, 休日取得計画実績表!$B$15:$E$745,4, FALSE)</f>
        <v>0</v>
      </c>
    </row>
    <row r="415" spans="1:6">
      <c r="A415" s="3"/>
      <c r="B415" s="20"/>
      <c r="D415" s="29">
        <v>46513</v>
      </c>
      <c r="E415" s="57" t="str">
        <f t="shared" si="6"/>
        <v>木</v>
      </c>
      <c r="F415" s="58">
        <f>VLOOKUP(D415, 休日取得計画実績表!$B$15:$E$745,4, FALSE)</f>
        <v>0</v>
      </c>
    </row>
    <row r="416" spans="1:6">
      <c r="A416" s="3"/>
      <c r="B416" s="20"/>
      <c r="D416" s="29">
        <v>46514</v>
      </c>
      <c r="E416" s="57" t="str">
        <f t="shared" si="6"/>
        <v>金</v>
      </c>
      <c r="F416" s="58">
        <f>VLOOKUP(D416, 休日取得計画実績表!$B$15:$E$745,4, FALSE)</f>
        <v>0</v>
      </c>
    </row>
    <row r="417" spans="1:6">
      <c r="A417" s="3"/>
      <c r="B417" s="20"/>
      <c r="D417" s="29">
        <v>46515</v>
      </c>
      <c r="E417" s="57" t="str">
        <f t="shared" si="6"/>
        <v>土</v>
      </c>
      <c r="F417" s="58" t="str">
        <f>VLOOKUP(D417, 休日取得計画実績表!$B$15:$E$745,4, FALSE)</f>
        <v>現場閉所</v>
      </c>
    </row>
    <row r="418" spans="1:6">
      <c r="A418" s="3"/>
      <c r="B418" s="20"/>
      <c r="D418" s="29">
        <v>46516</v>
      </c>
      <c r="E418" s="57" t="str">
        <f t="shared" si="6"/>
        <v>日</v>
      </c>
      <c r="F418" s="58" t="str">
        <f>VLOOKUP(D418, 休日取得計画実績表!$B$15:$E$745,4, FALSE)</f>
        <v>現場閉所</v>
      </c>
    </row>
    <row r="419" spans="1:6">
      <c r="A419" s="3"/>
      <c r="B419" s="20"/>
      <c r="D419" s="29">
        <v>46517</v>
      </c>
      <c r="E419" s="57" t="str">
        <f t="shared" si="6"/>
        <v>月</v>
      </c>
      <c r="F419" s="58">
        <f>VLOOKUP(D419, 休日取得計画実績表!$B$15:$E$745,4, FALSE)</f>
        <v>0</v>
      </c>
    </row>
    <row r="420" spans="1:6">
      <c r="A420" s="3"/>
      <c r="B420" s="20"/>
      <c r="D420" s="29">
        <v>46518</v>
      </c>
      <c r="E420" s="57" t="str">
        <f t="shared" si="6"/>
        <v>火</v>
      </c>
      <c r="F420" s="58">
        <f>VLOOKUP(D420, 休日取得計画実績表!$B$15:$E$745,4, FALSE)</f>
        <v>0</v>
      </c>
    </row>
    <row r="421" spans="1:6">
      <c r="A421" s="3"/>
      <c r="B421" s="20"/>
      <c r="D421" s="29">
        <v>46519</v>
      </c>
      <c r="E421" s="57" t="str">
        <f t="shared" si="6"/>
        <v>水</v>
      </c>
      <c r="F421" s="58">
        <f>VLOOKUP(D421, 休日取得計画実績表!$B$15:$E$745,4, FALSE)</f>
        <v>0</v>
      </c>
    </row>
    <row r="422" spans="1:6">
      <c r="A422" s="3"/>
      <c r="B422" s="20"/>
      <c r="D422" s="29">
        <v>46520</v>
      </c>
      <c r="E422" s="57" t="str">
        <f t="shared" si="6"/>
        <v>木</v>
      </c>
      <c r="F422" s="58">
        <f>VLOOKUP(D422, 休日取得計画実績表!$B$15:$E$745,4, FALSE)</f>
        <v>0</v>
      </c>
    </row>
    <row r="423" spans="1:6">
      <c r="A423" s="3"/>
      <c r="B423" s="20"/>
      <c r="D423" s="29">
        <v>46521</v>
      </c>
      <c r="E423" s="57" t="str">
        <f t="shared" si="6"/>
        <v>金</v>
      </c>
      <c r="F423" s="58">
        <f>VLOOKUP(D423, 休日取得計画実績表!$B$15:$E$745,4, FALSE)</f>
        <v>0</v>
      </c>
    </row>
    <row r="424" spans="1:6">
      <c r="A424" s="3"/>
      <c r="B424" s="20"/>
      <c r="D424" s="29">
        <v>46522</v>
      </c>
      <c r="E424" s="57" t="str">
        <f t="shared" si="6"/>
        <v>土</v>
      </c>
      <c r="F424" s="58" t="str">
        <f>VLOOKUP(D424, 休日取得計画実績表!$B$15:$E$745,4, FALSE)</f>
        <v>現場閉所</v>
      </c>
    </row>
    <row r="425" spans="1:6">
      <c r="A425" s="3"/>
      <c r="B425" s="20"/>
      <c r="D425" s="29">
        <v>46523</v>
      </c>
      <c r="E425" s="57" t="str">
        <f t="shared" si="6"/>
        <v>日</v>
      </c>
      <c r="F425" s="58" t="str">
        <f>VLOOKUP(D425, 休日取得計画実績表!$B$15:$E$745,4, FALSE)</f>
        <v>現場閉所</v>
      </c>
    </row>
    <row r="426" spans="1:6">
      <c r="A426" s="3"/>
      <c r="B426" s="20"/>
      <c r="D426" s="29">
        <v>46524</v>
      </c>
      <c r="E426" s="57" t="str">
        <f t="shared" si="6"/>
        <v>月</v>
      </c>
      <c r="F426" s="58">
        <f>VLOOKUP(D426, 休日取得計画実績表!$B$15:$E$745,4, FALSE)</f>
        <v>0</v>
      </c>
    </row>
    <row r="427" spans="1:6">
      <c r="A427" s="3"/>
      <c r="B427" s="20"/>
      <c r="D427" s="29">
        <v>46525</v>
      </c>
      <c r="E427" s="57" t="str">
        <f t="shared" si="6"/>
        <v>火</v>
      </c>
      <c r="F427" s="58">
        <f>VLOOKUP(D427, 休日取得計画実績表!$B$15:$E$745,4, FALSE)</f>
        <v>0</v>
      </c>
    </row>
    <row r="428" spans="1:6">
      <c r="A428" s="3"/>
      <c r="B428" s="20"/>
      <c r="D428" s="29">
        <v>46526</v>
      </c>
      <c r="E428" s="57" t="str">
        <f t="shared" si="6"/>
        <v>水</v>
      </c>
      <c r="F428" s="58">
        <f>VLOOKUP(D428, 休日取得計画実績表!$B$15:$E$745,4, FALSE)</f>
        <v>0</v>
      </c>
    </row>
    <row r="429" spans="1:6">
      <c r="A429" s="3"/>
      <c r="B429" s="20"/>
      <c r="D429" s="29">
        <v>46527</v>
      </c>
      <c r="E429" s="57" t="str">
        <f t="shared" si="6"/>
        <v>木</v>
      </c>
      <c r="F429" s="58">
        <f>VLOOKUP(D429, 休日取得計画実績表!$B$15:$E$745,4, FALSE)</f>
        <v>0</v>
      </c>
    </row>
    <row r="430" spans="1:6">
      <c r="A430" s="3"/>
      <c r="B430" s="20"/>
      <c r="D430" s="29">
        <v>46528</v>
      </c>
      <c r="E430" s="57" t="str">
        <f t="shared" si="6"/>
        <v>金</v>
      </c>
      <c r="F430" s="58">
        <f>VLOOKUP(D430, 休日取得計画実績表!$B$15:$E$745,4, FALSE)</f>
        <v>0</v>
      </c>
    </row>
    <row r="431" spans="1:6">
      <c r="A431" s="3"/>
      <c r="B431" s="20"/>
      <c r="D431" s="29">
        <v>46529</v>
      </c>
      <c r="E431" s="57" t="str">
        <f t="shared" si="6"/>
        <v>土</v>
      </c>
      <c r="F431" s="58" t="str">
        <f>VLOOKUP(D431, 休日取得計画実績表!$B$15:$E$745,4, FALSE)</f>
        <v>現場閉所</v>
      </c>
    </row>
    <row r="432" spans="1:6">
      <c r="A432" s="3"/>
      <c r="B432" s="20"/>
      <c r="D432" s="29">
        <v>46530</v>
      </c>
      <c r="E432" s="57" t="str">
        <f t="shared" si="6"/>
        <v>日</v>
      </c>
      <c r="F432" s="58" t="str">
        <f>VLOOKUP(D432, 休日取得計画実績表!$B$15:$E$745,4, FALSE)</f>
        <v>現場閉所</v>
      </c>
    </row>
    <row r="433" spans="1:6">
      <c r="A433" s="3"/>
      <c r="B433" s="20"/>
      <c r="D433" s="29">
        <v>46531</v>
      </c>
      <c r="E433" s="57" t="str">
        <f t="shared" si="6"/>
        <v>月</v>
      </c>
      <c r="F433" s="58">
        <f>VLOOKUP(D433, 休日取得計画実績表!$B$15:$E$745,4, FALSE)</f>
        <v>0</v>
      </c>
    </row>
    <row r="434" spans="1:6">
      <c r="A434" s="3"/>
      <c r="B434" s="20"/>
      <c r="D434" s="29">
        <v>46532</v>
      </c>
      <c r="E434" s="57" t="str">
        <f t="shared" si="6"/>
        <v>火</v>
      </c>
      <c r="F434" s="58">
        <f>VLOOKUP(D434, 休日取得計画実績表!$B$15:$E$745,4, FALSE)</f>
        <v>0</v>
      </c>
    </row>
    <row r="435" spans="1:6">
      <c r="A435" s="3"/>
      <c r="B435" s="20"/>
      <c r="D435" s="29">
        <v>46533</v>
      </c>
      <c r="E435" s="57" t="str">
        <f t="shared" si="6"/>
        <v>水</v>
      </c>
      <c r="F435" s="58">
        <f>VLOOKUP(D435, 休日取得計画実績表!$B$15:$E$745,4, FALSE)</f>
        <v>0</v>
      </c>
    </row>
    <row r="436" spans="1:6">
      <c r="A436" s="3"/>
      <c r="B436" s="20"/>
      <c r="D436" s="29">
        <v>46534</v>
      </c>
      <c r="E436" s="57" t="str">
        <f t="shared" si="6"/>
        <v>木</v>
      </c>
      <c r="F436" s="58">
        <f>VLOOKUP(D436, 休日取得計画実績表!$B$15:$E$745,4, FALSE)</f>
        <v>0</v>
      </c>
    </row>
    <row r="437" spans="1:6">
      <c r="A437" s="3"/>
      <c r="B437" s="20"/>
      <c r="D437" s="29">
        <v>46535</v>
      </c>
      <c r="E437" s="57" t="str">
        <f t="shared" si="6"/>
        <v>金</v>
      </c>
      <c r="F437" s="58">
        <f>VLOOKUP(D437, 休日取得計画実績表!$B$15:$E$745,4, FALSE)</f>
        <v>0</v>
      </c>
    </row>
    <row r="438" spans="1:6">
      <c r="A438" s="3"/>
      <c r="B438" s="20"/>
      <c r="D438" s="29">
        <v>46536</v>
      </c>
      <c r="E438" s="57" t="str">
        <f t="shared" si="6"/>
        <v>土</v>
      </c>
      <c r="F438" s="58" t="str">
        <f>VLOOKUP(D438, 休日取得計画実績表!$B$15:$E$745,4, FALSE)</f>
        <v>現場閉所</v>
      </c>
    </row>
    <row r="439" spans="1:6">
      <c r="A439" s="3"/>
      <c r="B439" s="20"/>
      <c r="D439" s="29">
        <v>46537</v>
      </c>
      <c r="E439" s="57" t="str">
        <f t="shared" si="6"/>
        <v>日</v>
      </c>
      <c r="F439" s="58" t="str">
        <f>VLOOKUP(D439, 休日取得計画実績表!$B$15:$E$745,4, FALSE)</f>
        <v>現場閉所</v>
      </c>
    </row>
    <row r="440" spans="1:6">
      <c r="A440" s="3"/>
      <c r="B440" s="20"/>
      <c r="D440" s="29">
        <v>46538</v>
      </c>
      <c r="E440" s="57" t="str">
        <f t="shared" si="6"/>
        <v>月</v>
      </c>
      <c r="F440" s="58">
        <f>VLOOKUP(D440, 休日取得計画実績表!$B$15:$E$745,4, FALSE)</f>
        <v>0</v>
      </c>
    </row>
    <row r="441" spans="1:6">
      <c r="A441" s="3"/>
      <c r="B441" s="20"/>
      <c r="D441" s="29">
        <v>46539</v>
      </c>
      <c r="E441" s="57" t="str">
        <f t="shared" si="6"/>
        <v>火</v>
      </c>
      <c r="F441" s="58">
        <f>VLOOKUP(D441, 休日取得計画実績表!$B$15:$E$745,4, FALSE)</f>
        <v>0</v>
      </c>
    </row>
    <row r="442" spans="1:6">
      <c r="A442" s="3"/>
      <c r="B442" s="20"/>
      <c r="D442" s="29">
        <v>46540</v>
      </c>
      <c r="E442" s="57" t="str">
        <f t="shared" si="6"/>
        <v>水</v>
      </c>
      <c r="F442" s="58">
        <f>VLOOKUP(D442, 休日取得計画実績表!$B$15:$E$745,4, FALSE)</f>
        <v>0</v>
      </c>
    </row>
    <row r="443" spans="1:6">
      <c r="A443" s="3"/>
      <c r="B443" s="20"/>
      <c r="D443" s="29">
        <v>46541</v>
      </c>
      <c r="E443" s="57" t="str">
        <f t="shared" si="6"/>
        <v>木</v>
      </c>
      <c r="F443" s="58">
        <f>VLOOKUP(D443, 休日取得計画実績表!$B$15:$E$745,4, FALSE)</f>
        <v>0</v>
      </c>
    </row>
    <row r="444" spans="1:6">
      <c r="A444" s="3"/>
      <c r="B444" s="20"/>
      <c r="D444" s="29">
        <v>46542</v>
      </c>
      <c r="E444" s="57" t="str">
        <f t="shared" si="6"/>
        <v>金</v>
      </c>
      <c r="F444" s="58">
        <f>VLOOKUP(D444, 休日取得計画実績表!$B$15:$E$745,4, FALSE)</f>
        <v>0</v>
      </c>
    </row>
    <row r="445" spans="1:6">
      <c r="A445" s="3"/>
      <c r="B445" s="20"/>
      <c r="D445" s="29">
        <v>46543</v>
      </c>
      <c r="E445" s="57" t="str">
        <f t="shared" si="6"/>
        <v>土</v>
      </c>
      <c r="F445" s="58" t="str">
        <f>VLOOKUP(D445, 休日取得計画実績表!$B$15:$E$745,4, FALSE)</f>
        <v>現場閉所</v>
      </c>
    </row>
    <row r="446" spans="1:6">
      <c r="A446" s="3"/>
      <c r="B446" s="20"/>
      <c r="D446" s="29">
        <v>46544</v>
      </c>
      <c r="E446" s="57" t="str">
        <f t="shared" si="6"/>
        <v>日</v>
      </c>
      <c r="F446" s="58" t="str">
        <f>VLOOKUP(D446, 休日取得計画実績表!$B$15:$E$745,4, FALSE)</f>
        <v>現場閉所</v>
      </c>
    </row>
    <row r="447" spans="1:6">
      <c r="A447" s="3"/>
      <c r="B447" s="20"/>
      <c r="D447" s="29">
        <v>46545</v>
      </c>
      <c r="E447" s="57" t="str">
        <f t="shared" si="6"/>
        <v>月</v>
      </c>
      <c r="F447" s="58">
        <f>VLOOKUP(D447, 休日取得計画実績表!$B$15:$E$745,4, FALSE)</f>
        <v>0</v>
      </c>
    </row>
    <row r="448" spans="1:6">
      <c r="A448" s="3"/>
      <c r="B448" s="20"/>
      <c r="D448" s="29">
        <v>46546</v>
      </c>
      <c r="E448" s="57" t="str">
        <f t="shared" si="6"/>
        <v>火</v>
      </c>
      <c r="F448" s="58">
        <f>VLOOKUP(D448, 休日取得計画実績表!$B$15:$E$745,4, FALSE)</f>
        <v>0</v>
      </c>
    </row>
    <row r="449" spans="1:6">
      <c r="A449" s="3"/>
      <c r="B449" s="20"/>
      <c r="D449" s="29">
        <v>46547</v>
      </c>
      <c r="E449" s="57" t="str">
        <f t="shared" si="6"/>
        <v>水</v>
      </c>
      <c r="F449" s="58">
        <f>VLOOKUP(D449, 休日取得計画実績表!$B$15:$E$745,4, FALSE)</f>
        <v>0</v>
      </c>
    </row>
    <row r="450" spans="1:6">
      <c r="A450" s="3"/>
      <c r="B450" s="20"/>
      <c r="D450" s="29">
        <v>46548</v>
      </c>
      <c r="E450" s="57" t="str">
        <f t="shared" si="6"/>
        <v>木</v>
      </c>
      <c r="F450" s="58">
        <f>VLOOKUP(D450, 休日取得計画実績表!$B$15:$E$745,4, FALSE)</f>
        <v>0</v>
      </c>
    </row>
    <row r="451" spans="1:6">
      <c r="A451" s="3"/>
      <c r="B451" s="20"/>
      <c r="D451" s="29">
        <v>46549</v>
      </c>
      <c r="E451" s="57" t="str">
        <f t="shared" si="6"/>
        <v>金</v>
      </c>
      <c r="F451" s="58">
        <f>VLOOKUP(D451, 休日取得計画実績表!$B$15:$E$745,4, FALSE)</f>
        <v>0</v>
      </c>
    </row>
    <row r="452" spans="1:6">
      <c r="A452" s="3"/>
      <c r="B452" s="20"/>
      <c r="D452" s="29">
        <v>46550</v>
      </c>
      <c r="E452" s="57" t="str">
        <f t="shared" si="6"/>
        <v>土</v>
      </c>
      <c r="F452" s="58" t="str">
        <f>VLOOKUP(D452, 休日取得計画実績表!$B$15:$E$745,4, FALSE)</f>
        <v>現場閉所</v>
      </c>
    </row>
    <row r="453" spans="1:6">
      <c r="A453" s="3"/>
      <c r="B453" s="20"/>
      <c r="D453" s="29">
        <v>46551</v>
      </c>
      <c r="E453" s="57" t="str">
        <f t="shared" si="6"/>
        <v>日</v>
      </c>
      <c r="F453" s="58" t="str">
        <f>VLOOKUP(D453, 休日取得計画実績表!$B$15:$E$745,4, FALSE)</f>
        <v>現場閉所</v>
      </c>
    </row>
    <row r="454" spans="1:6">
      <c r="A454" s="3"/>
      <c r="B454" s="20"/>
      <c r="D454" s="29">
        <v>46552</v>
      </c>
      <c r="E454" s="57" t="str">
        <f t="shared" si="6"/>
        <v>月</v>
      </c>
      <c r="F454" s="58">
        <f>VLOOKUP(D454, 休日取得計画実績表!$B$15:$E$745,4, FALSE)</f>
        <v>0</v>
      </c>
    </row>
    <row r="455" spans="1:6">
      <c r="A455" s="3"/>
      <c r="B455" s="20"/>
      <c r="D455" s="29">
        <v>46553</v>
      </c>
      <c r="E455" s="57" t="str">
        <f t="shared" si="6"/>
        <v>火</v>
      </c>
      <c r="F455" s="58">
        <f>VLOOKUP(D455, 休日取得計画実績表!$B$15:$E$745,4, FALSE)</f>
        <v>0</v>
      </c>
    </row>
    <row r="456" spans="1:6">
      <c r="A456" s="3"/>
      <c r="B456" s="20"/>
      <c r="D456" s="29">
        <v>46554</v>
      </c>
      <c r="E456" s="57" t="str">
        <f t="shared" si="6"/>
        <v>水</v>
      </c>
      <c r="F456" s="58">
        <f>VLOOKUP(D456, 休日取得計画実績表!$B$15:$E$745,4, FALSE)</f>
        <v>0</v>
      </c>
    </row>
    <row r="457" spans="1:6">
      <c r="A457" s="3"/>
      <c r="B457" s="20"/>
      <c r="D457" s="29">
        <v>46555</v>
      </c>
      <c r="E457" s="57" t="str">
        <f t="shared" si="6"/>
        <v>木</v>
      </c>
      <c r="F457" s="58">
        <f>VLOOKUP(D457, 休日取得計画実績表!$B$15:$E$745,4, FALSE)</f>
        <v>0</v>
      </c>
    </row>
    <row r="458" spans="1:6">
      <c r="A458" s="3"/>
      <c r="B458" s="20"/>
      <c r="D458" s="29">
        <v>46556</v>
      </c>
      <c r="E458" s="57" t="str">
        <f t="shared" si="6"/>
        <v>金</v>
      </c>
      <c r="F458" s="58">
        <f>VLOOKUP(D458, 休日取得計画実績表!$B$15:$E$745,4, FALSE)</f>
        <v>0</v>
      </c>
    </row>
    <row r="459" spans="1:6">
      <c r="A459" s="3"/>
      <c r="B459" s="20"/>
      <c r="D459" s="29">
        <v>46557</v>
      </c>
      <c r="E459" s="57" t="str">
        <f t="shared" si="6"/>
        <v>土</v>
      </c>
      <c r="F459" s="58" t="str">
        <f>VLOOKUP(D459, 休日取得計画実績表!$B$15:$E$745,4, FALSE)</f>
        <v>現場閉所</v>
      </c>
    </row>
    <row r="460" spans="1:6">
      <c r="A460" s="3"/>
      <c r="B460" s="20"/>
      <c r="D460" s="29">
        <v>46558</v>
      </c>
      <c r="E460" s="57" t="str">
        <f t="shared" si="6"/>
        <v>日</v>
      </c>
      <c r="F460" s="58" t="str">
        <f>VLOOKUP(D460, 休日取得計画実績表!$B$15:$E$745,4, FALSE)</f>
        <v>現場閉所</v>
      </c>
    </row>
    <row r="461" spans="1:6">
      <c r="A461" s="3"/>
      <c r="B461" s="20"/>
      <c r="D461" s="29">
        <v>46559</v>
      </c>
      <c r="E461" s="57" t="str">
        <f t="shared" si="6"/>
        <v>月</v>
      </c>
      <c r="F461" s="58">
        <f>VLOOKUP(D461, 休日取得計画実績表!$B$15:$E$745,4, FALSE)</f>
        <v>0</v>
      </c>
    </row>
    <row r="462" spans="1:6">
      <c r="A462" s="3"/>
      <c r="B462" s="20"/>
      <c r="D462" s="29">
        <v>46560</v>
      </c>
      <c r="E462" s="57" t="str">
        <f t="shared" si="6"/>
        <v>火</v>
      </c>
      <c r="F462" s="58">
        <f>VLOOKUP(D462, 休日取得計画実績表!$B$15:$E$745,4, FALSE)</f>
        <v>0</v>
      </c>
    </row>
    <row r="463" spans="1:6">
      <c r="A463" s="3"/>
      <c r="B463" s="20"/>
      <c r="D463" s="29">
        <v>46561</v>
      </c>
      <c r="E463" s="57" t="str">
        <f t="shared" si="6"/>
        <v>水</v>
      </c>
      <c r="F463" s="58">
        <f>VLOOKUP(D463, 休日取得計画実績表!$B$15:$E$745,4, FALSE)</f>
        <v>0</v>
      </c>
    </row>
    <row r="464" spans="1:6">
      <c r="A464" s="3"/>
      <c r="B464" s="20"/>
      <c r="D464" s="29">
        <v>46562</v>
      </c>
      <c r="E464" s="57" t="str">
        <f t="shared" si="6"/>
        <v>木</v>
      </c>
      <c r="F464" s="58">
        <f>VLOOKUP(D464, 休日取得計画実績表!$B$15:$E$745,4, FALSE)</f>
        <v>0</v>
      </c>
    </row>
    <row r="465" spans="1:6">
      <c r="A465" s="3"/>
      <c r="B465" s="20"/>
      <c r="D465" s="29">
        <v>46563</v>
      </c>
      <c r="E465" s="57" t="str">
        <f t="shared" ref="E465:E528" si="7">IF(D465="","",TEXT(D465,"aaa"))</f>
        <v>金</v>
      </c>
      <c r="F465" s="58">
        <f>VLOOKUP(D465, 休日取得計画実績表!$B$15:$E$745,4, FALSE)</f>
        <v>0</v>
      </c>
    </row>
    <row r="466" spans="1:6">
      <c r="A466" s="3"/>
      <c r="B466" s="20"/>
      <c r="D466" s="29">
        <v>46564</v>
      </c>
      <c r="E466" s="57" t="str">
        <f t="shared" si="7"/>
        <v>土</v>
      </c>
      <c r="F466" s="58" t="str">
        <f>VLOOKUP(D466, 休日取得計画実績表!$B$15:$E$745,4, FALSE)</f>
        <v>現場閉所</v>
      </c>
    </row>
    <row r="467" spans="1:6">
      <c r="A467" s="3"/>
      <c r="B467" s="20"/>
      <c r="D467" s="29">
        <v>46565</v>
      </c>
      <c r="E467" s="57" t="str">
        <f t="shared" si="7"/>
        <v>日</v>
      </c>
      <c r="F467" s="58" t="str">
        <f>VLOOKUP(D467, 休日取得計画実績表!$B$15:$E$745,4, FALSE)</f>
        <v>現場閉所</v>
      </c>
    </row>
    <row r="468" spans="1:6">
      <c r="A468" s="3"/>
      <c r="B468" s="20"/>
      <c r="D468" s="29">
        <v>46566</v>
      </c>
      <c r="E468" s="57" t="str">
        <f t="shared" si="7"/>
        <v>月</v>
      </c>
      <c r="F468" s="58">
        <f>VLOOKUP(D468, 休日取得計画実績表!$B$15:$E$745,4, FALSE)</f>
        <v>0</v>
      </c>
    </row>
    <row r="469" spans="1:6">
      <c r="A469" s="3"/>
      <c r="B469" s="20"/>
      <c r="D469" s="29">
        <v>46567</v>
      </c>
      <c r="E469" s="57" t="str">
        <f t="shared" si="7"/>
        <v>火</v>
      </c>
      <c r="F469" s="58">
        <f>VLOOKUP(D469, 休日取得計画実績表!$B$15:$E$745,4, FALSE)</f>
        <v>0</v>
      </c>
    </row>
    <row r="470" spans="1:6">
      <c r="A470" s="3"/>
      <c r="B470" s="20"/>
      <c r="D470" s="29">
        <v>46568</v>
      </c>
      <c r="E470" s="57" t="str">
        <f t="shared" si="7"/>
        <v>水</v>
      </c>
      <c r="F470" s="58">
        <f>VLOOKUP(D470, 休日取得計画実績表!$B$15:$E$745,4, FALSE)</f>
        <v>0</v>
      </c>
    </row>
    <row r="471" spans="1:6">
      <c r="A471" s="3"/>
      <c r="B471" s="20"/>
      <c r="D471" s="29">
        <v>46569</v>
      </c>
      <c r="E471" s="57" t="str">
        <f t="shared" si="7"/>
        <v>木</v>
      </c>
      <c r="F471" s="58">
        <f>VLOOKUP(D471, 休日取得計画実績表!$B$15:$E$745,4, FALSE)</f>
        <v>0</v>
      </c>
    </row>
    <row r="472" spans="1:6">
      <c r="A472" s="3"/>
      <c r="B472" s="20"/>
      <c r="D472" s="29">
        <v>46570</v>
      </c>
      <c r="E472" s="57" t="str">
        <f t="shared" si="7"/>
        <v>金</v>
      </c>
      <c r="F472" s="58">
        <f>VLOOKUP(D472, 休日取得計画実績表!$B$15:$E$745,4, FALSE)</f>
        <v>0</v>
      </c>
    </row>
    <row r="473" spans="1:6">
      <c r="A473" s="3"/>
      <c r="B473" s="20"/>
      <c r="D473" s="29">
        <v>46571</v>
      </c>
      <c r="E473" s="57" t="str">
        <f t="shared" si="7"/>
        <v>土</v>
      </c>
      <c r="F473" s="58" t="str">
        <f>VLOOKUP(D473, 休日取得計画実績表!$B$15:$E$745,4, FALSE)</f>
        <v>現場閉所</v>
      </c>
    </row>
    <row r="474" spans="1:6">
      <c r="A474" s="3"/>
      <c r="B474" s="20"/>
      <c r="D474" s="29">
        <v>46572</v>
      </c>
      <c r="E474" s="57" t="str">
        <f t="shared" si="7"/>
        <v>日</v>
      </c>
      <c r="F474" s="58" t="str">
        <f>VLOOKUP(D474, 休日取得計画実績表!$B$15:$E$745,4, FALSE)</f>
        <v>現場閉所</v>
      </c>
    </row>
    <row r="475" spans="1:6">
      <c r="A475" s="3"/>
      <c r="B475" s="20"/>
      <c r="D475" s="29">
        <v>46573</v>
      </c>
      <c r="E475" s="57" t="str">
        <f t="shared" si="7"/>
        <v>月</v>
      </c>
      <c r="F475" s="58">
        <f>VLOOKUP(D475, 休日取得計画実績表!$B$15:$E$745,4, FALSE)</f>
        <v>0</v>
      </c>
    </row>
    <row r="476" spans="1:6">
      <c r="A476" s="3"/>
      <c r="B476" s="20"/>
      <c r="D476" s="29">
        <v>46574</v>
      </c>
      <c r="E476" s="57" t="str">
        <f t="shared" si="7"/>
        <v>火</v>
      </c>
      <c r="F476" s="58">
        <f>VLOOKUP(D476, 休日取得計画実績表!$B$15:$E$745,4, FALSE)</f>
        <v>0</v>
      </c>
    </row>
    <row r="477" spans="1:6">
      <c r="A477" s="3"/>
      <c r="B477" s="20"/>
      <c r="D477" s="29">
        <v>46575</v>
      </c>
      <c r="E477" s="57" t="str">
        <f t="shared" si="7"/>
        <v>水</v>
      </c>
      <c r="F477" s="58">
        <f>VLOOKUP(D477, 休日取得計画実績表!$B$15:$E$745,4, FALSE)</f>
        <v>0</v>
      </c>
    </row>
    <row r="478" spans="1:6">
      <c r="A478" s="3"/>
      <c r="B478" s="20"/>
      <c r="D478" s="29">
        <v>46576</v>
      </c>
      <c r="E478" s="57" t="str">
        <f t="shared" si="7"/>
        <v>木</v>
      </c>
      <c r="F478" s="58">
        <f>VLOOKUP(D478, 休日取得計画実績表!$B$15:$E$745,4, FALSE)</f>
        <v>0</v>
      </c>
    </row>
    <row r="479" spans="1:6">
      <c r="A479" s="3"/>
      <c r="B479" s="20"/>
      <c r="D479" s="29">
        <v>46577</v>
      </c>
      <c r="E479" s="57" t="str">
        <f t="shared" si="7"/>
        <v>金</v>
      </c>
      <c r="F479" s="58">
        <f>VLOOKUP(D479, 休日取得計画実績表!$B$15:$E$745,4, FALSE)</f>
        <v>0</v>
      </c>
    </row>
    <row r="480" spans="1:6">
      <c r="A480" s="3"/>
      <c r="B480" s="20"/>
      <c r="D480" s="29">
        <v>46578</v>
      </c>
      <c r="E480" s="57" t="str">
        <f t="shared" si="7"/>
        <v>土</v>
      </c>
      <c r="F480" s="58" t="str">
        <f>VLOOKUP(D480, 休日取得計画実績表!$B$15:$E$745,4, FALSE)</f>
        <v>現場閉所</v>
      </c>
    </row>
    <row r="481" spans="1:6">
      <c r="A481" s="3"/>
      <c r="B481" s="20"/>
      <c r="D481" s="29">
        <v>46579</v>
      </c>
      <c r="E481" s="57" t="str">
        <f t="shared" si="7"/>
        <v>日</v>
      </c>
      <c r="F481" s="58" t="str">
        <f>VLOOKUP(D481, 休日取得計画実績表!$B$15:$E$745,4, FALSE)</f>
        <v>現場閉所</v>
      </c>
    </row>
    <row r="482" spans="1:6">
      <c r="A482" s="3"/>
      <c r="B482" s="20"/>
      <c r="D482" s="29">
        <v>46580</v>
      </c>
      <c r="E482" s="57" t="str">
        <f t="shared" si="7"/>
        <v>月</v>
      </c>
      <c r="F482" s="58">
        <f>VLOOKUP(D482, 休日取得計画実績表!$B$15:$E$745,4, FALSE)</f>
        <v>0</v>
      </c>
    </row>
    <row r="483" spans="1:6">
      <c r="A483" s="3"/>
      <c r="B483" s="20"/>
      <c r="D483" s="29">
        <v>46581</v>
      </c>
      <c r="E483" s="57" t="str">
        <f t="shared" si="7"/>
        <v>火</v>
      </c>
      <c r="F483" s="58">
        <f>VLOOKUP(D483, 休日取得計画実績表!$B$15:$E$745,4, FALSE)</f>
        <v>0</v>
      </c>
    </row>
    <row r="484" spans="1:6">
      <c r="A484" s="3"/>
      <c r="B484" s="20"/>
      <c r="D484" s="29">
        <v>46582</v>
      </c>
      <c r="E484" s="57" t="str">
        <f t="shared" si="7"/>
        <v>水</v>
      </c>
      <c r="F484" s="58">
        <f>VLOOKUP(D484, 休日取得計画実績表!$B$15:$E$745,4, FALSE)</f>
        <v>0</v>
      </c>
    </row>
    <row r="485" spans="1:6">
      <c r="A485" s="3"/>
      <c r="B485" s="20"/>
      <c r="D485" s="29">
        <v>46583</v>
      </c>
      <c r="E485" s="57" t="str">
        <f t="shared" si="7"/>
        <v>木</v>
      </c>
      <c r="F485" s="58">
        <f>VLOOKUP(D485, 休日取得計画実績表!$B$15:$E$745,4, FALSE)</f>
        <v>0</v>
      </c>
    </row>
    <row r="486" spans="1:6">
      <c r="A486" s="3"/>
      <c r="B486" s="20"/>
      <c r="D486" s="29">
        <v>46584</v>
      </c>
      <c r="E486" s="57" t="str">
        <f t="shared" si="7"/>
        <v>金</v>
      </c>
      <c r="F486" s="58">
        <f>VLOOKUP(D486, 休日取得計画実績表!$B$15:$E$745,4, FALSE)</f>
        <v>0</v>
      </c>
    </row>
    <row r="487" spans="1:6">
      <c r="A487" s="3"/>
      <c r="B487" s="20"/>
      <c r="D487" s="29">
        <v>46585</v>
      </c>
      <c r="E487" s="57" t="str">
        <f t="shared" si="7"/>
        <v>土</v>
      </c>
      <c r="F487" s="58" t="str">
        <f>VLOOKUP(D487, 休日取得計画実績表!$B$15:$E$745,4, FALSE)</f>
        <v>現場閉所</v>
      </c>
    </row>
    <row r="488" spans="1:6">
      <c r="A488" s="3"/>
      <c r="B488" s="20"/>
      <c r="D488" s="29">
        <v>46586</v>
      </c>
      <c r="E488" s="57" t="str">
        <f t="shared" si="7"/>
        <v>日</v>
      </c>
      <c r="F488" s="58" t="str">
        <f>VLOOKUP(D488, 休日取得計画実績表!$B$15:$E$745,4, FALSE)</f>
        <v>現場閉所</v>
      </c>
    </row>
    <row r="489" spans="1:6">
      <c r="A489" s="3"/>
      <c r="B489" s="20"/>
      <c r="D489" s="29">
        <v>46587</v>
      </c>
      <c r="E489" s="57" t="str">
        <f t="shared" si="7"/>
        <v>月</v>
      </c>
      <c r="F489" s="58">
        <f>VLOOKUP(D489, 休日取得計画実績表!$B$15:$E$745,4, FALSE)</f>
        <v>0</v>
      </c>
    </row>
    <row r="490" spans="1:6">
      <c r="A490" s="3"/>
      <c r="B490" s="20"/>
      <c r="D490" s="29">
        <v>46588</v>
      </c>
      <c r="E490" s="57" t="str">
        <f t="shared" si="7"/>
        <v>火</v>
      </c>
      <c r="F490" s="58">
        <f>VLOOKUP(D490, 休日取得計画実績表!$B$15:$E$745,4, FALSE)</f>
        <v>0</v>
      </c>
    </row>
    <row r="491" spans="1:6">
      <c r="A491" s="3"/>
      <c r="B491" s="20"/>
      <c r="D491" s="29">
        <v>46589</v>
      </c>
      <c r="E491" s="57" t="str">
        <f t="shared" si="7"/>
        <v>水</v>
      </c>
      <c r="F491" s="58">
        <f>VLOOKUP(D491, 休日取得計画実績表!$B$15:$E$745,4, FALSE)</f>
        <v>0</v>
      </c>
    </row>
    <row r="492" spans="1:6">
      <c r="A492" s="3"/>
      <c r="B492" s="20"/>
      <c r="D492" s="29">
        <v>46590</v>
      </c>
      <c r="E492" s="57" t="str">
        <f t="shared" si="7"/>
        <v>木</v>
      </c>
      <c r="F492" s="58">
        <f>VLOOKUP(D492, 休日取得計画実績表!$B$15:$E$745,4, FALSE)</f>
        <v>0</v>
      </c>
    </row>
    <row r="493" spans="1:6">
      <c r="A493" s="3"/>
      <c r="B493" s="20"/>
      <c r="D493" s="29">
        <v>46591</v>
      </c>
      <c r="E493" s="57" t="str">
        <f t="shared" si="7"/>
        <v>金</v>
      </c>
      <c r="F493" s="58">
        <f>VLOOKUP(D493, 休日取得計画実績表!$B$15:$E$745,4, FALSE)</f>
        <v>0</v>
      </c>
    </row>
    <row r="494" spans="1:6">
      <c r="A494" s="3"/>
      <c r="B494" s="20"/>
      <c r="D494" s="29">
        <v>46592</v>
      </c>
      <c r="E494" s="57" t="str">
        <f t="shared" si="7"/>
        <v>土</v>
      </c>
      <c r="F494" s="58" t="str">
        <f>VLOOKUP(D494, 休日取得計画実績表!$B$15:$E$745,4, FALSE)</f>
        <v>現場閉所</v>
      </c>
    </row>
    <row r="495" spans="1:6">
      <c r="A495" s="3"/>
      <c r="B495" s="20"/>
      <c r="D495" s="29">
        <v>46593</v>
      </c>
      <c r="E495" s="57" t="str">
        <f t="shared" si="7"/>
        <v>日</v>
      </c>
      <c r="F495" s="58" t="str">
        <f>VLOOKUP(D495, 休日取得計画実績表!$B$15:$E$745,4, FALSE)</f>
        <v>現場閉所</v>
      </c>
    </row>
    <row r="496" spans="1:6">
      <c r="A496" s="3"/>
      <c r="B496" s="20"/>
      <c r="D496" s="29">
        <v>46594</v>
      </c>
      <c r="E496" s="57" t="str">
        <f t="shared" si="7"/>
        <v>月</v>
      </c>
      <c r="F496" s="58">
        <f>VLOOKUP(D496, 休日取得計画実績表!$B$15:$E$745,4, FALSE)</f>
        <v>0</v>
      </c>
    </row>
    <row r="497" spans="1:6">
      <c r="A497" s="3"/>
      <c r="B497" s="20"/>
      <c r="D497" s="29">
        <v>46595</v>
      </c>
      <c r="E497" s="57" t="str">
        <f t="shared" si="7"/>
        <v>火</v>
      </c>
      <c r="F497" s="58">
        <f>VLOOKUP(D497, 休日取得計画実績表!$B$15:$E$745,4, FALSE)</f>
        <v>0</v>
      </c>
    </row>
    <row r="498" spans="1:6">
      <c r="A498" s="3"/>
      <c r="B498" s="20"/>
      <c r="D498" s="29">
        <v>46596</v>
      </c>
      <c r="E498" s="57" t="str">
        <f t="shared" si="7"/>
        <v>水</v>
      </c>
      <c r="F498" s="58">
        <f>VLOOKUP(D498, 休日取得計画実績表!$B$15:$E$745,4, FALSE)</f>
        <v>0</v>
      </c>
    </row>
    <row r="499" spans="1:6">
      <c r="A499" s="3"/>
      <c r="B499" s="20"/>
      <c r="D499" s="29">
        <v>46597</v>
      </c>
      <c r="E499" s="57" t="str">
        <f t="shared" si="7"/>
        <v>木</v>
      </c>
      <c r="F499" s="58">
        <f>VLOOKUP(D499, 休日取得計画実績表!$B$15:$E$745,4, FALSE)</f>
        <v>0</v>
      </c>
    </row>
    <row r="500" spans="1:6">
      <c r="A500" s="3"/>
      <c r="B500" s="20"/>
      <c r="D500" s="29">
        <v>46598</v>
      </c>
      <c r="E500" s="57" t="str">
        <f t="shared" si="7"/>
        <v>金</v>
      </c>
      <c r="F500" s="58">
        <f>VLOOKUP(D500, 休日取得計画実績表!$B$15:$E$745,4, FALSE)</f>
        <v>0</v>
      </c>
    </row>
    <row r="501" spans="1:6">
      <c r="A501" s="3"/>
      <c r="B501" s="20"/>
      <c r="D501" s="29">
        <v>46599</v>
      </c>
      <c r="E501" s="57" t="str">
        <f t="shared" si="7"/>
        <v>土</v>
      </c>
      <c r="F501" s="58" t="str">
        <f>VLOOKUP(D501, 休日取得計画実績表!$B$15:$E$745,4, FALSE)</f>
        <v>現場閉所</v>
      </c>
    </row>
    <row r="502" spans="1:6">
      <c r="A502" s="3"/>
      <c r="B502" s="20"/>
      <c r="D502" s="29">
        <v>46600</v>
      </c>
      <c r="E502" s="57" t="str">
        <f t="shared" si="7"/>
        <v>日</v>
      </c>
      <c r="F502" s="58" t="str">
        <f>VLOOKUP(D502, 休日取得計画実績表!$B$15:$E$745,4, FALSE)</f>
        <v>現場閉所</v>
      </c>
    </row>
    <row r="503" spans="1:6">
      <c r="A503" s="3"/>
      <c r="B503" s="20"/>
      <c r="D503" s="29">
        <v>46601</v>
      </c>
      <c r="E503" s="57" t="str">
        <f t="shared" si="7"/>
        <v>月</v>
      </c>
      <c r="F503" s="58">
        <f>VLOOKUP(D503, 休日取得計画実績表!$B$15:$E$745,4, FALSE)</f>
        <v>0</v>
      </c>
    </row>
    <row r="504" spans="1:6">
      <c r="A504" s="3"/>
      <c r="B504" s="20"/>
      <c r="D504" s="29">
        <v>46602</v>
      </c>
      <c r="E504" s="57" t="str">
        <f t="shared" si="7"/>
        <v>火</v>
      </c>
      <c r="F504" s="58">
        <f>VLOOKUP(D504, 休日取得計画実績表!$B$15:$E$745,4, FALSE)</f>
        <v>0</v>
      </c>
    </row>
    <row r="505" spans="1:6">
      <c r="A505" s="3"/>
      <c r="B505" s="20"/>
      <c r="D505" s="29">
        <v>46603</v>
      </c>
      <c r="E505" s="57" t="str">
        <f t="shared" si="7"/>
        <v>水</v>
      </c>
      <c r="F505" s="58">
        <f>VLOOKUP(D505, 休日取得計画実績表!$B$15:$E$745,4, FALSE)</f>
        <v>0</v>
      </c>
    </row>
    <row r="506" spans="1:6">
      <c r="A506" s="3"/>
      <c r="B506" s="20"/>
      <c r="D506" s="29">
        <v>46604</v>
      </c>
      <c r="E506" s="57" t="str">
        <f t="shared" si="7"/>
        <v>木</v>
      </c>
      <c r="F506" s="58">
        <f>VLOOKUP(D506, 休日取得計画実績表!$B$15:$E$745,4, FALSE)</f>
        <v>0</v>
      </c>
    </row>
    <row r="507" spans="1:6">
      <c r="A507" s="3"/>
      <c r="B507" s="20"/>
      <c r="D507" s="29">
        <v>46605</v>
      </c>
      <c r="E507" s="57" t="str">
        <f t="shared" si="7"/>
        <v>金</v>
      </c>
      <c r="F507" s="58">
        <f>VLOOKUP(D507, 休日取得計画実績表!$B$15:$E$745,4, FALSE)</f>
        <v>0</v>
      </c>
    </row>
    <row r="508" spans="1:6">
      <c r="A508" s="3"/>
      <c r="B508" s="20"/>
      <c r="D508" s="29">
        <v>46606</v>
      </c>
      <c r="E508" s="57" t="str">
        <f t="shared" si="7"/>
        <v>土</v>
      </c>
      <c r="F508" s="58" t="str">
        <f>VLOOKUP(D508, 休日取得計画実績表!$B$15:$E$745,4, FALSE)</f>
        <v>現場閉所</v>
      </c>
    </row>
    <row r="509" spans="1:6">
      <c r="A509" s="3"/>
      <c r="B509" s="20"/>
      <c r="D509" s="29">
        <v>46607</v>
      </c>
      <c r="E509" s="57" t="str">
        <f t="shared" si="7"/>
        <v>日</v>
      </c>
      <c r="F509" s="58" t="str">
        <f>VLOOKUP(D509, 休日取得計画実績表!$B$15:$E$745,4, FALSE)</f>
        <v>現場閉所</v>
      </c>
    </row>
    <row r="510" spans="1:6">
      <c r="A510" s="3"/>
      <c r="B510" s="20"/>
      <c r="D510" s="29">
        <v>46608</v>
      </c>
      <c r="E510" s="57" t="str">
        <f t="shared" si="7"/>
        <v>月</v>
      </c>
      <c r="F510" s="58">
        <f>VLOOKUP(D510, 休日取得計画実績表!$B$15:$E$745,4, FALSE)</f>
        <v>0</v>
      </c>
    </row>
    <row r="511" spans="1:6">
      <c r="A511" s="3"/>
      <c r="B511" s="20"/>
      <c r="D511" s="29">
        <v>46609</v>
      </c>
      <c r="E511" s="57" t="str">
        <f t="shared" si="7"/>
        <v>火</v>
      </c>
      <c r="F511" s="58">
        <f>VLOOKUP(D511, 休日取得計画実績表!$B$15:$E$745,4, FALSE)</f>
        <v>0</v>
      </c>
    </row>
    <row r="512" spans="1:6">
      <c r="A512" s="3"/>
      <c r="B512" s="20"/>
      <c r="D512" s="29">
        <v>46610</v>
      </c>
      <c r="E512" s="57" t="str">
        <f t="shared" si="7"/>
        <v>水</v>
      </c>
      <c r="F512" s="58">
        <f>VLOOKUP(D512, 休日取得計画実績表!$B$15:$E$745,4, FALSE)</f>
        <v>0</v>
      </c>
    </row>
    <row r="513" spans="1:6">
      <c r="A513" s="3"/>
      <c r="B513" s="20"/>
      <c r="D513" s="29">
        <v>46611</v>
      </c>
      <c r="E513" s="57" t="str">
        <f t="shared" si="7"/>
        <v>木</v>
      </c>
      <c r="F513" s="58">
        <f>VLOOKUP(D513, 休日取得計画実績表!$B$15:$E$745,4, FALSE)</f>
        <v>0</v>
      </c>
    </row>
    <row r="514" spans="1:6">
      <c r="A514" s="3"/>
      <c r="B514" s="20"/>
      <c r="D514" s="29">
        <v>46612</v>
      </c>
      <c r="E514" s="57" t="str">
        <f t="shared" si="7"/>
        <v>金</v>
      </c>
      <c r="F514" s="58" t="str">
        <f>VLOOKUP(D514, 休日取得計画実績表!$B$15:$E$745,4, FALSE)</f>
        <v>夏季休暇</v>
      </c>
    </row>
    <row r="515" spans="1:6">
      <c r="A515" s="3"/>
      <c r="B515" s="20"/>
      <c r="D515" s="29">
        <v>46613</v>
      </c>
      <c r="E515" s="57" t="str">
        <f t="shared" si="7"/>
        <v>土</v>
      </c>
      <c r="F515" s="58" t="str">
        <f>VLOOKUP(D515, 休日取得計画実績表!$B$15:$E$745,4, FALSE)</f>
        <v>現場閉所</v>
      </c>
    </row>
    <row r="516" spans="1:6">
      <c r="A516" s="3"/>
      <c r="B516" s="20"/>
      <c r="D516" s="29">
        <v>46614</v>
      </c>
      <c r="E516" s="57" t="str">
        <f t="shared" si="7"/>
        <v>日</v>
      </c>
      <c r="F516" s="58" t="str">
        <f>VLOOKUP(D516, 休日取得計画実績表!$B$15:$E$745,4, FALSE)</f>
        <v>現場閉所</v>
      </c>
    </row>
    <row r="517" spans="1:6">
      <c r="A517" s="3"/>
      <c r="B517" s="20"/>
      <c r="D517" s="29">
        <v>46615</v>
      </c>
      <c r="E517" s="57" t="str">
        <f t="shared" si="7"/>
        <v>月</v>
      </c>
      <c r="F517" s="58" t="str">
        <f>VLOOKUP(D517, 休日取得計画実績表!$B$15:$E$745,4, FALSE)</f>
        <v>夏季休暇</v>
      </c>
    </row>
    <row r="518" spans="1:6">
      <c r="A518" s="3"/>
      <c r="B518" s="20"/>
      <c r="D518" s="29">
        <v>46616</v>
      </c>
      <c r="E518" s="57" t="str">
        <f t="shared" si="7"/>
        <v>火</v>
      </c>
      <c r="F518" s="58" t="str">
        <f>VLOOKUP(D518, 休日取得計画実績表!$B$15:$E$745,4, FALSE)</f>
        <v>夏季休暇</v>
      </c>
    </row>
    <row r="519" spans="1:6">
      <c r="A519" s="3"/>
      <c r="B519" s="20"/>
      <c r="D519" s="29">
        <v>46617</v>
      </c>
      <c r="E519" s="57" t="str">
        <f t="shared" si="7"/>
        <v>水</v>
      </c>
      <c r="F519" s="58">
        <f>VLOOKUP(D519, 休日取得計画実績表!$B$15:$E$745,4, FALSE)</f>
        <v>0</v>
      </c>
    </row>
    <row r="520" spans="1:6">
      <c r="A520" s="3"/>
      <c r="B520" s="20"/>
      <c r="D520" s="29">
        <v>46618</v>
      </c>
      <c r="E520" s="57" t="str">
        <f t="shared" si="7"/>
        <v>木</v>
      </c>
      <c r="F520" s="58">
        <f>VLOOKUP(D520, 休日取得計画実績表!$B$15:$E$745,4, FALSE)</f>
        <v>0</v>
      </c>
    </row>
    <row r="521" spans="1:6">
      <c r="A521" s="3"/>
      <c r="B521" s="20"/>
      <c r="D521" s="29">
        <v>46619</v>
      </c>
      <c r="E521" s="57" t="str">
        <f t="shared" si="7"/>
        <v>金</v>
      </c>
      <c r="F521" s="58">
        <f>VLOOKUP(D521, 休日取得計画実績表!$B$15:$E$745,4, FALSE)</f>
        <v>0</v>
      </c>
    </row>
    <row r="522" spans="1:6">
      <c r="A522" s="3"/>
      <c r="B522" s="20"/>
      <c r="D522" s="29">
        <v>46620</v>
      </c>
      <c r="E522" s="57" t="str">
        <f t="shared" si="7"/>
        <v>土</v>
      </c>
      <c r="F522" s="58" t="str">
        <f>VLOOKUP(D522, 休日取得計画実績表!$B$15:$E$745,4, FALSE)</f>
        <v>現場閉所</v>
      </c>
    </row>
    <row r="523" spans="1:6">
      <c r="A523" s="3"/>
      <c r="B523" s="20"/>
      <c r="D523" s="29">
        <v>46621</v>
      </c>
      <c r="E523" s="57" t="str">
        <f t="shared" si="7"/>
        <v>日</v>
      </c>
      <c r="F523" s="58" t="str">
        <f>VLOOKUP(D523, 休日取得計画実績表!$B$15:$E$745,4, FALSE)</f>
        <v>現場閉所</v>
      </c>
    </row>
    <row r="524" spans="1:6">
      <c r="A524" s="3"/>
      <c r="B524" s="20"/>
      <c r="D524" s="29">
        <v>46622</v>
      </c>
      <c r="E524" s="57" t="str">
        <f t="shared" si="7"/>
        <v>月</v>
      </c>
      <c r="F524" s="58">
        <f>VLOOKUP(D524, 休日取得計画実績表!$B$15:$E$745,4, FALSE)</f>
        <v>0</v>
      </c>
    </row>
    <row r="525" spans="1:6">
      <c r="A525" s="3"/>
      <c r="B525" s="20"/>
      <c r="D525" s="29">
        <v>46623</v>
      </c>
      <c r="E525" s="57" t="str">
        <f t="shared" si="7"/>
        <v>火</v>
      </c>
      <c r="F525" s="58">
        <f>VLOOKUP(D525, 休日取得計画実績表!$B$15:$E$745,4, FALSE)</f>
        <v>0</v>
      </c>
    </row>
    <row r="526" spans="1:6">
      <c r="A526" s="3"/>
      <c r="B526" s="20"/>
      <c r="D526" s="29">
        <v>46624</v>
      </c>
      <c r="E526" s="57" t="str">
        <f t="shared" si="7"/>
        <v>水</v>
      </c>
      <c r="F526" s="58">
        <f>VLOOKUP(D526, 休日取得計画実績表!$B$15:$E$745,4, FALSE)</f>
        <v>0</v>
      </c>
    </row>
    <row r="527" spans="1:6">
      <c r="A527" s="3"/>
      <c r="B527" s="20"/>
      <c r="D527" s="29">
        <v>46625</v>
      </c>
      <c r="E527" s="57" t="str">
        <f t="shared" si="7"/>
        <v>木</v>
      </c>
      <c r="F527" s="58">
        <f>VLOOKUP(D527, 休日取得計画実績表!$B$15:$E$745,4, FALSE)</f>
        <v>0</v>
      </c>
    </row>
    <row r="528" spans="1:6">
      <c r="A528" s="3"/>
      <c r="B528" s="20"/>
      <c r="D528" s="29">
        <v>46626</v>
      </c>
      <c r="E528" s="57" t="str">
        <f t="shared" si="7"/>
        <v>金</v>
      </c>
      <c r="F528" s="58">
        <f>VLOOKUP(D528, 休日取得計画実績表!$B$15:$E$745,4, FALSE)</f>
        <v>0</v>
      </c>
    </row>
    <row r="529" spans="1:6">
      <c r="A529" s="3"/>
      <c r="B529" s="20"/>
      <c r="D529" s="29">
        <v>46627</v>
      </c>
      <c r="E529" s="57" t="str">
        <f t="shared" ref="E529:E592" si="8">IF(D529="","",TEXT(D529,"aaa"))</f>
        <v>土</v>
      </c>
      <c r="F529" s="58" t="str">
        <f>VLOOKUP(D529, 休日取得計画実績表!$B$15:$E$745,4, FALSE)</f>
        <v>現場閉所</v>
      </c>
    </row>
    <row r="530" spans="1:6">
      <c r="A530" s="3"/>
      <c r="B530" s="20"/>
      <c r="D530" s="29">
        <v>46628</v>
      </c>
      <c r="E530" s="57" t="str">
        <f t="shared" si="8"/>
        <v>日</v>
      </c>
      <c r="F530" s="58" t="str">
        <f>VLOOKUP(D530, 休日取得計画実績表!$B$15:$E$745,4, FALSE)</f>
        <v>現場閉所</v>
      </c>
    </row>
    <row r="531" spans="1:6">
      <c r="A531" s="3"/>
      <c r="B531" s="20"/>
      <c r="D531" s="29">
        <v>46629</v>
      </c>
      <c r="E531" s="57" t="str">
        <f t="shared" si="8"/>
        <v>月</v>
      </c>
      <c r="F531" s="58">
        <f>VLOOKUP(D531, 休日取得計画実績表!$B$15:$E$745,4, FALSE)</f>
        <v>0</v>
      </c>
    </row>
    <row r="532" spans="1:6">
      <c r="A532" s="3"/>
      <c r="B532" s="20"/>
      <c r="D532" s="29">
        <v>46630</v>
      </c>
      <c r="E532" s="57" t="str">
        <f t="shared" si="8"/>
        <v>火</v>
      </c>
      <c r="F532" s="58">
        <f>VLOOKUP(D532, 休日取得計画実績表!$B$15:$E$745,4, FALSE)</f>
        <v>0</v>
      </c>
    </row>
    <row r="533" spans="1:6">
      <c r="A533" s="3"/>
      <c r="B533" s="20"/>
      <c r="D533" s="29">
        <v>46631</v>
      </c>
      <c r="E533" s="57" t="str">
        <f t="shared" si="8"/>
        <v>水</v>
      </c>
      <c r="F533" s="58">
        <f>VLOOKUP(D533, 休日取得計画実績表!$B$15:$E$745,4, FALSE)</f>
        <v>0</v>
      </c>
    </row>
    <row r="534" spans="1:6">
      <c r="A534" s="3"/>
      <c r="B534" s="20"/>
      <c r="D534" s="29">
        <v>46632</v>
      </c>
      <c r="E534" s="57" t="str">
        <f t="shared" si="8"/>
        <v>木</v>
      </c>
      <c r="F534" s="58">
        <f>VLOOKUP(D534, 休日取得計画実績表!$B$15:$E$745,4, FALSE)</f>
        <v>0</v>
      </c>
    </row>
    <row r="535" spans="1:6">
      <c r="A535" s="3"/>
      <c r="B535" s="20"/>
      <c r="D535" s="29">
        <v>46633</v>
      </c>
      <c r="E535" s="57" t="str">
        <f t="shared" si="8"/>
        <v>金</v>
      </c>
      <c r="F535" s="58">
        <f>VLOOKUP(D535, 休日取得計画実績表!$B$15:$E$745,4, FALSE)</f>
        <v>0</v>
      </c>
    </row>
    <row r="536" spans="1:6">
      <c r="A536" s="3"/>
      <c r="B536" s="20"/>
      <c r="D536" s="29">
        <v>46634</v>
      </c>
      <c r="E536" s="57" t="str">
        <f t="shared" si="8"/>
        <v>土</v>
      </c>
      <c r="F536" s="58" t="str">
        <f>VLOOKUP(D536, 休日取得計画実績表!$B$15:$E$745,4, FALSE)</f>
        <v>現場閉所</v>
      </c>
    </row>
    <row r="537" spans="1:6">
      <c r="A537" s="3"/>
      <c r="B537" s="20"/>
      <c r="D537" s="29">
        <v>46635</v>
      </c>
      <c r="E537" s="57" t="str">
        <f t="shared" si="8"/>
        <v>日</v>
      </c>
      <c r="F537" s="58" t="str">
        <f>VLOOKUP(D537, 休日取得計画実績表!$B$15:$E$745,4, FALSE)</f>
        <v>現場閉所</v>
      </c>
    </row>
    <row r="538" spans="1:6">
      <c r="A538" s="3"/>
      <c r="B538" s="20"/>
      <c r="D538" s="29">
        <v>46636</v>
      </c>
      <c r="E538" s="57" t="str">
        <f t="shared" si="8"/>
        <v>月</v>
      </c>
      <c r="F538" s="58">
        <f>VLOOKUP(D538, 休日取得計画実績表!$B$15:$E$745,4, FALSE)</f>
        <v>0</v>
      </c>
    </row>
    <row r="539" spans="1:6">
      <c r="A539" s="3"/>
      <c r="B539" s="20"/>
      <c r="D539" s="29">
        <v>46637</v>
      </c>
      <c r="E539" s="57" t="str">
        <f t="shared" si="8"/>
        <v>火</v>
      </c>
      <c r="F539" s="58">
        <f>VLOOKUP(D539, 休日取得計画実績表!$B$15:$E$745,4, FALSE)</f>
        <v>0</v>
      </c>
    </row>
    <row r="540" spans="1:6">
      <c r="A540" s="3"/>
      <c r="B540" s="20"/>
      <c r="D540" s="29">
        <v>46638</v>
      </c>
      <c r="E540" s="57" t="str">
        <f t="shared" si="8"/>
        <v>水</v>
      </c>
      <c r="F540" s="58">
        <f>VLOOKUP(D540, 休日取得計画実績表!$B$15:$E$745,4, FALSE)</f>
        <v>0</v>
      </c>
    </row>
    <row r="541" spans="1:6">
      <c r="A541" s="3"/>
      <c r="B541" s="20"/>
      <c r="D541" s="29">
        <v>46639</v>
      </c>
      <c r="E541" s="57" t="str">
        <f t="shared" si="8"/>
        <v>木</v>
      </c>
      <c r="F541" s="58">
        <f>VLOOKUP(D541, 休日取得計画実績表!$B$15:$E$745,4, FALSE)</f>
        <v>0</v>
      </c>
    </row>
    <row r="542" spans="1:6">
      <c r="A542" s="3"/>
      <c r="B542" s="20"/>
      <c r="D542" s="29">
        <v>46640</v>
      </c>
      <c r="E542" s="57" t="str">
        <f t="shared" si="8"/>
        <v>金</v>
      </c>
      <c r="F542" s="58">
        <f>VLOOKUP(D542, 休日取得計画実績表!$B$15:$E$745,4, FALSE)</f>
        <v>0</v>
      </c>
    </row>
    <row r="543" spans="1:6">
      <c r="A543" s="3"/>
      <c r="B543" s="20"/>
      <c r="D543" s="29">
        <v>46641</v>
      </c>
      <c r="E543" s="57" t="str">
        <f t="shared" si="8"/>
        <v>土</v>
      </c>
      <c r="F543" s="58" t="str">
        <f>VLOOKUP(D543, 休日取得計画実績表!$B$15:$E$745,4, FALSE)</f>
        <v>現場閉所</v>
      </c>
    </row>
    <row r="544" spans="1:6">
      <c r="A544" s="3"/>
      <c r="B544" s="20"/>
      <c r="D544" s="29">
        <v>46642</v>
      </c>
      <c r="E544" s="57" t="str">
        <f t="shared" si="8"/>
        <v>日</v>
      </c>
      <c r="F544" s="58" t="str">
        <f>VLOOKUP(D544, 休日取得計画実績表!$B$15:$E$745,4, FALSE)</f>
        <v>現場閉所</v>
      </c>
    </row>
    <row r="545" spans="1:6">
      <c r="A545" s="3"/>
      <c r="B545" s="20"/>
      <c r="D545" s="29">
        <v>46643</v>
      </c>
      <c r="E545" s="57" t="str">
        <f t="shared" si="8"/>
        <v>月</v>
      </c>
      <c r="F545" s="58">
        <f>VLOOKUP(D545, 休日取得計画実績表!$B$15:$E$745,4, FALSE)</f>
        <v>0</v>
      </c>
    </row>
    <row r="546" spans="1:6">
      <c r="A546" s="3"/>
      <c r="B546" s="20"/>
      <c r="D546" s="29">
        <v>46644</v>
      </c>
      <c r="E546" s="57" t="str">
        <f t="shared" si="8"/>
        <v>火</v>
      </c>
      <c r="F546" s="58">
        <f>VLOOKUP(D546, 休日取得計画実績表!$B$15:$E$745,4, FALSE)</f>
        <v>0</v>
      </c>
    </row>
    <row r="547" spans="1:6">
      <c r="A547" s="3"/>
      <c r="B547" s="20"/>
      <c r="D547" s="29">
        <v>46645</v>
      </c>
      <c r="E547" s="57" t="str">
        <f t="shared" si="8"/>
        <v>水</v>
      </c>
      <c r="F547" s="58">
        <f>VLOOKUP(D547, 休日取得計画実績表!$B$15:$E$745,4, FALSE)</f>
        <v>0</v>
      </c>
    </row>
    <row r="548" spans="1:6">
      <c r="A548" s="3"/>
      <c r="B548" s="20"/>
      <c r="D548" s="29">
        <v>46646</v>
      </c>
      <c r="E548" s="57" t="str">
        <f t="shared" si="8"/>
        <v>木</v>
      </c>
      <c r="F548" s="58">
        <f>VLOOKUP(D548, 休日取得計画実績表!$B$15:$E$745,4, FALSE)</f>
        <v>0</v>
      </c>
    </row>
    <row r="549" spans="1:6">
      <c r="A549" s="3"/>
      <c r="B549" s="20"/>
      <c r="D549" s="29">
        <v>46647</v>
      </c>
      <c r="E549" s="57" t="str">
        <f t="shared" si="8"/>
        <v>金</v>
      </c>
      <c r="F549" s="58">
        <f>VLOOKUP(D549, 休日取得計画実績表!$B$15:$E$745,4, FALSE)</f>
        <v>0</v>
      </c>
    </row>
    <row r="550" spans="1:6">
      <c r="A550" s="3"/>
      <c r="B550" s="20"/>
      <c r="D550" s="29">
        <v>46648</v>
      </c>
      <c r="E550" s="57" t="str">
        <f t="shared" si="8"/>
        <v>土</v>
      </c>
      <c r="F550" s="58" t="str">
        <f>VLOOKUP(D550, 休日取得計画実績表!$B$15:$E$745,4, FALSE)</f>
        <v>現場閉所</v>
      </c>
    </row>
    <row r="551" spans="1:6">
      <c r="A551" s="3"/>
      <c r="B551" s="20"/>
      <c r="D551" s="29">
        <v>46649</v>
      </c>
      <c r="E551" s="57" t="str">
        <f t="shared" si="8"/>
        <v>日</v>
      </c>
      <c r="F551" s="58" t="str">
        <f>VLOOKUP(D551, 休日取得計画実績表!$B$15:$E$745,4, FALSE)</f>
        <v>現場閉所</v>
      </c>
    </row>
    <row r="552" spans="1:6">
      <c r="A552" s="3"/>
      <c r="B552" s="20"/>
      <c r="D552" s="29">
        <v>46650</v>
      </c>
      <c r="E552" s="57" t="str">
        <f t="shared" si="8"/>
        <v>月</v>
      </c>
      <c r="F552" s="58">
        <f>VLOOKUP(D552, 休日取得計画実績表!$B$15:$E$745,4, FALSE)</f>
        <v>0</v>
      </c>
    </row>
    <row r="553" spans="1:6">
      <c r="A553" s="3"/>
      <c r="B553" s="20"/>
      <c r="D553" s="29">
        <v>46651</v>
      </c>
      <c r="E553" s="57" t="str">
        <f t="shared" si="8"/>
        <v>火</v>
      </c>
      <c r="F553" s="58">
        <f>VLOOKUP(D553, 休日取得計画実績表!$B$15:$E$745,4, FALSE)</f>
        <v>0</v>
      </c>
    </row>
    <row r="554" spans="1:6">
      <c r="A554" s="3"/>
      <c r="B554" s="20"/>
      <c r="D554" s="29">
        <v>46652</v>
      </c>
      <c r="E554" s="57" t="str">
        <f t="shared" si="8"/>
        <v>水</v>
      </c>
      <c r="F554" s="58">
        <f>VLOOKUP(D554, 休日取得計画実績表!$B$15:$E$745,4, FALSE)</f>
        <v>0</v>
      </c>
    </row>
    <row r="555" spans="1:6">
      <c r="A555" s="3"/>
      <c r="B555" s="20"/>
      <c r="D555" s="29">
        <v>46653</v>
      </c>
      <c r="E555" s="57" t="str">
        <f t="shared" si="8"/>
        <v>木</v>
      </c>
      <c r="F555" s="58">
        <f>VLOOKUP(D555, 休日取得計画実績表!$B$15:$E$745,4, FALSE)</f>
        <v>0</v>
      </c>
    </row>
    <row r="556" spans="1:6">
      <c r="A556" s="3"/>
      <c r="B556" s="20"/>
      <c r="D556" s="29">
        <v>46654</v>
      </c>
      <c r="E556" s="57" t="str">
        <f t="shared" si="8"/>
        <v>金</v>
      </c>
      <c r="F556" s="58">
        <f>VLOOKUP(D556, 休日取得計画実績表!$B$15:$E$745,4, FALSE)</f>
        <v>0</v>
      </c>
    </row>
    <row r="557" spans="1:6">
      <c r="A557" s="3"/>
      <c r="B557" s="20"/>
      <c r="D557" s="29">
        <v>46655</v>
      </c>
      <c r="E557" s="57" t="str">
        <f t="shared" si="8"/>
        <v>土</v>
      </c>
      <c r="F557" s="58" t="str">
        <f>VLOOKUP(D557, 休日取得計画実績表!$B$15:$E$745,4, FALSE)</f>
        <v>現場閉所</v>
      </c>
    </row>
    <row r="558" spans="1:6">
      <c r="A558" s="3"/>
      <c r="B558" s="20"/>
      <c r="D558" s="29">
        <v>46656</v>
      </c>
      <c r="E558" s="57" t="str">
        <f t="shared" si="8"/>
        <v>日</v>
      </c>
      <c r="F558" s="58" t="str">
        <f>VLOOKUP(D558, 休日取得計画実績表!$B$15:$E$745,4, FALSE)</f>
        <v>現場閉所</v>
      </c>
    </row>
    <row r="559" spans="1:6">
      <c r="A559" s="3"/>
      <c r="B559" s="20"/>
      <c r="D559" s="29">
        <v>46657</v>
      </c>
      <c r="E559" s="57" t="str">
        <f t="shared" si="8"/>
        <v>月</v>
      </c>
      <c r="F559" s="58">
        <f>VLOOKUP(D559, 休日取得計画実績表!$B$15:$E$745,4, FALSE)</f>
        <v>0</v>
      </c>
    </row>
    <row r="560" spans="1:6">
      <c r="A560" s="3"/>
      <c r="B560" s="20"/>
      <c r="D560" s="29">
        <v>46658</v>
      </c>
      <c r="E560" s="57" t="str">
        <f t="shared" si="8"/>
        <v>火</v>
      </c>
      <c r="F560" s="58">
        <f>VLOOKUP(D560, 休日取得計画実績表!$B$15:$E$745,4, FALSE)</f>
        <v>0</v>
      </c>
    </row>
    <row r="561" spans="1:6">
      <c r="A561" s="3"/>
      <c r="B561" s="20"/>
      <c r="D561" s="29">
        <v>46659</v>
      </c>
      <c r="E561" s="57" t="str">
        <f t="shared" si="8"/>
        <v>水</v>
      </c>
      <c r="F561" s="58">
        <f>VLOOKUP(D561, 休日取得計画実績表!$B$15:$E$745,4, FALSE)</f>
        <v>0</v>
      </c>
    </row>
    <row r="562" spans="1:6">
      <c r="A562" s="3"/>
      <c r="B562" s="20"/>
      <c r="D562" s="29">
        <v>46660</v>
      </c>
      <c r="E562" s="57" t="str">
        <f t="shared" si="8"/>
        <v>木</v>
      </c>
      <c r="F562" s="58">
        <f>VLOOKUP(D562, 休日取得計画実績表!$B$15:$E$745,4, FALSE)</f>
        <v>0</v>
      </c>
    </row>
    <row r="563" spans="1:6">
      <c r="A563" s="3"/>
      <c r="B563" s="20"/>
      <c r="D563" s="29">
        <v>46661</v>
      </c>
      <c r="E563" s="57" t="str">
        <f t="shared" si="8"/>
        <v>金</v>
      </c>
      <c r="F563" s="58">
        <f>VLOOKUP(D563, 休日取得計画実績表!$B$15:$E$745,4, FALSE)</f>
        <v>0</v>
      </c>
    </row>
    <row r="564" spans="1:6">
      <c r="A564" s="3"/>
      <c r="B564" s="20"/>
      <c r="D564" s="29">
        <v>46662</v>
      </c>
      <c r="E564" s="57" t="str">
        <f t="shared" si="8"/>
        <v>土</v>
      </c>
      <c r="F564" s="58" t="str">
        <f>VLOOKUP(D564, 休日取得計画実績表!$B$15:$E$745,4, FALSE)</f>
        <v>現場閉所</v>
      </c>
    </row>
    <row r="565" spans="1:6">
      <c r="A565" s="3"/>
      <c r="B565" s="20"/>
      <c r="D565" s="29">
        <v>46663</v>
      </c>
      <c r="E565" s="57" t="str">
        <f t="shared" si="8"/>
        <v>日</v>
      </c>
      <c r="F565" s="58" t="str">
        <f>VLOOKUP(D565, 休日取得計画実績表!$B$15:$E$745,4, FALSE)</f>
        <v>現場閉所</v>
      </c>
    </row>
    <row r="566" spans="1:6">
      <c r="A566" s="3"/>
      <c r="B566" s="20"/>
      <c r="D566" s="29">
        <v>46664</v>
      </c>
      <c r="E566" s="57" t="str">
        <f t="shared" si="8"/>
        <v>月</v>
      </c>
      <c r="F566" s="58">
        <f>VLOOKUP(D566, 休日取得計画実績表!$B$15:$E$745,4, FALSE)</f>
        <v>0</v>
      </c>
    </row>
    <row r="567" spans="1:6">
      <c r="A567" s="3"/>
      <c r="B567" s="20"/>
      <c r="D567" s="29">
        <v>46665</v>
      </c>
      <c r="E567" s="57" t="str">
        <f t="shared" si="8"/>
        <v>火</v>
      </c>
      <c r="F567" s="58">
        <f>VLOOKUP(D567, 休日取得計画実績表!$B$15:$E$745,4, FALSE)</f>
        <v>0</v>
      </c>
    </row>
    <row r="568" spans="1:6">
      <c r="A568" s="3"/>
      <c r="B568" s="20"/>
      <c r="D568" s="29">
        <v>46666</v>
      </c>
      <c r="E568" s="57" t="str">
        <f t="shared" si="8"/>
        <v>水</v>
      </c>
      <c r="F568" s="58">
        <f>VLOOKUP(D568, 休日取得計画実績表!$B$15:$E$745,4, FALSE)</f>
        <v>0</v>
      </c>
    </row>
    <row r="569" spans="1:6">
      <c r="A569" s="3"/>
      <c r="B569" s="20"/>
      <c r="D569" s="29">
        <v>46667</v>
      </c>
      <c r="E569" s="57" t="str">
        <f t="shared" si="8"/>
        <v>木</v>
      </c>
      <c r="F569" s="58">
        <f>VLOOKUP(D569, 休日取得計画実績表!$B$15:$E$745,4, FALSE)</f>
        <v>0</v>
      </c>
    </row>
    <row r="570" spans="1:6">
      <c r="A570" s="3"/>
      <c r="B570" s="20"/>
      <c r="D570" s="29">
        <v>46668</v>
      </c>
      <c r="E570" s="57" t="str">
        <f t="shared" si="8"/>
        <v>金</v>
      </c>
      <c r="F570" s="58">
        <f>VLOOKUP(D570, 休日取得計画実績表!$B$15:$E$745,4, FALSE)</f>
        <v>0</v>
      </c>
    </row>
    <row r="571" spans="1:6">
      <c r="A571" s="3"/>
      <c r="B571" s="20"/>
      <c r="D571" s="29">
        <v>46669</v>
      </c>
      <c r="E571" s="57" t="str">
        <f t="shared" si="8"/>
        <v>土</v>
      </c>
      <c r="F571" s="58" t="str">
        <f>VLOOKUP(D571, 休日取得計画実績表!$B$15:$E$745,4, FALSE)</f>
        <v>現場閉所</v>
      </c>
    </row>
    <row r="572" spans="1:6">
      <c r="A572" s="3"/>
      <c r="B572" s="20"/>
      <c r="D572" s="29">
        <v>46670</v>
      </c>
      <c r="E572" s="57" t="str">
        <f t="shared" si="8"/>
        <v>日</v>
      </c>
      <c r="F572" s="58" t="str">
        <f>VLOOKUP(D572, 休日取得計画実績表!$B$15:$E$745,4, FALSE)</f>
        <v>現場閉所</v>
      </c>
    </row>
    <row r="573" spans="1:6">
      <c r="A573" s="3"/>
      <c r="B573" s="20"/>
      <c r="D573" s="29">
        <v>46671</v>
      </c>
      <c r="E573" s="57" t="str">
        <f t="shared" si="8"/>
        <v>月</v>
      </c>
      <c r="F573" s="58">
        <f>VLOOKUP(D573, 休日取得計画実績表!$B$15:$E$745,4, FALSE)</f>
        <v>0</v>
      </c>
    </row>
    <row r="574" spans="1:6">
      <c r="A574" s="3"/>
      <c r="B574" s="20"/>
      <c r="D574" s="29">
        <v>46672</v>
      </c>
      <c r="E574" s="57" t="str">
        <f t="shared" si="8"/>
        <v>火</v>
      </c>
      <c r="F574" s="58">
        <f>VLOOKUP(D574, 休日取得計画実績表!$B$15:$E$745,4, FALSE)</f>
        <v>0</v>
      </c>
    </row>
    <row r="575" spans="1:6">
      <c r="A575" s="3"/>
      <c r="B575" s="20"/>
      <c r="D575" s="29">
        <v>46673</v>
      </c>
      <c r="E575" s="57" t="str">
        <f t="shared" si="8"/>
        <v>水</v>
      </c>
      <c r="F575" s="58">
        <f>VLOOKUP(D575, 休日取得計画実績表!$B$15:$E$745,4, FALSE)</f>
        <v>0</v>
      </c>
    </row>
    <row r="576" spans="1:6">
      <c r="A576" s="3"/>
      <c r="B576" s="20"/>
      <c r="D576" s="29">
        <v>46674</v>
      </c>
      <c r="E576" s="57" t="str">
        <f t="shared" si="8"/>
        <v>木</v>
      </c>
      <c r="F576" s="58">
        <f>VLOOKUP(D576, 休日取得計画実績表!$B$15:$E$745,4, FALSE)</f>
        <v>0</v>
      </c>
    </row>
    <row r="577" spans="1:6">
      <c r="A577" s="3"/>
      <c r="B577" s="20"/>
      <c r="D577" s="29">
        <v>46675</v>
      </c>
      <c r="E577" s="57" t="str">
        <f t="shared" si="8"/>
        <v>金</v>
      </c>
      <c r="F577" s="58">
        <f>VLOOKUP(D577, 休日取得計画実績表!$B$15:$E$745,4, FALSE)</f>
        <v>0</v>
      </c>
    </row>
    <row r="578" spans="1:6">
      <c r="A578" s="3"/>
      <c r="B578" s="20"/>
      <c r="D578" s="29">
        <v>46676</v>
      </c>
      <c r="E578" s="57" t="str">
        <f t="shared" si="8"/>
        <v>土</v>
      </c>
      <c r="F578" s="58" t="str">
        <f>VLOOKUP(D578, 休日取得計画実績表!$B$15:$E$745,4, FALSE)</f>
        <v>現場閉所</v>
      </c>
    </row>
    <row r="579" spans="1:6">
      <c r="A579" s="3"/>
      <c r="B579" s="20"/>
      <c r="D579" s="29">
        <v>46677</v>
      </c>
      <c r="E579" s="57" t="str">
        <f t="shared" si="8"/>
        <v>日</v>
      </c>
      <c r="F579" s="58" t="str">
        <f>VLOOKUP(D579, 休日取得計画実績表!$B$15:$E$745,4, FALSE)</f>
        <v>現場閉所</v>
      </c>
    </row>
    <row r="580" spans="1:6">
      <c r="A580" s="3"/>
      <c r="B580" s="20"/>
      <c r="D580" s="29">
        <v>46678</v>
      </c>
      <c r="E580" s="57" t="str">
        <f t="shared" si="8"/>
        <v>月</v>
      </c>
      <c r="F580" s="58">
        <f>VLOOKUP(D580, 休日取得計画実績表!$B$15:$E$745,4, FALSE)</f>
        <v>0</v>
      </c>
    </row>
    <row r="581" spans="1:6">
      <c r="A581" s="3"/>
      <c r="B581" s="20"/>
      <c r="D581" s="29">
        <v>46679</v>
      </c>
      <c r="E581" s="57" t="str">
        <f t="shared" si="8"/>
        <v>火</v>
      </c>
      <c r="F581" s="58">
        <f>VLOOKUP(D581, 休日取得計画実績表!$B$15:$E$745,4, FALSE)</f>
        <v>0</v>
      </c>
    </row>
    <row r="582" spans="1:6">
      <c r="A582" s="3"/>
      <c r="B582" s="20"/>
      <c r="D582" s="29">
        <v>46680</v>
      </c>
      <c r="E582" s="57" t="str">
        <f t="shared" si="8"/>
        <v>水</v>
      </c>
      <c r="F582" s="58">
        <f>VLOOKUP(D582, 休日取得計画実績表!$B$15:$E$745,4, FALSE)</f>
        <v>0</v>
      </c>
    </row>
    <row r="583" spans="1:6">
      <c r="A583" s="3"/>
      <c r="B583" s="20"/>
      <c r="D583" s="29">
        <v>46681</v>
      </c>
      <c r="E583" s="57" t="str">
        <f t="shared" si="8"/>
        <v>木</v>
      </c>
      <c r="F583" s="58">
        <f>VLOOKUP(D583, 休日取得計画実績表!$B$15:$E$745,4, FALSE)</f>
        <v>0</v>
      </c>
    </row>
    <row r="584" spans="1:6">
      <c r="A584" s="3"/>
      <c r="B584" s="20"/>
      <c r="D584" s="29">
        <v>46682</v>
      </c>
      <c r="E584" s="57" t="str">
        <f t="shared" si="8"/>
        <v>金</v>
      </c>
      <c r="F584" s="58">
        <f>VLOOKUP(D584, 休日取得計画実績表!$B$15:$E$745,4, FALSE)</f>
        <v>0</v>
      </c>
    </row>
    <row r="585" spans="1:6">
      <c r="A585" s="3"/>
      <c r="B585" s="20"/>
      <c r="D585" s="29">
        <v>46683</v>
      </c>
      <c r="E585" s="57" t="str">
        <f t="shared" si="8"/>
        <v>土</v>
      </c>
      <c r="F585" s="58" t="str">
        <f>VLOOKUP(D585, 休日取得計画実績表!$B$15:$E$745,4, FALSE)</f>
        <v>現場閉所</v>
      </c>
    </row>
    <row r="586" spans="1:6">
      <c r="A586" s="3"/>
      <c r="B586" s="20"/>
      <c r="D586" s="29">
        <v>46684</v>
      </c>
      <c r="E586" s="57" t="str">
        <f t="shared" si="8"/>
        <v>日</v>
      </c>
      <c r="F586" s="58" t="str">
        <f>VLOOKUP(D586, 休日取得計画実績表!$B$15:$E$745,4, FALSE)</f>
        <v>現場閉所</v>
      </c>
    </row>
    <row r="587" spans="1:6">
      <c r="A587" s="3"/>
      <c r="B587" s="20"/>
      <c r="D587" s="29">
        <v>46685</v>
      </c>
      <c r="E587" s="57" t="str">
        <f t="shared" si="8"/>
        <v>月</v>
      </c>
      <c r="F587" s="58">
        <f>VLOOKUP(D587, 休日取得計画実績表!$B$15:$E$745,4, FALSE)</f>
        <v>0</v>
      </c>
    </row>
    <row r="588" spans="1:6">
      <c r="A588" s="3"/>
      <c r="B588" s="20"/>
      <c r="D588" s="29">
        <v>46686</v>
      </c>
      <c r="E588" s="57" t="str">
        <f t="shared" si="8"/>
        <v>火</v>
      </c>
      <c r="F588" s="58">
        <f>VLOOKUP(D588, 休日取得計画実績表!$B$15:$E$745,4, FALSE)</f>
        <v>0</v>
      </c>
    </row>
    <row r="589" spans="1:6">
      <c r="A589" s="3"/>
      <c r="B589" s="20"/>
      <c r="D589" s="29">
        <v>46687</v>
      </c>
      <c r="E589" s="57" t="str">
        <f t="shared" si="8"/>
        <v>水</v>
      </c>
      <c r="F589" s="58">
        <f>VLOOKUP(D589, 休日取得計画実績表!$B$15:$E$745,4, FALSE)</f>
        <v>0</v>
      </c>
    </row>
    <row r="590" spans="1:6">
      <c r="A590" s="3"/>
      <c r="B590" s="20"/>
      <c r="D590" s="29">
        <v>46688</v>
      </c>
      <c r="E590" s="57" t="str">
        <f t="shared" si="8"/>
        <v>木</v>
      </c>
      <c r="F590" s="58">
        <f>VLOOKUP(D590, 休日取得計画実績表!$B$15:$E$745,4, FALSE)</f>
        <v>0</v>
      </c>
    </row>
    <row r="591" spans="1:6">
      <c r="A591" s="3"/>
      <c r="B591" s="20"/>
      <c r="D591" s="29">
        <v>46689</v>
      </c>
      <c r="E591" s="57" t="str">
        <f t="shared" si="8"/>
        <v>金</v>
      </c>
      <c r="F591" s="58">
        <f>VLOOKUP(D591, 休日取得計画実績表!$B$15:$E$745,4, FALSE)</f>
        <v>0</v>
      </c>
    </row>
    <row r="592" spans="1:6">
      <c r="A592" s="3"/>
      <c r="B592" s="20"/>
      <c r="D592" s="29">
        <v>46690</v>
      </c>
      <c r="E592" s="57" t="str">
        <f t="shared" si="8"/>
        <v>土</v>
      </c>
      <c r="F592" s="58" t="str">
        <f>VLOOKUP(D592, 休日取得計画実績表!$B$15:$E$745,4, FALSE)</f>
        <v>現場閉所</v>
      </c>
    </row>
    <row r="593" spans="1:6">
      <c r="A593" s="3"/>
      <c r="B593" s="20"/>
      <c r="D593" s="29">
        <v>46691</v>
      </c>
      <c r="E593" s="57" t="str">
        <f t="shared" ref="E593:E656" si="9">IF(D593="","",TEXT(D593,"aaa"))</f>
        <v>日</v>
      </c>
      <c r="F593" s="58" t="str">
        <f>VLOOKUP(D593, 休日取得計画実績表!$B$15:$E$745,4, FALSE)</f>
        <v>現場閉所</v>
      </c>
    </row>
    <row r="594" spans="1:6">
      <c r="A594" s="3"/>
      <c r="B594" s="20"/>
      <c r="D594" s="29">
        <v>46692</v>
      </c>
      <c r="E594" s="57" t="str">
        <f t="shared" si="9"/>
        <v>月</v>
      </c>
      <c r="F594" s="58">
        <f>VLOOKUP(D594, 休日取得計画実績表!$B$15:$E$745,4, FALSE)</f>
        <v>0</v>
      </c>
    </row>
    <row r="595" spans="1:6">
      <c r="A595" s="3"/>
      <c r="B595" s="20"/>
      <c r="D595" s="29">
        <v>46693</v>
      </c>
      <c r="E595" s="57" t="str">
        <f t="shared" si="9"/>
        <v>火</v>
      </c>
      <c r="F595" s="58">
        <f>VLOOKUP(D595, 休日取得計画実績表!$B$15:$E$745,4, FALSE)</f>
        <v>0</v>
      </c>
    </row>
    <row r="596" spans="1:6">
      <c r="A596" s="3"/>
      <c r="B596" s="20"/>
      <c r="D596" s="29">
        <v>46694</v>
      </c>
      <c r="E596" s="57" t="str">
        <f t="shared" si="9"/>
        <v>水</v>
      </c>
      <c r="F596" s="58">
        <f>VLOOKUP(D596, 休日取得計画実績表!$B$15:$E$745,4, FALSE)</f>
        <v>0</v>
      </c>
    </row>
    <row r="597" spans="1:6">
      <c r="A597" s="3"/>
      <c r="B597" s="20"/>
      <c r="D597" s="29">
        <v>46695</v>
      </c>
      <c r="E597" s="57" t="str">
        <f t="shared" si="9"/>
        <v>木</v>
      </c>
      <c r="F597" s="58">
        <f>VLOOKUP(D597, 休日取得計画実績表!$B$15:$E$745,4, FALSE)</f>
        <v>0</v>
      </c>
    </row>
    <row r="598" spans="1:6">
      <c r="A598" s="3"/>
      <c r="B598" s="20"/>
      <c r="D598" s="29">
        <v>46696</v>
      </c>
      <c r="E598" s="57" t="str">
        <f t="shared" si="9"/>
        <v>金</v>
      </c>
      <c r="F598" s="58">
        <f>VLOOKUP(D598, 休日取得計画実績表!$B$15:$E$745,4, FALSE)</f>
        <v>0</v>
      </c>
    </row>
    <row r="599" spans="1:6">
      <c r="A599" s="3"/>
      <c r="B599" s="20"/>
      <c r="D599" s="29">
        <v>46697</v>
      </c>
      <c r="E599" s="57" t="str">
        <f t="shared" si="9"/>
        <v>土</v>
      </c>
      <c r="F599" s="58" t="str">
        <f>VLOOKUP(D599, 休日取得計画実績表!$B$15:$E$745,4, FALSE)</f>
        <v>現場閉所</v>
      </c>
    </row>
    <row r="600" spans="1:6">
      <c r="A600" s="3"/>
      <c r="B600" s="20"/>
      <c r="D600" s="29">
        <v>46698</v>
      </c>
      <c r="E600" s="57" t="str">
        <f t="shared" si="9"/>
        <v>日</v>
      </c>
      <c r="F600" s="58" t="str">
        <f>VLOOKUP(D600, 休日取得計画実績表!$B$15:$E$745,4, FALSE)</f>
        <v>現場閉所</v>
      </c>
    </row>
    <row r="601" spans="1:6">
      <c r="A601" s="3"/>
      <c r="B601" s="20"/>
      <c r="D601" s="29">
        <v>46699</v>
      </c>
      <c r="E601" s="57" t="str">
        <f t="shared" si="9"/>
        <v>月</v>
      </c>
      <c r="F601" s="58">
        <f>VLOOKUP(D601, 休日取得計画実績表!$B$15:$E$745,4, FALSE)</f>
        <v>0</v>
      </c>
    </row>
    <row r="602" spans="1:6">
      <c r="A602" s="3"/>
      <c r="B602" s="20"/>
      <c r="D602" s="29">
        <v>46700</v>
      </c>
      <c r="E602" s="57" t="str">
        <f t="shared" si="9"/>
        <v>火</v>
      </c>
      <c r="F602" s="58">
        <f>VLOOKUP(D602, 休日取得計画実績表!$B$15:$E$745,4, FALSE)</f>
        <v>0</v>
      </c>
    </row>
    <row r="603" spans="1:6">
      <c r="A603" s="3"/>
      <c r="B603" s="20"/>
      <c r="D603" s="29">
        <v>46701</v>
      </c>
      <c r="E603" s="57" t="str">
        <f t="shared" si="9"/>
        <v>水</v>
      </c>
      <c r="F603" s="58">
        <f>VLOOKUP(D603, 休日取得計画実績表!$B$15:$E$745,4, FALSE)</f>
        <v>0</v>
      </c>
    </row>
    <row r="604" spans="1:6">
      <c r="A604" s="3"/>
      <c r="B604" s="20"/>
      <c r="D604" s="29">
        <v>46702</v>
      </c>
      <c r="E604" s="57" t="str">
        <f t="shared" si="9"/>
        <v>木</v>
      </c>
      <c r="F604" s="58">
        <f>VLOOKUP(D604, 休日取得計画実績表!$B$15:$E$745,4, FALSE)</f>
        <v>0</v>
      </c>
    </row>
    <row r="605" spans="1:6">
      <c r="A605" s="3"/>
      <c r="B605" s="20"/>
      <c r="D605" s="29">
        <v>46703</v>
      </c>
      <c r="E605" s="57" t="str">
        <f t="shared" si="9"/>
        <v>金</v>
      </c>
      <c r="F605" s="58">
        <f>VLOOKUP(D605, 休日取得計画実績表!$B$15:$E$745,4, FALSE)</f>
        <v>0</v>
      </c>
    </row>
    <row r="606" spans="1:6">
      <c r="A606" s="3"/>
      <c r="B606" s="20"/>
      <c r="D606" s="29">
        <v>46704</v>
      </c>
      <c r="E606" s="57" t="str">
        <f t="shared" si="9"/>
        <v>土</v>
      </c>
      <c r="F606" s="58" t="str">
        <f>VLOOKUP(D606, 休日取得計画実績表!$B$15:$E$745,4, FALSE)</f>
        <v>現場閉所</v>
      </c>
    </row>
    <row r="607" spans="1:6">
      <c r="A607" s="3"/>
      <c r="B607" s="20"/>
      <c r="D607" s="29">
        <v>46705</v>
      </c>
      <c r="E607" s="57" t="str">
        <f t="shared" si="9"/>
        <v>日</v>
      </c>
      <c r="F607" s="58" t="str">
        <f>VLOOKUP(D607, 休日取得計画実績表!$B$15:$E$745,4, FALSE)</f>
        <v>現場閉所</v>
      </c>
    </row>
    <row r="608" spans="1:6">
      <c r="A608" s="3"/>
      <c r="B608" s="20"/>
      <c r="D608" s="29">
        <v>46706</v>
      </c>
      <c r="E608" s="57" t="str">
        <f t="shared" si="9"/>
        <v>月</v>
      </c>
      <c r="F608" s="58">
        <f>VLOOKUP(D608, 休日取得計画実績表!$B$15:$E$745,4, FALSE)</f>
        <v>0</v>
      </c>
    </row>
    <row r="609" spans="1:6">
      <c r="A609" s="3"/>
      <c r="B609" s="20"/>
      <c r="D609" s="29">
        <v>46707</v>
      </c>
      <c r="E609" s="57" t="str">
        <f t="shared" si="9"/>
        <v>火</v>
      </c>
      <c r="F609" s="58">
        <f>VLOOKUP(D609, 休日取得計画実績表!$B$15:$E$745,4, FALSE)</f>
        <v>0</v>
      </c>
    </row>
    <row r="610" spans="1:6">
      <c r="A610" s="3"/>
      <c r="B610" s="20"/>
      <c r="D610" s="29">
        <v>46708</v>
      </c>
      <c r="E610" s="57" t="str">
        <f t="shared" si="9"/>
        <v>水</v>
      </c>
      <c r="F610" s="58">
        <f>VLOOKUP(D610, 休日取得計画実績表!$B$15:$E$745,4, FALSE)</f>
        <v>0</v>
      </c>
    </row>
    <row r="611" spans="1:6">
      <c r="A611" s="3"/>
      <c r="B611" s="20"/>
      <c r="D611" s="29">
        <v>46709</v>
      </c>
      <c r="E611" s="57" t="str">
        <f t="shared" si="9"/>
        <v>木</v>
      </c>
      <c r="F611" s="58">
        <f>VLOOKUP(D611, 休日取得計画実績表!$B$15:$E$745,4, FALSE)</f>
        <v>0</v>
      </c>
    </row>
    <row r="612" spans="1:6">
      <c r="A612" s="3"/>
      <c r="B612" s="20"/>
      <c r="D612" s="29">
        <v>46710</v>
      </c>
      <c r="E612" s="57" t="str">
        <f t="shared" si="9"/>
        <v>金</v>
      </c>
      <c r="F612" s="58">
        <f>VLOOKUP(D612, 休日取得計画実績表!$B$15:$E$745,4, FALSE)</f>
        <v>0</v>
      </c>
    </row>
    <row r="613" spans="1:6">
      <c r="A613" s="3"/>
      <c r="B613" s="20"/>
      <c r="D613" s="29">
        <v>46711</v>
      </c>
      <c r="E613" s="57" t="str">
        <f t="shared" si="9"/>
        <v>土</v>
      </c>
      <c r="F613" s="58" t="str">
        <f>VLOOKUP(D613, 休日取得計画実績表!$B$15:$E$745,4, FALSE)</f>
        <v>現場閉所</v>
      </c>
    </row>
    <row r="614" spans="1:6">
      <c r="A614" s="3"/>
      <c r="B614" s="20"/>
      <c r="D614" s="29">
        <v>46712</v>
      </c>
      <c r="E614" s="57" t="str">
        <f t="shared" si="9"/>
        <v>日</v>
      </c>
      <c r="F614" s="58" t="str">
        <f>VLOOKUP(D614, 休日取得計画実績表!$B$15:$E$745,4, FALSE)</f>
        <v>現場閉所</v>
      </c>
    </row>
    <row r="615" spans="1:6">
      <c r="A615" s="3"/>
      <c r="B615" s="20"/>
      <c r="D615" s="29">
        <v>46713</v>
      </c>
      <c r="E615" s="57" t="str">
        <f t="shared" si="9"/>
        <v>月</v>
      </c>
      <c r="F615" s="58">
        <f>VLOOKUP(D615, 休日取得計画実績表!$B$15:$E$745,4, FALSE)</f>
        <v>0</v>
      </c>
    </row>
    <row r="616" spans="1:6">
      <c r="A616" s="3"/>
      <c r="B616" s="20"/>
      <c r="D616" s="29">
        <v>46714</v>
      </c>
      <c r="E616" s="57" t="str">
        <f t="shared" si="9"/>
        <v>火</v>
      </c>
      <c r="F616" s="58">
        <f>VLOOKUP(D616, 休日取得計画実績表!$B$15:$E$745,4, FALSE)</f>
        <v>0</v>
      </c>
    </row>
    <row r="617" spans="1:6">
      <c r="A617" s="3"/>
      <c r="B617" s="20"/>
      <c r="D617" s="29">
        <v>46715</v>
      </c>
      <c r="E617" s="57" t="str">
        <f t="shared" si="9"/>
        <v>水</v>
      </c>
      <c r="F617" s="58">
        <f>VLOOKUP(D617, 休日取得計画実績表!$B$15:$E$745,4, FALSE)</f>
        <v>0</v>
      </c>
    </row>
    <row r="618" spans="1:6">
      <c r="A618" s="3"/>
      <c r="B618" s="20"/>
      <c r="D618" s="29">
        <v>46716</v>
      </c>
      <c r="E618" s="57" t="str">
        <f t="shared" si="9"/>
        <v>木</v>
      </c>
      <c r="F618" s="58">
        <f>VLOOKUP(D618, 休日取得計画実績表!$B$15:$E$745,4, FALSE)</f>
        <v>0</v>
      </c>
    </row>
    <row r="619" spans="1:6">
      <c r="A619" s="3"/>
      <c r="B619" s="20"/>
      <c r="D619" s="29">
        <v>46717</v>
      </c>
      <c r="E619" s="57" t="str">
        <f t="shared" si="9"/>
        <v>金</v>
      </c>
      <c r="F619" s="58">
        <f>VLOOKUP(D619, 休日取得計画実績表!$B$15:$E$745,4, FALSE)</f>
        <v>0</v>
      </c>
    </row>
    <row r="620" spans="1:6">
      <c r="A620" s="3"/>
      <c r="B620" s="20"/>
      <c r="D620" s="29">
        <v>46718</v>
      </c>
      <c r="E620" s="57" t="str">
        <f t="shared" si="9"/>
        <v>土</v>
      </c>
      <c r="F620" s="58" t="str">
        <f>VLOOKUP(D620, 休日取得計画実績表!$B$15:$E$745,4, FALSE)</f>
        <v>現場閉所</v>
      </c>
    </row>
    <row r="621" spans="1:6">
      <c r="A621" s="3"/>
      <c r="B621" s="20"/>
      <c r="D621" s="29">
        <v>46719</v>
      </c>
      <c r="E621" s="57" t="str">
        <f t="shared" si="9"/>
        <v>日</v>
      </c>
      <c r="F621" s="58" t="str">
        <f>VLOOKUP(D621, 休日取得計画実績表!$B$15:$E$745,4, FALSE)</f>
        <v>現場閉所</v>
      </c>
    </row>
    <row r="622" spans="1:6">
      <c r="A622" s="3"/>
      <c r="B622" s="20"/>
      <c r="D622" s="29">
        <v>46720</v>
      </c>
      <c r="E622" s="57" t="str">
        <f t="shared" si="9"/>
        <v>月</v>
      </c>
      <c r="F622" s="58">
        <f>VLOOKUP(D622, 休日取得計画実績表!$B$15:$E$745,4, FALSE)</f>
        <v>0</v>
      </c>
    </row>
    <row r="623" spans="1:6">
      <c r="A623" s="3"/>
      <c r="B623" s="20"/>
      <c r="D623" s="29">
        <v>46721</v>
      </c>
      <c r="E623" s="57" t="str">
        <f t="shared" si="9"/>
        <v>火</v>
      </c>
      <c r="F623" s="58">
        <f>VLOOKUP(D623, 休日取得計画実績表!$B$15:$E$745,4, FALSE)</f>
        <v>0</v>
      </c>
    </row>
    <row r="624" spans="1:6">
      <c r="A624" s="3"/>
      <c r="B624" s="20"/>
      <c r="D624" s="29">
        <v>46722</v>
      </c>
      <c r="E624" s="57" t="str">
        <f t="shared" si="9"/>
        <v>水</v>
      </c>
      <c r="F624" s="58">
        <f>VLOOKUP(D624, 休日取得計画実績表!$B$15:$E$745,4, FALSE)</f>
        <v>0</v>
      </c>
    </row>
    <row r="625" spans="1:6">
      <c r="A625" s="3"/>
      <c r="B625" s="20"/>
      <c r="D625" s="29">
        <v>46723</v>
      </c>
      <c r="E625" s="57" t="str">
        <f t="shared" si="9"/>
        <v>木</v>
      </c>
      <c r="F625" s="58">
        <f>VLOOKUP(D625, 休日取得計画実績表!$B$15:$E$745,4, FALSE)</f>
        <v>0</v>
      </c>
    </row>
    <row r="626" spans="1:6">
      <c r="A626" s="3"/>
      <c r="B626" s="20"/>
      <c r="D626" s="29">
        <v>46724</v>
      </c>
      <c r="E626" s="57" t="str">
        <f t="shared" si="9"/>
        <v>金</v>
      </c>
      <c r="F626" s="58">
        <f>VLOOKUP(D626, 休日取得計画実績表!$B$15:$E$745,4, FALSE)</f>
        <v>0</v>
      </c>
    </row>
    <row r="627" spans="1:6">
      <c r="A627" s="3"/>
      <c r="B627" s="20"/>
      <c r="D627" s="29">
        <v>46725</v>
      </c>
      <c r="E627" s="57" t="str">
        <f t="shared" si="9"/>
        <v>土</v>
      </c>
      <c r="F627" s="58" t="str">
        <f>VLOOKUP(D627, 休日取得計画実績表!$B$15:$E$745,4, FALSE)</f>
        <v>現場閉所</v>
      </c>
    </row>
    <row r="628" spans="1:6">
      <c r="A628" s="3"/>
      <c r="B628" s="20"/>
      <c r="D628" s="29">
        <v>46726</v>
      </c>
      <c r="E628" s="57" t="str">
        <f t="shared" si="9"/>
        <v>日</v>
      </c>
      <c r="F628" s="58" t="str">
        <f>VLOOKUP(D628, 休日取得計画実績表!$B$15:$E$745,4, FALSE)</f>
        <v>現場閉所</v>
      </c>
    </row>
    <row r="629" spans="1:6">
      <c r="A629" s="3"/>
      <c r="B629" s="20"/>
      <c r="D629" s="29">
        <v>46727</v>
      </c>
      <c r="E629" s="57" t="str">
        <f t="shared" si="9"/>
        <v>月</v>
      </c>
      <c r="F629" s="58">
        <f>VLOOKUP(D629, 休日取得計画実績表!$B$15:$E$745,4, FALSE)</f>
        <v>0</v>
      </c>
    </row>
    <row r="630" spans="1:6">
      <c r="A630" s="3"/>
      <c r="B630" s="20"/>
      <c r="D630" s="29">
        <v>46728</v>
      </c>
      <c r="E630" s="57" t="str">
        <f t="shared" si="9"/>
        <v>火</v>
      </c>
      <c r="F630" s="58">
        <f>VLOOKUP(D630, 休日取得計画実績表!$B$15:$E$745,4, FALSE)</f>
        <v>0</v>
      </c>
    </row>
    <row r="631" spans="1:6">
      <c r="A631" s="3"/>
      <c r="B631" s="20"/>
      <c r="D631" s="29">
        <v>46729</v>
      </c>
      <c r="E631" s="57" t="str">
        <f t="shared" si="9"/>
        <v>水</v>
      </c>
      <c r="F631" s="58">
        <f>VLOOKUP(D631, 休日取得計画実績表!$B$15:$E$745,4, FALSE)</f>
        <v>0</v>
      </c>
    </row>
    <row r="632" spans="1:6">
      <c r="A632" s="3"/>
      <c r="B632" s="20"/>
      <c r="D632" s="29">
        <v>46730</v>
      </c>
      <c r="E632" s="57" t="str">
        <f t="shared" si="9"/>
        <v>木</v>
      </c>
      <c r="F632" s="58">
        <f>VLOOKUP(D632, 休日取得計画実績表!$B$15:$E$745,4, FALSE)</f>
        <v>0</v>
      </c>
    </row>
    <row r="633" spans="1:6">
      <c r="A633" s="3"/>
      <c r="B633" s="20"/>
      <c r="D633" s="29">
        <v>46731</v>
      </c>
      <c r="E633" s="57" t="str">
        <f t="shared" si="9"/>
        <v>金</v>
      </c>
      <c r="F633" s="58">
        <f>VLOOKUP(D633, 休日取得計画実績表!$B$15:$E$745,4, FALSE)</f>
        <v>0</v>
      </c>
    </row>
    <row r="634" spans="1:6">
      <c r="A634" s="3"/>
      <c r="B634" s="20"/>
      <c r="D634" s="29">
        <v>46732</v>
      </c>
      <c r="E634" s="57" t="str">
        <f t="shared" si="9"/>
        <v>土</v>
      </c>
      <c r="F634" s="58" t="str">
        <f>VLOOKUP(D634, 休日取得計画実績表!$B$15:$E$745,4, FALSE)</f>
        <v>現場閉所</v>
      </c>
    </row>
    <row r="635" spans="1:6">
      <c r="A635" s="3"/>
      <c r="B635" s="20"/>
      <c r="D635" s="29">
        <v>46733</v>
      </c>
      <c r="E635" s="57" t="str">
        <f t="shared" si="9"/>
        <v>日</v>
      </c>
      <c r="F635" s="58" t="str">
        <f>VLOOKUP(D635, 休日取得計画実績表!$B$15:$E$745,4, FALSE)</f>
        <v>現場閉所</v>
      </c>
    </row>
    <row r="636" spans="1:6">
      <c r="A636" s="3"/>
      <c r="B636" s="20"/>
      <c r="D636" s="29">
        <v>46734</v>
      </c>
      <c r="E636" s="57" t="str">
        <f t="shared" si="9"/>
        <v>月</v>
      </c>
      <c r="F636" s="58">
        <f>VLOOKUP(D636, 休日取得計画実績表!$B$15:$E$745,4, FALSE)</f>
        <v>0</v>
      </c>
    </row>
    <row r="637" spans="1:6">
      <c r="A637" s="3"/>
      <c r="B637" s="20"/>
      <c r="D637" s="29">
        <v>46735</v>
      </c>
      <c r="E637" s="57" t="str">
        <f t="shared" si="9"/>
        <v>火</v>
      </c>
      <c r="F637" s="58">
        <f>VLOOKUP(D637, 休日取得計画実績表!$B$15:$E$745,4, FALSE)</f>
        <v>0</v>
      </c>
    </row>
    <row r="638" spans="1:6">
      <c r="A638" s="3"/>
      <c r="B638" s="20"/>
      <c r="D638" s="29">
        <v>46736</v>
      </c>
      <c r="E638" s="57" t="str">
        <f t="shared" si="9"/>
        <v>水</v>
      </c>
      <c r="F638" s="58">
        <f>VLOOKUP(D638, 休日取得計画実績表!$B$15:$E$745,4, FALSE)</f>
        <v>0</v>
      </c>
    </row>
    <row r="639" spans="1:6">
      <c r="A639" s="3"/>
      <c r="B639" s="20"/>
      <c r="D639" s="29">
        <v>46737</v>
      </c>
      <c r="E639" s="57" t="str">
        <f t="shared" si="9"/>
        <v>木</v>
      </c>
      <c r="F639" s="58">
        <f>VLOOKUP(D639, 休日取得計画実績表!$B$15:$E$745,4, FALSE)</f>
        <v>0</v>
      </c>
    </row>
    <row r="640" spans="1:6">
      <c r="A640" s="3"/>
      <c r="B640" s="20"/>
      <c r="D640" s="29">
        <v>46738</v>
      </c>
      <c r="E640" s="57" t="str">
        <f t="shared" si="9"/>
        <v>金</v>
      </c>
      <c r="F640" s="58">
        <f>VLOOKUP(D640, 休日取得計画実績表!$B$15:$E$745,4, FALSE)</f>
        <v>0</v>
      </c>
    </row>
    <row r="641" spans="1:6">
      <c r="A641" s="3"/>
      <c r="B641" s="20"/>
      <c r="D641" s="29">
        <v>46739</v>
      </c>
      <c r="E641" s="57" t="str">
        <f t="shared" si="9"/>
        <v>土</v>
      </c>
      <c r="F641" s="58" t="str">
        <f>VLOOKUP(D641, 休日取得計画実績表!$B$15:$E$745,4, FALSE)</f>
        <v>現場閉所</v>
      </c>
    </row>
    <row r="642" spans="1:6">
      <c r="A642" s="3"/>
      <c r="B642" s="20"/>
      <c r="D642" s="29">
        <v>46740</v>
      </c>
      <c r="E642" s="57" t="str">
        <f t="shared" si="9"/>
        <v>日</v>
      </c>
      <c r="F642" s="58" t="str">
        <f>VLOOKUP(D642, 休日取得計画実績表!$B$15:$E$745,4, FALSE)</f>
        <v>現場閉所</v>
      </c>
    </row>
    <row r="643" spans="1:6">
      <c r="A643" s="3"/>
      <c r="B643" s="20"/>
      <c r="D643" s="29">
        <v>46741</v>
      </c>
      <c r="E643" s="57" t="str">
        <f t="shared" si="9"/>
        <v>月</v>
      </c>
      <c r="F643" s="58">
        <f>VLOOKUP(D643, 休日取得計画実績表!$B$15:$E$745,4, FALSE)</f>
        <v>0</v>
      </c>
    </row>
    <row r="644" spans="1:6">
      <c r="A644" s="3"/>
      <c r="B644" s="20"/>
      <c r="D644" s="29">
        <v>46742</v>
      </c>
      <c r="E644" s="57" t="str">
        <f t="shared" si="9"/>
        <v>火</v>
      </c>
      <c r="F644" s="58">
        <f>VLOOKUP(D644, 休日取得計画実績表!$B$15:$E$745,4, FALSE)</f>
        <v>0</v>
      </c>
    </row>
    <row r="645" spans="1:6">
      <c r="A645" s="3"/>
      <c r="B645" s="20"/>
      <c r="D645" s="29">
        <v>46743</v>
      </c>
      <c r="E645" s="57" t="str">
        <f t="shared" si="9"/>
        <v>水</v>
      </c>
      <c r="F645" s="58">
        <f>VLOOKUP(D645, 休日取得計画実績表!$B$15:$E$745,4, FALSE)</f>
        <v>0</v>
      </c>
    </row>
    <row r="646" spans="1:6">
      <c r="A646" s="3"/>
      <c r="B646" s="20"/>
      <c r="D646" s="29">
        <v>46744</v>
      </c>
      <c r="E646" s="57" t="str">
        <f t="shared" si="9"/>
        <v>木</v>
      </c>
      <c r="F646" s="58">
        <f>VLOOKUP(D646, 休日取得計画実績表!$B$15:$E$745,4, FALSE)</f>
        <v>0</v>
      </c>
    </row>
    <row r="647" spans="1:6">
      <c r="A647" s="3"/>
      <c r="B647" s="20"/>
      <c r="D647" s="29">
        <v>46745</v>
      </c>
      <c r="E647" s="57" t="str">
        <f t="shared" si="9"/>
        <v>金</v>
      </c>
      <c r="F647" s="58">
        <f>VLOOKUP(D647, 休日取得計画実績表!$B$15:$E$745,4, FALSE)</f>
        <v>0</v>
      </c>
    </row>
    <row r="648" spans="1:6">
      <c r="A648" s="3"/>
      <c r="B648" s="20"/>
      <c r="D648" s="29">
        <v>46746</v>
      </c>
      <c r="E648" s="57" t="str">
        <f t="shared" si="9"/>
        <v>土</v>
      </c>
      <c r="F648" s="58" t="str">
        <f>VLOOKUP(D648, 休日取得計画実績表!$B$15:$E$745,4, FALSE)</f>
        <v>現場閉所</v>
      </c>
    </row>
    <row r="649" spans="1:6">
      <c r="A649" s="3"/>
      <c r="B649" s="20"/>
      <c r="D649" s="29">
        <v>46747</v>
      </c>
      <c r="E649" s="57" t="str">
        <f t="shared" si="9"/>
        <v>日</v>
      </c>
      <c r="F649" s="58" t="str">
        <f>VLOOKUP(D649, 休日取得計画実績表!$B$15:$E$745,4, FALSE)</f>
        <v>現場閉所</v>
      </c>
    </row>
    <row r="650" spans="1:6">
      <c r="A650" s="3"/>
      <c r="B650" s="20"/>
      <c r="D650" s="29">
        <v>46748</v>
      </c>
      <c r="E650" s="57" t="str">
        <f t="shared" si="9"/>
        <v>月</v>
      </c>
      <c r="F650" s="58">
        <f>VLOOKUP(D650, 休日取得計画実績表!$B$15:$E$745,4, FALSE)</f>
        <v>0</v>
      </c>
    </row>
    <row r="651" spans="1:6">
      <c r="A651" s="3"/>
      <c r="B651" s="20"/>
      <c r="D651" s="29">
        <v>46749</v>
      </c>
      <c r="E651" s="57" t="str">
        <f t="shared" si="9"/>
        <v>火</v>
      </c>
      <c r="F651" s="58">
        <f>VLOOKUP(D651, 休日取得計画実績表!$B$15:$E$745,4, FALSE)</f>
        <v>0</v>
      </c>
    </row>
    <row r="652" spans="1:6">
      <c r="A652" s="3"/>
      <c r="B652" s="20"/>
      <c r="D652" s="29">
        <v>46750</v>
      </c>
      <c r="E652" s="57" t="str">
        <f t="shared" si="9"/>
        <v>水</v>
      </c>
      <c r="F652" s="58" t="str">
        <f>VLOOKUP(D652, 休日取得計画実績表!$B$15:$E$745,4, FALSE)</f>
        <v>年末年始</v>
      </c>
    </row>
    <row r="653" spans="1:6">
      <c r="A653" s="3"/>
      <c r="B653" s="20"/>
      <c r="D653" s="29">
        <v>46751</v>
      </c>
      <c r="E653" s="57" t="str">
        <f t="shared" si="9"/>
        <v>木</v>
      </c>
      <c r="F653" s="58" t="str">
        <f>VLOOKUP(D653, 休日取得計画実績表!$B$15:$E$745,4, FALSE)</f>
        <v>年末年始</v>
      </c>
    </row>
    <row r="654" spans="1:6">
      <c r="A654" s="3"/>
      <c r="B654" s="20"/>
      <c r="D654" s="29">
        <v>46752</v>
      </c>
      <c r="E654" s="57" t="str">
        <f t="shared" si="9"/>
        <v>金</v>
      </c>
      <c r="F654" s="58" t="str">
        <f>VLOOKUP(D654, 休日取得計画実績表!$B$15:$E$745,4, FALSE)</f>
        <v>年末年始</v>
      </c>
    </row>
    <row r="655" spans="1:6">
      <c r="A655" s="3"/>
      <c r="B655" s="20"/>
      <c r="D655" s="29">
        <v>46753</v>
      </c>
      <c r="E655" s="57" t="str">
        <f t="shared" si="9"/>
        <v>土</v>
      </c>
      <c r="F655" s="58" t="str">
        <f>VLOOKUP(D655, 休日取得計画実績表!$B$15:$E$745,4, FALSE)</f>
        <v>年末年始</v>
      </c>
    </row>
    <row r="656" spans="1:6">
      <c r="A656" s="3"/>
      <c r="B656" s="20"/>
      <c r="D656" s="29">
        <v>46754</v>
      </c>
      <c r="E656" s="57" t="str">
        <f t="shared" si="9"/>
        <v>日</v>
      </c>
      <c r="F656" s="58" t="str">
        <f>VLOOKUP(D656, 休日取得計画実績表!$B$15:$E$745,4, FALSE)</f>
        <v>年末年始</v>
      </c>
    </row>
    <row r="657" spans="1:6">
      <c r="A657" s="3"/>
      <c r="B657" s="20"/>
      <c r="D657" s="29">
        <v>46755</v>
      </c>
      <c r="E657" s="57" t="str">
        <f t="shared" ref="E657:E720" si="10">IF(D657="","",TEXT(D657,"aaa"))</f>
        <v>月</v>
      </c>
      <c r="F657" s="58" t="str">
        <f>VLOOKUP(D657, 休日取得計画実績表!$B$15:$E$745,4, FALSE)</f>
        <v>年末年始</v>
      </c>
    </row>
    <row r="658" spans="1:6">
      <c r="A658" s="3"/>
      <c r="B658" s="20"/>
      <c r="D658" s="29">
        <v>46756</v>
      </c>
      <c r="E658" s="57" t="str">
        <f t="shared" si="10"/>
        <v>火</v>
      </c>
      <c r="F658" s="58">
        <f>VLOOKUP(D658, 休日取得計画実績表!$B$15:$E$745,4, FALSE)</f>
        <v>0</v>
      </c>
    </row>
    <row r="659" spans="1:6">
      <c r="A659" s="3"/>
      <c r="B659" s="20"/>
      <c r="D659" s="29">
        <v>46757</v>
      </c>
      <c r="E659" s="57" t="str">
        <f t="shared" si="10"/>
        <v>水</v>
      </c>
      <c r="F659" s="58">
        <f>VLOOKUP(D659, 休日取得計画実績表!$B$15:$E$745,4, FALSE)</f>
        <v>0</v>
      </c>
    </row>
    <row r="660" spans="1:6">
      <c r="A660" s="3"/>
      <c r="B660" s="20"/>
      <c r="D660" s="29">
        <v>46758</v>
      </c>
      <c r="E660" s="57" t="str">
        <f t="shared" si="10"/>
        <v>木</v>
      </c>
      <c r="F660" s="58">
        <f>VLOOKUP(D660, 休日取得計画実績表!$B$15:$E$745,4, FALSE)</f>
        <v>0</v>
      </c>
    </row>
    <row r="661" spans="1:6">
      <c r="A661" s="3"/>
      <c r="B661" s="20"/>
      <c r="D661" s="29">
        <v>46759</v>
      </c>
      <c r="E661" s="57" t="str">
        <f t="shared" si="10"/>
        <v>金</v>
      </c>
      <c r="F661" s="58">
        <f>VLOOKUP(D661, 休日取得計画実績表!$B$15:$E$745,4, FALSE)</f>
        <v>0</v>
      </c>
    </row>
    <row r="662" spans="1:6">
      <c r="A662" s="3"/>
      <c r="B662" s="20"/>
      <c r="D662" s="29">
        <v>46760</v>
      </c>
      <c r="E662" s="57" t="str">
        <f t="shared" si="10"/>
        <v>土</v>
      </c>
      <c r="F662" s="58" t="str">
        <f>VLOOKUP(D662, 休日取得計画実績表!$B$15:$E$745,4, FALSE)</f>
        <v>現場閉所</v>
      </c>
    </row>
    <row r="663" spans="1:6">
      <c r="A663" s="3"/>
      <c r="B663" s="20"/>
      <c r="D663" s="29">
        <v>46761</v>
      </c>
      <c r="E663" s="57" t="str">
        <f t="shared" si="10"/>
        <v>日</v>
      </c>
      <c r="F663" s="58" t="str">
        <f>VLOOKUP(D663, 休日取得計画実績表!$B$15:$E$745,4, FALSE)</f>
        <v>現場閉所</v>
      </c>
    </row>
    <row r="664" spans="1:6">
      <c r="A664" s="3"/>
      <c r="B664" s="20"/>
      <c r="D664" s="29">
        <v>46762</v>
      </c>
      <c r="E664" s="57" t="str">
        <f t="shared" si="10"/>
        <v>月</v>
      </c>
      <c r="F664" s="58">
        <f>VLOOKUP(D664, 休日取得計画実績表!$B$15:$E$745,4, FALSE)</f>
        <v>0</v>
      </c>
    </row>
    <row r="665" spans="1:6">
      <c r="A665" s="3"/>
      <c r="B665" s="20"/>
      <c r="D665" s="29">
        <v>46763</v>
      </c>
      <c r="E665" s="57" t="str">
        <f t="shared" si="10"/>
        <v>火</v>
      </c>
      <c r="F665" s="58">
        <f>VLOOKUP(D665, 休日取得計画実績表!$B$15:$E$745,4, FALSE)</f>
        <v>0</v>
      </c>
    </row>
    <row r="666" spans="1:6">
      <c r="A666" s="3"/>
      <c r="B666" s="20"/>
      <c r="D666" s="29">
        <v>46764</v>
      </c>
      <c r="E666" s="57" t="str">
        <f t="shared" si="10"/>
        <v>水</v>
      </c>
      <c r="F666" s="58">
        <f>VLOOKUP(D666, 休日取得計画実績表!$B$15:$E$745,4, FALSE)</f>
        <v>0</v>
      </c>
    </row>
    <row r="667" spans="1:6">
      <c r="A667" s="3"/>
      <c r="B667" s="20"/>
      <c r="D667" s="29">
        <v>46765</v>
      </c>
      <c r="E667" s="57" t="str">
        <f t="shared" si="10"/>
        <v>木</v>
      </c>
      <c r="F667" s="58">
        <f>VLOOKUP(D667, 休日取得計画実績表!$B$15:$E$745,4, FALSE)</f>
        <v>0</v>
      </c>
    </row>
    <row r="668" spans="1:6">
      <c r="A668" s="3"/>
      <c r="B668" s="20"/>
      <c r="D668" s="29">
        <v>46766</v>
      </c>
      <c r="E668" s="57" t="str">
        <f t="shared" si="10"/>
        <v>金</v>
      </c>
      <c r="F668" s="58">
        <f>VLOOKUP(D668, 休日取得計画実績表!$B$15:$E$745,4, FALSE)</f>
        <v>0</v>
      </c>
    </row>
    <row r="669" spans="1:6">
      <c r="A669" s="3"/>
      <c r="B669" s="20"/>
      <c r="D669" s="29">
        <v>46767</v>
      </c>
      <c r="E669" s="57" t="str">
        <f t="shared" si="10"/>
        <v>土</v>
      </c>
      <c r="F669" s="58" t="str">
        <f>VLOOKUP(D669, 休日取得計画実績表!$B$15:$E$745,4, FALSE)</f>
        <v>現場閉所</v>
      </c>
    </row>
    <row r="670" spans="1:6">
      <c r="A670" s="3"/>
      <c r="B670" s="20"/>
      <c r="D670" s="29">
        <v>46768</v>
      </c>
      <c r="E670" s="57" t="str">
        <f t="shared" si="10"/>
        <v>日</v>
      </c>
      <c r="F670" s="58" t="str">
        <f>VLOOKUP(D670, 休日取得計画実績表!$B$15:$E$745,4, FALSE)</f>
        <v>現場閉所</v>
      </c>
    </row>
    <row r="671" spans="1:6">
      <c r="A671" s="3"/>
      <c r="B671" s="20"/>
      <c r="D671" s="29">
        <v>46769</v>
      </c>
      <c r="E671" s="57" t="str">
        <f t="shared" si="10"/>
        <v>月</v>
      </c>
      <c r="F671" s="58">
        <f>VLOOKUP(D671, 休日取得計画実績表!$B$15:$E$745,4, FALSE)</f>
        <v>0</v>
      </c>
    </row>
    <row r="672" spans="1:6">
      <c r="A672" s="3"/>
      <c r="B672" s="20"/>
      <c r="D672" s="29">
        <v>46770</v>
      </c>
      <c r="E672" s="57" t="str">
        <f t="shared" si="10"/>
        <v>火</v>
      </c>
      <c r="F672" s="58">
        <f>VLOOKUP(D672, 休日取得計画実績表!$B$15:$E$745,4, FALSE)</f>
        <v>0</v>
      </c>
    </row>
    <row r="673" spans="1:6">
      <c r="A673" s="3"/>
      <c r="B673" s="20"/>
      <c r="D673" s="29">
        <v>46771</v>
      </c>
      <c r="E673" s="57" t="str">
        <f t="shared" si="10"/>
        <v>水</v>
      </c>
      <c r="F673" s="58">
        <f>VLOOKUP(D673, 休日取得計画実績表!$B$15:$E$745,4, FALSE)</f>
        <v>0</v>
      </c>
    </row>
    <row r="674" spans="1:6">
      <c r="A674" s="3"/>
      <c r="B674" s="20"/>
      <c r="D674" s="29">
        <v>46772</v>
      </c>
      <c r="E674" s="57" t="str">
        <f t="shared" si="10"/>
        <v>木</v>
      </c>
      <c r="F674" s="58">
        <f>VLOOKUP(D674, 休日取得計画実績表!$B$15:$E$745,4, FALSE)</f>
        <v>0</v>
      </c>
    </row>
    <row r="675" spans="1:6">
      <c r="A675" s="3"/>
      <c r="B675" s="20"/>
      <c r="D675" s="29">
        <v>46773</v>
      </c>
      <c r="E675" s="57" t="str">
        <f t="shared" si="10"/>
        <v>金</v>
      </c>
      <c r="F675" s="58">
        <f>VLOOKUP(D675, 休日取得計画実績表!$B$15:$E$745,4, FALSE)</f>
        <v>0</v>
      </c>
    </row>
    <row r="676" spans="1:6">
      <c r="A676" s="3"/>
      <c r="B676" s="20"/>
      <c r="D676" s="29">
        <v>46774</v>
      </c>
      <c r="E676" s="57" t="str">
        <f t="shared" si="10"/>
        <v>土</v>
      </c>
      <c r="F676" s="58" t="str">
        <f>VLOOKUP(D676, 休日取得計画実績表!$B$15:$E$745,4, FALSE)</f>
        <v>現場閉所</v>
      </c>
    </row>
    <row r="677" spans="1:6">
      <c r="A677" s="3"/>
      <c r="B677" s="20"/>
      <c r="D677" s="29">
        <v>46775</v>
      </c>
      <c r="E677" s="57" t="str">
        <f t="shared" si="10"/>
        <v>日</v>
      </c>
      <c r="F677" s="58" t="str">
        <f>VLOOKUP(D677, 休日取得計画実績表!$B$15:$E$745,4, FALSE)</f>
        <v>現場閉所</v>
      </c>
    </row>
    <row r="678" spans="1:6">
      <c r="A678" s="3"/>
      <c r="B678" s="20"/>
      <c r="D678" s="29">
        <v>46776</v>
      </c>
      <c r="E678" s="57" t="str">
        <f t="shared" si="10"/>
        <v>月</v>
      </c>
      <c r="F678" s="58">
        <f>VLOOKUP(D678, 休日取得計画実績表!$B$15:$E$745,4, FALSE)</f>
        <v>0</v>
      </c>
    </row>
    <row r="679" spans="1:6">
      <c r="A679" s="3"/>
      <c r="B679" s="20"/>
      <c r="D679" s="29">
        <v>46777</v>
      </c>
      <c r="E679" s="57" t="str">
        <f t="shared" si="10"/>
        <v>火</v>
      </c>
      <c r="F679" s="58">
        <f>VLOOKUP(D679, 休日取得計画実績表!$B$15:$E$745,4, FALSE)</f>
        <v>0</v>
      </c>
    </row>
    <row r="680" spans="1:6">
      <c r="A680" s="3"/>
      <c r="B680" s="20"/>
      <c r="D680" s="29">
        <v>46778</v>
      </c>
      <c r="E680" s="57" t="str">
        <f t="shared" si="10"/>
        <v>水</v>
      </c>
      <c r="F680" s="58">
        <f>VLOOKUP(D680, 休日取得計画実績表!$B$15:$E$745,4, FALSE)</f>
        <v>0</v>
      </c>
    </row>
    <row r="681" spans="1:6">
      <c r="A681" s="3"/>
      <c r="B681" s="20"/>
      <c r="D681" s="29">
        <v>46779</v>
      </c>
      <c r="E681" s="57" t="str">
        <f t="shared" si="10"/>
        <v>木</v>
      </c>
      <c r="F681" s="58">
        <f>VLOOKUP(D681, 休日取得計画実績表!$B$15:$E$745,4, FALSE)</f>
        <v>0</v>
      </c>
    </row>
    <row r="682" spans="1:6">
      <c r="A682" s="3"/>
      <c r="B682" s="20"/>
      <c r="D682" s="29">
        <v>46780</v>
      </c>
      <c r="E682" s="57" t="str">
        <f t="shared" si="10"/>
        <v>金</v>
      </c>
      <c r="F682" s="58">
        <f>VLOOKUP(D682, 休日取得計画実績表!$B$15:$E$745,4, FALSE)</f>
        <v>0</v>
      </c>
    </row>
    <row r="683" spans="1:6">
      <c r="A683" s="3"/>
      <c r="B683" s="20"/>
      <c r="D683" s="29">
        <v>46781</v>
      </c>
      <c r="E683" s="57" t="str">
        <f t="shared" si="10"/>
        <v>土</v>
      </c>
      <c r="F683" s="58" t="str">
        <f>VLOOKUP(D683, 休日取得計画実績表!$B$15:$E$745,4, FALSE)</f>
        <v>現場閉所</v>
      </c>
    </row>
    <row r="684" spans="1:6">
      <c r="A684" s="3"/>
      <c r="B684" s="20"/>
      <c r="D684" s="29">
        <v>46782</v>
      </c>
      <c r="E684" s="57" t="str">
        <f t="shared" si="10"/>
        <v>日</v>
      </c>
      <c r="F684" s="58" t="str">
        <f>VLOOKUP(D684, 休日取得計画実績表!$B$15:$E$745,4, FALSE)</f>
        <v>現場閉所</v>
      </c>
    </row>
    <row r="685" spans="1:6">
      <c r="A685" s="3"/>
      <c r="B685" s="20"/>
      <c r="D685" s="29">
        <v>46783</v>
      </c>
      <c r="E685" s="57" t="str">
        <f t="shared" si="10"/>
        <v>月</v>
      </c>
      <c r="F685" s="58">
        <f>VLOOKUP(D685, 休日取得計画実績表!$B$15:$E$745,4, FALSE)</f>
        <v>0</v>
      </c>
    </row>
    <row r="686" spans="1:6">
      <c r="A686" s="3"/>
      <c r="B686" s="20"/>
      <c r="D686" s="29">
        <v>46784</v>
      </c>
      <c r="E686" s="57" t="str">
        <f t="shared" si="10"/>
        <v>火</v>
      </c>
      <c r="F686" s="58">
        <f>VLOOKUP(D686, 休日取得計画実績表!$B$15:$E$745,4, FALSE)</f>
        <v>0</v>
      </c>
    </row>
    <row r="687" spans="1:6">
      <c r="A687" s="3"/>
      <c r="B687" s="20"/>
      <c r="D687" s="29">
        <v>46785</v>
      </c>
      <c r="E687" s="57" t="str">
        <f t="shared" si="10"/>
        <v>水</v>
      </c>
      <c r="F687" s="58">
        <f>VLOOKUP(D687, 休日取得計画実績表!$B$15:$E$745,4, FALSE)</f>
        <v>0</v>
      </c>
    </row>
    <row r="688" spans="1:6">
      <c r="A688" s="3"/>
      <c r="B688" s="20"/>
      <c r="D688" s="29">
        <v>46786</v>
      </c>
      <c r="E688" s="57" t="str">
        <f t="shared" si="10"/>
        <v>木</v>
      </c>
      <c r="F688" s="58">
        <f>VLOOKUP(D688, 休日取得計画実績表!$B$15:$E$745,4, FALSE)</f>
        <v>0</v>
      </c>
    </row>
    <row r="689" spans="1:6">
      <c r="A689" s="3"/>
      <c r="B689" s="20"/>
      <c r="D689" s="29">
        <v>46787</v>
      </c>
      <c r="E689" s="57" t="str">
        <f t="shared" si="10"/>
        <v>金</v>
      </c>
      <c r="F689" s="58">
        <f>VLOOKUP(D689, 休日取得計画実績表!$B$15:$E$745,4, FALSE)</f>
        <v>0</v>
      </c>
    </row>
    <row r="690" spans="1:6">
      <c r="A690" s="3"/>
      <c r="B690" s="20"/>
      <c r="D690" s="29">
        <v>46788</v>
      </c>
      <c r="E690" s="57" t="str">
        <f t="shared" si="10"/>
        <v>土</v>
      </c>
      <c r="F690" s="58" t="str">
        <f>VLOOKUP(D690, 休日取得計画実績表!$B$15:$E$745,4, FALSE)</f>
        <v>現場閉所</v>
      </c>
    </row>
    <row r="691" spans="1:6">
      <c r="A691" s="3"/>
      <c r="B691" s="20"/>
      <c r="D691" s="29">
        <v>46789</v>
      </c>
      <c r="E691" s="57" t="str">
        <f t="shared" si="10"/>
        <v>日</v>
      </c>
      <c r="F691" s="58" t="str">
        <f>VLOOKUP(D691, 休日取得計画実績表!$B$15:$E$745,4, FALSE)</f>
        <v>現場閉所</v>
      </c>
    </row>
    <row r="692" spans="1:6">
      <c r="A692" s="3"/>
      <c r="B692" s="20"/>
      <c r="D692" s="29">
        <v>46790</v>
      </c>
      <c r="E692" s="57" t="str">
        <f t="shared" si="10"/>
        <v>月</v>
      </c>
      <c r="F692" s="58">
        <f>VLOOKUP(D692, 休日取得計画実績表!$B$15:$E$745,4, FALSE)</f>
        <v>0</v>
      </c>
    </row>
    <row r="693" spans="1:6">
      <c r="A693" s="3"/>
      <c r="B693" s="20"/>
      <c r="D693" s="29">
        <v>46791</v>
      </c>
      <c r="E693" s="57" t="str">
        <f t="shared" si="10"/>
        <v>火</v>
      </c>
      <c r="F693" s="58">
        <f>VLOOKUP(D693, 休日取得計画実績表!$B$15:$E$745,4, FALSE)</f>
        <v>0</v>
      </c>
    </row>
    <row r="694" spans="1:6">
      <c r="A694" s="3"/>
      <c r="B694" s="20"/>
      <c r="D694" s="29">
        <v>46792</v>
      </c>
      <c r="E694" s="57" t="str">
        <f t="shared" si="10"/>
        <v>水</v>
      </c>
      <c r="F694" s="58">
        <f>VLOOKUP(D694, 休日取得計画実績表!$B$15:$E$745,4, FALSE)</f>
        <v>0</v>
      </c>
    </row>
    <row r="695" spans="1:6">
      <c r="A695" s="3"/>
      <c r="B695" s="20"/>
      <c r="D695" s="29">
        <v>46793</v>
      </c>
      <c r="E695" s="57" t="str">
        <f t="shared" si="10"/>
        <v>木</v>
      </c>
      <c r="F695" s="58">
        <f>VLOOKUP(D695, 休日取得計画実績表!$B$15:$E$745,4, FALSE)</f>
        <v>0</v>
      </c>
    </row>
    <row r="696" spans="1:6">
      <c r="A696" s="3"/>
      <c r="B696" s="20"/>
      <c r="D696" s="29">
        <v>46794</v>
      </c>
      <c r="E696" s="57" t="str">
        <f t="shared" si="10"/>
        <v>金</v>
      </c>
      <c r="F696" s="58">
        <f>VLOOKUP(D696, 休日取得計画実績表!$B$15:$E$745,4, FALSE)</f>
        <v>0</v>
      </c>
    </row>
    <row r="697" spans="1:6">
      <c r="A697" s="3"/>
      <c r="B697" s="20"/>
      <c r="D697" s="29">
        <v>46795</v>
      </c>
      <c r="E697" s="57" t="str">
        <f t="shared" si="10"/>
        <v>土</v>
      </c>
      <c r="F697" s="58" t="str">
        <f>VLOOKUP(D697, 休日取得計画実績表!$B$15:$E$745,4, FALSE)</f>
        <v>現場閉所</v>
      </c>
    </row>
    <row r="698" spans="1:6">
      <c r="A698" s="3"/>
      <c r="B698" s="20"/>
      <c r="D698" s="29">
        <v>46796</v>
      </c>
      <c r="E698" s="57" t="str">
        <f t="shared" si="10"/>
        <v>日</v>
      </c>
      <c r="F698" s="58" t="str">
        <f>VLOOKUP(D698, 休日取得計画実績表!$B$15:$E$745,4, FALSE)</f>
        <v>現場閉所</v>
      </c>
    </row>
    <row r="699" spans="1:6">
      <c r="A699" s="3"/>
      <c r="B699" s="20"/>
      <c r="D699" s="29">
        <v>46797</v>
      </c>
      <c r="E699" s="57" t="str">
        <f t="shared" si="10"/>
        <v>月</v>
      </c>
      <c r="F699" s="58">
        <f>VLOOKUP(D699, 休日取得計画実績表!$B$15:$E$745,4, FALSE)</f>
        <v>0</v>
      </c>
    </row>
    <row r="700" spans="1:6">
      <c r="A700" s="3"/>
      <c r="B700" s="20"/>
      <c r="D700" s="29">
        <v>46798</v>
      </c>
      <c r="E700" s="57" t="str">
        <f t="shared" si="10"/>
        <v>火</v>
      </c>
      <c r="F700" s="58">
        <f>VLOOKUP(D700, 休日取得計画実績表!$B$15:$E$745,4, FALSE)</f>
        <v>0</v>
      </c>
    </row>
    <row r="701" spans="1:6">
      <c r="A701" s="3"/>
      <c r="B701" s="20"/>
      <c r="D701" s="29">
        <v>46799</v>
      </c>
      <c r="E701" s="57" t="str">
        <f t="shared" si="10"/>
        <v>水</v>
      </c>
      <c r="F701" s="58">
        <f>VLOOKUP(D701, 休日取得計画実績表!$B$15:$E$745,4, FALSE)</f>
        <v>0</v>
      </c>
    </row>
    <row r="702" spans="1:6">
      <c r="A702" s="3"/>
      <c r="B702" s="20"/>
      <c r="D702" s="29">
        <v>46800</v>
      </c>
      <c r="E702" s="57" t="str">
        <f t="shared" si="10"/>
        <v>木</v>
      </c>
      <c r="F702" s="58">
        <f>VLOOKUP(D702, 休日取得計画実績表!$B$15:$E$745,4, FALSE)</f>
        <v>0</v>
      </c>
    </row>
    <row r="703" spans="1:6">
      <c r="A703" s="3"/>
      <c r="B703" s="20"/>
      <c r="D703" s="29">
        <v>46801</v>
      </c>
      <c r="E703" s="57" t="str">
        <f t="shared" si="10"/>
        <v>金</v>
      </c>
      <c r="F703" s="58">
        <f>VLOOKUP(D703, 休日取得計画実績表!$B$15:$E$745,4, FALSE)</f>
        <v>0</v>
      </c>
    </row>
    <row r="704" spans="1:6">
      <c r="A704" s="3"/>
      <c r="B704" s="20"/>
      <c r="D704" s="29">
        <v>46802</v>
      </c>
      <c r="E704" s="57" t="str">
        <f t="shared" si="10"/>
        <v>土</v>
      </c>
      <c r="F704" s="58" t="str">
        <f>VLOOKUP(D704, 休日取得計画実績表!$B$15:$E$745,4, FALSE)</f>
        <v>現場閉所</v>
      </c>
    </row>
    <row r="705" spans="1:6">
      <c r="A705" s="3"/>
      <c r="B705" s="20"/>
      <c r="D705" s="29">
        <v>46803</v>
      </c>
      <c r="E705" s="57" t="str">
        <f t="shared" si="10"/>
        <v>日</v>
      </c>
      <c r="F705" s="58" t="str">
        <f>VLOOKUP(D705, 休日取得計画実績表!$B$15:$E$745,4, FALSE)</f>
        <v>現場閉所</v>
      </c>
    </row>
    <row r="706" spans="1:6">
      <c r="A706" s="3"/>
      <c r="B706" s="20"/>
      <c r="D706" s="29">
        <v>46804</v>
      </c>
      <c r="E706" s="57" t="str">
        <f t="shared" si="10"/>
        <v>月</v>
      </c>
      <c r="F706" s="58">
        <f>VLOOKUP(D706, 休日取得計画実績表!$B$15:$E$745,4, FALSE)</f>
        <v>0</v>
      </c>
    </row>
    <row r="707" spans="1:6">
      <c r="A707" s="3"/>
      <c r="B707" s="20"/>
      <c r="D707" s="29">
        <v>46805</v>
      </c>
      <c r="E707" s="57" t="str">
        <f t="shared" si="10"/>
        <v>火</v>
      </c>
      <c r="F707" s="58">
        <f>VLOOKUP(D707, 休日取得計画実績表!$B$15:$E$745,4, FALSE)</f>
        <v>0</v>
      </c>
    </row>
    <row r="708" spans="1:6">
      <c r="A708" s="3"/>
      <c r="B708" s="20"/>
      <c r="D708" s="29">
        <v>46806</v>
      </c>
      <c r="E708" s="57" t="str">
        <f t="shared" si="10"/>
        <v>水</v>
      </c>
      <c r="F708" s="58">
        <f>VLOOKUP(D708, 休日取得計画実績表!$B$15:$E$745,4, FALSE)</f>
        <v>0</v>
      </c>
    </row>
    <row r="709" spans="1:6">
      <c r="A709" s="3"/>
      <c r="B709" s="20"/>
      <c r="D709" s="29">
        <v>46807</v>
      </c>
      <c r="E709" s="57" t="str">
        <f t="shared" si="10"/>
        <v>木</v>
      </c>
      <c r="F709" s="58">
        <f>VLOOKUP(D709, 休日取得計画実績表!$B$15:$E$745,4, FALSE)</f>
        <v>0</v>
      </c>
    </row>
    <row r="710" spans="1:6">
      <c r="A710" s="3"/>
      <c r="B710" s="20"/>
      <c r="D710" s="29">
        <v>46808</v>
      </c>
      <c r="E710" s="57" t="str">
        <f t="shared" si="10"/>
        <v>金</v>
      </c>
      <c r="F710" s="58">
        <f>VLOOKUP(D710, 休日取得計画実績表!$B$15:$E$745,4, FALSE)</f>
        <v>0</v>
      </c>
    </row>
    <row r="711" spans="1:6">
      <c r="A711" s="3"/>
      <c r="B711" s="20"/>
      <c r="D711" s="29">
        <v>46809</v>
      </c>
      <c r="E711" s="57" t="str">
        <f t="shared" si="10"/>
        <v>土</v>
      </c>
      <c r="F711" s="58" t="str">
        <f>VLOOKUP(D711, 休日取得計画実績表!$B$15:$E$745,4, FALSE)</f>
        <v>現場閉所</v>
      </c>
    </row>
    <row r="712" spans="1:6">
      <c r="A712" s="3"/>
      <c r="B712" s="20"/>
      <c r="D712" s="29">
        <v>46810</v>
      </c>
      <c r="E712" s="57" t="str">
        <f t="shared" si="10"/>
        <v>日</v>
      </c>
      <c r="F712" s="58" t="str">
        <f>VLOOKUP(D712, 休日取得計画実績表!$B$15:$E$745,4, FALSE)</f>
        <v>現場閉所</v>
      </c>
    </row>
    <row r="713" spans="1:6">
      <c r="A713" s="3"/>
      <c r="B713" s="20"/>
      <c r="D713" s="29">
        <v>46811</v>
      </c>
      <c r="E713" s="57" t="str">
        <f t="shared" si="10"/>
        <v>月</v>
      </c>
      <c r="F713" s="58">
        <f>VLOOKUP(D713, 休日取得計画実績表!$B$15:$E$745,4, FALSE)</f>
        <v>0</v>
      </c>
    </row>
    <row r="714" spans="1:6">
      <c r="A714" s="3"/>
      <c r="B714" s="20"/>
      <c r="D714" s="29">
        <v>46812</v>
      </c>
      <c r="E714" s="57" t="str">
        <f t="shared" si="10"/>
        <v>火</v>
      </c>
      <c r="F714" s="58">
        <f>VLOOKUP(D714, 休日取得計画実績表!$B$15:$E$745,4, FALSE)</f>
        <v>0</v>
      </c>
    </row>
    <row r="715" spans="1:6">
      <c r="A715" s="3"/>
      <c r="B715" s="20"/>
      <c r="D715" s="29">
        <v>46813</v>
      </c>
      <c r="E715" s="57" t="str">
        <f t="shared" si="10"/>
        <v>水</v>
      </c>
      <c r="F715" s="58">
        <f>VLOOKUP(D715, 休日取得計画実績表!$B$15:$E$745,4, FALSE)</f>
        <v>0</v>
      </c>
    </row>
    <row r="716" spans="1:6">
      <c r="A716" s="3"/>
      <c r="B716" s="20"/>
      <c r="D716" s="29">
        <v>46814</v>
      </c>
      <c r="E716" s="57" t="str">
        <f t="shared" si="10"/>
        <v>木</v>
      </c>
      <c r="F716" s="58">
        <f>VLOOKUP(D716, 休日取得計画実績表!$B$15:$E$745,4, FALSE)</f>
        <v>0</v>
      </c>
    </row>
    <row r="717" spans="1:6">
      <c r="A717" s="3"/>
      <c r="B717" s="20"/>
      <c r="D717" s="29">
        <v>46815</v>
      </c>
      <c r="E717" s="57" t="str">
        <f t="shared" si="10"/>
        <v>金</v>
      </c>
      <c r="F717" s="58">
        <f>VLOOKUP(D717, 休日取得計画実績表!$B$15:$E$745,4, FALSE)</f>
        <v>0</v>
      </c>
    </row>
    <row r="718" spans="1:6">
      <c r="A718" s="3"/>
      <c r="B718" s="20"/>
      <c r="D718" s="29">
        <v>46816</v>
      </c>
      <c r="E718" s="57" t="str">
        <f t="shared" si="10"/>
        <v>土</v>
      </c>
      <c r="F718" s="58" t="str">
        <f>VLOOKUP(D718, 休日取得計画実績表!$B$15:$E$745,4, FALSE)</f>
        <v>現場閉所</v>
      </c>
    </row>
    <row r="719" spans="1:6">
      <c r="A719" s="3"/>
      <c r="B719" s="20"/>
      <c r="D719" s="29">
        <v>46817</v>
      </c>
      <c r="E719" s="57" t="str">
        <f t="shared" si="10"/>
        <v>日</v>
      </c>
      <c r="F719" s="58" t="str">
        <f>VLOOKUP(D719, 休日取得計画実績表!$B$15:$E$745,4, FALSE)</f>
        <v>現場閉所</v>
      </c>
    </row>
    <row r="720" spans="1:6">
      <c r="A720" s="3"/>
      <c r="B720" s="20"/>
      <c r="D720" s="29">
        <v>46818</v>
      </c>
      <c r="E720" s="57" t="str">
        <f t="shared" si="10"/>
        <v>月</v>
      </c>
      <c r="F720" s="58">
        <f>VLOOKUP(D720, 休日取得計画実績表!$B$15:$E$745,4, FALSE)</f>
        <v>0</v>
      </c>
    </row>
    <row r="721" spans="1:6">
      <c r="A721" s="3"/>
      <c r="B721" s="20"/>
      <c r="D721" s="29">
        <v>46819</v>
      </c>
      <c r="E721" s="57" t="str">
        <f t="shared" ref="E721:E746" si="11">IF(D721="","",TEXT(D721,"aaa"))</f>
        <v>火</v>
      </c>
      <c r="F721" s="58">
        <f>VLOOKUP(D721, 休日取得計画実績表!$B$15:$E$745,4, FALSE)</f>
        <v>0</v>
      </c>
    </row>
    <row r="722" spans="1:6">
      <c r="A722" s="3"/>
      <c r="B722" s="20"/>
      <c r="D722" s="29">
        <v>46820</v>
      </c>
      <c r="E722" s="57" t="str">
        <f t="shared" si="11"/>
        <v>水</v>
      </c>
      <c r="F722" s="58">
        <f>VLOOKUP(D722, 休日取得計画実績表!$B$15:$E$745,4, FALSE)</f>
        <v>0</v>
      </c>
    </row>
    <row r="723" spans="1:6">
      <c r="A723" s="3"/>
      <c r="B723" s="20"/>
      <c r="D723" s="29">
        <v>46821</v>
      </c>
      <c r="E723" s="57" t="str">
        <f t="shared" si="11"/>
        <v>木</v>
      </c>
      <c r="F723" s="58">
        <f>VLOOKUP(D723, 休日取得計画実績表!$B$15:$E$745,4, FALSE)</f>
        <v>0</v>
      </c>
    </row>
    <row r="724" spans="1:6">
      <c r="A724" s="3"/>
      <c r="B724" s="20"/>
      <c r="D724" s="29">
        <v>46822</v>
      </c>
      <c r="E724" s="57" t="str">
        <f t="shared" si="11"/>
        <v>金</v>
      </c>
      <c r="F724" s="58">
        <f>VLOOKUP(D724, 休日取得計画実績表!$B$15:$E$745,4, FALSE)</f>
        <v>0</v>
      </c>
    </row>
    <row r="725" spans="1:6">
      <c r="A725" s="3"/>
      <c r="B725" s="20"/>
      <c r="D725" s="29">
        <v>46823</v>
      </c>
      <c r="E725" s="57" t="str">
        <f t="shared" si="11"/>
        <v>土</v>
      </c>
      <c r="F725" s="58" t="str">
        <f>VLOOKUP(D725, 休日取得計画実績表!$B$15:$E$745,4, FALSE)</f>
        <v>現場閉所</v>
      </c>
    </row>
    <row r="726" spans="1:6">
      <c r="A726" s="3"/>
      <c r="B726" s="20"/>
      <c r="D726" s="29">
        <v>46824</v>
      </c>
      <c r="E726" s="57" t="str">
        <f t="shared" si="11"/>
        <v>日</v>
      </c>
      <c r="F726" s="58" t="str">
        <f>VLOOKUP(D726, 休日取得計画実績表!$B$15:$E$745,4, FALSE)</f>
        <v>現場閉所</v>
      </c>
    </row>
    <row r="727" spans="1:6">
      <c r="A727" s="3"/>
      <c r="B727" s="20"/>
      <c r="D727" s="29">
        <v>46825</v>
      </c>
      <c r="E727" s="57" t="str">
        <f t="shared" si="11"/>
        <v>月</v>
      </c>
      <c r="F727" s="58">
        <f>VLOOKUP(D727, 休日取得計画実績表!$B$15:$E$745,4, FALSE)</f>
        <v>0</v>
      </c>
    </row>
    <row r="728" spans="1:6">
      <c r="D728" s="29">
        <v>46826</v>
      </c>
      <c r="E728" s="57" t="str">
        <f t="shared" si="11"/>
        <v>火</v>
      </c>
      <c r="F728" s="58">
        <f>VLOOKUP(D728, 休日取得計画実績表!$B$15:$E$745,4, FALSE)</f>
        <v>0</v>
      </c>
    </row>
    <row r="729" spans="1:6">
      <c r="D729" s="29">
        <v>46827</v>
      </c>
      <c r="E729" s="57" t="str">
        <f t="shared" si="11"/>
        <v>水</v>
      </c>
      <c r="F729" s="58">
        <f>VLOOKUP(D729, 休日取得計画実績表!$B$15:$E$745,4, FALSE)</f>
        <v>0</v>
      </c>
    </row>
    <row r="730" spans="1:6">
      <c r="D730" s="29">
        <v>46828</v>
      </c>
      <c r="E730" s="57" t="str">
        <f t="shared" si="11"/>
        <v>木</v>
      </c>
      <c r="F730" s="58">
        <f>VLOOKUP(D730, 休日取得計画実績表!$B$15:$E$745,4, FALSE)</f>
        <v>0</v>
      </c>
    </row>
    <row r="731" spans="1:6">
      <c r="D731" s="29">
        <v>46829</v>
      </c>
      <c r="E731" s="57" t="str">
        <f t="shared" si="11"/>
        <v>金</v>
      </c>
      <c r="F731" s="58">
        <f>VLOOKUP(D731, 休日取得計画実績表!$B$15:$E$745,4, FALSE)</f>
        <v>0</v>
      </c>
    </row>
    <row r="732" spans="1:6">
      <c r="D732" s="29">
        <v>46830</v>
      </c>
      <c r="E732" s="57" t="str">
        <f t="shared" si="11"/>
        <v>土</v>
      </c>
      <c r="F732" s="58" t="str">
        <f>VLOOKUP(D732, 休日取得計画実績表!$B$15:$E$745,4, FALSE)</f>
        <v>現場閉所</v>
      </c>
    </row>
    <row r="733" spans="1:6">
      <c r="D733" s="29">
        <v>46831</v>
      </c>
      <c r="E733" s="57" t="str">
        <f t="shared" si="11"/>
        <v>日</v>
      </c>
      <c r="F733" s="58" t="str">
        <f>VLOOKUP(D733, 休日取得計画実績表!$B$15:$E$745,4, FALSE)</f>
        <v>現場閉所</v>
      </c>
    </row>
    <row r="734" spans="1:6">
      <c r="D734" s="29">
        <v>46832</v>
      </c>
      <c r="E734" s="57" t="str">
        <f t="shared" si="11"/>
        <v>月</v>
      </c>
      <c r="F734" s="58">
        <f>VLOOKUP(D734, 休日取得計画実績表!$B$15:$E$745,4, FALSE)</f>
        <v>0</v>
      </c>
    </row>
    <row r="735" spans="1:6">
      <c r="D735" s="29">
        <v>46833</v>
      </c>
      <c r="E735" s="57" t="str">
        <f t="shared" si="11"/>
        <v>火</v>
      </c>
      <c r="F735" s="58">
        <f>VLOOKUP(D735, 休日取得計画実績表!$B$15:$E$745,4, FALSE)</f>
        <v>0</v>
      </c>
    </row>
    <row r="736" spans="1:6">
      <c r="D736" s="29">
        <v>46834</v>
      </c>
      <c r="E736" s="57" t="str">
        <f t="shared" si="11"/>
        <v>水</v>
      </c>
      <c r="F736" s="58">
        <f>VLOOKUP(D736, 休日取得計画実績表!$B$15:$E$745,4, FALSE)</f>
        <v>0</v>
      </c>
    </row>
    <row r="737" spans="4:6">
      <c r="D737" s="29">
        <v>46835</v>
      </c>
      <c r="E737" s="57" t="str">
        <f t="shared" si="11"/>
        <v>木</v>
      </c>
      <c r="F737" s="58">
        <f>VLOOKUP(D737, 休日取得計画実績表!$B$15:$E$745,4, FALSE)</f>
        <v>0</v>
      </c>
    </row>
    <row r="738" spans="4:6">
      <c r="D738" s="29">
        <v>46836</v>
      </c>
      <c r="E738" s="57" t="str">
        <f t="shared" si="11"/>
        <v>金</v>
      </c>
      <c r="F738" s="58">
        <f>VLOOKUP(D738, 休日取得計画実績表!$B$15:$E$745,4, FALSE)</f>
        <v>0</v>
      </c>
    </row>
    <row r="739" spans="4:6">
      <c r="D739" s="29">
        <v>46837</v>
      </c>
      <c r="E739" s="57" t="str">
        <f t="shared" si="11"/>
        <v>土</v>
      </c>
      <c r="F739" s="58" t="str">
        <f>VLOOKUP(D739, 休日取得計画実績表!$B$15:$E$745,4, FALSE)</f>
        <v>現場閉所</v>
      </c>
    </row>
    <row r="740" spans="4:6">
      <c r="D740" s="29">
        <v>46838</v>
      </c>
      <c r="E740" s="57" t="str">
        <f t="shared" si="11"/>
        <v>日</v>
      </c>
      <c r="F740" s="58" t="str">
        <f>VLOOKUP(D740, 休日取得計画実績表!$B$15:$E$745,4, FALSE)</f>
        <v>現場閉所</v>
      </c>
    </row>
    <row r="741" spans="4:6">
      <c r="D741" s="29">
        <v>46839</v>
      </c>
      <c r="E741" s="57" t="str">
        <f t="shared" si="11"/>
        <v>月</v>
      </c>
      <c r="F741" s="58">
        <f>VLOOKUP(D741, 休日取得計画実績表!$B$15:$E$745,4, FALSE)</f>
        <v>0</v>
      </c>
    </row>
    <row r="742" spans="4:6">
      <c r="D742" s="29">
        <v>46840</v>
      </c>
      <c r="E742" s="57" t="str">
        <f t="shared" si="11"/>
        <v>火</v>
      </c>
      <c r="F742" s="58">
        <f>VLOOKUP(D742, 休日取得計画実績表!$B$15:$E$745,4, FALSE)</f>
        <v>0</v>
      </c>
    </row>
    <row r="743" spans="4:6">
      <c r="D743" s="29">
        <v>46841</v>
      </c>
      <c r="E743" s="57" t="str">
        <f t="shared" si="11"/>
        <v>水</v>
      </c>
      <c r="F743" s="58">
        <f>VLOOKUP(D743, 休日取得計画実績表!$B$15:$E$745,4, FALSE)</f>
        <v>0</v>
      </c>
    </row>
    <row r="744" spans="4:6">
      <c r="D744" s="29">
        <v>46842</v>
      </c>
      <c r="E744" s="57" t="str">
        <f t="shared" si="11"/>
        <v>木</v>
      </c>
      <c r="F744" s="58">
        <f>VLOOKUP(D744, 休日取得計画実績表!$B$15:$E$745,4, FALSE)</f>
        <v>0</v>
      </c>
    </row>
    <row r="745" spans="4:6">
      <c r="D745" s="29">
        <v>46843</v>
      </c>
      <c r="E745" s="57" t="str">
        <f t="shared" si="11"/>
        <v>金</v>
      </c>
      <c r="F745" s="58">
        <f>VLOOKUP(D745, 休日取得計画実績表!$B$15:$E$745,4, FALSE)</f>
        <v>0</v>
      </c>
    </row>
    <row r="746" spans="4:6" ht="13.5" thickBot="1">
      <c r="D746" s="31"/>
      <c r="E746" s="59" t="str">
        <f t="shared" si="11"/>
        <v/>
      </c>
      <c r="F746" s="60" t="e">
        <f>VLOOKUP(D746, 休日取得計画実績表!$B$15:$E$745,4, FALSE)</f>
        <v>#N/A</v>
      </c>
    </row>
  </sheetData>
  <phoneticPr fontId="3"/>
  <conditionalFormatting sqref="E16:E746">
    <cfRule type="containsText" dxfId="14" priority="16" operator="containsText" text="日">
      <formula>NOT(ISERROR(SEARCH("日",E16)))</formula>
    </cfRule>
    <cfRule type="containsText" dxfId="13" priority="17" operator="containsText" text="土">
      <formula>NOT(ISERROR(SEARCH("土",E16)))</formula>
    </cfRule>
  </conditionalFormatting>
  <conditionalFormatting sqref="F16:F746">
    <cfRule type="containsText" dxfId="12" priority="14" operator="containsText" text="日">
      <formula>NOT(ISERROR(SEARCH("日",F16)))</formula>
    </cfRule>
    <cfRule type="containsText" dxfId="11" priority="15" operator="containsText" text="土">
      <formula>NOT(ISERROR(SEARCH("土",F16)))</formula>
    </cfRule>
  </conditionalFormatting>
  <conditionalFormatting sqref="D4:G4">
    <cfRule type="cellIs" dxfId="10" priority="13" operator="equal">
      <formula>"未達"</formula>
    </cfRule>
  </conditionalFormatting>
  <conditionalFormatting sqref="G5:G6">
    <cfRule type="cellIs" dxfId="9" priority="12" operator="equal">
      <formula>"未達"</formula>
    </cfRule>
  </conditionalFormatting>
  <conditionalFormatting sqref="G8:G9">
    <cfRule type="cellIs" dxfId="8" priority="10" operator="equal">
      <formula>"未達"</formula>
    </cfRule>
  </conditionalFormatting>
  <conditionalFormatting sqref="G7">
    <cfRule type="cellIs" dxfId="7" priority="11" operator="equal">
      <formula>"未達"</formula>
    </cfRule>
  </conditionalFormatting>
  <conditionalFormatting sqref="E11">
    <cfRule type="containsText" dxfId="6" priority="8" operator="containsText" text="未達成">
      <formula>NOT(ISERROR(SEARCH("未達成",E11)))</formula>
    </cfRule>
  </conditionalFormatting>
  <conditionalFormatting sqref="E11:G11">
    <cfRule type="containsText" dxfId="5" priority="7" operator="containsText" text="未達成">
      <formula>NOT(ISERROR(SEARCH("未達成",E11)))</formula>
    </cfRule>
  </conditionalFormatting>
  <conditionalFormatting sqref="G12">
    <cfRule type="containsText" dxfId="4" priority="6" operator="containsText" text="未達成">
      <formula>NOT(ISERROR(SEARCH("未達成",G12)))</formula>
    </cfRule>
  </conditionalFormatting>
  <conditionalFormatting sqref="F5">
    <cfRule type="cellIs" dxfId="3" priority="5" operator="equal">
      <formula>"未達"</formula>
    </cfRule>
  </conditionalFormatting>
  <conditionalFormatting sqref="F6">
    <cfRule type="cellIs" dxfId="2" priority="4" operator="equal">
      <formula>"未達"</formula>
    </cfRule>
  </conditionalFormatting>
  <conditionalFormatting sqref="F7">
    <cfRule type="cellIs" dxfId="1" priority="3" operator="equal">
      <formula>"未達"</formula>
    </cfRule>
  </conditionalFormatting>
  <conditionalFormatting sqref="F8:F9">
    <cfRule type="cellIs" dxfId="0" priority="2" operator="equal">
      <formula>"未達"</formula>
    </cfRule>
  </conditionalFormatting>
  <pageMargins left="0.7" right="0.7" top="0.75" bottom="0.75" header="0.3" footer="0.3"/>
  <pageSetup paperSize="9" orientation="portrait" copies="0"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休日取得計画実績表</vt:lpstr>
      <vt:lpstr>実績報告書</vt:lpstr>
      <vt:lpstr>週休2日実施証明書発行申出書</vt:lpstr>
      <vt:lpstr>判定計算シート(週単位)</vt:lpstr>
      <vt:lpstr>判定計算シート(月単位)</vt:lpstr>
      <vt:lpstr>判定計算シート(通期) </vt:lpstr>
      <vt:lpstr>休日取得計画実績表!Print_Area</vt:lpstr>
      <vt:lpstr>実績報告書!Print_Area</vt:lpstr>
      <vt:lpstr>週休2日実施証明書発行申出書!Print_Area</vt:lpstr>
      <vt:lpstr>休日取得計画実績表!Print_Titles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