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72.16.6.189\財政課\Ⅱ-予算係（作業室）\決算統計\令和６年度\30_財政状況資料集\06_修正\"/>
    </mc:Choice>
  </mc:AlternateContent>
  <xr:revisionPtr revIDLastSave="0" documentId="13_ncr:1_{C64F92C4-9DEF-439E-803B-9884707F4AEF}" xr6:coauthVersionLast="47" xr6:coauthVersionMax="47" xr10:uidLastSave="{00000000-0000-0000-0000-000000000000}"/>
  <bookViews>
    <workbookView xWindow="28680" yWindow="-120" windowWidth="29040" windowHeight="15720"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70" i="12" l="1"/>
  <c r="AA69" i="12"/>
  <c r="AA68" i="12"/>
  <c r="AA45" i="12"/>
  <c r="AA44" i="12"/>
  <c r="AA43" i="12"/>
  <c r="AA42" i="12"/>
  <c r="AA41" i="12"/>
  <c r="AA40" i="12"/>
  <c r="AA39" i="12"/>
  <c r="AA38" i="12"/>
  <c r="AA37" i="12"/>
  <c r="AA36" i="12"/>
  <c r="AA35" i="12"/>
  <c r="AA34" i="12"/>
  <c r="AA33" i="12"/>
  <c r="AA32" i="12"/>
  <c r="AA31" i="12"/>
  <c r="AA30" i="12"/>
  <c r="AA29" i="12"/>
  <c r="AA28" i="12"/>
  <c r="BG41" i="10"/>
  <c r="BG40" i="10"/>
  <c r="BG39" i="10"/>
  <c r="BG38" i="10"/>
  <c r="BG37" i="10"/>
  <c r="BG36" i="10"/>
  <c r="BG35" i="10"/>
  <c r="BG34" i="10"/>
  <c r="AO39" i="10"/>
  <c r="AO38"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BW41" i="10"/>
  <c r="AM41" i="10"/>
  <c r="U41" i="10"/>
  <c r="BW40" i="10"/>
  <c r="AM40" i="10"/>
  <c r="U40" i="10"/>
  <c r="BW39" i="10"/>
  <c r="U39" i="10"/>
  <c r="BW38" i="10"/>
  <c r="U38" i="10"/>
  <c r="BW37" i="10"/>
  <c r="CO34" i="10"/>
  <c r="CO35" i="10" s="1"/>
  <c r="CO36" i="10" s="1"/>
  <c r="CO37" i="10" s="1"/>
  <c r="CO38" i="10" s="1"/>
  <c r="CO39" i="10" s="1"/>
  <c r="CO40" i="10" s="1"/>
  <c r="CO41" i="10" s="1"/>
  <c r="CO42" i="10" s="1"/>
  <c r="CO43" i="10" s="1"/>
  <c r="BW34" i="10"/>
  <c r="BW35" i="10" s="1"/>
  <c r="BW36" i="10" s="1"/>
  <c r="C34" i="10"/>
  <c r="C35" i="10" l="1"/>
  <c r="C36" i="10" s="1"/>
  <c r="C37" i="10" s="1"/>
  <c r="C38" i="10" s="1"/>
  <c r="C39" i="10" s="1"/>
  <c r="C40" i="10" s="1"/>
  <c r="C41" i="10" s="1"/>
  <c r="C42"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U37" i="10" l="1"/>
  <c r="AM34" i="10"/>
  <c r="AM35" i="10" s="1"/>
  <c r="AM36" i="10" s="1"/>
  <c r="AM37" i="10" s="1"/>
  <c r="AM38" i="10" s="1"/>
  <c r="AM39" i="10" s="1"/>
  <c r="BE34" i="10" l="1"/>
  <c r="BE35" i="10" s="1"/>
  <c r="BE36" i="10" s="1"/>
  <c r="BE37" i="10" s="1"/>
  <c r="BE38" i="10" s="1"/>
  <c r="BE39" i="10" s="1"/>
  <c r="BE40" i="10" s="1"/>
  <c r="BE41" i="10" s="1"/>
</calcChain>
</file>

<file path=xl/sharedStrings.xml><?xml version="1.0" encoding="utf-8"?>
<sst xmlns="http://schemas.openxmlformats.org/spreadsheetml/2006/main" count="1036" uniqueCount="608">
  <si>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</si>
  <si>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</si>
  <si>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</si>
  <si>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</si>
  <si>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</si>
  <si>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</si>
  <si>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</si>
  <si>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</si>
  <si>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</si>
  <si>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</si>
  <si>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</si>
  <si>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</si>
  <si>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</si>
  <si>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</si>
  <si>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</si>
  <si>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</si>
  <si>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</si>
  <si>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</si>
  <si>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</si>
  <si>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</si>
  <si>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</si>
  <si>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</si>
  <si>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</si>
  <si>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</si>
  <si>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</si>
  <si>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</si>
  <si>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</si>
  <si>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</si>
  <si>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</si>
  <si>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</si>
  <si>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</si>
  <si>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</si>
  <si>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</si>
  <si>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</si>
  <si>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</si>
  <si>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</si>
  <si>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</si>
  <si>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</si>
  <si>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</si>
  <si>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</si>
  <si>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</si>
  <si>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</si>
  <si>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</si>
  <si>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</si>
  <si>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</si>
  <si>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</si>
  <si>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</si>
  <si>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</si>
  <si>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</si>
  <si>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</si>
  <si>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</si>
  <si>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</si>
  <si>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</si>
  <si>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</si>
  <si>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</si>
  <si>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</si>
  <si>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</si>
  <si>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</si>
  <si>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</si>
  <si>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</si>
  <si>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</si>
  <si>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</si>
  <si>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</si>
  <si>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</si>
  <si>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</si>
  <si>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</si>
  <si>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</si>
  <si>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</si>
  <si>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</si>
  <si>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</si>
  <si>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</si>
  <si>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</si>
  <si>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</si>
  <si>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</si>
  <si>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</si>
  <si>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</si>
  <si>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</si>
  <si>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</si>
  <si>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</si>
  <si>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</si>
  <si>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</si>
  <si>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政令指定都市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</si>
  <si>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</si>
  <si>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</si>
  <si>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</si>
  <si>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</si>
  <si>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</si>
  <si>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</si>
  <si>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</si>
  <si>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</si>
  <si>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</si>
  <si>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</si>
  <si>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</si>
  <si>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</si>
  <si>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北九州市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</si>
  <si>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</si>
  <si>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</si>
  <si>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</si>
  <si>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</si>
  <si>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</si>
  <si>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</si>
  <si>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</si>
  <si>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</si>
  <si>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</si>
  <si>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</si>
  <si>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</si>
  <si>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</si>
  <si>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</si>
  <si>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</si>
  <si>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</si>
  <si>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</si>
  <si>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</si>
  <si>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</si>
  <si>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</si>
  <si>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</si>
  <si>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</si>
  <si>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</si>
  <si>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</si>
  <si>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</si>
  <si>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</si>
  <si>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</si>
  <si>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</si>
  <si>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</si>
  <si>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</si>
  <si>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</si>
  <si>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</si>
  <si>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</si>
  <si>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</si>
  <si>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</si>
  <si>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</si>
  <si>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</si>
  <si>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</si>
  <si>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</si>
  <si>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</si>
  <si>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</si>
  <si>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</si>
  <si>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</si>
  <si>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</si>
  <si>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</si>
  <si>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</si>
  <si>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</si>
  <si>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</si>
  <si>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</si>
  <si>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</si>
  <si>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</si>
  <si>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</si>
  <si>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</si>
  <si>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</si>
  <si>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</si>
  <si>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</si>
  <si>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</si>
  <si>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</si>
  <si>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</si>
  <si>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</si>
  <si>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</si>
  <si>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</si>
  <si>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</si>
  <si>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</si>
  <si>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</si>
  <si>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</si>
  <si>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</si>
  <si>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</si>
  <si>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</si>
  <si>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</si>
  <si>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</si>
  <si>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</si>
  <si>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</si>
  <si>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</si>
  <si>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</si>
  <si>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</si>
  <si>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</si>
  <si>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</si>
  <si>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</si>
  <si>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</si>
  <si>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</si>
  <si>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</si>
  <si>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</si>
  <si>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</si>
  <si>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</si>
  <si>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</si>
  <si>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</si>
  <si>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</si>
  <si>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</si>
  <si>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</si>
  <si>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</si>
  <si>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</si>
  <si>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</si>
  <si>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</si>
  <si>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</si>
  <si>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</si>
  <si>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</si>
  <si>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</si>
  <si>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</si>
  <si>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</si>
  <si>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</si>
  <si>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</si>
  <si>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</si>
  <si>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</si>
  <si>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</si>
  <si>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</si>
  <si>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</si>
  <si>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</si>
  <si>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</si>
  <si>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福岡県北九州市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</si>
  <si>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</si>
  <si>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</si>
  <si>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</si>
  <si>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</si>
  <si>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</si>
  <si>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</si>
  <si>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</si>
  <si>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</si>
  <si>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</si>
  <si>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</si>
  <si>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</si>
  <si>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</si>
  <si>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</si>
  <si>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</si>
  <si>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</si>
  <si>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</si>
  <si>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</si>
  <si>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</si>
  <si>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</si>
  <si>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</si>
  <si>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</si>
  <si>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</si>
  <si>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</si>
  <si>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</si>
  <si>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</si>
  <si>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</si>
  <si>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</si>
  <si>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</si>
  <si>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</si>
  <si>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</si>
  <si>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</si>
  <si>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</si>
  <si>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</si>
  <si>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</si>
  <si>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</si>
  <si>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</si>
  <si>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</si>
  <si>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</si>
  <si>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</si>
  <si>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</si>
  <si>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</si>
  <si>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</si>
  <si>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</si>
  <si>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</si>
  <si>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</si>
  <si>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</si>
  <si>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</si>
  <si>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</si>
  <si>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</si>
  <si>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</si>
  <si>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</si>
  <si>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</si>
  <si>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</si>
  <si>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</si>
  <si>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</si>
  <si>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</si>
  <si>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</si>
  <si>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</si>
  <si>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</si>
  <si>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</si>
  <si>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</si>
  <si>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</si>
  <si>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</si>
  <si>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</si>
  <si>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</si>
  <si>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</si>
  <si>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</si>
  <si>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</si>
  <si>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</si>
  <si>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</si>
  <si>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</si>
  <si>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</si>
  <si>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</si>
  <si>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</si>
  <si>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</si>
  <si>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</si>
  <si>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</si>
  <si>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</si>
  <si>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</si>
  <si>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</si>
  <si>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</si>
  <si>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</si>
  <si>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</si>
  <si>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</si>
  <si>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</si>
  <si>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</si>
  <si>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</si>
  <si>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</si>
  <si>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</si>
  <si>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</si>
  <si>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</si>
  <si>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</si>
  <si>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</si>
  <si>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</si>
  <si>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</si>
  <si>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</si>
  <si>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</si>
  <si>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</si>
  <si>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</si>
  <si>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</si>
  <si>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</si>
  <si>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</si>
  <si>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</si>
  <si>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</si>
  <si>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</si>
  <si>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</si>
  <si>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</si>
  <si>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</si>
  <si>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</si>
  <si>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</si>
  <si>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</si>
  <si>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</si>
  <si>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</si>
  <si>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</si>
  <si>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</si>
  <si>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</si>
  <si>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</si>
  <si>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</si>
  <si>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</si>
  <si>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交通</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</si>
  <si>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</si>
  <si>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</si>
  <si>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</si>
  <si>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</si>
  <si>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</si>
  <si>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</si>
  <si>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</si>
  <si>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と畜場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</si>
  <si>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</si>
  <si>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</si>
  <si>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</si>
  <si>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</si>
  <si>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</si>
  <si>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</si>
  <si>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</si>
  <si>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</si>
  <si>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</si>
  <si>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</si>
  <si>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</si>
  <si>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</si>
  <si>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</si>
  <si>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</si>
  <si>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</si>
  <si>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</si>
  <si>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</si>
  <si>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</si>
  <si>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</si>
  <si>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</si>
  <si>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</si>
  <si>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</si>
  <si>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福岡県北九州市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</si>
  <si>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</si>
  <si>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</si>
  <si>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</si>
  <si>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</si>
  <si>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</si>
  <si>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</si>
  <si>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</si>
  <si>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</si>
  <si>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</si>
  <si>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</si>
  <si>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</si>
  <si>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</si>
  <si>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</si>
  <si>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</si>
  <si>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</si>
  <si>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</si>
  <si>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</si>
  <si>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</si>
  <si>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</si>
  <si>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</si>
  <si>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土地区画整理特別会計</t>
    <phoneticPr fontId="5"/>
  </si>
  <si>
    <t>土地区画整理事業清算特別会計</t>
    <phoneticPr fontId="5"/>
  </si>
  <si>
    <t>公債償還特別会計</t>
    <phoneticPr fontId="5"/>
  </si>
  <si>
    <t>住宅新築資金等貸付特別会計</t>
    <phoneticPr fontId="5"/>
  </si>
  <si>
    <t>土地取得特別会計</t>
    <phoneticPr fontId="5"/>
  </si>
  <si>
    <t>母子父子寡婦福祉資金特別会計</t>
    <phoneticPr fontId="5"/>
  </si>
  <si>
    <t>臨海部産業用地貸付特別会計</t>
    <phoneticPr fontId="5"/>
  </si>
  <si>
    <t>市立病院機構病院事業債管理特別会計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</si>
  <si>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</si>
  <si>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</si>
  <si>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</si>
  <si>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</si>
  <si>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</si>
  <si>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</si>
  <si>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</si>
  <si>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</si>
  <si>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</si>
  <si>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</si>
  <si>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</si>
  <si>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</si>
  <si>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</si>
  <si>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</si>
  <si>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</si>
  <si>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</si>
  <si>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駐車場特別会計</t>
    <phoneticPr fontId="5"/>
  </si>
  <si>
    <t>上水道事業会計</t>
    <phoneticPr fontId="5"/>
  </si>
  <si>
    <t>法適用企業</t>
    <phoneticPr fontId="5"/>
  </si>
  <si>
    <t>工業用水道事業会計</t>
    <phoneticPr fontId="5"/>
  </si>
  <si>
    <t>交通事業会計</t>
    <phoneticPr fontId="5"/>
  </si>
  <si>
    <t>病院事業会計</t>
    <phoneticPr fontId="5"/>
  </si>
  <si>
    <t>下水道事業会計</t>
    <phoneticPr fontId="5"/>
  </si>
  <si>
    <t>公営競技事業会計</t>
    <phoneticPr fontId="5"/>
  </si>
  <si>
    <t>食肉センター特別会計</t>
    <phoneticPr fontId="5"/>
  </si>
  <si>
    <t>法非適用企業</t>
    <phoneticPr fontId="5"/>
  </si>
  <si>
    <t>卸売市場特別会計</t>
    <phoneticPr fontId="5"/>
  </si>
  <si>
    <t>渡船特別会計</t>
    <phoneticPr fontId="5"/>
  </si>
  <si>
    <t>漁業集落排水特別会計</t>
    <phoneticPr fontId="5"/>
  </si>
  <si>
    <t>港湾整備特別会計</t>
    <phoneticPr fontId="5"/>
  </si>
  <si>
    <t>市民太陽光発電所特別会計</t>
    <phoneticPr fontId="5"/>
  </si>
  <si>
    <t>産業用地整備特別会計</t>
    <phoneticPr fontId="5"/>
  </si>
  <si>
    <t>空港関連用地整備特別会計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</si>
  <si>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</si>
  <si>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</si>
  <si>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</si>
  <si>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</si>
  <si>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</si>
  <si>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</si>
  <si>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</si>
  <si>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</si>
  <si>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</si>
  <si>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</si>
  <si>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</si>
  <si>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</si>
  <si>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</si>
  <si>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</si>
  <si>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</si>
  <si>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</si>
  <si>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</si>
  <si>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</si>
  <si>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</si>
  <si>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</si>
  <si>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</si>
  <si>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</si>
  <si>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</si>
  <si>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</si>
  <si>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</si>
  <si>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</si>
  <si>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</si>
  <si>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</si>
  <si>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</si>
  <si>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</si>
  <si>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</si>
  <si>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</si>
  <si>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</si>
  <si>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</si>
  <si>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</si>
  <si>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</si>
  <si>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</si>
  <si>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</si>
  <si>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</si>
  <si>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</si>
  <si>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</si>
  <si>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</si>
  <si>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</si>
  <si>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</si>
  <si>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</si>
  <si>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</si>
  <si>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</si>
  <si>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</si>
  <si>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</si>
  <si>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</si>
  <si>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</si>
  <si>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</si>
  <si>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</si>
  <si>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</si>
  <si>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</si>
  <si>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</si>
  <si>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</si>
  <si>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</si>
  <si>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</si>
  <si>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</si>
  <si>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</si>
  <si>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</si>
  <si>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</si>
  <si>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</si>
  <si>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</si>
  <si>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</si>
  <si>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</si>
  <si>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</si>
  <si>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</si>
  <si>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</si>
  <si>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</si>
  <si>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</si>
  <si>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</si>
  <si>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</si>
  <si>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</si>
  <si>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</si>
  <si>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</si>
  <si>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</si>
  <si>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</si>
  <si>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</si>
  <si>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</si>
  <si>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</si>
  <si>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</si>
  <si>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</si>
  <si>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</si>
  <si>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</si>
  <si>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</si>
  <si>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</si>
  <si>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</si>
  <si>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</si>
  <si>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</si>
  <si>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</si>
  <si>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</si>
  <si>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</si>
  <si>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</si>
  <si>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</si>
  <si>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</si>
  <si>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</si>
  <si>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</si>
  <si>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</si>
  <si>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</si>
  <si>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</si>
  <si>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</si>
  <si>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</si>
  <si>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</si>
  <si>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</si>
  <si>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</si>
  <si>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</si>
  <si>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</si>
  <si>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</si>
  <si>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</si>
  <si>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</si>
  <si>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</si>
  <si>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</si>
  <si>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</si>
  <si>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</si>
  <si>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</si>
  <si>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</si>
  <si>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</si>
  <si>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</si>
  <si>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</si>
  <si>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</si>
  <si>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</si>
  <si>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</si>
  <si>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</si>
  <si>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</si>
  <si>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</si>
  <si>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</si>
  <si>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</si>
  <si>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</si>
  <si>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</si>
  <si>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</si>
  <si>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</si>
  <si>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</si>
  <si>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</si>
  <si>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0.84</t>
  </si>
  <si>
    <t>▲ 0.75</t>
  </si>
  <si>
    <t>公営競技事業会計</t>
  </si>
  <si>
    <t>港湾整備特別会計</t>
  </si>
  <si>
    <t>上水道事業会計</t>
  </si>
  <si>
    <t>介護保険特別会計</t>
  </si>
  <si>
    <t>下水道事業会計</t>
  </si>
  <si>
    <t>国民健康保険特別会計</t>
  </si>
  <si>
    <t>一般会計</t>
  </si>
  <si>
    <t>工業用水道事業会計</t>
  </si>
  <si>
    <t>その他会計（赤字）</t>
  </si>
  <si>
    <t>その他会計（黒字）</t>
  </si>
  <si>
    <t>R02</t>
    <phoneticPr fontId="5"/>
  </si>
  <si>
    <t>R03</t>
    <phoneticPr fontId="5"/>
  </si>
  <si>
    <t>R04</t>
    <phoneticPr fontId="5"/>
  </si>
  <si>
    <t>R05</t>
    <phoneticPr fontId="5"/>
  </si>
  <si>
    <t>R06</t>
    <phoneticPr fontId="5"/>
  </si>
  <si>
    <t>都市高速鉄道等整備基金</t>
  </si>
  <si>
    <t>ＳＤＧｓ未来基金</t>
  </si>
  <si>
    <t>財産区基金</t>
    <rPh sb="0" eb="2">
      <t>ザイサン</t>
    </rPh>
    <rPh sb="2" eb="3">
      <t>ク</t>
    </rPh>
    <rPh sb="3" eb="5">
      <t>キキン</t>
    </rPh>
    <phoneticPr fontId="5"/>
  </si>
  <si>
    <t>災害救助基金</t>
    <rPh sb="0" eb="2">
      <t>サイガイ</t>
    </rPh>
    <rPh sb="2" eb="4">
      <t>キュウジョ</t>
    </rPh>
    <rPh sb="4" eb="6">
      <t>キキン</t>
    </rPh>
    <phoneticPr fontId="5"/>
  </si>
  <si>
    <t>到津の森公園基金</t>
    <rPh sb="0" eb="2">
      <t>イトウヅ</t>
    </rPh>
    <rPh sb="3" eb="4">
      <t>モリ</t>
    </rPh>
    <rPh sb="4" eb="6">
      <t>コウエン</t>
    </rPh>
    <rPh sb="6" eb="8">
      <t>キキン</t>
    </rPh>
    <phoneticPr fontId="5"/>
  </si>
  <si>
    <t>福岡県自治振興組合</t>
  </si>
  <si>
    <t>直方市・北九州市岡森用水組合</t>
  </si>
  <si>
    <t>福岡県後期高齢者医療広域連合</t>
  </si>
  <si>
    <t>北九州市住宅供給公社</t>
  </si>
  <si>
    <t>〇</t>
  </si>
  <si>
    <t>福岡北九州高速道路公社</t>
  </si>
  <si>
    <t>公立大学法人　北九州市立大学</t>
  </si>
  <si>
    <t>公益財団法人　北九州産業学術推進機構</t>
  </si>
  <si>
    <t>公益財団法人　北九州国際交流協会</t>
  </si>
  <si>
    <t>公益財団法人　北九州市どうぶつ公園協会</t>
  </si>
  <si>
    <t>公益財団法人　北九州市学校給食協会</t>
  </si>
  <si>
    <t>▲12</t>
  </si>
  <si>
    <t>公益財団法人　北九州市芸術文化振興財団</t>
  </si>
  <si>
    <t>公益財団法人　アジア女性交流・研究フォーラム</t>
  </si>
  <si>
    <t>▲16</t>
  </si>
  <si>
    <t>公益財団法人　アジア成長研究所</t>
  </si>
  <si>
    <t>公益財団法人　北九州観光コンベンション協会</t>
  </si>
  <si>
    <t>公益財団法人　北九州国際技術協力協会</t>
  </si>
  <si>
    <t>▲33</t>
  </si>
  <si>
    <t>公益財団法人　北九州市環境整備協会</t>
  </si>
  <si>
    <t>公益財団法人　福岡県豊前海漁業振興基金</t>
  </si>
  <si>
    <t>▲26</t>
  </si>
  <si>
    <t>公益財団法人　福岡県暴力追放運動推進センター</t>
  </si>
  <si>
    <t>北九州高速鉄道株式会社</t>
  </si>
  <si>
    <t>皿倉登山鉄道株式会社</t>
  </si>
  <si>
    <t>北九州埠頭株式会社</t>
  </si>
  <si>
    <t>ひびき灘開発株式会社</t>
  </si>
  <si>
    <t>北九州貨物鉄道施設保有株式会社</t>
  </si>
  <si>
    <t>北九州エアターミナル株式会社</t>
  </si>
  <si>
    <t>株式会社　北九州輸入促進センター</t>
  </si>
  <si>
    <t>北九州ウォーターサービス</t>
  </si>
  <si>
    <t>北九州紫川開発株式会社</t>
  </si>
  <si>
    <t>地方独立行政法人　北九州市立病院機構</t>
  </si>
  <si>
    <t>株式会社　北九州パワー</t>
  </si>
  <si>
    <t>福岡県信用保証協会</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</si>
</sst>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58766</c:v>
                </c:pt>
                <c:pt idx="1">
                  <c:v>62482</c:v>
                </c:pt>
                <c:pt idx="2">
                  <c:v>59288</c:v>
                </c:pt>
                <c:pt idx="3">
                  <c:v>63490</c:v>
                </c:pt>
                <c:pt idx="4">
                  <c:v>68481</c:v>
                </c:pt>
              </c:numCache>
            </c:numRef>
          </c:val>
          <c:smooth val="0"/>
          <c:extLst>
            <c:ext xmlns:c16="http://schemas.microsoft.com/office/drawing/2014/chart" uri="{C3380CC4-5D6E-409C-BE32-E72D297353CC}">
              <c16:uniqueId val="{00000000-3B00-43FD-9698-83884C746B0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72921</c:v>
                </c:pt>
                <c:pt idx="1">
                  <c:v>72741</c:v>
                </c:pt>
                <c:pt idx="2">
                  <c:v>58990</c:v>
                </c:pt>
                <c:pt idx="3">
                  <c:v>75287</c:v>
                </c:pt>
                <c:pt idx="4">
                  <c:v>83120</c:v>
                </c:pt>
              </c:numCache>
            </c:numRef>
          </c:val>
          <c:smooth val="0"/>
          <c:extLst>
            <c:ext xmlns:c16="http://schemas.microsoft.com/office/drawing/2014/chart" uri="{C3380CC4-5D6E-409C-BE32-E72D297353CC}">
              <c16:uniqueId val="{00000001-3B00-43FD-9698-83884C746B0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1.04</c:v>
                </c:pt>
                <c:pt idx="1">
                  <c:v>1.74</c:v>
                </c:pt>
                <c:pt idx="2">
                  <c:v>0.62</c:v>
                </c:pt>
                <c:pt idx="3">
                  <c:v>0.77</c:v>
                </c:pt>
                <c:pt idx="4">
                  <c:v>0.64</c:v>
                </c:pt>
              </c:numCache>
            </c:numRef>
          </c:val>
          <c:extLst>
            <c:ext xmlns:c16="http://schemas.microsoft.com/office/drawing/2014/chart" uri="{C3380CC4-5D6E-409C-BE32-E72D297353CC}">
              <c16:uniqueId val="{00000000-D82C-4954-8BDA-DEF0E4762C2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2.83</c:v>
                </c:pt>
                <c:pt idx="1">
                  <c:v>4.99</c:v>
                </c:pt>
                <c:pt idx="2">
                  <c:v>5.5</c:v>
                </c:pt>
                <c:pt idx="3">
                  <c:v>5.56</c:v>
                </c:pt>
                <c:pt idx="4">
                  <c:v>4.84</c:v>
                </c:pt>
              </c:numCache>
            </c:numRef>
          </c:val>
          <c:extLst>
            <c:ext xmlns:c16="http://schemas.microsoft.com/office/drawing/2014/chart" uri="{C3380CC4-5D6E-409C-BE32-E72D297353CC}">
              <c16:uniqueId val="{00000001-D82C-4954-8BDA-DEF0E4762C2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0.25</c:v>
                </c:pt>
                <c:pt idx="1">
                  <c:v>2.99</c:v>
                </c:pt>
                <c:pt idx="2">
                  <c:v>-0.84</c:v>
                </c:pt>
                <c:pt idx="3">
                  <c:v>0.31</c:v>
                </c:pt>
                <c:pt idx="4">
                  <c:v>-0.75</c:v>
                </c:pt>
              </c:numCache>
            </c:numRef>
          </c:val>
          <c:smooth val="0"/>
          <c:extLst>
            <c:ext xmlns:c16="http://schemas.microsoft.com/office/drawing/2014/chart" uri="{C3380CC4-5D6E-409C-BE32-E72D297353CC}">
              <c16:uniqueId val="{00000002-D82C-4954-8BDA-DEF0E4762C2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1.02</c:v>
                </c:pt>
                <c:pt idx="2">
                  <c:v>#N/A</c:v>
                </c:pt>
                <c:pt idx="3">
                  <c:v>0.85</c:v>
                </c:pt>
                <c:pt idx="4">
                  <c:v>#N/A</c:v>
                </c:pt>
                <c:pt idx="5">
                  <c:v>0.8</c:v>
                </c:pt>
                <c:pt idx="6">
                  <c:v>#N/A</c:v>
                </c:pt>
                <c:pt idx="7">
                  <c:v>0.92</c:v>
                </c:pt>
                <c:pt idx="8">
                  <c:v>#N/A</c:v>
                </c:pt>
                <c:pt idx="9">
                  <c:v>1.04</c:v>
                </c:pt>
              </c:numCache>
            </c:numRef>
          </c:val>
          <c:extLst>
            <c:ext xmlns:c16="http://schemas.microsoft.com/office/drawing/2014/chart" uri="{C3380CC4-5D6E-409C-BE32-E72D297353CC}">
              <c16:uniqueId val="{00000000-125B-40DE-8C26-E46C4822DD4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25B-40DE-8C26-E46C4822DD4B}"/>
            </c:ext>
          </c:extLst>
        </c:ser>
        <c:ser>
          <c:idx val="2"/>
          <c:order val="2"/>
          <c:tx>
            <c:strRef>
              <c:f>データシート!$A$29</c:f>
              <c:strCache>
                <c:ptCount val="1"/>
                <c:pt idx="0">
                  <c:v>工業用水道事業会計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0.74</c:v>
                </c:pt>
                <c:pt idx="2">
                  <c:v>#N/A</c:v>
                </c:pt>
                <c:pt idx="3">
                  <c:v>0.68</c:v>
                </c:pt>
                <c:pt idx="4">
                  <c:v>#N/A</c:v>
                </c:pt>
                <c:pt idx="5">
                  <c:v>0.66</c:v>
                </c:pt>
                <c:pt idx="6">
                  <c:v>#N/A</c:v>
                </c:pt>
                <c:pt idx="7">
                  <c:v>0.62</c:v>
                </c:pt>
                <c:pt idx="8">
                  <c:v>#N/A</c:v>
                </c:pt>
                <c:pt idx="9">
                  <c:v>0.47</c:v>
                </c:pt>
              </c:numCache>
            </c:numRef>
          </c:val>
          <c:extLst>
            <c:ext xmlns:c16="http://schemas.microsoft.com/office/drawing/2014/chart" uri="{C3380CC4-5D6E-409C-BE32-E72D297353CC}">
              <c16:uniqueId val="{00000002-125B-40DE-8C26-E46C4822DD4B}"/>
            </c:ext>
          </c:extLst>
        </c:ser>
        <c:ser>
          <c:idx val="3"/>
          <c:order val="3"/>
          <c:tx>
            <c:strRef>
              <c:f>データシート!$A$30</c:f>
              <c:strCache>
                <c:ptCount val="1"/>
                <c:pt idx="0">
                  <c:v>一般会計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0.41</c:v>
                </c:pt>
                <c:pt idx="2">
                  <c:v>#N/A</c:v>
                </c:pt>
                <c:pt idx="3">
                  <c:v>1.67</c:v>
                </c:pt>
                <c:pt idx="4">
                  <c:v>#N/A</c:v>
                </c:pt>
                <c:pt idx="5">
                  <c:v>0.56999999999999995</c:v>
                </c:pt>
                <c:pt idx="6">
                  <c:v>#N/A</c:v>
                </c:pt>
                <c:pt idx="7">
                  <c:v>0.71</c:v>
                </c:pt>
                <c:pt idx="8">
                  <c:v>#N/A</c:v>
                </c:pt>
                <c:pt idx="9">
                  <c:v>0.61</c:v>
                </c:pt>
              </c:numCache>
            </c:numRef>
          </c:val>
          <c:extLst>
            <c:ext xmlns:c16="http://schemas.microsoft.com/office/drawing/2014/chart" uri="{C3380CC4-5D6E-409C-BE32-E72D297353CC}">
              <c16:uniqueId val="{00000003-125B-40DE-8C26-E46C4822DD4B}"/>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1.2</c:v>
                </c:pt>
                <c:pt idx="2">
                  <c:v>#N/A</c:v>
                </c:pt>
                <c:pt idx="3">
                  <c:v>1.2</c:v>
                </c:pt>
                <c:pt idx="4">
                  <c:v>#N/A</c:v>
                </c:pt>
                <c:pt idx="5">
                  <c:v>0.62</c:v>
                </c:pt>
                <c:pt idx="6">
                  <c:v>#N/A</c:v>
                </c:pt>
                <c:pt idx="7">
                  <c:v>0.35</c:v>
                </c:pt>
                <c:pt idx="8">
                  <c:v>#N/A</c:v>
                </c:pt>
                <c:pt idx="9">
                  <c:v>0.68</c:v>
                </c:pt>
              </c:numCache>
            </c:numRef>
          </c:val>
          <c:extLst>
            <c:ext xmlns:c16="http://schemas.microsoft.com/office/drawing/2014/chart" uri="{C3380CC4-5D6E-409C-BE32-E72D297353CC}">
              <c16:uniqueId val="{00000004-125B-40DE-8C26-E46C4822DD4B}"/>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1.2</c:v>
                </c:pt>
                <c:pt idx="2">
                  <c:v>#N/A</c:v>
                </c:pt>
                <c:pt idx="3">
                  <c:v>1.1299999999999999</c:v>
                </c:pt>
                <c:pt idx="4">
                  <c:v>#N/A</c:v>
                </c:pt>
                <c:pt idx="5">
                  <c:v>1.1499999999999999</c:v>
                </c:pt>
                <c:pt idx="6">
                  <c:v>#N/A</c:v>
                </c:pt>
                <c:pt idx="7">
                  <c:v>1.21</c:v>
                </c:pt>
                <c:pt idx="8">
                  <c:v>#N/A</c:v>
                </c:pt>
                <c:pt idx="9">
                  <c:v>1.0900000000000001</c:v>
                </c:pt>
              </c:numCache>
            </c:numRef>
          </c:val>
          <c:extLst>
            <c:ext xmlns:c16="http://schemas.microsoft.com/office/drawing/2014/chart" uri="{C3380CC4-5D6E-409C-BE32-E72D297353CC}">
              <c16:uniqueId val="{00000005-125B-40DE-8C26-E46C4822DD4B}"/>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1.57</c:v>
                </c:pt>
                <c:pt idx="2">
                  <c:v>#N/A</c:v>
                </c:pt>
                <c:pt idx="3">
                  <c:v>1.61</c:v>
                </c:pt>
                <c:pt idx="4">
                  <c:v>#N/A</c:v>
                </c:pt>
                <c:pt idx="5">
                  <c:v>1.93</c:v>
                </c:pt>
                <c:pt idx="6">
                  <c:v>#N/A</c:v>
                </c:pt>
                <c:pt idx="7">
                  <c:v>1.4</c:v>
                </c:pt>
                <c:pt idx="8">
                  <c:v>#N/A</c:v>
                </c:pt>
                <c:pt idx="9">
                  <c:v>1.1399999999999999</c:v>
                </c:pt>
              </c:numCache>
            </c:numRef>
          </c:val>
          <c:extLst>
            <c:ext xmlns:c16="http://schemas.microsoft.com/office/drawing/2014/chart" uri="{C3380CC4-5D6E-409C-BE32-E72D297353CC}">
              <c16:uniqueId val="{00000006-125B-40DE-8C26-E46C4822DD4B}"/>
            </c:ext>
          </c:extLst>
        </c:ser>
        <c:ser>
          <c:idx val="7"/>
          <c:order val="7"/>
          <c:tx>
            <c:strRef>
              <c:f>データシート!$A$34</c:f>
              <c:strCache>
                <c:ptCount val="1"/>
                <c:pt idx="0">
                  <c:v>上水道事業会計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1.85</c:v>
                </c:pt>
                <c:pt idx="2">
                  <c:v>#N/A</c:v>
                </c:pt>
                <c:pt idx="3">
                  <c:v>1.76</c:v>
                </c:pt>
                <c:pt idx="4">
                  <c:v>#N/A</c:v>
                </c:pt>
                <c:pt idx="5">
                  <c:v>1.55</c:v>
                </c:pt>
                <c:pt idx="6">
                  <c:v>#N/A</c:v>
                </c:pt>
                <c:pt idx="7">
                  <c:v>1.4</c:v>
                </c:pt>
                <c:pt idx="8">
                  <c:v>#N/A</c:v>
                </c:pt>
                <c:pt idx="9">
                  <c:v>1.3</c:v>
                </c:pt>
              </c:numCache>
            </c:numRef>
          </c:val>
          <c:extLst>
            <c:ext xmlns:c16="http://schemas.microsoft.com/office/drawing/2014/chart" uri="{C3380CC4-5D6E-409C-BE32-E72D297353CC}">
              <c16:uniqueId val="{00000007-125B-40DE-8C26-E46C4822DD4B}"/>
            </c:ext>
          </c:extLst>
        </c:ser>
        <c:ser>
          <c:idx val="8"/>
          <c:order val="8"/>
          <c:tx>
            <c:strRef>
              <c:f>データシート!$A$35</c:f>
              <c:strCache>
                <c:ptCount val="1"/>
                <c:pt idx="0">
                  <c:v>港湾整備特別会計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0.97</c:v>
                </c:pt>
                <c:pt idx="2">
                  <c:v>#N/A</c:v>
                </c:pt>
                <c:pt idx="3">
                  <c:v>1.1499999999999999</c:v>
                </c:pt>
                <c:pt idx="4">
                  <c:v>#N/A</c:v>
                </c:pt>
                <c:pt idx="5">
                  <c:v>1.38</c:v>
                </c:pt>
                <c:pt idx="6">
                  <c:v>#N/A</c:v>
                </c:pt>
                <c:pt idx="7">
                  <c:v>1.51</c:v>
                </c:pt>
                <c:pt idx="8">
                  <c:v>#N/A</c:v>
                </c:pt>
                <c:pt idx="9">
                  <c:v>1.53</c:v>
                </c:pt>
              </c:numCache>
            </c:numRef>
          </c:val>
          <c:extLst>
            <c:ext xmlns:c16="http://schemas.microsoft.com/office/drawing/2014/chart" uri="{C3380CC4-5D6E-409C-BE32-E72D297353CC}">
              <c16:uniqueId val="{00000008-125B-40DE-8C26-E46C4822DD4B}"/>
            </c:ext>
          </c:extLst>
        </c:ser>
        <c:ser>
          <c:idx val="9"/>
          <c:order val="9"/>
          <c:tx>
            <c:strRef>
              <c:f>データシート!$A$36</c:f>
              <c:strCache>
                <c:ptCount val="1"/>
                <c:pt idx="0">
                  <c:v>公営競技事業会計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6.5</c:v>
                </c:pt>
                <c:pt idx="2">
                  <c:v>#N/A</c:v>
                </c:pt>
                <c:pt idx="3">
                  <c:v>10.25</c:v>
                </c:pt>
                <c:pt idx="4">
                  <c:v>#N/A</c:v>
                </c:pt>
                <c:pt idx="5">
                  <c:v>13.8</c:v>
                </c:pt>
                <c:pt idx="6">
                  <c:v>#N/A</c:v>
                </c:pt>
                <c:pt idx="7">
                  <c:v>16.149999999999999</c:v>
                </c:pt>
                <c:pt idx="8">
                  <c:v>#N/A</c:v>
                </c:pt>
                <c:pt idx="9">
                  <c:v>18.13</c:v>
                </c:pt>
              </c:numCache>
            </c:numRef>
          </c:val>
          <c:extLst>
            <c:ext xmlns:c16="http://schemas.microsoft.com/office/drawing/2014/chart" uri="{C3380CC4-5D6E-409C-BE32-E72D297353CC}">
              <c16:uniqueId val="{00000009-125B-40DE-8C26-E46C4822DD4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54528</c:v>
                </c:pt>
                <c:pt idx="5">
                  <c:v>54420</c:v>
                </c:pt>
                <c:pt idx="8">
                  <c:v>51440</c:v>
                </c:pt>
                <c:pt idx="11">
                  <c:v>52773</c:v>
                </c:pt>
                <c:pt idx="14">
                  <c:v>52715</c:v>
                </c:pt>
              </c:numCache>
            </c:numRef>
          </c:val>
          <c:extLst>
            <c:ext xmlns:c16="http://schemas.microsoft.com/office/drawing/2014/chart" uri="{C3380CC4-5D6E-409C-BE32-E72D297353CC}">
              <c16:uniqueId val="{00000000-E084-45BD-BABF-A674C7A365D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084-45BD-BABF-A674C7A365D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211</c:v>
                </c:pt>
                <c:pt idx="3">
                  <c:v>473</c:v>
                </c:pt>
                <c:pt idx="6">
                  <c:v>188</c:v>
                </c:pt>
                <c:pt idx="9">
                  <c:v>301</c:v>
                </c:pt>
                <c:pt idx="12">
                  <c:v>130</c:v>
                </c:pt>
              </c:numCache>
            </c:numRef>
          </c:val>
          <c:extLst>
            <c:ext xmlns:c16="http://schemas.microsoft.com/office/drawing/2014/chart" uri="{C3380CC4-5D6E-409C-BE32-E72D297353CC}">
              <c16:uniqueId val="{00000002-E084-45BD-BABF-A674C7A365D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084-45BD-BABF-A674C7A365D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5570</c:v>
                </c:pt>
                <c:pt idx="3">
                  <c:v>5313</c:v>
                </c:pt>
                <c:pt idx="6">
                  <c:v>5071</c:v>
                </c:pt>
                <c:pt idx="9">
                  <c:v>4790</c:v>
                </c:pt>
                <c:pt idx="12">
                  <c:v>4740</c:v>
                </c:pt>
              </c:numCache>
            </c:numRef>
          </c:val>
          <c:extLst>
            <c:ext xmlns:c16="http://schemas.microsoft.com/office/drawing/2014/chart" uri="{C3380CC4-5D6E-409C-BE32-E72D297353CC}">
              <c16:uniqueId val="{00000004-E084-45BD-BABF-A674C7A365D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34444</c:v>
                </c:pt>
                <c:pt idx="3">
                  <c:v>35999</c:v>
                </c:pt>
                <c:pt idx="6">
                  <c:v>36712</c:v>
                </c:pt>
                <c:pt idx="9">
                  <c:v>37493</c:v>
                </c:pt>
                <c:pt idx="12">
                  <c:v>38401</c:v>
                </c:pt>
              </c:numCache>
            </c:numRef>
          </c:val>
          <c:extLst>
            <c:ext xmlns:c16="http://schemas.microsoft.com/office/drawing/2014/chart" uri="{C3380CC4-5D6E-409C-BE32-E72D297353CC}">
              <c16:uniqueId val="{00000005-E084-45BD-BABF-A674C7A365D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5608</c:v>
                </c:pt>
                <c:pt idx="3">
                  <c:v>2794</c:v>
                </c:pt>
                <c:pt idx="6">
                  <c:v>1792</c:v>
                </c:pt>
                <c:pt idx="9">
                  <c:v>1619</c:v>
                </c:pt>
                <c:pt idx="12">
                  <c:v>2325</c:v>
                </c:pt>
              </c:numCache>
            </c:numRef>
          </c:val>
          <c:extLst>
            <c:ext xmlns:c16="http://schemas.microsoft.com/office/drawing/2014/chart" uri="{C3380CC4-5D6E-409C-BE32-E72D297353CC}">
              <c16:uniqueId val="{00000006-E084-45BD-BABF-A674C7A365D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36590</c:v>
                </c:pt>
                <c:pt idx="3">
                  <c:v>34026</c:v>
                </c:pt>
                <c:pt idx="6">
                  <c:v>34086</c:v>
                </c:pt>
                <c:pt idx="9">
                  <c:v>34162</c:v>
                </c:pt>
                <c:pt idx="12">
                  <c:v>35316</c:v>
                </c:pt>
              </c:numCache>
            </c:numRef>
          </c:val>
          <c:extLst>
            <c:ext xmlns:c16="http://schemas.microsoft.com/office/drawing/2014/chart" uri="{C3380CC4-5D6E-409C-BE32-E72D297353CC}">
              <c16:uniqueId val="{00000007-E084-45BD-BABF-A674C7A365D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27895</c:v>
                </c:pt>
                <c:pt idx="2">
                  <c:v>#N/A</c:v>
                </c:pt>
                <c:pt idx="3">
                  <c:v>#N/A</c:v>
                </c:pt>
                <c:pt idx="4">
                  <c:v>24185</c:v>
                </c:pt>
                <c:pt idx="5">
                  <c:v>#N/A</c:v>
                </c:pt>
                <c:pt idx="6">
                  <c:v>#N/A</c:v>
                </c:pt>
                <c:pt idx="7">
                  <c:v>26409</c:v>
                </c:pt>
                <c:pt idx="8">
                  <c:v>#N/A</c:v>
                </c:pt>
                <c:pt idx="9">
                  <c:v>#N/A</c:v>
                </c:pt>
                <c:pt idx="10">
                  <c:v>25592</c:v>
                </c:pt>
                <c:pt idx="11">
                  <c:v>#N/A</c:v>
                </c:pt>
                <c:pt idx="12">
                  <c:v>#N/A</c:v>
                </c:pt>
                <c:pt idx="13">
                  <c:v>28197</c:v>
                </c:pt>
                <c:pt idx="14">
                  <c:v>#N/A</c:v>
                </c:pt>
              </c:numCache>
            </c:numRef>
          </c:val>
          <c:smooth val="0"/>
          <c:extLst>
            <c:ext xmlns:c16="http://schemas.microsoft.com/office/drawing/2014/chart" uri="{C3380CC4-5D6E-409C-BE32-E72D297353CC}">
              <c16:uniqueId val="{00000008-E084-45BD-BABF-A674C7A365D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553133</c:v>
                </c:pt>
                <c:pt idx="5">
                  <c:v>556892</c:v>
                </c:pt>
                <c:pt idx="8">
                  <c:v>550937</c:v>
                </c:pt>
                <c:pt idx="11">
                  <c:v>542970</c:v>
                </c:pt>
                <c:pt idx="14">
                  <c:v>530527</c:v>
                </c:pt>
              </c:numCache>
            </c:numRef>
          </c:val>
          <c:extLst>
            <c:ext xmlns:c16="http://schemas.microsoft.com/office/drawing/2014/chart" uri="{C3380CC4-5D6E-409C-BE32-E72D297353CC}">
              <c16:uniqueId val="{00000000-0A33-4F6C-A4EB-21033150B4E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191652</c:v>
                </c:pt>
                <c:pt idx="5">
                  <c:v>188417</c:v>
                </c:pt>
                <c:pt idx="8">
                  <c:v>200899</c:v>
                </c:pt>
                <c:pt idx="11">
                  <c:v>193627</c:v>
                </c:pt>
                <c:pt idx="14">
                  <c:v>204576</c:v>
                </c:pt>
              </c:numCache>
            </c:numRef>
          </c:val>
          <c:extLst>
            <c:ext xmlns:c16="http://schemas.microsoft.com/office/drawing/2014/chart" uri="{C3380CC4-5D6E-409C-BE32-E72D297353CC}">
              <c16:uniqueId val="{00000001-0A33-4F6C-A4EB-21033150B4E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196291</c:v>
                </c:pt>
                <c:pt idx="5">
                  <c:v>223706</c:v>
                </c:pt>
                <c:pt idx="8">
                  <c:v>237701</c:v>
                </c:pt>
                <c:pt idx="11">
                  <c:v>257984</c:v>
                </c:pt>
                <c:pt idx="14">
                  <c:v>267205</c:v>
                </c:pt>
              </c:numCache>
            </c:numRef>
          </c:val>
          <c:extLst>
            <c:ext xmlns:c16="http://schemas.microsoft.com/office/drawing/2014/chart" uri="{C3380CC4-5D6E-409C-BE32-E72D297353CC}">
              <c16:uniqueId val="{00000002-0A33-4F6C-A4EB-21033150B4E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A33-4F6C-A4EB-21033150B4E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A33-4F6C-A4EB-21033150B4E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1867</c:v>
                </c:pt>
                <c:pt idx="3">
                  <c:v>885</c:v>
                </c:pt>
                <c:pt idx="6">
                  <c:v>699</c:v>
                </c:pt>
                <c:pt idx="9">
                  <c:v>738</c:v>
                </c:pt>
                <c:pt idx="12">
                  <c:v>2748</c:v>
                </c:pt>
              </c:numCache>
            </c:numRef>
          </c:val>
          <c:extLst>
            <c:ext xmlns:c16="http://schemas.microsoft.com/office/drawing/2014/chart" uri="{C3380CC4-5D6E-409C-BE32-E72D297353CC}">
              <c16:uniqueId val="{00000005-0A33-4F6C-A4EB-21033150B4E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74163</c:v>
                </c:pt>
                <c:pt idx="3">
                  <c:v>73880</c:v>
                </c:pt>
                <c:pt idx="6">
                  <c:v>68825</c:v>
                </c:pt>
                <c:pt idx="9">
                  <c:v>71153</c:v>
                </c:pt>
                <c:pt idx="12">
                  <c:v>70717</c:v>
                </c:pt>
              </c:numCache>
            </c:numRef>
          </c:val>
          <c:extLst>
            <c:ext xmlns:c16="http://schemas.microsoft.com/office/drawing/2014/chart" uri="{C3380CC4-5D6E-409C-BE32-E72D297353CC}">
              <c16:uniqueId val="{00000006-0A33-4F6C-A4EB-21033150B4E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A33-4F6C-A4EB-21033150B4E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61841</c:v>
                </c:pt>
                <c:pt idx="3">
                  <c:v>60034</c:v>
                </c:pt>
                <c:pt idx="6">
                  <c:v>64149</c:v>
                </c:pt>
                <c:pt idx="9">
                  <c:v>53317</c:v>
                </c:pt>
                <c:pt idx="12">
                  <c:v>60635</c:v>
                </c:pt>
              </c:numCache>
            </c:numRef>
          </c:val>
          <c:extLst>
            <c:ext xmlns:c16="http://schemas.microsoft.com/office/drawing/2014/chart" uri="{C3380CC4-5D6E-409C-BE32-E72D297353CC}">
              <c16:uniqueId val="{00000008-0A33-4F6C-A4EB-21033150B4E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1152</c:v>
                </c:pt>
                <c:pt idx="3">
                  <c:v>898</c:v>
                </c:pt>
                <c:pt idx="6">
                  <c:v>711</c:v>
                </c:pt>
                <c:pt idx="9">
                  <c:v>423</c:v>
                </c:pt>
                <c:pt idx="12">
                  <c:v>293</c:v>
                </c:pt>
              </c:numCache>
            </c:numRef>
          </c:val>
          <c:extLst>
            <c:ext xmlns:c16="http://schemas.microsoft.com/office/drawing/2014/chart" uri="{C3380CC4-5D6E-409C-BE32-E72D297353CC}">
              <c16:uniqueId val="{00000009-0A33-4F6C-A4EB-21033150B4E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1199143</c:v>
                </c:pt>
                <c:pt idx="3">
                  <c:v>1217167</c:v>
                </c:pt>
                <c:pt idx="6">
                  <c:v>1219024</c:v>
                </c:pt>
                <c:pt idx="9">
                  <c:v>1228791</c:v>
                </c:pt>
                <c:pt idx="12">
                  <c:v>1236267</c:v>
                </c:pt>
              </c:numCache>
            </c:numRef>
          </c:val>
          <c:extLst>
            <c:ext xmlns:c16="http://schemas.microsoft.com/office/drawing/2014/chart" uri="{C3380CC4-5D6E-409C-BE32-E72D297353CC}">
              <c16:uniqueId val="{0000000A-0A33-4F6C-A4EB-21033150B4E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397089</c:v>
                </c:pt>
                <c:pt idx="2">
                  <c:v>#N/A</c:v>
                </c:pt>
                <c:pt idx="3">
                  <c:v>#N/A</c:v>
                </c:pt>
                <c:pt idx="4">
                  <c:v>383850</c:v>
                </c:pt>
                <c:pt idx="5">
                  <c:v>#N/A</c:v>
                </c:pt>
                <c:pt idx="6">
                  <c:v>#N/A</c:v>
                </c:pt>
                <c:pt idx="7">
                  <c:v>363871</c:v>
                </c:pt>
                <c:pt idx="8">
                  <c:v>#N/A</c:v>
                </c:pt>
                <c:pt idx="9">
                  <c:v>#N/A</c:v>
                </c:pt>
                <c:pt idx="10">
                  <c:v>359841</c:v>
                </c:pt>
                <c:pt idx="11">
                  <c:v>#N/A</c:v>
                </c:pt>
                <c:pt idx="12">
                  <c:v>#N/A</c:v>
                </c:pt>
                <c:pt idx="13">
                  <c:v>368351</c:v>
                </c:pt>
                <c:pt idx="14">
                  <c:v>#N/A</c:v>
                </c:pt>
              </c:numCache>
            </c:numRef>
          </c:val>
          <c:smooth val="0"/>
          <c:extLst>
            <c:ext xmlns:c16="http://schemas.microsoft.com/office/drawing/2014/chart" uri="{C3380CC4-5D6E-409C-BE32-E72D297353CC}">
              <c16:uniqueId val="{0000000B-0A33-4F6C-A4EB-21033150B4E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15576</c:v>
                </c:pt>
                <c:pt idx="1">
                  <c:v>15991</c:v>
                </c:pt>
                <c:pt idx="2">
                  <c:v>14134</c:v>
                </c:pt>
              </c:numCache>
            </c:numRef>
          </c:val>
          <c:extLst>
            <c:ext xmlns:c16="http://schemas.microsoft.com/office/drawing/2014/chart" uri="{C3380CC4-5D6E-409C-BE32-E72D297353CC}">
              <c16:uniqueId val="{00000000-1855-4371-B2AD-3B3D983AFBB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10139</c:v>
                </c:pt>
                <c:pt idx="1">
                  <c:v>11715</c:v>
                </c:pt>
                <c:pt idx="2">
                  <c:v>13121</c:v>
                </c:pt>
              </c:numCache>
            </c:numRef>
          </c:val>
          <c:extLst>
            <c:ext xmlns:c16="http://schemas.microsoft.com/office/drawing/2014/chart" uri="{C3380CC4-5D6E-409C-BE32-E72D297353CC}">
              <c16:uniqueId val="{00000001-1855-4371-B2AD-3B3D983AFBB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19792</c:v>
                </c:pt>
                <c:pt idx="1">
                  <c:v>23013</c:v>
                </c:pt>
                <c:pt idx="2">
                  <c:v>18126</c:v>
                </c:pt>
              </c:numCache>
            </c:numRef>
          </c:val>
          <c:extLst>
            <c:ext xmlns:c16="http://schemas.microsoft.com/office/drawing/2014/chart" uri="{C3380CC4-5D6E-409C-BE32-E72D297353CC}">
              <c16:uniqueId val="{00000002-1855-4371-B2AD-3B3D983AFBB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福岡県北九州市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令和６年度の実質公債費比率の分子は、元利償還金の増加などにより、前年度を上回る水準となりました。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今後も適切な市債管理を行い、健全な財政運営に努めます。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減債基金の積立ルールが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年償還で毎年度の積立額を発行額の</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分の</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としているのに対して、本市においては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年償還（</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年据置）で毎年度の発行額の積立額を</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分の</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として設定しているため（平成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年度以前は、最初の</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年間は発行額の</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年間積立（</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年据置）、次の</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年間は、発行額の</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3.48</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年間積立（</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年据置）、最後の</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年間は残額の</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1/10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年間積立）、減債基金残高と減債基金積立相当額に乖離が生じています。</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福岡県北九州市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将来負担額（Ａ）は、令和２年度は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3,382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億円でしたが、令和６年度には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億円増加しています。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は将来負担額の大部分を占める「一般会計等に係る地方債の現在高」が、地方交付税の振替である臨時財政対策債の発行や臨時的な大型工事である新日明工場建設事業に伴い増加していることなどによるものです。（なお、臨時財政対策債の償還については、後年度、その全額が地方交付税で措置されるため、実質的に将来負担額としてはカウントされていません）。</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一方、充当可能財源等（Ｂ）は、令和２年度は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9,411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億円でしたが、充当可能基金が増加していることなどにより、令和５年度には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億円増加しています。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結果として、将来負担比率の分子である（Ａ）－（Ｂ）は、令和２年度は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3,971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億円でしたが、令和６年度には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3,684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億円減少しており、将来負担比率も令和２年度の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ポイント減少し、令和６年度は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今後については、将来負担額の大部分を地方債の残高が占めることから、投資的経費の選択と集中により事業量を縮減し、地方債残高の抑制を図ることで、さらなる比率の改善に努めます。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福岡県北九州市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８．６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、減債基金は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１４億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となりました。また、特定目的基金は都市高速鉄道等整備基金の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となりました。基金全体としては、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５３．５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となっています。</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公共施設の老朽化に伴う維持補修費の増加や高齢化に伴う福祉・医療関係経費の増加等により、一定の基金取り崩しが想定されます。今後も、歳入、歳出の状況をみて取り崩しを検討することとなりますが、それぞれの基金の設置の趣旨に即して、適正な管理・運営に努めます。</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・都市高速鉄道等整備基金：都市高速鉄道及び総合展示場の建設並びに市長が特に必要と定める都市改造事業その他都市機能の整備</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・ＳＤＧｓ未来基金：ＳＤＧｓ未来都市計画に掲げたビジョンの推進に資する事業、又は、市民や企業のＳＤＧｓ達成を支援する事業</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・都市高速鉄道等整備基金：条例に基づき、法人市民税の超過課税相当額分を積み立ている基金で、法人市民税の増収により、Ｒ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９億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円積み立てました（Ｒ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積立額：１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７億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が、２９．９億円の取り崩しを行った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結果、特定目的基金では、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９億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となっています。</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毎年度の税収及び収支の状況を踏まえて、積立・取崩を行います。</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令和６年度は、市税等は前年度と比較すると実質的に増収となったものの、障害福祉サービス事業等の増加による扶助費の増加などにより、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百万円の基金取り崩しを行いました。一方で、令和５年度の決算剰余金のうち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百万円を基金に積み立てたため、財政調整基金残高は前年度に比べ、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14,134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毎年度の予算編成において、財源不足を基金の取り崩しで補う状況が続いており、令和７年度当初編成では６０億円の取り崩しを行いました。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物価高騰や国際情勢悪化などによる歳入への影響や、新たな財政需要などを考慮するとともに、安定的な財政運営を行っていくため、今後も基金残高の確保に努めていきます。</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令和６年度は、臨時財政対策債償還基金費及び運用益の積立額増加により、基金残高は増加しました。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毎年度の収支の状況などを踏まえて、取崩を行います。</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福岡県北九州市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913,577
896,249
492.50
626,051,961
621,430,401
1,882,876
292,156,624
1,002,178,426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令和６年度は、固定資産税や地方特例交付金の増により、基準財政収入額が増加したものの、</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社会保障関係経費や給与費などの増により基準財政需要額も増加となったため、前年度比増減なしの</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0.69</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となりました。</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類似団体との比較では、人口の減少や高い高齢化率などの影響により、市民一人当たりの市税収入が</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類似団体の平均を下回っており、相対的に低い水準にあります。 </a:t>
          </a:r>
          <a:endParaRPr lang="ja-JP" altLang="ja-JP" sz="1600">
            <a:effectLst/>
            <a:latin typeface="ＭＳ Ｐゴシック" panose="020B0600070205080204" pitchFamily="50" charset="-128"/>
            <a:ea typeface="ＭＳ Ｐゴシック" panose="020B0600070205080204" pitchFamily="50" charset="-128"/>
          </a:endParaRPr>
        </a:p>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企業誘致などを通じて、民間投資や人材を呼び込むなど、</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税源の涵養に繋がる取り組みを強化し、歳入の確保に努めます。</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43</xdr:row>
      <xdr:rowOff>164193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36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161670</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84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164193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020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145143</xdr:rowOff>
    </xdr:from>
    <xdr:to>
      <xdr:col>19</xdr:col>
      <xdr:colOff>184150</xdr:colOff>
      <xdr:row>41</xdr:row>
      <xdr:rowOff>75293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85470</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129722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50999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129722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4676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110672</xdr:rowOff>
    </xdr:from>
    <xdr:to>
      <xdr:col>11</xdr:col>
      <xdr:colOff>82550</xdr:colOff>
      <xdr:row>41</xdr:row>
      <xdr:rowOff>40822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50999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153505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85470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5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令和４年度は、地方交付税や臨時財政対策債の減少や、扶助費の増加等により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99.3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悪化したものの、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令和５年度には、定年延長に伴う人件費の減少や、地方税等の経常一般財源の増等により、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97.1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％となりました。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令和６年度については、退職手当による人件費や扶助費の増加、地方税や臨時財政対策債の減少により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99.3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％となりました。</a:t>
          </a:r>
          <a:endParaRPr kumimoji="0"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市税や地方交付税等の主要な一般財源が限られる中、福祉・医療関係経費の伸びが見込まれるなど、本市財政を取り巻く状況は引き続き厳しいことが見込まれます。今後とも一層の「選択と集中」を行いながら、行財政改革大綱に掲げた取組みを推進し、持続可能で安定的な財政の確立、維持に努めていきます。</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19755</xdr:rowOff>
    </xdr:from>
    <xdr:to>
      <xdr:col>23</xdr:col>
      <xdr:colOff>133350</xdr:colOff>
      <xdr:row>67</xdr:row>
      <xdr:rowOff>4939</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63855"/>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148466</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6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4939</xdr:rowOff>
    </xdr:from>
    <xdr:to>
      <xdr:col>24</xdr:col>
      <xdr:colOff>12700</xdr:colOff>
      <xdr:row>67</xdr:row>
      <xdr:rowOff>4939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9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106132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0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19755</xdr:rowOff>
    </xdr:from>
    <xdr:to>
      <xdr:col>24</xdr:col>
      <xdr:colOff>12700</xdr:colOff>
      <xdr:row>58</xdr:row>
      <xdr:rowOff>19755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6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141111</xdr:rowOff>
    </xdr:from>
    <xdr:to>
      <xdr:col>23</xdr:col>
      <xdr:colOff>133350</xdr:colOff>
      <xdr:row>65</xdr:row>
      <xdr:rowOff>93133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942461"/>
          <a:ext cx="838200" cy="29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93432</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72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76905</xdr:rowOff>
    </xdr:from>
    <xdr:to>
      <xdr:col>23</xdr:col>
      <xdr:colOff>184150</xdr:colOff>
      <xdr:row>64</xdr:row>
      <xdr:rowOff>7055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87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141111</xdr:rowOff>
    </xdr:from>
    <xdr:to>
      <xdr:col>19</xdr:col>
      <xdr:colOff>133350</xdr:colOff>
      <xdr:row>65</xdr:row>
      <xdr:rowOff>93133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942461"/>
          <a:ext cx="889000" cy="29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141111</xdr:rowOff>
    </xdr:from>
    <xdr:to>
      <xdr:col>19</xdr:col>
      <xdr:colOff>184150</xdr:colOff>
      <xdr:row>63</xdr:row>
      <xdr:rowOff>71261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7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81438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53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33867</xdr:rowOff>
    </xdr:from>
    <xdr:to>
      <xdr:col>15</xdr:col>
      <xdr:colOff>82550</xdr:colOff>
      <xdr:row>65</xdr:row>
      <xdr:rowOff>93133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835217"/>
          <a:ext cx="889000" cy="40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127705</xdr:rowOff>
    </xdr:from>
    <xdr:to>
      <xdr:col>15</xdr:col>
      <xdr:colOff>133350</xdr:colOff>
      <xdr:row>63</xdr:row>
      <xdr:rowOff>57855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68032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52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33867</xdr:rowOff>
    </xdr:from>
    <xdr:to>
      <xdr:col>11</xdr:col>
      <xdr:colOff>31750</xdr:colOff>
      <xdr:row>65</xdr:row>
      <xdr:rowOff>106539</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835217"/>
          <a:ext cx="889000" cy="41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14817</xdr:rowOff>
    </xdr:from>
    <xdr:to>
      <xdr:col>11</xdr:col>
      <xdr:colOff>82550</xdr:colOff>
      <xdr:row>60</xdr:row>
      <xdr:rowOff>116417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126594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117122</xdr:rowOff>
    </xdr:from>
    <xdr:to>
      <xdr:col>7</xdr:col>
      <xdr:colOff>31750</xdr:colOff>
      <xdr:row>64</xdr:row>
      <xdr:rowOff>47272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57449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68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42333</xdr:rowOff>
    </xdr:from>
    <xdr:to>
      <xdr:col>23</xdr:col>
      <xdr:colOff>184150</xdr:colOff>
      <xdr:row>65</xdr:row>
      <xdr:rowOff>143933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14410</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15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90311</xdr:rowOff>
    </xdr:from>
    <xdr:to>
      <xdr:col>19</xdr:col>
      <xdr:colOff>184150</xdr:colOff>
      <xdr:row>64</xdr:row>
      <xdr:rowOff>20461</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89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5238</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97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42333</xdr:rowOff>
    </xdr:from>
    <xdr:to>
      <xdr:col>15</xdr:col>
      <xdr:colOff>133350</xdr:colOff>
      <xdr:row>65</xdr:row>
      <xdr:rowOff>143933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128710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27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154517</xdr:rowOff>
    </xdr:from>
    <xdr:to>
      <xdr:col>11</xdr:col>
      <xdr:colOff>82550</xdr:colOff>
      <xdr:row>63</xdr:row>
      <xdr:rowOff>84667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69444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55739</xdr:rowOff>
    </xdr:from>
    <xdr:to>
      <xdr:col>7</xdr:col>
      <xdr:colOff>31750</xdr:colOff>
      <xdr:row>65</xdr:row>
      <xdr:rowOff>157339</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1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142116</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28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[192,140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人件費、物件費及び維持補修費の合計額の人口一人当たりの金額が、例年、類似団体平均を大きく上回っている要因としては、本市が他の類似団体に比べ、人口一人当たりの公共施設の保有量が多いこと等が挙げられます。</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令和４年度は、退職者数の増加に伴う退職手当に係る人件費が増加しました。令和５年度</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は、定年延長に伴う人件費の減少や、新型コロナウイルスワクチン接種体制確保事業の縮小に伴い減少に転じています。</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0" lang="ja-JP" altLang="en-US" sz="12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退職者数の増加に伴う退職手当に係る人件費が増加しました</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物件費については、真に必要な施設を安全に保有し続ける運営体制を確立し、施設に関する将来的な財政負担を軽減するため、選択と集中による公共施設マネジメントに取り組み、施設の複合化等を含めた総量抑制、民間活力の導入等による維持管理コストの縮減、施設の長寿命化による資産の有効活用等に努めます。</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66247</xdr:rowOff>
    </xdr:from>
    <xdr:to>
      <xdr:col>23</xdr:col>
      <xdr:colOff>133350</xdr:colOff>
      <xdr:row>89</xdr:row>
      <xdr:rowOff>169306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82247"/>
          <a:ext cx="0" cy="16461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141383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40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169306</xdr:rowOff>
    </xdr:from>
    <xdr:to>
      <xdr:col>24</xdr:col>
      <xdr:colOff>12700</xdr:colOff>
      <xdr:row>89</xdr:row>
      <xdr:rowOff>169306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8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152624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25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66247</xdr:rowOff>
    </xdr:from>
    <xdr:to>
      <xdr:col>24</xdr:col>
      <xdr:colOff>12700</xdr:colOff>
      <xdr:row>80</xdr:row>
      <xdr:rowOff>66247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82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65439</xdr:rowOff>
    </xdr:from>
    <xdr:to>
      <xdr:col>23</xdr:col>
      <xdr:colOff>133350</xdr:colOff>
      <xdr:row>88</xdr:row>
      <xdr:rowOff>5631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981589"/>
          <a:ext cx="838200" cy="11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139529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69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123002</xdr:rowOff>
    </xdr:from>
    <xdr:to>
      <xdr:col>23</xdr:col>
      <xdr:colOff>184150</xdr:colOff>
      <xdr:row>85</xdr:row>
      <xdr:rowOff>53152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65439</xdr:rowOff>
    </xdr:from>
    <xdr:to>
      <xdr:col>19</xdr:col>
      <xdr:colOff>133350</xdr:colOff>
      <xdr:row>89</xdr:row>
      <xdr:rowOff>121971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981589"/>
          <a:ext cx="889000" cy="39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149678</xdr:rowOff>
    </xdr:from>
    <xdr:to>
      <xdr:col>19</xdr:col>
      <xdr:colOff>184150</xdr:colOff>
      <xdr:row>83</xdr:row>
      <xdr:rowOff>79828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0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90005</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77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88</xdr:row>
      <xdr:rowOff>96842</xdr:rowOff>
    </xdr:from>
    <xdr:to>
      <xdr:col>15</xdr:col>
      <xdr:colOff>82550</xdr:colOff>
      <xdr:row>89</xdr:row>
      <xdr:rowOff>121971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5184442"/>
          <a:ext cx="889000" cy="19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66658</xdr:rowOff>
    </xdr:from>
    <xdr:to>
      <xdr:col>15</xdr:col>
      <xdr:colOff>133350</xdr:colOff>
      <xdr:row>84</xdr:row>
      <xdr:rowOff>168258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46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6985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37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5367</xdr:rowOff>
    </xdr:from>
    <xdr:to>
      <xdr:col>11</xdr:col>
      <xdr:colOff>31750</xdr:colOff>
      <xdr:row>88</xdr:row>
      <xdr:rowOff>96842</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578617"/>
          <a:ext cx="889000" cy="60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48608</xdr:rowOff>
    </xdr:from>
    <xdr:to>
      <xdr:col>11</xdr:col>
      <xdr:colOff>82550</xdr:colOff>
      <xdr:row>83</xdr:row>
      <xdr:rowOff>150208</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7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160385</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47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46856</xdr:rowOff>
    </xdr:from>
    <xdr:to>
      <xdr:col>7</xdr:col>
      <xdr:colOff>31750</xdr:colOff>
      <xdr:row>80</xdr:row>
      <xdr:rowOff>148456</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76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158633</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53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126281</xdr:rowOff>
    </xdr:from>
    <xdr:to>
      <xdr:col>23</xdr:col>
      <xdr:colOff>184150</xdr:colOff>
      <xdr:row>88</xdr:row>
      <xdr:rowOff>56431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504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98358</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501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14639</xdr:rowOff>
    </xdr:from>
    <xdr:to>
      <xdr:col>19</xdr:col>
      <xdr:colOff>184150</xdr:colOff>
      <xdr:row>87</xdr:row>
      <xdr:rowOff>116239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93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101016</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5017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89</xdr:row>
      <xdr:rowOff>71171</xdr:rowOff>
    </xdr:from>
    <xdr:to>
      <xdr:col>15</xdr:col>
      <xdr:colOff>133350</xdr:colOff>
      <xdr:row>90</xdr:row>
      <xdr:rowOff>1321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533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89</xdr:row>
      <xdr:rowOff>157548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541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88</xdr:row>
      <xdr:rowOff>46042</xdr:rowOff>
    </xdr:from>
    <xdr:to>
      <xdr:col>11</xdr:col>
      <xdr:colOff>82550</xdr:colOff>
      <xdr:row>88</xdr:row>
      <xdr:rowOff>147642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513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132419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522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126017</xdr:rowOff>
    </xdr:from>
    <xdr:to>
      <xdr:col>7</xdr:col>
      <xdr:colOff>31750</xdr:colOff>
      <xdr:row>85</xdr:row>
      <xdr:rowOff>56167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52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40944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614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本市の令和６年のラスパイレス指数については、令和５年度における公民較差が国よりも小さかった（国：</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％）ことから、令和５年度の給料表の改定率が国よりも低かった等の要因により、昨年度と比較して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本市職員の給与水準は、毎年、人事委員会勧告に基づき、市内民間企業の給与水準との均衡を図っています。今後も人事委員会勧告を尊重することを基本とし、引き続き給与水準の適正化に努めます。</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88</xdr:row>
      <xdr:rowOff>137886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12157"/>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68036</xdr:rowOff>
    </xdr:from>
    <xdr:to>
      <xdr:col>81</xdr:col>
      <xdr:colOff>44450</xdr:colOff>
      <xdr:row>87</xdr:row>
      <xdr:rowOff>102507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984186"/>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99077</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102507</xdr:rowOff>
    </xdr:from>
    <xdr:to>
      <xdr:col>77</xdr:col>
      <xdr:colOff>44450</xdr:colOff>
      <xdr:row>87</xdr:row>
      <xdr:rowOff>102507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501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57348</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102507</xdr:rowOff>
    </xdr:from>
    <xdr:to>
      <xdr:col>72</xdr:col>
      <xdr:colOff>203200</xdr:colOff>
      <xdr:row>87</xdr:row>
      <xdr:rowOff>102507</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501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102507</xdr:rowOff>
    </xdr:from>
    <xdr:to>
      <xdr:col>68</xdr:col>
      <xdr:colOff>152400</xdr:colOff>
      <xdr:row>87</xdr:row>
      <xdr:rowOff>136979</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50186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57348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17236</xdr:rowOff>
    </xdr:from>
    <xdr:to>
      <xdr:col>81</xdr:col>
      <xdr:colOff>95250</xdr:colOff>
      <xdr:row>87</xdr:row>
      <xdr:rowOff>118836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160763</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90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51707</xdr:rowOff>
    </xdr:from>
    <xdr:to>
      <xdr:col>77</xdr:col>
      <xdr:colOff>95250</xdr:colOff>
      <xdr:row>87</xdr:row>
      <xdr:rowOff>153307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138084</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05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51707</xdr:rowOff>
    </xdr:from>
    <xdr:to>
      <xdr:col>73</xdr:col>
      <xdr:colOff>44450</xdr:colOff>
      <xdr:row>87</xdr:row>
      <xdr:rowOff>153307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138084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51707</xdr:rowOff>
    </xdr:from>
    <xdr:to>
      <xdr:col>68</xdr:col>
      <xdr:colOff>203200</xdr:colOff>
      <xdr:row>87</xdr:row>
      <xdr:rowOff>153307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138084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本市の職員数は、児童相談所や市役所のＤＸ推進に係る体制強化、教員の増員等により、普通会計ベースでは令和６年４月１日現在で</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11,512</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人となり、人口</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人当たり職員数は前年度を上回りましたが、職員数は前年度より減少しました。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今後も引き続き、令和６年３月に策定した北九州市政変革推進プランに基づき、民営化や民間委託化、事務事業の見直し等に取り組み、簡素で効率的な組織体制を構築するとともに、職員の適正配置にも務め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151130</xdr:rowOff>
    </xdr:from>
    <xdr:to>
      <xdr:col>81</xdr:col>
      <xdr:colOff>44450</xdr:colOff>
      <xdr:row>66</xdr:row>
      <xdr:rowOff>39116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95230"/>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11193</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2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39116</xdr:rowOff>
    </xdr:from>
    <xdr:to>
      <xdr:col>81</xdr:col>
      <xdr:colOff>133350</xdr:colOff>
      <xdr:row>66</xdr:row>
      <xdr:rowOff>39116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35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66057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151130</xdr:rowOff>
    </xdr:from>
    <xdr:to>
      <xdr:col>81</xdr:col>
      <xdr:colOff>133350</xdr:colOff>
      <xdr:row>58</xdr:row>
      <xdr:rowOff>151130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152654</xdr:rowOff>
    </xdr:from>
    <xdr:to>
      <xdr:col>81</xdr:col>
      <xdr:colOff>44450</xdr:colOff>
      <xdr:row>66</xdr:row>
      <xdr:rowOff>10160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296904"/>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116349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7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99822</xdr:rowOff>
    </xdr:from>
    <xdr:to>
      <xdr:col>81</xdr:col>
      <xdr:colOff>95250</xdr:colOff>
      <xdr:row>63</xdr:row>
      <xdr:rowOff>29972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104394</xdr:rowOff>
    </xdr:from>
    <xdr:to>
      <xdr:col>77</xdr:col>
      <xdr:colOff>44450</xdr:colOff>
      <xdr:row>65</xdr:row>
      <xdr:rowOff>152654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24864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56388</xdr:rowOff>
    </xdr:from>
    <xdr:to>
      <xdr:col>77</xdr:col>
      <xdr:colOff>95250</xdr:colOff>
      <xdr:row>62</xdr:row>
      <xdr:rowOff>157988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168165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455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85090</xdr:rowOff>
    </xdr:from>
    <xdr:to>
      <xdr:col>72</xdr:col>
      <xdr:colOff>203200</xdr:colOff>
      <xdr:row>65</xdr:row>
      <xdr:rowOff>104394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22934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32258</xdr:rowOff>
    </xdr:from>
    <xdr:to>
      <xdr:col>73</xdr:col>
      <xdr:colOff>44450</xdr:colOff>
      <xdr:row>62</xdr:row>
      <xdr:rowOff>133858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144035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36830</xdr:rowOff>
    </xdr:from>
    <xdr:to>
      <xdr:col>68</xdr:col>
      <xdr:colOff>152400</xdr:colOff>
      <xdr:row>65</xdr:row>
      <xdr:rowOff>85090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1810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22606</xdr:rowOff>
    </xdr:from>
    <xdr:to>
      <xdr:col>68</xdr:col>
      <xdr:colOff>203200</xdr:colOff>
      <xdr:row>62</xdr:row>
      <xdr:rowOff>124206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134383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8128</xdr:rowOff>
    </xdr:from>
    <xdr:to>
      <xdr:col>64</xdr:col>
      <xdr:colOff>152400</xdr:colOff>
      <xdr:row>62</xdr:row>
      <xdr:rowOff>109728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119905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130810</xdr:rowOff>
    </xdr:from>
    <xdr:to>
      <xdr:col>81</xdr:col>
      <xdr:colOff>95250</xdr:colOff>
      <xdr:row>66</xdr:row>
      <xdr:rowOff>60960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26687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17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101854</xdr:rowOff>
    </xdr:from>
    <xdr:to>
      <xdr:col>77</xdr:col>
      <xdr:colOff>95250</xdr:colOff>
      <xdr:row>66</xdr:row>
      <xdr:rowOff>32004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24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16781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33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53594</xdr:rowOff>
    </xdr:from>
    <xdr:to>
      <xdr:col>73</xdr:col>
      <xdr:colOff>44450</xdr:colOff>
      <xdr:row>65</xdr:row>
      <xdr:rowOff>155194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139971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28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34290</xdr:rowOff>
    </xdr:from>
    <xdr:to>
      <xdr:col>68</xdr:col>
      <xdr:colOff>203200</xdr:colOff>
      <xdr:row>65</xdr:row>
      <xdr:rowOff>135890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120667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157480</xdr:rowOff>
    </xdr:from>
    <xdr:to>
      <xdr:col>64</xdr:col>
      <xdr:colOff>152400</xdr:colOff>
      <xdr:row>65</xdr:row>
      <xdr:rowOff>87630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72407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実質公債費比率は、令和６年度は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ポイント増加しており、これは地方債元利償還金等が増加したことによるものです。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今後も地方債の活用にあたっては、事業の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必要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性を吟味した上で、施策の選択と集中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を図り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、適正な市債管理に努めます。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21872</xdr:rowOff>
    </xdr:from>
    <xdr:to>
      <xdr:col>81</xdr:col>
      <xdr:colOff>44450</xdr:colOff>
      <xdr:row>45</xdr:row>
      <xdr:rowOff>127705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194072"/>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99782</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127705</xdr:rowOff>
    </xdr:from>
    <xdr:to>
      <xdr:col>81</xdr:col>
      <xdr:colOff>133350</xdr:colOff>
      <xdr:row>45</xdr:row>
      <xdr:rowOff>127705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108249</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21872</xdr:rowOff>
    </xdr:from>
    <xdr:to>
      <xdr:col>81</xdr:col>
      <xdr:colOff>133350</xdr:colOff>
      <xdr:row>36</xdr:row>
      <xdr:rowOff>21872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162278</xdr:rowOff>
    </xdr:from>
    <xdr:to>
      <xdr:col>81</xdr:col>
      <xdr:colOff>44450</xdr:colOff>
      <xdr:row>44</xdr:row>
      <xdr:rowOff>57855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7534628"/>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146349</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832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129822</xdr:rowOff>
    </xdr:from>
    <xdr:to>
      <xdr:col>81</xdr:col>
      <xdr:colOff>95250</xdr:colOff>
      <xdr:row>41</xdr:row>
      <xdr:rowOff>59972</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162278</xdr:rowOff>
    </xdr:from>
    <xdr:to>
      <xdr:col>77</xdr:col>
      <xdr:colOff>44450</xdr:colOff>
      <xdr:row>44</xdr:row>
      <xdr:rowOff>31045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753462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17639</xdr:rowOff>
    </xdr:from>
    <xdr:to>
      <xdr:col>72</xdr:col>
      <xdr:colOff>203200</xdr:colOff>
      <xdr:row>44</xdr:row>
      <xdr:rowOff>31045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75614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11995</xdr:rowOff>
    </xdr:from>
    <xdr:to>
      <xdr:col>73</xdr:col>
      <xdr:colOff>44450</xdr:colOff>
      <xdr:row>41</xdr:row>
      <xdr:rowOff>113595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123772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17639</xdr:rowOff>
    </xdr:from>
    <xdr:to>
      <xdr:col>68</xdr:col>
      <xdr:colOff>152400</xdr:colOff>
      <xdr:row>44</xdr:row>
      <xdr:rowOff>57855</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756143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52211</xdr:rowOff>
    </xdr:from>
    <xdr:to>
      <xdr:col>68</xdr:col>
      <xdr:colOff>203200</xdr:colOff>
      <xdr:row>41</xdr:row>
      <xdr:rowOff>153811</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163988</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79022</xdr:rowOff>
    </xdr:from>
    <xdr:to>
      <xdr:col>64</xdr:col>
      <xdr:colOff>152400</xdr:colOff>
      <xdr:row>42</xdr:row>
      <xdr:rowOff>9172</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19349</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7055</xdr:rowOff>
    </xdr:from>
    <xdr:to>
      <xdr:col>81</xdr:col>
      <xdr:colOff>95250</xdr:colOff>
      <xdr:row>44</xdr:row>
      <xdr:rowOff>108655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75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150582</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7522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111478</xdr:rowOff>
    </xdr:from>
    <xdr:to>
      <xdr:col>77</xdr:col>
      <xdr:colOff>95250</xdr:colOff>
      <xdr:row>44</xdr:row>
      <xdr:rowOff>41628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26405</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757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151695</xdr:rowOff>
    </xdr:from>
    <xdr:to>
      <xdr:col>73</xdr:col>
      <xdr:colOff>44450</xdr:colOff>
      <xdr:row>44</xdr:row>
      <xdr:rowOff>81845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66622</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138289</xdr:rowOff>
    </xdr:from>
    <xdr:to>
      <xdr:col>68</xdr:col>
      <xdr:colOff>203200</xdr:colOff>
      <xdr:row>44</xdr:row>
      <xdr:rowOff>68439</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53216</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7055</xdr:rowOff>
    </xdr:from>
    <xdr:to>
      <xdr:col>64</xdr:col>
      <xdr:colOff>152400</xdr:colOff>
      <xdr:row>44</xdr:row>
      <xdr:rowOff>108655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5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93432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63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令和６年度の将来負担比率は、地方債の残高は増加したものの、標準財政規模が増加したことなどにより、前年度に比べ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となりました。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しかし、類似団体平均と比較すると、依然として高い水準にあります。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将来負担額の大部分を地方債の残高が占めることから、投資的経費の選択と集中により事業量を縮減し、地方債残高の抑制を図ることで、さらなる比率の改善に努めます。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64618</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451100"/>
          <a:ext cx="0" cy="15568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36695</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8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64618</xdr:rowOff>
    </xdr:from>
    <xdr:to>
      <xdr:col>81</xdr:col>
      <xdr:colOff>133350</xdr:colOff>
      <xdr:row>23</xdr:row>
      <xdr:rowOff>64618</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0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22</xdr:row>
      <xdr:rowOff>59436</xdr:rowOff>
    </xdr:from>
    <xdr:to>
      <xdr:col>81</xdr:col>
      <xdr:colOff>44450</xdr:colOff>
      <xdr:row>22</xdr:row>
      <xdr:rowOff>61366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3831336"/>
          <a:ext cx="8382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72610</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815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56083</xdr:rowOff>
    </xdr:from>
    <xdr:to>
      <xdr:col>81</xdr:col>
      <xdr:colOff>95250</xdr:colOff>
      <xdr:row>17</xdr:row>
      <xdr:rowOff>157683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97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22</xdr:row>
      <xdr:rowOff>61366</xdr:rowOff>
    </xdr:from>
    <xdr:to>
      <xdr:col>77</xdr:col>
      <xdr:colOff>44450</xdr:colOff>
      <xdr:row>22</xdr:row>
      <xdr:rowOff>99975</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3833266"/>
          <a:ext cx="889000" cy="3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17</xdr:row>
      <xdr:rowOff>93726</xdr:rowOff>
    </xdr:from>
    <xdr:to>
      <xdr:col>77</xdr:col>
      <xdr:colOff>95250</xdr:colOff>
      <xdr:row>18</xdr:row>
      <xdr:rowOff>23876</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30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34053</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77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22</xdr:row>
      <xdr:rowOff>99975</xdr:rowOff>
    </xdr:from>
    <xdr:to>
      <xdr:col>72</xdr:col>
      <xdr:colOff>203200</xdr:colOff>
      <xdr:row>22</xdr:row>
      <xdr:rowOff>127000</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3871875"/>
          <a:ext cx="889000" cy="2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138125</xdr:rowOff>
    </xdr:from>
    <xdr:to>
      <xdr:col>73</xdr:col>
      <xdr:colOff>44450</xdr:colOff>
      <xdr:row>18</xdr:row>
      <xdr:rowOff>68275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305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78452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82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127000</xdr:rowOff>
    </xdr:from>
    <xdr:to>
      <xdr:col>68</xdr:col>
      <xdr:colOff>152400</xdr:colOff>
      <xdr:row>23</xdr:row>
      <xdr:rowOff>67513</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3898900"/>
          <a:ext cx="889000" cy="11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16866</xdr:rowOff>
    </xdr:from>
    <xdr:to>
      <xdr:col>68</xdr:col>
      <xdr:colOff>203200</xdr:colOff>
      <xdr:row>18</xdr:row>
      <xdr:rowOff>118466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31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128643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8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145237</xdr:rowOff>
    </xdr:from>
    <xdr:to>
      <xdr:col>64</xdr:col>
      <xdr:colOff>152400</xdr:colOff>
      <xdr:row>19</xdr:row>
      <xdr:rowOff>75387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32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85564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300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22</xdr:row>
      <xdr:rowOff>8636</xdr:rowOff>
    </xdr:from>
    <xdr:to>
      <xdr:col>81</xdr:col>
      <xdr:colOff>95250</xdr:colOff>
      <xdr:row>22</xdr:row>
      <xdr:rowOff>110236</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378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21</xdr:row>
      <xdr:rowOff>152163</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3752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22</xdr:row>
      <xdr:rowOff>10566</xdr:rowOff>
    </xdr:from>
    <xdr:to>
      <xdr:col>77</xdr:col>
      <xdr:colOff>95250</xdr:colOff>
      <xdr:row>22</xdr:row>
      <xdr:rowOff>112166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378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22</xdr:row>
      <xdr:rowOff>96943</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3868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22</xdr:row>
      <xdr:rowOff>49175</xdr:rowOff>
    </xdr:from>
    <xdr:to>
      <xdr:col>73</xdr:col>
      <xdr:colOff>44450</xdr:colOff>
      <xdr:row>22</xdr:row>
      <xdr:rowOff>150775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382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135552</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3907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76200</xdr:rowOff>
    </xdr:from>
    <xdr:to>
      <xdr:col>68</xdr:col>
      <xdr:colOff>203200</xdr:colOff>
      <xdr:row>23</xdr:row>
      <xdr:rowOff>6350</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384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162577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393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23</xdr:row>
      <xdr:rowOff>16713</xdr:rowOff>
    </xdr:from>
    <xdr:to>
      <xdr:col>64</xdr:col>
      <xdr:colOff>152400</xdr:colOff>
      <xdr:row>23</xdr:row>
      <xdr:rowOff>118313</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96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103090</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404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福岡県北九州市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913,577
896,249
492.50
626,051,961
621,430,401
1,882,876
292,156,624
1,002,178,426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人件費の経常収支比率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令和３年度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、期末勤勉手当や退職手当の減等により、前年度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％、令和４年度は、退職手当の増加等により、前年度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％となりました。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令和５年度は、定年延長に伴う人件費の減少等により、前年度から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％となりました。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令和６年度は退職手当や期末勤勉手当の増等により、前年度から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％となりました。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今後も行財政改革大綱に基づく取組みにより、簡素で効率的な組織体制・行政運営を図り、総人件費の抑制に努めます。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55563</xdr:rowOff>
    </xdr:from>
    <xdr:to>
      <xdr:col>24</xdr:col>
      <xdr:colOff>25400</xdr:colOff>
      <xdr:row>41</xdr:row>
      <xdr:rowOff>98425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13413"/>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70502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98425</xdr:rowOff>
    </xdr:from>
    <xdr:to>
      <xdr:col>24</xdr:col>
      <xdr:colOff>114300</xdr:colOff>
      <xdr:row>41</xdr:row>
      <xdr:rowOff>98425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141940</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56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55563</xdr:rowOff>
    </xdr:from>
    <xdr:to>
      <xdr:col>24</xdr:col>
      <xdr:colOff>114300</xdr:colOff>
      <xdr:row>33</xdr:row>
      <xdr:rowOff>55563</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13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12700</xdr:rowOff>
    </xdr:from>
    <xdr:to>
      <xdr:col>24</xdr:col>
      <xdr:colOff>25400</xdr:colOff>
      <xdr:row>38</xdr:row>
      <xdr:rowOff>112713</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356350"/>
          <a:ext cx="838200" cy="27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149877</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12700</xdr:rowOff>
    </xdr:from>
    <xdr:to>
      <xdr:col>19</xdr:col>
      <xdr:colOff>187325</xdr:colOff>
      <xdr:row>39</xdr:row>
      <xdr:rowOff>26988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356350"/>
          <a:ext cx="889000" cy="35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104775</xdr:rowOff>
    </xdr:from>
    <xdr:to>
      <xdr:col>20</xdr:col>
      <xdr:colOff>38100</xdr:colOff>
      <xdr:row>37</xdr:row>
      <xdr:rowOff>34925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45102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045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41275</xdr:rowOff>
    </xdr:from>
    <xdr:to>
      <xdr:col>15</xdr:col>
      <xdr:colOff>98425</xdr:colOff>
      <xdr:row>39</xdr:row>
      <xdr:rowOff>26988</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2209800" y="6556375"/>
          <a:ext cx="889000" cy="15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133350</xdr:rowOff>
    </xdr:from>
    <xdr:to>
      <xdr:col>15</xdr:col>
      <xdr:colOff>149225</xdr:colOff>
      <xdr:row>38</xdr:row>
      <xdr:rowOff>63500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73677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41275</xdr:rowOff>
    </xdr:from>
    <xdr:to>
      <xdr:col>11</xdr:col>
      <xdr:colOff>9525</xdr:colOff>
      <xdr:row>39</xdr:row>
      <xdr:rowOff>41275</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556375"/>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161925</xdr:rowOff>
    </xdr:from>
    <xdr:to>
      <xdr:col>11</xdr:col>
      <xdr:colOff>60325</xdr:colOff>
      <xdr:row>37</xdr:row>
      <xdr:rowOff>92075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102252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10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104775</xdr:rowOff>
    </xdr:from>
    <xdr:to>
      <xdr:col>6</xdr:col>
      <xdr:colOff>171450</xdr:colOff>
      <xdr:row>39</xdr:row>
      <xdr:rowOff>34925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6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45102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38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61913</xdr:rowOff>
    </xdr:from>
    <xdr:to>
      <xdr:col>24</xdr:col>
      <xdr:colOff>76200</xdr:colOff>
      <xdr:row>38</xdr:row>
      <xdr:rowOff>163513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57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33990</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549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133350</xdr:rowOff>
    </xdr:from>
    <xdr:to>
      <xdr:col>20</xdr:col>
      <xdr:colOff>38100</xdr:colOff>
      <xdr:row>37</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48277</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39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147638</xdr:rowOff>
    </xdr:from>
    <xdr:to>
      <xdr:col>15</xdr:col>
      <xdr:colOff>149225</xdr:colOff>
      <xdr:row>39</xdr:row>
      <xdr:rowOff>77788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66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62565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749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161925</xdr:rowOff>
    </xdr:from>
    <xdr:to>
      <xdr:col>11</xdr:col>
      <xdr:colOff>60325</xdr:colOff>
      <xdr:row>38</xdr:row>
      <xdr:rowOff>92075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50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76852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59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161925</xdr:rowOff>
    </xdr:from>
    <xdr:to>
      <xdr:col>6</xdr:col>
      <xdr:colOff>171450</xdr:colOff>
      <xdr:row>39</xdr:row>
      <xdr:rowOff>92075</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6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76852</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50">
              <a:solidFill>
                <a:schemeClr val="dk1"/>
              </a:solidFill>
              <a:effectLst/>
              <a:latin typeface="+mn-lt"/>
              <a:ea typeface="+mn-ea"/>
              <a:cs typeface="+mn-cs"/>
            </a:rPr>
            <a:t>　</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物件費の経常収支比率については、令和４年度は、科学館の新設により管理運営費の増加等により、前年度</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ポイント増加の</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11.2</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令和５年度は、ごみ処理工場の維持費の増加等に伴い</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ポイント増加の</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11.4</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％となりました。</a:t>
          </a:r>
          <a:r>
            <a:rPr kumimoji="1" lang="ja-JP" altLang="en-US" sz="125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5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en-US" sz="1250">
              <a:solidFill>
                <a:schemeClr val="tx1"/>
              </a:solidFill>
              <a:effectLst/>
              <a:latin typeface="ＭＳ Ｐゴシック" panose="020B0600070205080204" pitchFamily="50" charset="-128"/>
              <a:ea typeface="ＭＳ Ｐゴシック" panose="020B0600070205080204" pitchFamily="50" charset="-128"/>
              <a:cs typeface="+mn-cs"/>
            </a:rPr>
            <a:t>年度については、新型コロナウイルスワクチンの定期予防接種化等に伴う委託料が増加したものの地方交付税など経常一般財源の増加により昨年度と同率の</a:t>
          </a:r>
          <a:r>
            <a:rPr kumimoji="1" lang="en-US" altLang="ja-JP" sz="1250">
              <a:solidFill>
                <a:schemeClr val="tx1"/>
              </a:solidFill>
              <a:effectLst/>
              <a:latin typeface="ＭＳ Ｐゴシック" panose="020B0600070205080204" pitchFamily="50" charset="-128"/>
              <a:ea typeface="ＭＳ Ｐゴシック" panose="020B0600070205080204" pitchFamily="50" charset="-128"/>
              <a:cs typeface="+mn-cs"/>
            </a:rPr>
            <a:t>11.4</a:t>
          </a:r>
          <a:r>
            <a:rPr kumimoji="1" lang="ja-JP" altLang="en-US" sz="1250">
              <a:solidFill>
                <a:schemeClr val="tx1"/>
              </a:solidFill>
              <a:effectLst/>
              <a:latin typeface="ＭＳ Ｐゴシック" panose="020B0600070205080204" pitchFamily="50" charset="-128"/>
              <a:ea typeface="ＭＳ Ｐゴシック" panose="020B0600070205080204" pitchFamily="50" charset="-128"/>
              <a:cs typeface="+mn-cs"/>
            </a:rPr>
            <a:t>％となりました。</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今後も引き続き</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行政サービス水準の維持・向上やコスト削減等を図り、民間委託等を進めながら、事業の有効性・経済性・効率性などを検証した上で、見直し・改善を図ります。</a:t>
          </a:r>
          <a:endParaRPr lang="ja-JP" altLang="ja-JP" sz="12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110671</xdr:rowOff>
    </xdr:from>
    <xdr:to>
      <xdr:col>82</xdr:col>
      <xdr:colOff>107950</xdr:colOff>
      <xdr:row>21</xdr:row>
      <xdr:rowOff>151493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168071"/>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123570</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72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151493</xdr:rowOff>
    </xdr:from>
    <xdr:to>
      <xdr:col>82</xdr:col>
      <xdr:colOff>196850</xdr:colOff>
      <xdr:row>21</xdr:row>
      <xdr:rowOff>151493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51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25598</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911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110671</xdr:rowOff>
    </xdr:from>
    <xdr:to>
      <xdr:col>82</xdr:col>
      <xdr:colOff>196850</xdr:colOff>
      <xdr:row>12</xdr:row>
      <xdr:rowOff>110671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168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167821</xdr:rowOff>
    </xdr:from>
    <xdr:to>
      <xdr:col>82</xdr:col>
      <xdr:colOff>107950</xdr:colOff>
      <xdr:row>13</xdr:row>
      <xdr:rowOff>167821</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3966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56441</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628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84364</xdr:rowOff>
    </xdr:from>
    <xdr:to>
      <xdr:col>82</xdr:col>
      <xdr:colOff>158750</xdr:colOff>
      <xdr:row>16</xdr:row>
      <xdr:rowOff>14514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65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135164</xdr:rowOff>
    </xdr:from>
    <xdr:to>
      <xdr:col>78</xdr:col>
      <xdr:colOff>69850</xdr:colOff>
      <xdr:row>13</xdr:row>
      <xdr:rowOff>167821</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3640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2721</xdr:rowOff>
    </xdr:from>
    <xdr:to>
      <xdr:col>78</xdr:col>
      <xdr:colOff>120650</xdr:colOff>
      <xdr:row>15</xdr:row>
      <xdr:rowOff>104321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89098</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660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102507</xdr:rowOff>
    </xdr:from>
    <xdr:to>
      <xdr:col>73</xdr:col>
      <xdr:colOff>180975</xdr:colOff>
      <xdr:row>13</xdr:row>
      <xdr:rowOff>135164</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3313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125186</xdr:rowOff>
    </xdr:from>
    <xdr:to>
      <xdr:col>74</xdr:col>
      <xdr:colOff>31750</xdr:colOff>
      <xdr:row>15</xdr:row>
      <xdr:rowOff>55336</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52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40113</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61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102507</xdr:rowOff>
    </xdr:from>
    <xdr:to>
      <xdr:col>69</xdr:col>
      <xdr:colOff>92075</xdr:colOff>
      <xdr:row>14</xdr:row>
      <xdr:rowOff>29029</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33135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149679</xdr:rowOff>
    </xdr:from>
    <xdr:to>
      <xdr:col>69</xdr:col>
      <xdr:colOff>142875</xdr:colOff>
      <xdr:row>14</xdr:row>
      <xdr:rowOff>79829</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37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64606</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464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59871</xdr:rowOff>
    </xdr:from>
    <xdr:to>
      <xdr:col>65</xdr:col>
      <xdr:colOff>53975</xdr:colOff>
      <xdr:row>14</xdr:row>
      <xdr:rowOff>161471</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46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146248</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54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117021</xdr:rowOff>
    </xdr:from>
    <xdr:to>
      <xdr:col>82</xdr:col>
      <xdr:colOff>158750</xdr:colOff>
      <xdr:row>14</xdr:row>
      <xdr:rowOff>47171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133548</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19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117021</xdr:rowOff>
    </xdr:from>
    <xdr:to>
      <xdr:col>78</xdr:col>
      <xdr:colOff>120650</xdr:colOff>
      <xdr:row>14</xdr:row>
      <xdr:rowOff>47171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57348</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114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84364</xdr:rowOff>
    </xdr:from>
    <xdr:to>
      <xdr:col>74</xdr:col>
      <xdr:colOff>31750</xdr:colOff>
      <xdr:row>14</xdr:row>
      <xdr:rowOff>14514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24691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51707</xdr:rowOff>
    </xdr:from>
    <xdr:to>
      <xdr:col>69</xdr:col>
      <xdr:colOff>142875</xdr:colOff>
      <xdr:row>13</xdr:row>
      <xdr:rowOff>153307</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28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163484</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04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149679</xdr:rowOff>
    </xdr:from>
    <xdr:to>
      <xdr:col>65</xdr:col>
      <xdr:colOff>53975</xdr:colOff>
      <xdr:row>14</xdr:row>
      <xdr:rowOff>79829</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90006</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扶助費の経常収支比率は、令和３年度以降は、障害福祉サービス事業等の増加により増加傾向にあります。令和４年度は前年度から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、令和５年度は前年度から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、令和６年度については、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となりました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今後の見通しについても、障害福祉サービス事業等により扶助費に係る経常収支比率は増加していく見込みです。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20865</xdr:rowOff>
    </xdr:from>
    <xdr:to>
      <xdr:col>24</xdr:col>
      <xdr:colOff>25400</xdr:colOff>
      <xdr:row>61</xdr:row>
      <xdr:rowOff>20865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10771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107242</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20865</xdr:rowOff>
    </xdr:from>
    <xdr:to>
      <xdr:col>24</xdr:col>
      <xdr:colOff>114300</xdr:colOff>
      <xdr:row>53</xdr:row>
      <xdr:rowOff>20865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10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151493</xdr:rowOff>
    </xdr:from>
    <xdr:to>
      <xdr:col>24</xdr:col>
      <xdr:colOff>25400</xdr:colOff>
      <xdr:row>57</xdr:row>
      <xdr:rowOff>20865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987800" y="9581243"/>
          <a:ext cx="8382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102507</xdr:rowOff>
    </xdr:from>
    <xdr:to>
      <xdr:col>19</xdr:col>
      <xdr:colOff>187325</xdr:colOff>
      <xdr:row>55</xdr:row>
      <xdr:rowOff>151493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3098800" y="95322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68035</xdr:rowOff>
    </xdr:from>
    <xdr:to>
      <xdr:col>20</xdr:col>
      <xdr:colOff>38100</xdr:colOff>
      <xdr:row>57</xdr:row>
      <xdr:rowOff>169635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154412</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143328</xdr:rowOff>
    </xdr:from>
    <xdr:to>
      <xdr:col>15</xdr:col>
      <xdr:colOff>98425</xdr:colOff>
      <xdr:row>55</xdr:row>
      <xdr:rowOff>102507</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2209800" y="94016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110672</xdr:rowOff>
    </xdr:from>
    <xdr:to>
      <xdr:col>11</xdr:col>
      <xdr:colOff>9525</xdr:colOff>
      <xdr:row>54</xdr:row>
      <xdr:rowOff>143328</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a:off x="1320800" y="9368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141515</xdr:rowOff>
    </xdr:from>
    <xdr:to>
      <xdr:col>24</xdr:col>
      <xdr:colOff>76200</xdr:colOff>
      <xdr:row>57</xdr:row>
      <xdr:rowOff>71665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158042</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958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100693</xdr:rowOff>
    </xdr:from>
    <xdr:to>
      <xdr:col>20</xdr:col>
      <xdr:colOff>38100</xdr:colOff>
      <xdr:row>56</xdr:row>
      <xdr:rowOff>30843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41020</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51707</xdr:rowOff>
    </xdr:from>
    <xdr:to>
      <xdr:col>15</xdr:col>
      <xdr:colOff>149225</xdr:colOff>
      <xdr:row>55</xdr:row>
      <xdr:rowOff>153307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163484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92528</xdr:rowOff>
    </xdr:from>
    <xdr:to>
      <xdr:col>11</xdr:col>
      <xdr:colOff>60325</xdr:colOff>
      <xdr:row>55</xdr:row>
      <xdr:rowOff>22678</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32855</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59872</xdr:rowOff>
    </xdr:from>
    <xdr:to>
      <xdr:col>6</xdr:col>
      <xdr:colOff>171450</xdr:colOff>
      <xdr:row>54</xdr:row>
      <xdr:rowOff>161472</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199</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その他の経常収支比率は、高齢化社会の進展に伴い、後期高齢者医療制度等の特別会計への繰出金等について、高い伸びが続いていることにより、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年度以降概ね増加傾向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ですが、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介護保険特別会計への繰出金が減少したことにより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％となりました。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194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107950</xdr:rowOff>
    </xdr:from>
    <xdr:to>
      <xdr:col>82</xdr:col>
      <xdr:colOff>107950</xdr:colOff>
      <xdr:row>59</xdr:row>
      <xdr:rowOff>12700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5671800" y="100520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111777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541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95250</xdr:rowOff>
    </xdr:from>
    <xdr:to>
      <xdr:col>82</xdr:col>
      <xdr:colOff>158750</xdr:colOff>
      <xdr:row>57</xdr:row>
      <xdr:rowOff>25400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107950</xdr:rowOff>
    </xdr:from>
    <xdr:to>
      <xdr:col>78</xdr:col>
      <xdr:colOff>69850</xdr:colOff>
      <xdr:row>59</xdr:row>
      <xdr:rowOff>12700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4782800" y="100520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xdr:rowOff>
    </xdr:from>
    <xdr:to>
      <xdr:col>73</xdr:col>
      <xdr:colOff>180975</xdr:colOff>
      <xdr:row>58</xdr:row>
      <xdr:rowOff>107950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a:off x="13893800" y="99568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38100</xdr:rowOff>
    </xdr:from>
    <xdr:to>
      <xdr:col>74</xdr:col>
      <xdr:colOff>31750</xdr:colOff>
      <xdr:row>56</xdr:row>
      <xdr:rowOff>139700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xdr:rowOff>
    </xdr:from>
    <xdr:to>
      <xdr:col>69</xdr:col>
      <xdr:colOff>92075</xdr:colOff>
      <xdr:row>58</xdr:row>
      <xdr:rowOff>31750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flipV="1">
          <a:off x="13004800" y="9956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114300</xdr:rowOff>
    </xdr:from>
    <xdr:to>
      <xdr:col>69</xdr:col>
      <xdr:colOff>142875</xdr:colOff>
      <xdr:row>56</xdr:row>
      <xdr:rowOff>44450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54627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57150</xdr:rowOff>
    </xdr:from>
    <xdr:to>
      <xdr:col>65</xdr:col>
      <xdr:colOff>53975</xdr:colOff>
      <xdr:row>56</xdr:row>
      <xdr:rowOff>158750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168927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57150</xdr:rowOff>
    </xdr:from>
    <xdr:to>
      <xdr:col>82</xdr:col>
      <xdr:colOff>158750</xdr:colOff>
      <xdr:row>58</xdr:row>
      <xdr:rowOff>158750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29227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133350</xdr:rowOff>
    </xdr:from>
    <xdr:to>
      <xdr:col>78</xdr:col>
      <xdr:colOff>120650</xdr:colOff>
      <xdr:row>59</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48277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57150</xdr:rowOff>
    </xdr:from>
    <xdr:to>
      <xdr:col>74</xdr:col>
      <xdr:colOff>31750</xdr:colOff>
      <xdr:row>58</xdr:row>
      <xdr:rowOff>158750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143527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133350</xdr:rowOff>
    </xdr:from>
    <xdr:to>
      <xdr:col>69</xdr:col>
      <xdr:colOff>142875</xdr:colOff>
      <xdr:row>58</xdr:row>
      <xdr:rowOff>63500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152400</xdr:rowOff>
    </xdr:from>
    <xdr:to>
      <xdr:col>65</xdr:col>
      <xdr:colOff>53975</xdr:colOff>
      <xdr:row>58</xdr:row>
      <xdr:rowOff>82550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67327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補助費等の経常収支比率は、令和４年度は、市立病院機構への負担金が減少し、前年度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令和５年度は、交通事業会計に対する経営支援補助金の新設に伴い、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％となりました。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令和６年度については、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下水道事業（雨水）にかかる負担金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が減少し、前年度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となりました。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補助金については、今後も引き続き必要性や有効性等の観点から、常に見直しを行っていきます。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104140</xdr:rowOff>
    </xdr:from>
    <xdr:to>
      <xdr:col>82</xdr:col>
      <xdr:colOff>107950</xdr:colOff>
      <xdr:row>41</xdr:row>
      <xdr:rowOff>138430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9334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110507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138430</xdr:rowOff>
    </xdr:from>
    <xdr:to>
      <xdr:col>82</xdr:col>
      <xdr:colOff>196850</xdr:colOff>
      <xdr:row>41</xdr:row>
      <xdr:rowOff>138430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19067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104140</xdr:rowOff>
    </xdr:from>
    <xdr:to>
      <xdr:col>82</xdr:col>
      <xdr:colOff>196850</xdr:colOff>
      <xdr:row>34</xdr:row>
      <xdr:rowOff>104140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93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92710</xdr:rowOff>
    </xdr:from>
    <xdr:to>
      <xdr:col>82</xdr:col>
      <xdr:colOff>107950</xdr:colOff>
      <xdr:row>35</xdr:row>
      <xdr:rowOff>138430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60934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115570</xdr:rowOff>
    </xdr:from>
    <xdr:to>
      <xdr:col>78</xdr:col>
      <xdr:colOff>69850</xdr:colOff>
      <xdr:row>35</xdr:row>
      <xdr:rowOff>138430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6116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156210</xdr:rowOff>
    </xdr:from>
    <xdr:to>
      <xdr:col>78</xdr:col>
      <xdr:colOff>120650</xdr:colOff>
      <xdr:row>38</xdr:row>
      <xdr:rowOff>86360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71137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115570</xdr:rowOff>
    </xdr:from>
    <xdr:to>
      <xdr:col>73</xdr:col>
      <xdr:colOff>180975</xdr:colOff>
      <xdr:row>35</xdr:row>
      <xdr:rowOff>161290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61163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133350</xdr:rowOff>
    </xdr:from>
    <xdr:to>
      <xdr:col>74</xdr:col>
      <xdr:colOff>31750</xdr:colOff>
      <xdr:row>38</xdr:row>
      <xdr:rowOff>63500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48277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161290</xdr:rowOff>
    </xdr:from>
    <xdr:to>
      <xdr:col>69</xdr:col>
      <xdr:colOff>92075</xdr:colOff>
      <xdr:row>36</xdr:row>
      <xdr:rowOff>104140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61620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110490</xdr:rowOff>
    </xdr:from>
    <xdr:to>
      <xdr:col>69</xdr:col>
      <xdr:colOff>142875</xdr:colOff>
      <xdr:row>38</xdr:row>
      <xdr:rowOff>40640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116857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41910</xdr:rowOff>
    </xdr:from>
    <xdr:to>
      <xdr:col>82</xdr:col>
      <xdr:colOff>158750</xdr:colOff>
      <xdr:row>35</xdr:row>
      <xdr:rowOff>143510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58437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87630</xdr:rowOff>
    </xdr:from>
    <xdr:to>
      <xdr:col>78</xdr:col>
      <xdr:colOff>120650</xdr:colOff>
      <xdr:row>36</xdr:row>
      <xdr:rowOff>17780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27957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64770</xdr:rowOff>
    </xdr:from>
    <xdr:to>
      <xdr:col>74</xdr:col>
      <xdr:colOff>31750</xdr:colOff>
      <xdr:row>35</xdr:row>
      <xdr:rowOff>166370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5097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110490</xdr:rowOff>
    </xdr:from>
    <xdr:to>
      <xdr:col>69</xdr:col>
      <xdr:colOff>142875</xdr:colOff>
      <xdr:row>36</xdr:row>
      <xdr:rowOff>40640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50817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53340</xdr:rowOff>
    </xdr:from>
    <xdr:to>
      <xdr:col>65</xdr:col>
      <xdr:colOff>53975</xdr:colOff>
      <xdr:row>36</xdr:row>
      <xdr:rowOff>154940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165117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投資的経費の水準が類似団体と比較して高い時期が長く続いていたため、その財源である市債の残高が高くなっており、公債費にかかる経常収支比率は類似団体平均を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ポイント上回っているなど、引き続き高い水準で推移しています。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今後も、地方債の活用にあたっては、事業の必要性を吟味した上で、選択と集中を図り、適正な市債管理に努めます。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79</xdr:row>
      <xdr:rowOff>107950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4826000" y="1254760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80027</xdr:rowOff>
    </xdr:from>
    <xdr:ext cx="762000" cy="259045"/>
    <xdr:sp macro="" textlink="">
      <xdr:nvSpPr>
        <xdr:cNvPr id="373" name="公債費最小値テキスト">
          <a:extLst>
            <a:ext uri="{FF2B5EF4-FFF2-40B4-BE49-F238E27FC236}">
              <a16:creationId xmlns:a16="http://schemas.microsoft.com/office/drawing/2014/main" id="{00000000-0008-0000-0400-000075010000}"/>
            </a:ext>
          </a:extLst>
        </xdr:cNvPr>
        <xdr:cNvSpPr txBox="1"/>
      </xdr:nvSpPr>
      <xdr:spPr>
        <a:xfrm>
          <a:off x="4914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107950</xdr:rowOff>
    </xdr:from>
    <xdr:to>
      <xdr:col>24</xdr:col>
      <xdr:colOff>114300</xdr:colOff>
      <xdr:row>79</xdr:row>
      <xdr:rowOff>107950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365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75" name="公債費最大値テキスト">
          <a:extLst>
            <a:ext uri="{FF2B5EF4-FFF2-40B4-BE49-F238E27FC236}">
              <a16:creationId xmlns:a16="http://schemas.microsoft.com/office/drawing/2014/main" id="{00000000-0008-0000-0400-000077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107950</xdr:rowOff>
    </xdr:from>
    <xdr:to>
      <xdr:col>24</xdr:col>
      <xdr:colOff>25400</xdr:colOff>
      <xdr:row>79</xdr:row>
      <xdr:rowOff>158750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987800" y="136525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149877</xdr:rowOff>
    </xdr:from>
    <xdr:ext cx="762000" cy="259045"/>
    <xdr:sp macro="" textlink="">
      <xdr:nvSpPr>
        <xdr:cNvPr id="378" name="公債費平均値テキスト">
          <a:extLst>
            <a:ext uri="{FF2B5EF4-FFF2-40B4-BE49-F238E27FC236}">
              <a16:creationId xmlns:a16="http://schemas.microsoft.com/office/drawing/2014/main" id="{00000000-0008-0000-0400-00007A010000}"/>
            </a:ext>
          </a:extLst>
        </xdr:cNvPr>
        <xdr:cNvSpPr txBox="1"/>
      </xdr:nvSpPr>
      <xdr:spPr>
        <a:xfrm>
          <a:off x="4914900" y="1283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47752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158750</xdr:rowOff>
    </xdr:from>
    <xdr:to>
      <xdr:col>19</xdr:col>
      <xdr:colOff>187325</xdr:colOff>
      <xdr:row>80</xdr:row>
      <xdr:rowOff>76200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3098800" y="137033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127000</xdr:rowOff>
    </xdr:from>
    <xdr:to>
      <xdr:col>20</xdr:col>
      <xdr:colOff>38100</xdr:colOff>
      <xdr:row>77</xdr:row>
      <xdr:rowOff>57150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937000" y="1315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67327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92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0</xdr:rowOff>
    </xdr:from>
    <xdr:to>
      <xdr:col>15</xdr:col>
      <xdr:colOff>98425</xdr:colOff>
      <xdr:row>80</xdr:row>
      <xdr:rowOff>76200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2209800" y="13716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152400</xdr:rowOff>
    </xdr:from>
    <xdr:to>
      <xdr:col>15</xdr:col>
      <xdr:colOff>149225</xdr:colOff>
      <xdr:row>77</xdr:row>
      <xdr:rowOff>82550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048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92727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0</xdr:rowOff>
    </xdr:from>
    <xdr:to>
      <xdr:col>11</xdr:col>
      <xdr:colOff>9525</xdr:colOff>
      <xdr:row>80</xdr:row>
      <xdr:rowOff>114300</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flipV="1">
          <a:off x="1320800" y="13716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139700</xdr:rowOff>
    </xdr:from>
    <xdr:to>
      <xdr:col>11</xdr:col>
      <xdr:colOff>60325</xdr:colOff>
      <xdr:row>77</xdr:row>
      <xdr:rowOff>69850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2159000" y="1316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80027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93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57150</xdr:rowOff>
    </xdr:from>
    <xdr:to>
      <xdr:col>6</xdr:col>
      <xdr:colOff>171450</xdr:colOff>
      <xdr:row>77</xdr:row>
      <xdr:rowOff>158750</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1270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168927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57150</xdr:rowOff>
    </xdr:from>
    <xdr:to>
      <xdr:col>24</xdr:col>
      <xdr:colOff>76200</xdr:colOff>
      <xdr:row>79</xdr:row>
      <xdr:rowOff>158750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47752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137177</xdr:rowOff>
    </xdr:from>
    <xdr:ext cx="762000" cy="259045"/>
    <xdr:sp macro="" textlink="">
      <xdr:nvSpPr>
        <xdr:cNvPr id="397" name="公債費該当値テキスト">
          <a:extLst>
            <a:ext uri="{FF2B5EF4-FFF2-40B4-BE49-F238E27FC236}">
              <a16:creationId xmlns:a16="http://schemas.microsoft.com/office/drawing/2014/main" id="{00000000-0008-0000-0400-00008D010000}"/>
            </a:ext>
          </a:extLst>
        </xdr:cNvPr>
        <xdr:cNvSpPr txBox="1"/>
      </xdr:nvSpPr>
      <xdr:spPr>
        <a:xfrm>
          <a:off x="49149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107950</xdr:rowOff>
    </xdr:from>
    <xdr:to>
      <xdr:col>20</xdr:col>
      <xdr:colOff>38100</xdr:colOff>
      <xdr:row>80</xdr:row>
      <xdr:rowOff>38100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937000" y="1365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22877</xdr:rowOff>
    </xdr:from>
    <xdr:ext cx="7366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3606800" y="1373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25400</xdr:rowOff>
    </xdr:from>
    <xdr:to>
      <xdr:col>15</xdr:col>
      <xdr:colOff>149225</xdr:colOff>
      <xdr:row>80</xdr:row>
      <xdr:rowOff>127000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0480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111777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2717800" y="1382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120650</xdr:rowOff>
    </xdr:from>
    <xdr:to>
      <xdr:col>11</xdr:col>
      <xdr:colOff>60325</xdr:colOff>
      <xdr:row>80</xdr:row>
      <xdr:rowOff>50800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21590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35577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828800" y="1375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63500</xdr:rowOff>
    </xdr:from>
    <xdr:to>
      <xdr:col>6</xdr:col>
      <xdr:colOff>171450</xdr:colOff>
      <xdr:row>80</xdr:row>
      <xdr:rowOff>165100</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12700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149877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939800" y="1386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公債費以外の経常収支比率は、令和４年度は、人件費、扶助費当の増加等により前年度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77.2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令和５年度については、人件費の減少等により前年度から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75.7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％となりました。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令和６年度については、人件費等の増加により前年度から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78.3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％となりました。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今後も引き続き、より一層の「選択と集中」を行いながら、行財政改革大綱に掲げた取組みを推進し、持続可能で安定的な財政の確立、維持に努めていきます。</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id="{00000000-0008-0000-04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80</xdr:row>
      <xdr:rowOff>50800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6510000" y="125476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22877</xdr:rowOff>
    </xdr:from>
    <xdr:ext cx="762000" cy="259045"/>
    <xdr:sp macro="" textlink="">
      <xdr:nvSpPr>
        <xdr:cNvPr id="434" name="公債費以外最小値テキスト">
          <a:extLst>
            <a:ext uri="{FF2B5EF4-FFF2-40B4-BE49-F238E27FC236}">
              <a16:creationId xmlns:a16="http://schemas.microsoft.com/office/drawing/2014/main" id="{00000000-0008-0000-0400-0000B2010000}"/>
            </a:ext>
          </a:extLst>
        </xdr:cNvPr>
        <xdr:cNvSpPr txBox="1"/>
      </xdr:nvSpPr>
      <xdr:spPr>
        <a:xfrm>
          <a:off x="165989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50800</xdr:rowOff>
    </xdr:from>
    <xdr:to>
      <xdr:col>82</xdr:col>
      <xdr:colOff>196850</xdr:colOff>
      <xdr:row>80</xdr:row>
      <xdr:rowOff>50800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376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36" name="公債費以外最大値テキスト">
          <a:extLst>
            <a:ext uri="{FF2B5EF4-FFF2-40B4-BE49-F238E27FC236}">
              <a16:creationId xmlns:a16="http://schemas.microsoft.com/office/drawing/2014/main" id="{00000000-0008-0000-0400-0000B4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82550</xdr:rowOff>
    </xdr:from>
    <xdr:to>
      <xdr:col>82</xdr:col>
      <xdr:colOff>107950</xdr:colOff>
      <xdr:row>75</xdr:row>
      <xdr:rowOff>69850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5671800" y="12598400"/>
          <a:ext cx="8382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137177</xdr:rowOff>
    </xdr:from>
    <xdr:ext cx="762000" cy="259045"/>
    <xdr:sp macro="" textlink="">
      <xdr:nvSpPr>
        <xdr:cNvPr id="439" name="公債費以外平均値テキスト">
          <a:extLst>
            <a:ext uri="{FF2B5EF4-FFF2-40B4-BE49-F238E27FC236}">
              <a16:creationId xmlns:a16="http://schemas.microsoft.com/office/drawing/2014/main" id="{00000000-0008-0000-0400-0000B7010000}"/>
            </a:ext>
          </a:extLst>
        </xdr:cNvPr>
        <xdr:cNvSpPr txBox="1"/>
      </xdr:nvSpPr>
      <xdr:spPr>
        <a:xfrm>
          <a:off x="16598900" y="13167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165100</xdr:rowOff>
    </xdr:from>
    <xdr:to>
      <xdr:col>82</xdr:col>
      <xdr:colOff>158750</xdr:colOff>
      <xdr:row>77</xdr:row>
      <xdr:rowOff>95250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6459200" y="131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82550</xdr:rowOff>
    </xdr:from>
    <xdr:to>
      <xdr:col>78</xdr:col>
      <xdr:colOff>69850</xdr:colOff>
      <xdr:row>74</xdr:row>
      <xdr:rowOff>101600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4782800" y="125984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69850</xdr:rowOff>
    </xdr:from>
    <xdr:to>
      <xdr:col>78</xdr:col>
      <xdr:colOff>120650</xdr:colOff>
      <xdr:row>76</xdr:row>
      <xdr:rowOff>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56210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156227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014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139700</xdr:rowOff>
    </xdr:from>
    <xdr:to>
      <xdr:col>73</xdr:col>
      <xdr:colOff>180975</xdr:colOff>
      <xdr:row>74</xdr:row>
      <xdr:rowOff>101600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893800" y="124841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31750</xdr:rowOff>
    </xdr:from>
    <xdr:to>
      <xdr:col>74</xdr:col>
      <xdr:colOff>31750</xdr:colOff>
      <xdr:row>75</xdr:row>
      <xdr:rowOff>133350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4732000" y="1289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118127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97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139700</xdr:rowOff>
    </xdr:from>
    <xdr:to>
      <xdr:col>69</xdr:col>
      <xdr:colOff>92075</xdr:colOff>
      <xdr:row>74</xdr:row>
      <xdr:rowOff>76200</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flipV="1">
          <a:off x="13004800" y="124841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127000</xdr:rowOff>
    </xdr:from>
    <xdr:to>
      <xdr:col>69</xdr:col>
      <xdr:colOff>142875</xdr:colOff>
      <xdr:row>73</xdr:row>
      <xdr:rowOff>57150</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3843000" y="1247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41927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107950</xdr:rowOff>
    </xdr:from>
    <xdr:to>
      <xdr:col>65</xdr:col>
      <xdr:colOff>53975</xdr:colOff>
      <xdr:row>76</xdr:row>
      <xdr:rowOff>38100</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2954000" y="1296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22877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05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6459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35577</xdr:rowOff>
    </xdr:from>
    <xdr:ext cx="762000" cy="259045"/>
    <xdr:sp macro="" textlink="">
      <xdr:nvSpPr>
        <xdr:cNvPr id="458" name="公債費以外該当値テキスト">
          <a:extLst>
            <a:ext uri="{FF2B5EF4-FFF2-40B4-BE49-F238E27FC236}">
              <a16:creationId xmlns:a16="http://schemas.microsoft.com/office/drawing/2014/main" id="{00000000-0008-0000-0400-0000CA010000}"/>
            </a:ext>
          </a:extLst>
        </xdr:cNvPr>
        <xdr:cNvSpPr txBox="1"/>
      </xdr:nvSpPr>
      <xdr:spPr>
        <a:xfrm>
          <a:off x="165989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31750</xdr:rowOff>
    </xdr:from>
    <xdr:to>
      <xdr:col>78</xdr:col>
      <xdr:colOff>120650</xdr:colOff>
      <xdr:row>73</xdr:row>
      <xdr:rowOff>133350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5621000" y="1254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143527</xdr:rowOff>
    </xdr:from>
    <xdr:ext cx="7366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5290800" y="1231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50800</xdr:rowOff>
    </xdr:from>
    <xdr:to>
      <xdr:col>74</xdr:col>
      <xdr:colOff>31750</xdr:colOff>
      <xdr:row>74</xdr:row>
      <xdr:rowOff>152400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4732000" y="1273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162577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4401800" y="1250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88900</xdr:rowOff>
    </xdr:from>
    <xdr:to>
      <xdr:col>69</xdr:col>
      <xdr:colOff>142875</xdr:colOff>
      <xdr:row>73</xdr:row>
      <xdr:rowOff>19050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3843000" y="1243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29227</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3512800" y="1220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25400</xdr:rowOff>
    </xdr:from>
    <xdr:to>
      <xdr:col>65</xdr:col>
      <xdr:colOff>53975</xdr:colOff>
      <xdr:row>74</xdr:row>
      <xdr:rowOff>127000</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2954000" y="1271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137177</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2623800" y="1248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福岡県北九州市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80507</xdr:rowOff>
    </xdr:from>
    <xdr:to>
      <xdr:col>29</xdr:col>
      <xdr:colOff>127000</xdr:colOff>
      <xdr:row>19</xdr:row>
      <xdr:rowOff>80540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532"/>
          <a:ext cx="0" cy="12001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52617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5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80540</xdr:rowOff>
    </xdr:from>
    <xdr:to>
      <xdr:col>30</xdr:col>
      <xdr:colOff>25400</xdr:colOff>
      <xdr:row>19</xdr:row>
      <xdr:rowOff>80540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85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166884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80507</xdr:rowOff>
    </xdr:from>
    <xdr:to>
      <xdr:col>30</xdr:col>
      <xdr:colOff>25400</xdr:colOff>
      <xdr:row>12</xdr:row>
      <xdr:rowOff>80507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5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154443</xdr:rowOff>
    </xdr:from>
    <xdr:to>
      <xdr:col>29</xdr:col>
      <xdr:colOff>127000</xdr:colOff>
      <xdr:row>14</xdr:row>
      <xdr:rowOff>168649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430918"/>
          <a:ext cx="647700" cy="1856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108181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55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136104</xdr:rowOff>
    </xdr:from>
    <xdr:to>
      <xdr:col>29</xdr:col>
      <xdr:colOff>177800</xdr:colOff>
      <xdr:row>15</xdr:row>
      <xdr:rowOff>66254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5840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168649</xdr:rowOff>
    </xdr:from>
    <xdr:to>
      <xdr:col>26</xdr:col>
      <xdr:colOff>50800</xdr:colOff>
      <xdr:row>15</xdr:row>
      <xdr:rowOff>24272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616574"/>
          <a:ext cx="698500" cy="27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138423</xdr:rowOff>
    </xdr:from>
    <xdr:to>
      <xdr:col>26</xdr:col>
      <xdr:colOff>101600</xdr:colOff>
      <xdr:row>16</xdr:row>
      <xdr:rowOff>68573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57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53350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44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24272</xdr:rowOff>
    </xdr:from>
    <xdr:to>
      <xdr:col>22</xdr:col>
      <xdr:colOff>114300</xdr:colOff>
      <xdr:row>15</xdr:row>
      <xdr:rowOff>47262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643647"/>
          <a:ext cx="698500" cy="229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7435</xdr:rowOff>
    </xdr:from>
    <xdr:to>
      <xdr:col>22</xdr:col>
      <xdr:colOff>165100</xdr:colOff>
      <xdr:row>16</xdr:row>
      <xdr:rowOff>109035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798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93812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8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37204</xdr:rowOff>
    </xdr:from>
    <xdr:to>
      <xdr:col>18</xdr:col>
      <xdr:colOff>177800</xdr:colOff>
      <xdr:row>15</xdr:row>
      <xdr:rowOff>47262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656579"/>
          <a:ext cx="698500" cy="10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36043</xdr:rowOff>
    </xdr:from>
    <xdr:to>
      <xdr:col>19</xdr:col>
      <xdr:colOff>38100</xdr:colOff>
      <xdr:row>16</xdr:row>
      <xdr:rowOff>137643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26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122420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1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42215</xdr:rowOff>
    </xdr:from>
    <xdr:to>
      <xdr:col>15</xdr:col>
      <xdr:colOff>101600</xdr:colOff>
      <xdr:row>16</xdr:row>
      <xdr:rowOff>143815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33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128592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1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103643</xdr:rowOff>
    </xdr:from>
    <xdr:to>
      <xdr:col>29</xdr:col>
      <xdr:colOff>177800</xdr:colOff>
      <xdr:row>14</xdr:row>
      <xdr:rowOff>33793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380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120170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22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117849</xdr:rowOff>
    </xdr:from>
    <xdr:to>
      <xdr:col>26</xdr:col>
      <xdr:colOff>101600</xdr:colOff>
      <xdr:row>15</xdr:row>
      <xdr:rowOff>47999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565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58176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3346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144922</xdr:rowOff>
    </xdr:from>
    <xdr:to>
      <xdr:col>22</xdr:col>
      <xdr:colOff>165100</xdr:colOff>
      <xdr:row>15</xdr:row>
      <xdr:rowOff>75072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5928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85249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361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167912</xdr:rowOff>
    </xdr:from>
    <xdr:to>
      <xdr:col>19</xdr:col>
      <xdr:colOff>38100</xdr:colOff>
      <xdr:row>15</xdr:row>
      <xdr:rowOff>98062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615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108239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38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157854</xdr:rowOff>
    </xdr:from>
    <xdr:to>
      <xdr:col>15</xdr:col>
      <xdr:colOff>101600</xdr:colOff>
      <xdr:row>15</xdr:row>
      <xdr:rowOff>88004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605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98181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374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215044</xdr:rowOff>
    </xdr:from>
    <xdr:to>
      <xdr:col>29</xdr:col>
      <xdr:colOff>127000</xdr:colOff>
      <xdr:row>37</xdr:row>
      <xdr:rowOff>245448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39594"/>
          <a:ext cx="0" cy="12305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217525</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4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245448</xdr:rowOff>
    </xdr:from>
    <xdr:to>
      <xdr:col>30</xdr:col>
      <xdr:colOff>25400</xdr:colOff>
      <xdr:row>37</xdr:row>
      <xdr:rowOff>245448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701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129971</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8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215044</xdr:rowOff>
    </xdr:from>
    <xdr:to>
      <xdr:col>30</xdr:col>
      <xdr:colOff>25400</xdr:colOff>
      <xdr:row>33</xdr:row>
      <xdr:rowOff>215044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395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8977</xdr:rowOff>
    </xdr:from>
    <xdr:to>
      <xdr:col>29</xdr:col>
      <xdr:colOff>127000</xdr:colOff>
      <xdr:row>34</xdr:row>
      <xdr:rowOff>109659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276427"/>
          <a:ext cx="647700" cy="100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53829</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641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81752</xdr:rowOff>
    </xdr:from>
    <xdr:to>
      <xdr:col>29</xdr:col>
      <xdr:colOff>177800</xdr:colOff>
      <xdr:row>35</xdr:row>
      <xdr:rowOff>183352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692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88987</xdr:rowOff>
    </xdr:from>
    <xdr:to>
      <xdr:col>26</xdr:col>
      <xdr:colOff>50800</xdr:colOff>
      <xdr:row>34</xdr:row>
      <xdr:rowOff>109659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356437"/>
          <a:ext cx="698500" cy="206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62909</xdr:rowOff>
    </xdr:from>
    <xdr:to>
      <xdr:col>26</xdr:col>
      <xdr:colOff>101600</xdr:colOff>
      <xdr:row>35</xdr:row>
      <xdr:rowOff>164509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6732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149286</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759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88987</xdr:rowOff>
    </xdr:from>
    <xdr:to>
      <xdr:col>22</xdr:col>
      <xdr:colOff>114300</xdr:colOff>
      <xdr:row>34</xdr:row>
      <xdr:rowOff>173569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356437"/>
          <a:ext cx="698500" cy="84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93345</xdr:rowOff>
    </xdr:from>
    <xdr:to>
      <xdr:col>22</xdr:col>
      <xdr:colOff>165100</xdr:colOff>
      <xdr:row>35</xdr:row>
      <xdr:rowOff>194945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03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179722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790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52607</xdr:rowOff>
    </xdr:from>
    <xdr:to>
      <xdr:col>18</xdr:col>
      <xdr:colOff>177800</xdr:colOff>
      <xdr:row>34</xdr:row>
      <xdr:rowOff>173569</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320057"/>
          <a:ext cx="698500" cy="120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52883</xdr:rowOff>
    </xdr:from>
    <xdr:to>
      <xdr:col>19</xdr:col>
      <xdr:colOff>38100</xdr:colOff>
      <xdr:row>35</xdr:row>
      <xdr:rowOff>154483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663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139260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7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46155</xdr:rowOff>
    </xdr:from>
    <xdr:to>
      <xdr:col>15</xdr:col>
      <xdr:colOff>101600</xdr:colOff>
      <xdr:row>35</xdr:row>
      <xdr:rowOff>147755</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656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132532</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74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301077</xdr:rowOff>
    </xdr:from>
    <xdr:to>
      <xdr:col>29</xdr:col>
      <xdr:colOff>177800</xdr:colOff>
      <xdr:row>34</xdr:row>
      <xdr:rowOff>59777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225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146154</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070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58859</xdr:rowOff>
    </xdr:from>
    <xdr:to>
      <xdr:col>26</xdr:col>
      <xdr:colOff>101600</xdr:colOff>
      <xdr:row>34</xdr:row>
      <xdr:rowOff>160459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326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170636</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095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38187</xdr:rowOff>
    </xdr:from>
    <xdr:to>
      <xdr:col>22</xdr:col>
      <xdr:colOff>165100</xdr:colOff>
      <xdr:row>34</xdr:row>
      <xdr:rowOff>139787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3056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149964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07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122769</xdr:rowOff>
    </xdr:from>
    <xdr:to>
      <xdr:col>19</xdr:col>
      <xdr:colOff>38100</xdr:colOff>
      <xdr:row>34</xdr:row>
      <xdr:rowOff>224369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390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234546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159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1807</xdr:rowOff>
    </xdr:from>
    <xdr:to>
      <xdr:col>15</xdr:col>
      <xdr:colOff>101600</xdr:colOff>
      <xdr:row>34</xdr:row>
      <xdr:rowOff>103407</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269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113584</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0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福岡県北九州市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913,577
896,249
492.50
626,051,961
621,430,401
1,882,876
292,156,624
1,002,178,426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127470</xdr:rowOff>
    </xdr:from>
    <xdr:to>
      <xdr:col>24</xdr:col>
      <xdr:colOff>62865</xdr:colOff>
      <xdr:row>39</xdr:row>
      <xdr:rowOff>63347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0970"/>
          <a:ext cx="1270" cy="147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67174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63347</xdr:rowOff>
    </xdr:from>
    <xdr:to>
      <xdr:col>24</xdr:col>
      <xdr:colOff>152400</xdr:colOff>
      <xdr:row>39</xdr:row>
      <xdr:rowOff>63347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74147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127470</xdr:rowOff>
    </xdr:from>
    <xdr:to>
      <xdr:col>24</xdr:col>
      <xdr:colOff>152400</xdr:colOff>
      <xdr:row>30</xdr:row>
      <xdr:rowOff>127470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7722</xdr:rowOff>
    </xdr:from>
    <xdr:to>
      <xdr:col>24</xdr:col>
      <xdr:colOff>63500</xdr:colOff>
      <xdr:row>34</xdr:row>
      <xdr:rowOff>106286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494122"/>
          <a:ext cx="838200" cy="44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151490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09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1613</xdr:rowOff>
    </xdr:from>
    <xdr:to>
      <xdr:col>24</xdr:col>
      <xdr:colOff>114300</xdr:colOff>
      <xdr:row>34</xdr:row>
      <xdr:rowOff>103213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24333</xdr:rowOff>
    </xdr:from>
    <xdr:to>
      <xdr:col>19</xdr:col>
      <xdr:colOff>177800</xdr:colOff>
      <xdr:row>34</xdr:row>
      <xdr:rowOff>106286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682183"/>
          <a:ext cx="889000" cy="25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170586</xdr:rowOff>
    </xdr:from>
    <xdr:to>
      <xdr:col>20</xdr:col>
      <xdr:colOff>38100</xdr:colOff>
      <xdr:row>36</xdr:row>
      <xdr:rowOff>100736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91863</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64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24333</xdr:rowOff>
    </xdr:from>
    <xdr:to>
      <xdr:col>15</xdr:col>
      <xdr:colOff>50800</xdr:colOff>
      <xdr:row>33</xdr:row>
      <xdr:rowOff>111697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682183"/>
          <a:ext cx="889000" cy="8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61620</xdr:rowOff>
    </xdr:from>
    <xdr:to>
      <xdr:col>15</xdr:col>
      <xdr:colOff>101600</xdr:colOff>
      <xdr:row>35</xdr:row>
      <xdr:rowOff>163220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154347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55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93218</xdr:rowOff>
    </xdr:from>
    <xdr:to>
      <xdr:col>10</xdr:col>
      <xdr:colOff>114300</xdr:colOff>
      <xdr:row>33</xdr:row>
      <xdr:rowOff>111697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751068"/>
          <a:ext cx="889000" cy="1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91643</xdr:rowOff>
    </xdr:from>
    <xdr:to>
      <xdr:col>10</xdr:col>
      <xdr:colOff>165100</xdr:colOff>
      <xdr:row>36</xdr:row>
      <xdr:rowOff>21793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12920</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8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102692</xdr:rowOff>
    </xdr:from>
    <xdr:to>
      <xdr:col>6</xdr:col>
      <xdr:colOff>38100</xdr:colOff>
      <xdr:row>36</xdr:row>
      <xdr:rowOff>32842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0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23969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9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128372</xdr:rowOff>
    </xdr:from>
    <xdr:to>
      <xdr:col>24</xdr:col>
      <xdr:colOff>114300</xdr:colOff>
      <xdr:row>32</xdr:row>
      <xdr:rowOff>58522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44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151249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294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55486</xdr:rowOff>
    </xdr:from>
    <xdr:to>
      <xdr:col>20</xdr:col>
      <xdr:colOff>38100</xdr:colOff>
      <xdr:row>34</xdr:row>
      <xdr:rowOff>157086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8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2163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660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144983</xdr:rowOff>
    </xdr:from>
    <xdr:to>
      <xdr:col>15</xdr:col>
      <xdr:colOff>101600</xdr:colOff>
      <xdr:row>33</xdr:row>
      <xdr:rowOff>75133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3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91660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406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60897</xdr:rowOff>
    </xdr:from>
    <xdr:to>
      <xdr:col>10</xdr:col>
      <xdr:colOff>165100</xdr:colOff>
      <xdr:row>33</xdr:row>
      <xdr:rowOff>162497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1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7574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493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42418</xdr:rowOff>
    </xdr:from>
    <xdr:to>
      <xdr:col>6</xdr:col>
      <xdr:colOff>38100</xdr:colOff>
      <xdr:row>33</xdr:row>
      <xdr:rowOff>144018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0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160545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47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121259</xdr:rowOff>
    </xdr:from>
    <xdr:to>
      <xdr:col>24</xdr:col>
      <xdr:colOff>62865</xdr:colOff>
      <xdr:row>58</xdr:row>
      <xdr:rowOff>165684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9208109"/>
          <a:ext cx="1270" cy="901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169511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165684</xdr:rowOff>
    </xdr:from>
    <xdr:to>
      <xdr:col>24</xdr:col>
      <xdr:colOff>152400</xdr:colOff>
      <xdr:row>58</xdr:row>
      <xdr:rowOff>165684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67936</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98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121259</xdr:rowOff>
    </xdr:from>
    <xdr:to>
      <xdr:col>24</xdr:col>
      <xdr:colOff>152400</xdr:colOff>
      <xdr:row>53</xdr:row>
      <xdr:rowOff>121259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208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32068</xdr:rowOff>
    </xdr:from>
    <xdr:to>
      <xdr:col>24</xdr:col>
      <xdr:colOff>63500</xdr:colOff>
      <xdr:row>54</xdr:row>
      <xdr:rowOff>112916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290368"/>
          <a:ext cx="838200" cy="8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87444</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17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109017</xdr:rowOff>
    </xdr:from>
    <xdr:to>
      <xdr:col>24</xdr:col>
      <xdr:colOff>114300</xdr:colOff>
      <xdr:row>56</xdr:row>
      <xdr:rowOff>39167</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538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122593</xdr:rowOff>
    </xdr:from>
    <xdr:to>
      <xdr:col>19</xdr:col>
      <xdr:colOff>177800</xdr:colOff>
      <xdr:row>54</xdr:row>
      <xdr:rowOff>32068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8866543"/>
          <a:ext cx="889000" cy="4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47104</xdr:rowOff>
    </xdr:from>
    <xdr:to>
      <xdr:col>20</xdr:col>
      <xdr:colOff>38100</xdr:colOff>
      <xdr:row>56</xdr:row>
      <xdr:rowOff>148704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4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139831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4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122593</xdr:rowOff>
    </xdr:from>
    <xdr:to>
      <xdr:col>15</xdr:col>
      <xdr:colOff>50800</xdr:colOff>
      <xdr:row>52</xdr:row>
      <xdr:rowOff>93218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8866543"/>
          <a:ext cx="889000" cy="14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88595</xdr:rowOff>
    </xdr:from>
    <xdr:to>
      <xdr:col>15</xdr:col>
      <xdr:colOff>101600</xdr:colOff>
      <xdr:row>55</xdr:row>
      <xdr:rowOff>18745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34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3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93218</xdr:rowOff>
    </xdr:from>
    <xdr:to>
      <xdr:col>10</xdr:col>
      <xdr:colOff>114300</xdr:colOff>
      <xdr:row>55</xdr:row>
      <xdr:rowOff>161913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008618"/>
          <a:ext cx="889000" cy="58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54801</xdr:rowOff>
    </xdr:from>
    <xdr:to>
      <xdr:col>10</xdr:col>
      <xdr:colOff>165100</xdr:colOff>
      <xdr:row>55</xdr:row>
      <xdr:rowOff>156401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48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147528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7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16434</xdr:rowOff>
    </xdr:from>
    <xdr:to>
      <xdr:col>6</xdr:col>
      <xdr:colOff>38100</xdr:colOff>
      <xdr:row>58</xdr:row>
      <xdr:rowOff>118034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60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109161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5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62116</xdr:rowOff>
    </xdr:from>
    <xdr:to>
      <xdr:col>24</xdr:col>
      <xdr:colOff>114300</xdr:colOff>
      <xdr:row>54</xdr:row>
      <xdr:rowOff>163716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32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84993</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17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152718</xdr:rowOff>
    </xdr:from>
    <xdr:to>
      <xdr:col>20</xdr:col>
      <xdr:colOff>38100</xdr:colOff>
      <xdr:row>54</xdr:row>
      <xdr:rowOff>82868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23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99395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01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71793</xdr:rowOff>
    </xdr:from>
    <xdr:to>
      <xdr:col>15</xdr:col>
      <xdr:colOff>101600</xdr:colOff>
      <xdr:row>52</xdr:row>
      <xdr:rowOff>1943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881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50</xdr:row>
      <xdr:rowOff>18470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859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42418</xdr:rowOff>
    </xdr:from>
    <xdr:to>
      <xdr:col>10</xdr:col>
      <xdr:colOff>165100</xdr:colOff>
      <xdr:row>52</xdr:row>
      <xdr:rowOff>144018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895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50</xdr:row>
      <xdr:rowOff>160545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873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111113</xdr:rowOff>
    </xdr:from>
    <xdr:to>
      <xdr:col>6</xdr:col>
      <xdr:colOff>38100</xdr:colOff>
      <xdr:row>56</xdr:row>
      <xdr:rowOff>41263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54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57790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31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37592</xdr:rowOff>
    </xdr:from>
    <xdr:to>
      <xdr:col>24</xdr:col>
      <xdr:colOff>62865</xdr:colOff>
      <xdr:row>80</xdr:row>
      <xdr:rowOff>8854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210542"/>
          <a:ext cx="1270" cy="151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12681</xdr:rowOff>
    </xdr:from>
    <xdr:ext cx="469744"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72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8854</xdr:rowOff>
    </xdr:from>
    <xdr:to>
      <xdr:col>24</xdr:col>
      <xdr:colOff>152400</xdr:colOff>
      <xdr:row>80</xdr:row>
      <xdr:rowOff>8854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72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155719</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98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37592</xdr:rowOff>
    </xdr:from>
    <xdr:to>
      <xdr:col>24</xdr:col>
      <xdr:colOff>152400</xdr:colOff>
      <xdr:row>71</xdr:row>
      <xdr:rowOff>37592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21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4063</xdr:rowOff>
    </xdr:from>
    <xdr:to>
      <xdr:col>24</xdr:col>
      <xdr:colOff>63500</xdr:colOff>
      <xdr:row>76</xdr:row>
      <xdr:rowOff>76998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034263"/>
          <a:ext cx="838200" cy="7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18015</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048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39588</xdr:rowOff>
    </xdr:from>
    <xdr:to>
      <xdr:col>24</xdr:col>
      <xdr:colOff>114300</xdr:colOff>
      <xdr:row>76</xdr:row>
      <xdr:rowOff>141188</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06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4063</xdr:rowOff>
    </xdr:from>
    <xdr:to>
      <xdr:col>19</xdr:col>
      <xdr:colOff>177800</xdr:colOff>
      <xdr:row>76</xdr:row>
      <xdr:rowOff>46845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034263"/>
          <a:ext cx="889000" cy="4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36105</xdr:rowOff>
    </xdr:from>
    <xdr:to>
      <xdr:col>20</xdr:col>
      <xdr:colOff>38100</xdr:colOff>
      <xdr:row>76</xdr:row>
      <xdr:rowOff>137705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06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128832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5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46845</xdr:rowOff>
    </xdr:from>
    <xdr:to>
      <xdr:col>15</xdr:col>
      <xdr:colOff>50800</xdr:colOff>
      <xdr:row>76</xdr:row>
      <xdr:rowOff>82006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077045"/>
          <a:ext cx="889000" cy="3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57658</xdr:rowOff>
    </xdr:from>
    <xdr:to>
      <xdr:col>15</xdr:col>
      <xdr:colOff>101600</xdr:colOff>
      <xdr:row>76</xdr:row>
      <xdr:rowOff>159258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08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150385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8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82006</xdr:rowOff>
    </xdr:from>
    <xdr:to>
      <xdr:col>10</xdr:col>
      <xdr:colOff>114300</xdr:colOff>
      <xdr:row>76</xdr:row>
      <xdr:rowOff>88537</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11220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73986</xdr:rowOff>
    </xdr:from>
    <xdr:to>
      <xdr:col>10</xdr:col>
      <xdr:colOff>165100</xdr:colOff>
      <xdr:row>77</xdr:row>
      <xdr:rowOff>4136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1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166713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9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84110</xdr:rowOff>
    </xdr:from>
    <xdr:to>
      <xdr:col>6</xdr:col>
      <xdr:colOff>38100</xdr:colOff>
      <xdr:row>77</xdr:row>
      <xdr:rowOff>14260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5387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20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26198</xdr:rowOff>
    </xdr:from>
    <xdr:to>
      <xdr:col>24</xdr:col>
      <xdr:colOff>114300</xdr:colOff>
      <xdr:row>76</xdr:row>
      <xdr:rowOff>127798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05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49075</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290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124714</xdr:rowOff>
    </xdr:from>
    <xdr:to>
      <xdr:col>20</xdr:col>
      <xdr:colOff>38100</xdr:colOff>
      <xdr:row>76</xdr:row>
      <xdr:rowOff>54865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29834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71391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275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167495</xdr:rowOff>
    </xdr:from>
    <xdr:to>
      <xdr:col>15</xdr:col>
      <xdr:colOff>101600</xdr:colOff>
      <xdr:row>76</xdr:row>
      <xdr:rowOff>97645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02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114172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280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31206</xdr:rowOff>
    </xdr:from>
    <xdr:to>
      <xdr:col>10</xdr:col>
      <xdr:colOff>165100</xdr:colOff>
      <xdr:row>76</xdr:row>
      <xdr:rowOff>132806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06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149333</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283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37737</xdr:rowOff>
    </xdr:from>
    <xdr:to>
      <xdr:col>6</xdr:col>
      <xdr:colOff>38100</xdr:colOff>
      <xdr:row>76</xdr:row>
      <xdr:rowOff>139337</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06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155864</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2843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37047</xdr:rowOff>
    </xdr:from>
    <xdr:to>
      <xdr:col>24</xdr:col>
      <xdr:colOff>62865</xdr:colOff>
      <xdr:row>98</xdr:row>
      <xdr:rowOff>139461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467547"/>
          <a:ext cx="1270" cy="147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143288</xdr:rowOff>
    </xdr:from>
    <xdr:ext cx="599010"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6945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139461</xdr:rowOff>
    </xdr:from>
    <xdr:to>
      <xdr:col>24</xdr:col>
      <xdr:colOff>152400</xdr:colOff>
      <xdr:row>98</xdr:row>
      <xdr:rowOff>139461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69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155174</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242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37047</xdr:rowOff>
    </xdr:from>
    <xdr:to>
      <xdr:col>24</xdr:col>
      <xdr:colOff>152400</xdr:colOff>
      <xdr:row>90</xdr:row>
      <xdr:rowOff>37047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46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3421</xdr:rowOff>
    </xdr:from>
    <xdr:to>
      <xdr:col>24</xdr:col>
      <xdr:colOff>63500</xdr:colOff>
      <xdr:row>95</xdr:row>
      <xdr:rowOff>89103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291171"/>
          <a:ext cx="838200" cy="8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38557</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3263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60130</xdr:rowOff>
    </xdr:from>
    <xdr:to>
      <xdr:col>24</xdr:col>
      <xdr:colOff>114300</xdr:colOff>
      <xdr:row>95</xdr:row>
      <xdr:rowOff>161730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34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89103</xdr:rowOff>
    </xdr:from>
    <xdr:to>
      <xdr:col>19</xdr:col>
      <xdr:colOff>177800</xdr:colOff>
      <xdr:row>96</xdr:row>
      <xdr:rowOff>35937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376853"/>
          <a:ext cx="889000" cy="118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160093</xdr:rowOff>
    </xdr:from>
    <xdr:to>
      <xdr:col>20</xdr:col>
      <xdr:colOff>38100</xdr:colOff>
      <xdr:row>96</xdr:row>
      <xdr:rowOff>90243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44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81370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54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98988</xdr:rowOff>
    </xdr:from>
    <xdr:to>
      <xdr:col>15</xdr:col>
      <xdr:colOff>50800</xdr:colOff>
      <xdr:row>96</xdr:row>
      <xdr:rowOff>35937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386738"/>
          <a:ext cx="889000" cy="10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86962</xdr:rowOff>
    </xdr:from>
    <xdr:to>
      <xdr:col>15</xdr:col>
      <xdr:colOff>101600</xdr:colOff>
      <xdr:row>97</xdr:row>
      <xdr:rowOff>17112</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54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8239</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638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98988</xdr:rowOff>
    </xdr:from>
    <xdr:to>
      <xdr:col>10</xdr:col>
      <xdr:colOff>114300</xdr:colOff>
      <xdr:row>97</xdr:row>
      <xdr:rowOff>113280</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386738"/>
          <a:ext cx="889000" cy="35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9793</xdr:rowOff>
    </xdr:from>
    <xdr:to>
      <xdr:col>10</xdr:col>
      <xdr:colOff>165100</xdr:colOff>
      <xdr:row>96</xdr:row>
      <xdr:rowOff>111393</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46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102520</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561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130397</xdr:rowOff>
    </xdr:from>
    <xdr:to>
      <xdr:col>6</xdr:col>
      <xdr:colOff>38100</xdr:colOff>
      <xdr:row>98</xdr:row>
      <xdr:rowOff>60547</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7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51674</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85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124071</xdr:rowOff>
    </xdr:from>
    <xdr:to>
      <xdr:col>24</xdr:col>
      <xdr:colOff>114300</xdr:colOff>
      <xdr:row>95</xdr:row>
      <xdr:rowOff>54221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24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146948</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091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38303</xdr:rowOff>
    </xdr:from>
    <xdr:to>
      <xdr:col>20</xdr:col>
      <xdr:colOff>38100</xdr:colOff>
      <xdr:row>95</xdr:row>
      <xdr:rowOff>139903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32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156430</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101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156587</xdr:rowOff>
    </xdr:from>
    <xdr:to>
      <xdr:col>15</xdr:col>
      <xdr:colOff>101600</xdr:colOff>
      <xdr:row>96</xdr:row>
      <xdr:rowOff>86737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44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103264</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219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48188</xdr:rowOff>
    </xdr:from>
    <xdr:to>
      <xdr:col>10</xdr:col>
      <xdr:colOff>165100</xdr:colOff>
      <xdr:row>95</xdr:row>
      <xdr:rowOff>149788</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33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166315</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111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62480</xdr:rowOff>
    </xdr:from>
    <xdr:to>
      <xdr:col>6</xdr:col>
      <xdr:colOff>38100</xdr:colOff>
      <xdr:row>97</xdr:row>
      <xdr:rowOff>164080</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69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9157</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6468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70064</xdr:rowOff>
    </xdr:from>
    <xdr:to>
      <xdr:col>54</xdr:col>
      <xdr:colOff>189865</xdr:colOff>
      <xdr:row>38</xdr:row>
      <xdr:rowOff>44755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6070814"/>
          <a:ext cx="1270" cy="48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48582</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56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44755</xdr:rowOff>
    </xdr:from>
    <xdr:to>
      <xdr:col>55</xdr:col>
      <xdr:colOff>88900</xdr:colOff>
      <xdr:row>38</xdr:row>
      <xdr:rowOff>44755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5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16741</xdr:rowOff>
    </xdr:from>
    <xdr:ext cx="534377"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84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70064</xdr:rowOff>
    </xdr:from>
    <xdr:to>
      <xdr:col>55</xdr:col>
      <xdr:colOff>88900</xdr:colOff>
      <xdr:row>35</xdr:row>
      <xdr:rowOff>70064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6070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51733</xdr:rowOff>
    </xdr:from>
    <xdr:to>
      <xdr:col>55</xdr:col>
      <xdr:colOff>0</xdr:colOff>
      <xdr:row>37</xdr:row>
      <xdr:rowOff>97137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395383"/>
          <a:ext cx="838200" cy="45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153034</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153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130157</xdr:rowOff>
    </xdr:from>
    <xdr:to>
      <xdr:col>55</xdr:col>
      <xdr:colOff>50800</xdr:colOff>
      <xdr:row>37</xdr:row>
      <xdr:rowOff>60307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0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51733</xdr:rowOff>
    </xdr:from>
    <xdr:to>
      <xdr:col>50</xdr:col>
      <xdr:colOff>114300</xdr:colOff>
      <xdr:row>37</xdr:row>
      <xdr:rowOff>86393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395383"/>
          <a:ext cx="889000" cy="3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113502</xdr:rowOff>
    </xdr:from>
    <xdr:to>
      <xdr:col>50</xdr:col>
      <xdr:colOff>165100</xdr:colOff>
      <xdr:row>37</xdr:row>
      <xdr:rowOff>43652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28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60179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06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27218</xdr:rowOff>
    </xdr:from>
    <xdr:to>
      <xdr:col>45</xdr:col>
      <xdr:colOff>177800</xdr:colOff>
      <xdr:row>37</xdr:row>
      <xdr:rowOff>86393</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6370868"/>
          <a:ext cx="889000" cy="59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79288</xdr:rowOff>
    </xdr:from>
    <xdr:to>
      <xdr:col>46</xdr:col>
      <xdr:colOff>38100</xdr:colOff>
      <xdr:row>37</xdr:row>
      <xdr:rowOff>9438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25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25965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02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121249</xdr:rowOff>
    </xdr:from>
    <xdr:to>
      <xdr:col>41</xdr:col>
      <xdr:colOff>50800</xdr:colOff>
      <xdr:row>37</xdr:row>
      <xdr:rowOff>27218</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264749"/>
          <a:ext cx="889000" cy="110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63231</xdr:rowOff>
    </xdr:from>
    <xdr:to>
      <xdr:col>41</xdr:col>
      <xdr:colOff>101600</xdr:colOff>
      <xdr:row>36</xdr:row>
      <xdr:rowOff>164831</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23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9908</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0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44453</xdr:rowOff>
    </xdr:from>
    <xdr:to>
      <xdr:col>36</xdr:col>
      <xdr:colOff>165100</xdr:colOff>
      <xdr:row>30</xdr:row>
      <xdr:rowOff>146053</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18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162580</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4963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46337</xdr:rowOff>
    </xdr:from>
    <xdr:to>
      <xdr:col>55</xdr:col>
      <xdr:colOff>50800</xdr:colOff>
      <xdr:row>37</xdr:row>
      <xdr:rowOff>147937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38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132714</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30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933</xdr:rowOff>
    </xdr:from>
    <xdr:to>
      <xdr:col>50</xdr:col>
      <xdr:colOff>165100</xdr:colOff>
      <xdr:row>37</xdr:row>
      <xdr:rowOff>102533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34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93660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43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35593</xdr:rowOff>
    </xdr:from>
    <xdr:to>
      <xdr:col>46</xdr:col>
      <xdr:colOff>38100</xdr:colOff>
      <xdr:row>37</xdr:row>
      <xdr:rowOff>137193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3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128319</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47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147868</xdr:rowOff>
    </xdr:from>
    <xdr:to>
      <xdr:col>41</xdr:col>
      <xdr:colOff>101600</xdr:colOff>
      <xdr:row>37</xdr:row>
      <xdr:rowOff>78018</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32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69145</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41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70449</xdr:rowOff>
    </xdr:from>
    <xdr:to>
      <xdr:col>36</xdr:col>
      <xdr:colOff>165100</xdr:colOff>
      <xdr:row>31</xdr:row>
      <xdr:rowOff>599</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21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163176</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5306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40336</xdr:rowOff>
    </xdr:from>
    <xdr:to>
      <xdr:col>54</xdr:col>
      <xdr:colOff>189865</xdr:colOff>
      <xdr:row>57</xdr:row>
      <xdr:rowOff>117754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784286"/>
          <a:ext cx="1270" cy="1106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121581</xdr:rowOff>
    </xdr:from>
    <xdr:ext cx="534377"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989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117754</xdr:rowOff>
    </xdr:from>
    <xdr:to>
      <xdr:col>55</xdr:col>
      <xdr:colOff>88900</xdr:colOff>
      <xdr:row>57</xdr:row>
      <xdr:rowOff>117754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98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158463</xdr:rowOff>
    </xdr:from>
    <xdr:ext cx="534377"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55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40336</xdr:rowOff>
    </xdr:from>
    <xdr:to>
      <xdr:col>55</xdr:col>
      <xdr:colOff>88900</xdr:colOff>
      <xdr:row>51</xdr:row>
      <xdr:rowOff>40336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784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42164</xdr:rowOff>
    </xdr:from>
    <xdr:to>
      <xdr:col>55</xdr:col>
      <xdr:colOff>0</xdr:colOff>
      <xdr:row>53</xdr:row>
      <xdr:rowOff>19933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9639300" y="8957564"/>
          <a:ext cx="838200" cy="14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77214</xdr:rowOff>
    </xdr:from>
    <xdr:ext cx="534377"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164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98787</xdr:rowOff>
    </xdr:from>
    <xdr:to>
      <xdr:col>55</xdr:col>
      <xdr:colOff>50800</xdr:colOff>
      <xdr:row>54</xdr:row>
      <xdr:rowOff>28937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18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19933</xdr:rowOff>
    </xdr:from>
    <xdr:to>
      <xdr:col>50</xdr:col>
      <xdr:colOff>114300</xdr:colOff>
      <xdr:row>54</xdr:row>
      <xdr:rowOff>158941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8750300" y="9106783"/>
          <a:ext cx="889000" cy="31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22416</xdr:rowOff>
    </xdr:from>
    <xdr:to>
      <xdr:col>50</xdr:col>
      <xdr:colOff>165100</xdr:colOff>
      <xdr:row>54</xdr:row>
      <xdr:rowOff>124016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28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115143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37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68434</xdr:rowOff>
    </xdr:from>
    <xdr:to>
      <xdr:col>45</xdr:col>
      <xdr:colOff>177800</xdr:colOff>
      <xdr:row>54</xdr:row>
      <xdr:rowOff>158941</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7861300" y="9155284"/>
          <a:ext cx="889000" cy="26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102464</xdr:rowOff>
    </xdr:from>
    <xdr:to>
      <xdr:col>46</xdr:col>
      <xdr:colOff>38100</xdr:colOff>
      <xdr:row>55</xdr:row>
      <xdr:rowOff>32614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36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49141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13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65005</xdr:rowOff>
    </xdr:from>
    <xdr:to>
      <xdr:col>41</xdr:col>
      <xdr:colOff>50800</xdr:colOff>
      <xdr:row>53</xdr:row>
      <xdr:rowOff>68434</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a:off x="6972300" y="9151855"/>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41618</xdr:rowOff>
    </xdr:from>
    <xdr:to>
      <xdr:col>41</xdr:col>
      <xdr:colOff>101600</xdr:colOff>
      <xdr:row>54</xdr:row>
      <xdr:rowOff>143218</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2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134345</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3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112408</xdr:rowOff>
    </xdr:from>
    <xdr:to>
      <xdr:col>36</xdr:col>
      <xdr:colOff>165100</xdr:colOff>
      <xdr:row>55</xdr:row>
      <xdr:rowOff>42558</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37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33685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46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162814</xdr:rowOff>
    </xdr:from>
    <xdr:to>
      <xdr:col>55</xdr:col>
      <xdr:colOff>50800</xdr:colOff>
      <xdr:row>52</xdr:row>
      <xdr:rowOff>92964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890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14241</xdr:rowOff>
    </xdr:from>
    <xdr:ext cx="534377"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875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140583</xdr:rowOff>
    </xdr:from>
    <xdr:to>
      <xdr:col>50</xdr:col>
      <xdr:colOff>165100</xdr:colOff>
      <xdr:row>53</xdr:row>
      <xdr:rowOff>70733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905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87260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72111" y="883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108141</xdr:rowOff>
    </xdr:from>
    <xdr:to>
      <xdr:col>46</xdr:col>
      <xdr:colOff>38100</xdr:colOff>
      <xdr:row>55</xdr:row>
      <xdr:rowOff>38291</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36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29418</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83111" y="945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17634</xdr:rowOff>
    </xdr:from>
    <xdr:to>
      <xdr:col>41</xdr:col>
      <xdr:colOff>101600</xdr:colOff>
      <xdr:row>53</xdr:row>
      <xdr:rowOff>119234</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910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135761</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94111" y="887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14205</xdr:rowOff>
    </xdr:from>
    <xdr:to>
      <xdr:col>36</xdr:col>
      <xdr:colOff>165100</xdr:colOff>
      <xdr:row>53</xdr:row>
      <xdr:rowOff>115805</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10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132332</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705111" y="887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6014</xdr:rowOff>
    </xdr:from>
    <xdr:to>
      <xdr:col>54</xdr:col>
      <xdr:colOff>189865</xdr:colOff>
      <xdr:row>78</xdr:row>
      <xdr:rowOff>25674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007514"/>
          <a:ext cx="1270" cy="1391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29501</xdr:rowOff>
    </xdr:from>
    <xdr:ext cx="469744"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40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25674</xdr:rowOff>
    </xdr:from>
    <xdr:to>
      <xdr:col>55</xdr:col>
      <xdr:colOff>88900</xdr:colOff>
      <xdr:row>78</xdr:row>
      <xdr:rowOff>25674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39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124141</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78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6014</xdr:rowOff>
    </xdr:from>
    <xdr:to>
      <xdr:col>55</xdr:col>
      <xdr:colOff>88900</xdr:colOff>
      <xdr:row>70</xdr:row>
      <xdr:rowOff>6014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007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26132</xdr:rowOff>
    </xdr:from>
    <xdr:to>
      <xdr:col>55</xdr:col>
      <xdr:colOff>0</xdr:colOff>
      <xdr:row>76</xdr:row>
      <xdr:rowOff>30110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3056332"/>
          <a:ext cx="838200" cy="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61210</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2577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38333</xdr:rowOff>
    </xdr:from>
    <xdr:to>
      <xdr:col>55</xdr:col>
      <xdr:colOff>50800</xdr:colOff>
      <xdr:row>74</xdr:row>
      <xdr:rowOff>139933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27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30110</xdr:rowOff>
    </xdr:from>
    <xdr:to>
      <xdr:col>50</xdr:col>
      <xdr:colOff>114300</xdr:colOff>
      <xdr:row>76</xdr:row>
      <xdr:rowOff>143678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3060310"/>
          <a:ext cx="889000" cy="11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90683</xdr:rowOff>
    </xdr:from>
    <xdr:to>
      <xdr:col>50</xdr:col>
      <xdr:colOff>165100</xdr:colOff>
      <xdr:row>75</xdr:row>
      <xdr:rowOff>20833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277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37360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255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125709</xdr:rowOff>
    </xdr:from>
    <xdr:to>
      <xdr:col>45</xdr:col>
      <xdr:colOff>177800</xdr:colOff>
      <xdr:row>76</xdr:row>
      <xdr:rowOff>143678</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2813009"/>
          <a:ext cx="889000" cy="360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151216</xdr:rowOff>
    </xdr:from>
    <xdr:to>
      <xdr:col>46</xdr:col>
      <xdr:colOff>38100</xdr:colOff>
      <xdr:row>75</xdr:row>
      <xdr:rowOff>81366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28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97893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261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23343</xdr:rowOff>
    </xdr:from>
    <xdr:to>
      <xdr:col>41</xdr:col>
      <xdr:colOff>50800</xdr:colOff>
      <xdr:row>74</xdr:row>
      <xdr:rowOff>125709</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2539193"/>
          <a:ext cx="889000" cy="27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53513</xdr:rowOff>
    </xdr:from>
    <xdr:to>
      <xdr:col>41</xdr:col>
      <xdr:colOff>101600</xdr:colOff>
      <xdr:row>74</xdr:row>
      <xdr:rowOff>155113</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274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190</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251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42037</xdr:rowOff>
    </xdr:from>
    <xdr:to>
      <xdr:col>36</xdr:col>
      <xdr:colOff>165100</xdr:colOff>
      <xdr:row>74</xdr:row>
      <xdr:rowOff>143637</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272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134764</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282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146782</xdr:rowOff>
    </xdr:from>
    <xdr:to>
      <xdr:col>55</xdr:col>
      <xdr:colOff>50800</xdr:colOff>
      <xdr:row>76</xdr:row>
      <xdr:rowOff>76932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00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125209</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2983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150760</xdr:rowOff>
    </xdr:from>
    <xdr:to>
      <xdr:col>50</xdr:col>
      <xdr:colOff>165100</xdr:colOff>
      <xdr:row>76</xdr:row>
      <xdr:rowOff>80910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00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72037</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10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92878</xdr:rowOff>
    </xdr:from>
    <xdr:to>
      <xdr:col>46</xdr:col>
      <xdr:colOff>38100</xdr:colOff>
      <xdr:row>77</xdr:row>
      <xdr:rowOff>23028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12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14155</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428" y="1321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74909</xdr:rowOff>
    </xdr:from>
    <xdr:to>
      <xdr:col>41</xdr:col>
      <xdr:colOff>101600</xdr:colOff>
      <xdr:row>75</xdr:row>
      <xdr:rowOff>5059</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276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167636</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285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143993</xdr:rowOff>
    </xdr:from>
    <xdr:to>
      <xdr:col>36</xdr:col>
      <xdr:colOff>165100</xdr:colOff>
      <xdr:row>73</xdr:row>
      <xdr:rowOff>74143</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248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90670</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226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139700</xdr:rowOff>
    </xdr:from>
    <xdr:to>
      <xdr:col>59</xdr:col>
      <xdr:colOff>50800</xdr:colOff>
      <xdr:row>99</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90</xdr:row>
      <xdr:rowOff>111777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88</xdr:row>
      <xdr:rowOff>168927</xdr:rowOff>
    </xdr:from>
    <xdr:ext cx="53129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72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普通建設事業費 （ うち更新整備　）グラフ枠">
          <a:extLst>
            <a:ext uri="{FF2B5EF4-FFF2-40B4-BE49-F238E27FC236}">
              <a16:creationId xmlns:a16="http://schemas.microsoft.com/office/drawing/2014/main" id="{00000000-0008-0000-06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46603</xdr:rowOff>
    </xdr:from>
    <xdr:to>
      <xdr:col>54</xdr:col>
      <xdr:colOff>189865</xdr:colOff>
      <xdr:row>98</xdr:row>
      <xdr:rowOff>102124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10475595" y="15477103"/>
          <a:ext cx="1270" cy="1427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105951</xdr:rowOff>
    </xdr:from>
    <xdr:ext cx="534377" cy="259045"/>
    <xdr:sp macro="" textlink="">
      <xdr:nvSpPr>
        <xdr:cNvPr id="469" name="普通建設事業費 （ うち更新整備　）最小値テキスト">
          <a:extLst>
            <a:ext uri="{FF2B5EF4-FFF2-40B4-BE49-F238E27FC236}">
              <a16:creationId xmlns:a16="http://schemas.microsoft.com/office/drawing/2014/main" id="{00000000-0008-0000-0600-0000D5010000}"/>
            </a:ext>
          </a:extLst>
        </xdr:cNvPr>
        <xdr:cNvSpPr txBox="1"/>
      </xdr:nvSpPr>
      <xdr:spPr>
        <a:xfrm>
          <a:off x="10528300" y="1690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102124</xdr:rowOff>
    </xdr:from>
    <xdr:to>
      <xdr:col>55</xdr:col>
      <xdr:colOff>88900</xdr:colOff>
      <xdr:row>98</xdr:row>
      <xdr:rowOff>102124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690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164730</xdr:rowOff>
    </xdr:from>
    <xdr:ext cx="534377" cy="259045"/>
    <xdr:sp macro="" textlink="">
      <xdr:nvSpPr>
        <xdr:cNvPr id="471" name="普通建設事業費 （ うち更新整備　）最大値テキスト">
          <a:extLst>
            <a:ext uri="{FF2B5EF4-FFF2-40B4-BE49-F238E27FC236}">
              <a16:creationId xmlns:a16="http://schemas.microsoft.com/office/drawing/2014/main" id="{00000000-0008-0000-0600-0000D7010000}"/>
            </a:ext>
          </a:extLst>
        </xdr:cNvPr>
        <xdr:cNvSpPr txBox="1"/>
      </xdr:nvSpPr>
      <xdr:spPr>
        <a:xfrm>
          <a:off x="10528300" y="1525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46603</xdr:rowOff>
    </xdr:from>
    <xdr:to>
      <xdr:col>55</xdr:col>
      <xdr:colOff>88900</xdr:colOff>
      <xdr:row>90</xdr:row>
      <xdr:rowOff>46603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10388600" y="15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113097</xdr:rowOff>
    </xdr:from>
    <xdr:to>
      <xdr:col>55</xdr:col>
      <xdr:colOff>0</xdr:colOff>
      <xdr:row>93</xdr:row>
      <xdr:rowOff>28972</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9639300" y="15543597"/>
          <a:ext cx="838200" cy="430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22407</xdr:rowOff>
    </xdr:from>
    <xdr:ext cx="534377" cy="259045"/>
    <xdr:sp macro="" textlink="">
      <xdr:nvSpPr>
        <xdr:cNvPr id="474" name="普通建設事業費 （ うち更新整備　）平均値テキスト">
          <a:extLst>
            <a:ext uri="{FF2B5EF4-FFF2-40B4-BE49-F238E27FC236}">
              <a16:creationId xmlns:a16="http://schemas.microsoft.com/office/drawing/2014/main" id="{00000000-0008-0000-0600-0000DA010000}"/>
            </a:ext>
          </a:extLst>
        </xdr:cNvPr>
        <xdr:cNvSpPr txBox="1"/>
      </xdr:nvSpPr>
      <xdr:spPr>
        <a:xfrm>
          <a:off x="10528300" y="16138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43980</xdr:rowOff>
    </xdr:from>
    <xdr:to>
      <xdr:col>55</xdr:col>
      <xdr:colOff>50800</xdr:colOff>
      <xdr:row>94</xdr:row>
      <xdr:rowOff>145580</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10426700" y="161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28972</xdr:rowOff>
    </xdr:from>
    <xdr:to>
      <xdr:col>50</xdr:col>
      <xdr:colOff>114300</xdr:colOff>
      <xdr:row>94</xdr:row>
      <xdr:rowOff>57319</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8750300" y="15973822"/>
          <a:ext cx="889000" cy="19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157566</xdr:rowOff>
    </xdr:from>
    <xdr:to>
      <xdr:col>50</xdr:col>
      <xdr:colOff>165100</xdr:colOff>
      <xdr:row>95</xdr:row>
      <xdr:rowOff>87716</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9588500" y="1627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78843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36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162874</xdr:rowOff>
    </xdr:from>
    <xdr:to>
      <xdr:col>45</xdr:col>
      <xdr:colOff>177800</xdr:colOff>
      <xdr:row>94</xdr:row>
      <xdr:rowOff>57319</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7861300" y="16107724"/>
          <a:ext cx="889000" cy="6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68354</xdr:rowOff>
    </xdr:from>
    <xdr:to>
      <xdr:col>46</xdr:col>
      <xdr:colOff>38100</xdr:colOff>
      <xdr:row>95</xdr:row>
      <xdr:rowOff>169954</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8699500" y="163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161081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44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162874</xdr:rowOff>
    </xdr:from>
    <xdr:to>
      <xdr:col>41</xdr:col>
      <xdr:colOff>50800</xdr:colOff>
      <xdr:row>94</xdr:row>
      <xdr:rowOff>149186</xdr:rowOff>
    </xdr:to>
    <xdr:cxnSp macro="">
      <xdr:nvCxnSpPr>
        <xdr:cNvPr id="482" name="直線コネクタ 481">
          <a:extLst>
            <a:ext uri="{FF2B5EF4-FFF2-40B4-BE49-F238E27FC236}">
              <a16:creationId xmlns:a16="http://schemas.microsoft.com/office/drawing/2014/main" id="{00000000-0008-0000-0600-0000E2010000}"/>
            </a:ext>
          </a:extLst>
        </xdr:cNvPr>
        <xdr:cNvCxnSpPr/>
      </xdr:nvCxnSpPr>
      <xdr:spPr>
        <a:xfrm flipV="1">
          <a:off x="6972300" y="16107724"/>
          <a:ext cx="889000" cy="15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167966</xdr:rowOff>
    </xdr:from>
    <xdr:to>
      <xdr:col>41</xdr:col>
      <xdr:colOff>101600</xdr:colOff>
      <xdr:row>96</xdr:row>
      <xdr:rowOff>98116</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7810500" y="1645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89243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54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16977</xdr:rowOff>
    </xdr:from>
    <xdr:to>
      <xdr:col>36</xdr:col>
      <xdr:colOff>165100</xdr:colOff>
      <xdr:row>96</xdr:row>
      <xdr:rowOff>118577</xdr:rowOff>
    </xdr:to>
    <xdr:sp macro="" textlink="">
      <xdr:nvSpPr>
        <xdr:cNvPr id="485" name="フローチャート: 判断 484">
          <a:extLst>
            <a:ext uri="{FF2B5EF4-FFF2-40B4-BE49-F238E27FC236}">
              <a16:creationId xmlns:a16="http://schemas.microsoft.com/office/drawing/2014/main" id="{00000000-0008-0000-0600-0000E5010000}"/>
            </a:ext>
          </a:extLst>
        </xdr:cNvPr>
        <xdr:cNvSpPr/>
      </xdr:nvSpPr>
      <xdr:spPr>
        <a:xfrm>
          <a:off x="6921500" y="1647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109704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56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62297</xdr:rowOff>
    </xdr:from>
    <xdr:to>
      <xdr:col>55</xdr:col>
      <xdr:colOff>50800</xdr:colOff>
      <xdr:row>90</xdr:row>
      <xdr:rowOff>163897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10426700" y="1549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148674</xdr:rowOff>
    </xdr:from>
    <xdr:ext cx="534377" cy="259045"/>
    <xdr:sp macro="" textlink="">
      <xdr:nvSpPr>
        <xdr:cNvPr id="493" name="普通建設事業費 （ うち更新整備　）該当値テキスト">
          <a:extLst>
            <a:ext uri="{FF2B5EF4-FFF2-40B4-BE49-F238E27FC236}">
              <a16:creationId xmlns:a16="http://schemas.microsoft.com/office/drawing/2014/main" id="{00000000-0008-0000-0600-0000ED010000}"/>
            </a:ext>
          </a:extLst>
        </xdr:cNvPr>
        <xdr:cNvSpPr txBox="1"/>
      </xdr:nvSpPr>
      <xdr:spPr>
        <a:xfrm>
          <a:off x="10528300" y="1540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149622</xdr:rowOff>
    </xdr:from>
    <xdr:to>
      <xdr:col>50</xdr:col>
      <xdr:colOff>165100</xdr:colOff>
      <xdr:row>93</xdr:row>
      <xdr:rowOff>79772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9588500" y="1592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96299</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9372111" y="1569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6519</xdr:rowOff>
    </xdr:from>
    <xdr:to>
      <xdr:col>46</xdr:col>
      <xdr:colOff>38100</xdr:colOff>
      <xdr:row>94</xdr:row>
      <xdr:rowOff>108119</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8699500" y="1612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124646</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8483111" y="1589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112074</xdr:rowOff>
    </xdr:from>
    <xdr:to>
      <xdr:col>41</xdr:col>
      <xdr:colOff>101600</xdr:colOff>
      <xdr:row>94</xdr:row>
      <xdr:rowOff>42224</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7810500" y="1605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58751</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7594111" y="1583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98386</xdr:rowOff>
    </xdr:from>
    <xdr:to>
      <xdr:col>36</xdr:col>
      <xdr:colOff>165100</xdr:colOff>
      <xdr:row>95</xdr:row>
      <xdr:rowOff>28536</xdr:rowOff>
    </xdr:to>
    <xdr:sp macro="" textlink="">
      <xdr:nvSpPr>
        <xdr:cNvPr id="500" name="楕円 499">
          <a:extLst>
            <a:ext uri="{FF2B5EF4-FFF2-40B4-BE49-F238E27FC236}">
              <a16:creationId xmlns:a16="http://schemas.microsoft.com/office/drawing/2014/main" id="{00000000-0008-0000-0600-0000F4010000}"/>
            </a:ext>
          </a:extLst>
        </xdr:cNvPr>
        <xdr:cNvSpPr/>
      </xdr:nvSpPr>
      <xdr:spPr>
        <a:xfrm>
          <a:off x="6921500" y="162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45063</xdr:rowOff>
    </xdr:from>
    <xdr:ext cx="534377"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6705111" y="1598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139509</xdr:rowOff>
    </xdr:from>
    <xdr:to>
      <xdr:col>85</xdr:col>
      <xdr:colOff>126364</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111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86186</xdr:rowOff>
    </xdr:from>
    <xdr:ext cx="469744"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488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139509</xdr:rowOff>
    </xdr:from>
    <xdr:to>
      <xdr:col>86</xdr:col>
      <xdr:colOff>25400</xdr:colOff>
      <xdr:row>29</xdr:row>
      <xdr:rowOff>139509</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111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8445</xdr:rowOff>
    </xdr:from>
    <xdr:to>
      <xdr:col>85</xdr:col>
      <xdr:colOff>127000</xdr:colOff>
      <xdr:row>39</xdr:row>
      <xdr:rowOff>16066</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5481300" y="6694995"/>
          <a:ext cx="8382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54436</xdr:rowOff>
    </xdr:from>
    <xdr:ext cx="378565"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398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31559</xdr:rowOff>
    </xdr:from>
    <xdr:to>
      <xdr:col>85</xdr:col>
      <xdr:colOff>177800</xdr:colOff>
      <xdr:row>38</xdr:row>
      <xdr:rowOff>133159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5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2731</xdr:rowOff>
    </xdr:from>
    <xdr:to>
      <xdr:col>81</xdr:col>
      <xdr:colOff>50800</xdr:colOff>
      <xdr:row>39</xdr:row>
      <xdr:rowOff>16066</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689281"/>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160147</xdr:rowOff>
    </xdr:from>
    <xdr:to>
      <xdr:col>81</xdr:col>
      <xdr:colOff>101600</xdr:colOff>
      <xdr:row>38</xdr:row>
      <xdr:rowOff>90297</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106824</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2017" y="627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2731</xdr:rowOff>
    </xdr:from>
    <xdr:to>
      <xdr:col>76</xdr:col>
      <xdr:colOff>114300</xdr:colOff>
      <xdr:row>39</xdr:row>
      <xdr:rowOff>37402</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3703300" y="6689281"/>
          <a:ext cx="8890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169672</xdr:rowOff>
    </xdr:from>
    <xdr:to>
      <xdr:col>76</xdr:col>
      <xdr:colOff>165100</xdr:colOff>
      <xdr:row>38</xdr:row>
      <xdr:rowOff>99822</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51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116349</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288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37402</xdr:rowOff>
    </xdr:from>
    <xdr:to>
      <xdr:col>71</xdr:col>
      <xdr:colOff>177800</xdr:colOff>
      <xdr:row>39</xdr:row>
      <xdr:rowOff>44450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flipV="1">
          <a:off x="12814300" y="6723952"/>
          <a:ext cx="8890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163005</xdr:rowOff>
    </xdr:from>
    <xdr:to>
      <xdr:col>72</xdr:col>
      <xdr:colOff>38100</xdr:colOff>
      <xdr:row>38</xdr:row>
      <xdr:rowOff>93155</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0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109681</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4017" y="6281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81090</xdr:rowOff>
    </xdr:from>
    <xdr:to>
      <xdr:col>67</xdr:col>
      <xdr:colOff>101600</xdr:colOff>
      <xdr:row>38</xdr:row>
      <xdr:rowOff>11240</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42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27767</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19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129095</xdr:rowOff>
    </xdr:from>
    <xdr:to>
      <xdr:col>85</xdr:col>
      <xdr:colOff>177800</xdr:colOff>
      <xdr:row>39</xdr:row>
      <xdr:rowOff>59245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64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44022</xdr:rowOff>
    </xdr:from>
    <xdr:ext cx="378565"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5591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136716</xdr:rowOff>
    </xdr:from>
    <xdr:to>
      <xdr:col>81</xdr:col>
      <xdr:colOff>101600</xdr:colOff>
      <xdr:row>39</xdr:row>
      <xdr:rowOff>66866</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65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57993</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92017" y="6744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123381</xdr:rowOff>
    </xdr:from>
    <xdr:to>
      <xdr:col>76</xdr:col>
      <xdr:colOff>165100</xdr:colOff>
      <xdr:row>39</xdr:row>
      <xdr:rowOff>53531</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63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44658</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03017" y="6731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158052</xdr:rowOff>
    </xdr:from>
    <xdr:to>
      <xdr:col>72</xdr:col>
      <xdr:colOff>38100</xdr:colOff>
      <xdr:row>39</xdr:row>
      <xdr:rowOff>88202</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67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79329</xdr:rowOff>
    </xdr:from>
    <xdr:ext cx="313932"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46333" y="67658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7150</xdr:rowOff>
    </xdr:from>
    <xdr:to>
      <xdr:col>85</xdr:col>
      <xdr:colOff>126364</xdr:colOff>
      <xdr:row>79</xdr:row>
      <xdr:rowOff>90856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180100"/>
          <a:ext cx="1269" cy="1455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94683</xdr:rowOff>
    </xdr:from>
    <xdr:ext cx="534377"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63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90856</xdr:rowOff>
    </xdr:from>
    <xdr:to>
      <xdr:col>86</xdr:col>
      <xdr:colOff>25400</xdr:colOff>
      <xdr:row>79</xdr:row>
      <xdr:rowOff>90856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63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125277</xdr:rowOff>
    </xdr:from>
    <xdr:ext cx="534377"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19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7150</xdr:rowOff>
    </xdr:from>
    <xdr:to>
      <xdr:col>86</xdr:col>
      <xdr:colOff>25400</xdr:colOff>
      <xdr:row>71</xdr:row>
      <xdr:rowOff>7150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1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7150</xdr:rowOff>
    </xdr:from>
    <xdr:to>
      <xdr:col>85</xdr:col>
      <xdr:colOff>127000</xdr:colOff>
      <xdr:row>71</xdr:row>
      <xdr:rowOff>123127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5481300" y="12180100"/>
          <a:ext cx="838200" cy="11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8462</xdr:rowOff>
    </xdr:from>
    <xdr:ext cx="534377"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2867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30035</xdr:rowOff>
    </xdr:from>
    <xdr:to>
      <xdr:col>85</xdr:col>
      <xdr:colOff>177800</xdr:colOff>
      <xdr:row>75</xdr:row>
      <xdr:rowOff>131635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288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123127</xdr:rowOff>
    </xdr:from>
    <xdr:to>
      <xdr:col>81</xdr:col>
      <xdr:colOff>50800</xdr:colOff>
      <xdr:row>71</xdr:row>
      <xdr:rowOff>150025</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4592300" y="12296077"/>
          <a:ext cx="889000" cy="2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166129</xdr:rowOff>
    </xdr:from>
    <xdr:to>
      <xdr:col>81</xdr:col>
      <xdr:colOff>101600</xdr:colOff>
      <xdr:row>75</xdr:row>
      <xdr:rowOff>96279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28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87406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94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115659</xdr:rowOff>
    </xdr:from>
    <xdr:to>
      <xdr:col>76</xdr:col>
      <xdr:colOff>114300</xdr:colOff>
      <xdr:row>71</xdr:row>
      <xdr:rowOff>150025</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3703300" y="12288609"/>
          <a:ext cx="889000" cy="3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22949</xdr:rowOff>
    </xdr:from>
    <xdr:to>
      <xdr:col>76</xdr:col>
      <xdr:colOff>165100</xdr:colOff>
      <xdr:row>75</xdr:row>
      <xdr:rowOff>124549</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28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115676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97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71654</xdr:rowOff>
    </xdr:from>
    <xdr:to>
      <xdr:col>71</xdr:col>
      <xdr:colOff>177800</xdr:colOff>
      <xdr:row>71</xdr:row>
      <xdr:rowOff>115659</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2814300" y="12244604"/>
          <a:ext cx="889000" cy="4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168453</xdr:rowOff>
    </xdr:from>
    <xdr:to>
      <xdr:col>72</xdr:col>
      <xdr:colOff>38100</xdr:colOff>
      <xdr:row>75</xdr:row>
      <xdr:rowOff>98603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89730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94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88595</xdr:rowOff>
    </xdr:from>
    <xdr:to>
      <xdr:col>67</xdr:col>
      <xdr:colOff>101600</xdr:colOff>
      <xdr:row>76</xdr:row>
      <xdr:rowOff>18746</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9872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04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127800</xdr:rowOff>
    </xdr:from>
    <xdr:to>
      <xdr:col>85</xdr:col>
      <xdr:colOff>177800</xdr:colOff>
      <xdr:row>71</xdr:row>
      <xdr:rowOff>57950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21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80827</xdr:rowOff>
    </xdr:from>
    <xdr:ext cx="534377"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208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72327</xdr:rowOff>
    </xdr:from>
    <xdr:to>
      <xdr:col>81</xdr:col>
      <xdr:colOff>101600</xdr:colOff>
      <xdr:row>72</xdr:row>
      <xdr:rowOff>2477</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224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19004</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202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99225</xdr:rowOff>
    </xdr:from>
    <xdr:to>
      <xdr:col>76</xdr:col>
      <xdr:colOff>165100</xdr:colOff>
      <xdr:row>72</xdr:row>
      <xdr:rowOff>29375</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227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45902</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204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64859</xdr:rowOff>
    </xdr:from>
    <xdr:to>
      <xdr:col>72</xdr:col>
      <xdr:colOff>38100</xdr:colOff>
      <xdr:row>71</xdr:row>
      <xdr:rowOff>166459</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223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11536</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36111" y="1201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20854</xdr:rowOff>
    </xdr:from>
    <xdr:to>
      <xdr:col>67</xdr:col>
      <xdr:colOff>101600</xdr:colOff>
      <xdr:row>71</xdr:row>
      <xdr:rowOff>122454</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219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138981</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47111" y="1196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11136</xdr:rowOff>
    </xdr:from>
    <xdr:to>
      <xdr:col>85</xdr:col>
      <xdr:colOff>126364</xdr:colOff>
      <xdr:row>98</xdr:row>
      <xdr:rowOff>67690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613086"/>
          <a:ext cx="1269" cy="1256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71517</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87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67690</xdr:rowOff>
    </xdr:from>
    <xdr:to>
      <xdr:col>86</xdr:col>
      <xdr:colOff>25400</xdr:colOff>
      <xdr:row>98</xdr:row>
      <xdr:rowOff>67690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86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129263</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38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11136</xdr:rowOff>
    </xdr:from>
    <xdr:to>
      <xdr:col>86</xdr:col>
      <xdr:colOff>25400</xdr:colOff>
      <xdr:row>91</xdr:row>
      <xdr:rowOff>11136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61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91694</xdr:rowOff>
    </xdr:from>
    <xdr:to>
      <xdr:col>85</xdr:col>
      <xdr:colOff>127000</xdr:colOff>
      <xdr:row>97</xdr:row>
      <xdr:rowOff>3043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550894"/>
          <a:ext cx="838200" cy="8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43152</xdr:rowOff>
    </xdr:from>
    <xdr:ext cx="469744"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330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20275</xdr:rowOff>
    </xdr:from>
    <xdr:to>
      <xdr:col>85</xdr:col>
      <xdr:colOff>177800</xdr:colOff>
      <xdr:row>96</xdr:row>
      <xdr:rowOff>121875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47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91694</xdr:rowOff>
    </xdr:from>
    <xdr:to>
      <xdr:col>81</xdr:col>
      <xdr:colOff>50800</xdr:colOff>
      <xdr:row>96</xdr:row>
      <xdr:rowOff>166492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550894"/>
          <a:ext cx="889000" cy="7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4821</xdr:rowOff>
    </xdr:from>
    <xdr:to>
      <xdr:col>81</xdr:col>
      <xdr:colOff>101600</xdr:colOff>
      <xdr:row>96</xdr:row>
      <xdr:rowOff>106421</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46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122948</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46428" y="1623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7477</xdr:rowOff>
    </xdr:from>
    <xdr:to>
      <xdr:col>76</xdr:col>
      <xdr:colOff>114300</xdr:colOff>
      <xdr:row>96</xdr:row>
      <xdr:rowOff>166492</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295227"/>
          <a:ext cx="889000" cy="330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157846</xdr:rowOff>
    </xdr:from>
    <xdr:to>
      <xdr:col>76</xdr:col>
      <xdr:colOff>165100</xdr:colOff>
      <xdr:row>96</xdr:row>
      <xdr:rowOff>87996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44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104523</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57428" y="1622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7477</xdr:rowOff>
    </xdr:from>
    <xdr:to>
      <xdr:col>71</xdr:col>
      <xdr:colOff>177800</xdr:colOff>
      <xdr:row>97</xdr:row>
      <xdr:rowOff>76332</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295227"/>
          <a:ext cx="889000" cy="41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67915</xdr:rowOff>
    </xdr:from>
    <xdr:to>
      <xdr:col>72</xdr:col>
      <xdr:colOff>38100</xdr:colOff>
      <xdr:row>95</xdr:row>
      <xdr:rowOff>169515</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3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160642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44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79344</xdr:rowOff>
    </xdr:from>
    <xdr:to>
      <xdr:col>67</xdr:col>
      <xdr:colOff>101600</xdr:colOff>
      <xdr:row>98</xdr:row>
      <xdr:rowOff>9494</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621</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80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123693</xdr:rowOff>
    </xdr:from>
    <xdr:to>
      <xdr:col>85</xdr:col>
      <xdr:colOff>177800</xdr:colOff>
      <xdr:row>97</xdr:row>
      <xdr:rowOff>53843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58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102120</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56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40894</xdr:rowOff>
    </xdr:from>
    <xdr:to>
      <xdr:col>81</xdr:col>
      <xdr:colOff>101600</xdr:colOff>
      <xdr:row>96</xdr:row>
      <xdr:rowOff>142494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50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133621</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428" y="16592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115692</xdr:rowOff>
    </xdr:from>
    <xdr:to>
      <xdr:col>76</xdr:col>
      <xdr:colOff>165100</xdr:colOff>
      <xdr:row>97</xdr:row>
      <xdr:rowOff>45842</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57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36969</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57428" y="16667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128127</xdr:rowOff>
    </xdr:from>
    <xdr:to>
      <xdr:col>72</xdr:col>
      <xdr:colOff>38100</xdr:colOff>
      <xdr:row>95</xdr:row>
      <xdr:rowOff>58277</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24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74804</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01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25532</xdr:rowOff>
    </xdr:from>
    <xdr:to>
      <xdr:col>67</xdr:col>
      <xdr:colOff>101600</xdr:colOff>
      <xdr:row>97</xdr:row>
      <xdr:rowOff>127132</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65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143659</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431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142901</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457851"/>
          <a:ext cx="1269" cy="1196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89578</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142901</xdr:rowOff>
    </xdr:from>
    <xdr:to>
      <xdr:col>116</xdr:col>
      <xdr:colOff>152400</xdr:colOff>
      <xdr:row>31</xdr:row>
      <xdr:rowOff>142901</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160045</xdr:rowOff>
    </xdr:from>
    <xdr:to>
      <xdr:col>116</xdr:col>
      <xdr:colOff>63500</xdr:colOff>
      <xdr:row>37</xdr:row>
      <xdr:rowOff>165532</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1323300" y="6503695"/>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42968</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043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20091</xdr:rowOff>
    </xdr:from>
    <xdr:to>
      <xdr:col>116</xdr:col>
      <xdr:colOff>114300</xdr:colOff>
      <xdr:row>36</xdr:row>
      <xdr:rowOff>121691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1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165532</xdr:rowOff>
    </xdr:from>
    <xdr:to>
      <xdr:col>111</xdr:col>
      <xdr:colOff>177800</xdr:colOff>
      <xdr:row>38</xdr:row>
      <xdr:rowOff>30886</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6509182"/>
          <a:ext cx="889000" cy="3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57124</xdr:rowOff>
    </xdr:from>
    <xdr:to>
      <xdr:col>112</xdr:col>
      <xdr:colOff>38100</xdr:colOff>
      <xdr:row>36</xdr:row>
      <xdr:rowOff>158724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2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3801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00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157531</xdr:rowOff>
    </xdr:from>
    <xdr:to>
      <xdr:col>107</xdr:col>
      <xdr:colOff>50800</xdr:colOff>
      <xdr:row>38</xdr:row>
      <xdr:rowOff>30886</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501181"/>
          <a:ext cx="889000" cy="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7290</xdr:rowOff>
    </xdr:from>
    <xdr:to>
      <xdr:col>107</xdr:col>
      <xdr:colOff>101600</xdr:colOff>
      <xdr:row>36</xdr:row>
      <xdr:rowOff>108890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1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125417</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595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157531</xdr:rowOff>
    </xdr:from>
    <xdr:to>
      <xdr:col>102</xdr:col>
      <xdr:colOff>114300</xdr:colOff>
      <xdr:row>38</xdr:row>
      <xdr:rowOff>40487</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6501181"/>
          <a:ext cx="889000" cy="5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72898</xdr:rowOff>
    </xdr:from>
    <xdr:to>
      <xdr:col>102</xdr:col>
      <xdr:colOff>165100</xdr:colOff>
      <xdr:row>37</xdr:row>
      <xdr:rowOff>3048</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24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19575</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020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9804</xdr:rowOff>
    </xdr:from>
    <xdr:to>
      <xdr:col>98</xdr:col>
      <xdr:colOff>38100</xdr:colOff>
      <xdr:row>36</xdr:row>
      <xdr:rowOff>111404</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127931</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595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109245</xdr:rowOff>
    </xdr:from>
    <xdr:to>
      <xdr:col>116</xdr:col>
      <xdr:colOff>114300</xdr:colOff>
      <xdr:row>38</xdr:row>
      <xdr:rowOff>39395</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4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87672</xdr:rowOff>
    </xdr:from>
    <xdr:ext cx="378565"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431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114732</xdr:rowOff>
    </xdr:from>
    <xdr:to>
      <xdr:col>112</xdr:col>
      <xdr:colOff>38100</xdr:colOff>
      <xdr:row>38</xdr:row>
      <xdr:rowOff>44882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45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36009</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34017" y="65511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151536</xdr:rowOff>
    </xdr:from>
    <xdr:to>
      <xdr:col>107</xdr:col>
      <xdr:colOff>101600</xdr:colOff>
      <xdr:row>38</xdr:row>
      <xdr:rowOff>81686</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4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72813</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245017" y="6587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106731</xdr:rowOff>
    </xdr:from>
    <xdr:to>
      <xdr:col>102</xdr:col>
      <xdr:colOff>165100</xdr:colOff>
      <xdr:row>38</xdr:row>
      <xdr:rowOff>36881</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45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28008</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6017" y="6543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161137</xdr:rowOff>
    </xdr:from>
    <xdr:to>
      <xdr:col>98</xdr:col>
      <xdr:colOff>38100</xdr:colOff>
      <xdr:row>38</xdr:row>
      <xdr:rowOff>91287</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50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82414</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67017" y="6597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33782</xdr:rowOff>
    </xdr:from>
    <xdr:to>
      <xdr:col>116</xdr:col>
      <xdr:colOff>62864</xdr:colOff>
      <xdr:row>59</xdr:row>
      <xdr:rowOff>40767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777732"/>
          <a:ext cx="1269" cy="1378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44594</xdr:rowOff>
    </xdr:from>
    <xdr:ext cx="378565"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0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40767</xdr:rowOff>
    </xdr:from>
    <xdr:to>
      <xdr:col>116</xdr:col>
      <xdr:colOff>152400</xdr:colOff>
      <xdr:row>59</xdr:row>
      <xdr:rowOff>40767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151909</xdr:rowOff>
    </xdr:from>
    <xdr:ext cx="599010"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552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33782</xdr:rowOff>
    </xdr:from>
    <xdr:to>
      <xdr:col>116</xdr:col>
      <xdr:colOff>152400</xdr:colOff>
      <xdr:row>51</xdr:row>
      <xdr:rowOff>33782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77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33172</xdr:rowOff>
    </xdr:from>
    <xdr:to>
      <xdr:col>116</xdr:col>
      <xdr:colOff>63500</xdr:colOff>
      <xdr:row>56</xdr:row>
      <xdr:rowOff>112230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9634372"/>
          <a:ext cx="838200" cy="79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155884</xdr:rowOff>
    </xdr:from>
    <xdr:ext cx="534377"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757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6007</xdr:rowOff>
    </xdr:from>
    <xdr:to>
      <xdr:col>116</xdr:col>
      <xdr:colOff>114300</xdr:colOff>
      <xdr:row>57</xdr:row>
      <xdr:rowOff>107607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77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22949</xdr:rowOff>
    </xdr:from>
    <xdr:to>
      <xdr:col>111</xdr:col>
      <xdr:colOff>177800</xdr:colOff>
      <xdr:row>56</xdr:row>
      <xdr:rowOff>33172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9624149"/>
          <a:ext cx="889000" cy="1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150584</xdr:rowOff>
    </xdr:from>
    <xdr:to>
      <xdr:col>112</xdr:col>
      <xdr:colOff>38100</xdr:colOff>
      <xdr:row>57</xdr:row>
      <xdr:rowOff>80734</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75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57</xdr:row>
      <xdr:rowOff>71861</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56111" y="984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82868</xdr:rowOff>
    </xdr:from>
    <xdr:to>
      <xdr:col>107</xdr:col>
      <xdr:colOff>50800</xdr:colOff>
      <xdr:row>56</xdr:row>
      <xdr:rowOff>22949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9512618"/>
          <a:ext cx="889000" cy="11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91313</xdr:rowOff>
    </xdr:from>
    <xdr:to>
      <xdr:col>107</xdr:col>
      <xdr:colOff>101600</xdr:colOff>
      <xdr:row>57</xdr:row>
      <xdr:rowOff>21463</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6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12590</xdr:rowOff>
    </xdr:from>
    <xdr:ext cx="534377"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67111" y="978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82868</xdr:rowOff>
    </xdr:from>
    <xdr:to>
      <xdr:col>102</xdr:col>
      <xdr:colOff>114300</xdr:colOff>
      <xdr:row>56</xdr:row>
      <xdr:rowOff>91224</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18656300" y="9512618"/>
          <a:ext cx="889000" cy="179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9271</xdr:rowOff>
    </xdr:from>
    <xdr:to>
      <xdr:col>102</xdr:col>
      <xdr:colOff>165100</xdr:colOff>
      <xdr:row>56</xdr:row>
      <xdr:rowOff>110871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6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101998</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278111" y="970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13691</xdr:rowOff>
    </xdr:from>
    <xdr:to>
      <xdr:col>98</xdr:col>
      <xdr:colOff>38100</xdr:colOff>
      <xdr:row>56</xdr:row>
      <xdr:rowOff>115291</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61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131818</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389111" y="939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61430</xdr:rowOff>
    </xdr:from>
    <xdr:to>
      <xdr:col>116</xdr:col>
      <xdr:colOff>114300</xdr:colOff>
      <xdr:row>56</xdr:row>
      <xdr:rowOff>163030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66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84307</xdr:rowOff>
    </xdr:from>
    <xdr:ext cx="534377"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51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153822</xdr:rowOff>
    </xdr:from>
    <xdr:to>
      <xdr:col>112</xdr:col>
      <xdr:colOff>38100</xdr:colOff>
      <xdr:row>56</xdr:row>
      <xdr:rowOff>83972</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58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100499</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56111" y="935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143599</xdr:rowOff>
    </xdr:from>
    <xdr:to>
      <xdr:col>107</xdr:col>
      <xdr:colOff>101600</xdr:colOff>
      <xdr:row>56</xdr:row>
      <xdr:rowOff>73749</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57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90276</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67111" y="934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32068</xdr:rowOff>
    </xdr:from>
    <xdr:to>
      <xdr:col>102</xdr:col>
      <xdr:colOff>165100</xdr:colOff>
      <xdr:row>55</xdr:row>
      <xdr:rowOff>133668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46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150195</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278111" y="923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40424</xdr:rowOff>
    </xdr:from>
    <xdr:to>
      <xdr:col>98</xdr:col>
      <xdr:colOff>38100</xdr:colOff>
      <xdr:row>56</xdr:row>
      <xdr:rowOff>142024</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64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133151</xdr:rowOff>
    </xdr:from>
    <xdr:ext cx="534377"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389111" y="97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122189</xdr:rowOff>
    </xdr:from>
    <xdr:to>
      <xdr:col>116</xdr:col>
      <xdr:colOff>62864</xdr:colOff>
      <xdr:row>79</xdr:row>
      <xdr:rowOff>45014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23689"/>
          <a:ext cx="1269" cy="146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48841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59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45014</xdr:rowOff>
    </xdr:from>
    <xdr:to>
      <xdr:col>116</xdr:col>
      <xdr:colOff>152400</xdr:colOff>
      <xdr:row>79</xdr:row>
      <xdr:rowOff>45014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589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68866</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89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122189</xdr:rowOff>
    </xdr:from>
    <xdr:to>
      <xdr:col>116</xdr:col>
      <xdr:colOff>152400</xdr:colOff>
      <xdr:row>70</xdr:row>
      <xdr:rowOff>122189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2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45334</xdr:rowOff>
    </xdr:from>
    <xdr:to>
      <xdr:col>116</xdr:col>
      <xdr:colOff>63500</xdr:colOff>
      <xdr:row>72</xdr:row>
      <xdr:rowOff>123972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2389734"/>
          <a:ext cx="838200" cy="7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123792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82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145364</xdr:rowOff>
    </xdr:from>
    <xdr:to>
      <xdr:col>116</xdr:col>
      <xdr:colOff>114300</xdr:colOff>
      <xdr:row>76</xdr:row>
      <xdr:rowOff>75515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041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45334</xdr:rowOff>
    </xdr:from>
    <xdr:to>
      <xdr:col>111</xdr:col>
      <xdr:colOff>177800</xdr:colOff>
      <xdr:row>73</xdr:row>
      <xdr:rowOff>91237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389734"/>
          <a:ext cx="889000" cy="21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34539</xdr:rowOff>
    </xdr:from>
    <xdr:to>
      <xdr:col>112</xdr:col>
      <xdr:colOff>38100</xdr:colOff>
      <xdr:row>76</xdr:row>
      <xdr:rowOff>136139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306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127266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15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91237</xdr:rowOff>
    </xdr:from>
    <xdr:to>
      <xdr:col>107</xdr:col>
      <xdr:colOff>50800</xdr:colOff>
      <xdr:row>73</xdr:row>
      <xdr:rowOff>107330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607087"/>
          <a:ext cx="889000" cy="1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77653</xdr:rowOff>
    </xdr:from>
    <xdr:to>
      <xdr:col>107</xdr:col>
      <xdr:colOff>101600</xdr:colOff>
      <xdr:row>77</xdr:row>
      <xdr:rowOff>7803</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31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170380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20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107330</xdr:rowOff>
    </xdr:from>
    <xdr:to>
      <xdr:col>102</xdr:col>
      <xdr:colOff>114300</xdr:colOff>
      <xdr:row>74</xdr:row>
      <xdr:rowOff>9718</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623180"/>
          <a:ext cx="889000" cy="7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107051</xdr:rowOff>
    </xdr:from>
    <xdr:to>
      <xdr:col>102</xdr:col>
      <xdr:colOff>165100</xdr:colOff>
      <xdr:row>77</xdr:row>
      <xdr:rowOff>37201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313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28328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22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156383</xdr:rowOff>
    </xdr:from>
    <xdr:to>
      <xdr:col>98</xdr:col>
      <xdr:colOff>38100</xdr:colOff>
      <xdr:row>77</xdr:row>
      <xdr:rowOff>86533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77660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27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73172</xdr:rowOff>
    </xdr:from>
    <xdr:to>
      <xdr:col>116</xdr:col>
      <xdr:colOff>114300</xdr:colOff>
      <xdr:row>73</xdr:row>
      <xdr:rowOff>3322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41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96049</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26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165984</xdr:rowOff>
    </xdr:from>
    <xdr:to>
      <xdr:col>112</xdr:col>
      <xdr:colOff>38100</xdr:colOff>
      <xdr:row>72</xdr:row>
      <xdr:rowOff>96134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33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112661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11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40437</xdr:rowOff>
    </xdr:from>
    <xdr:to>
      <xdr:col>107</xdr:col>
      <xdr:colOff>101600</xdr:colOff>
      <xdr:row>73</xdr:row>
      <xdr:rowOff>142037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55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158564</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233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56530</xdr:rowOff>
    </xdr:from>
    <xdr:to>
      <xdr:col>102</xdr:col>
      <xdr:colOff>165100</xdr:colOff>
      <xdr:row>73</xdr:row>
      <xdr:rowOff>158130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57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3207</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234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130368</xdr:rowOff>
    </xdr:from>
    <xdr:to>
      <xdr:col>98</xdr:col>
      <xdr:colOff>38100</xdr:colOff>
      <xdr:row>74</xdr:row>
      <xdr:rowOff>60518</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64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77045</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242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680,217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13,680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円の増となっています。主な要因としては、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退職手当、期末勤勉手当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等に伴う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費の増加により、一人当たりのコストは前年度から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11,587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122,464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円となりました。</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補助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物価高騰</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関連事業の減少等により、一人当たりのコストは前年度から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4,171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円減の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31,660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円となりました。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福岡県北九州市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913,577
896,249
492.50
626,051,961
621,430,401
1,882,876
292,156,624
1,002,178,426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15603</xdr:rowOff>
    </xdr:from>
    <xdr:to>
      <xdr:col>24</xdr:col>
      <xdr:colOff>62865</xdr:colOff>
      <xdr:row>39</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30553"/>
          <a:ext cx="127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63517</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50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59690</xdr:rowOff>
    </xdr:from>
    <xdr:to>
      <xdr:col>24</xdr:col>
      <xdr:colOff>152400</xdr:colOff>
      <xdr:row>39</xdr:row>
      <xdr:rowOff>59690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4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133730</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05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15603</xdr:rowOff>
    </xdr:from>
    <xdr:to>
      <xdr:col>24</xdr:col>
      <xdr:colOff>152400</xdr:colOff>
      <xdr:row>31</xdr:row>
      <xdr:rowOff>15603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30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40096</xdr:rowOff>
    </xdr:from>
    <xdr:to>
      <xdr:col>24</xdr:col>
      <xdr:colOff>63500</xdr:colOff>
      <xdr:row>31</xdr:row>
      <xdr:rowOff>15603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183596"/>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121211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21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40096</xdr:rowOff>
    </xdr:from>
    <xdr:to>
      <xdr:col>19</xdr:col>
      <xdr:colOff>177800</xdr:colOff>
      <xdr:row>30</xdr:row>
      <xdr:rowOff>151130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183596"/>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160746</xdr:rowOff>
    </xdr:from>
    <xdr:to>
      <xdr:col>20</xdr:col>
      <xdr:colOff>38100</xdr:colOff>
      <xdr:row>36</xdr:row>
      <xdr:rowOff>90896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82023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5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151130</xdr:rowOff>
    </xdr:from>
    <xdr:to>
      <xdr:col>15</xdr:col>
      <xdr:colOff>50800</xdr:colOff>
      <xdr:row>31</xdr:row>
      <xdr:rowOff>53158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294630"/>
          <a:ext cx="8890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12156</xdr:rowOff>
    </xdr:from>
    <xdr:to>
      <xdr:col>15</xdr:col>
      <xdr:colOff>101600</xdr:colOff>
      <xdr:row>36</xdr:row>
      <xdr:rowOff>113756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104883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7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53158</xdr:rowOff>
    </xdr:from>
    <xdr:to>
      <xdr:col>10</xdr:col>
      <xdr:colOff>114300</xdr:colOff>
      <xdr:row>31</xdr:row>
      <xdr:rowOff>59690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36810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23586</xdr:rowOff>
    </xdr:from>
    <xdr:to>
      <xdr:col>10</xdr:col>
      <xdr:colOff>165100</xdr:colOff>
      <xdr:row>36</xdr:row>
      <xdr:rowOff>125186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116313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8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31750</xdr:rowOff>
    </xdr:from>
    <xdr:to>
      <xdr:col>6</xdr:col>
      <xdr:colOff>38100</xdr:colOff>
      <xdr:row>36</xdr:row>
      <xdr:rowOff>133350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124477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136253</xdr:rowOff>
    </xdr:from>
    <xdr:to>
      <xdr:col>24</xdr:col>
      <xdr:colOff>114300</xdr:colOff>
      <xdr:row>31</xdr:row>
      <xdr:rowOff>66403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27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89280</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23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29</xdr:row>
      <xdr:rowOff>160746</xdr:rowOff>
    </xdr:from>
    <xdr:to>
      <xdr:col>20</xdr:col>
      <xdr:colOff>38100</xdr:colOff>
      <xdr:row>30</xdr:row>
      <xdr:rowOff>90896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13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28</xdr:row>
      <xdr:rowOff>107423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490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100330</xdr:rowOff>
    </xdr:from>
    <xdr:to>
      <xdr:col>15</xdr:col>
      <xdr:colOff>101600</xdr:colOff>
      <xdr:row>31</xdr:row>
      <xdr:rowOff>30480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2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47007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01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2358</xdr:rowOff>
    </xdr:from>
    <xdr:to>
      <xdr:col>10</xdr:col>
      <xdr:colOff>165100</xdr:colOff>
      <xdr:row>31</xdr:row>
      <xdr:rowOff>103958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31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120485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09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8890</xdr:rowOff>
    </xdr:from>
    <xdr:to>
      <xdr:col>6</xdr:col>
      <xdr:colOff>38100</xdr:colOff>
      <xdr:row>31</xdr:row>
      <xdr:rowOff>110490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32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127017</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09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103899</xdr:rowOff>
    </xdr:from>
    <xdr:to>
      <xdr:col>24</xdr:col>
      <xdr:colOff>62865</xdr:colOff>
      <xdr:row>59</xdr:row>
      <xdr:rowOff>31090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533649"/>
          <a:ext cx="1270" cy="61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34917</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5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31090</xdr:rowOff>
    </xdr:from>
    <xdr:to>
      <xdr:col>24</xdr:col>
      <xdr:colOff>152400</xdr:colOff>
      <xdr:row>59</xdr:row>
      <xdr:rowOff>31090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50576</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30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103899</xdr:rowOff>
    </xdr:from>
    <xdr:to>
      <xdr:col>24</xdr:col>
      <xdr:colOff>152400</xdr:colOff>
      <xdr:row>55</xdr:row>
      <xdr:rowOff>103899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533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159448</xdr:rowOff>
    </xdr:from>
    <xdr:to>
      <xdr:col>24</xdr:col>
      <xdr:colOff>63500</xdr:colOff>
      <xdr:row>58</xdr:row>
      <xdr:rowOff>51867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932098"/>
          <a:ext cx="838200" cy="6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166641</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39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16764</xdr:rowOff>
    </xdr:from>
    <xdr:to>
      <xdr:col>24</xdr:col>
      <xdr:colOff>114300</xdr:colOff>
      <xdr:row>58</xdr:row>
      <xdr:rowOff>118364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6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24244</xdr:rowOff>
    </xdr:from>
    <xdr:to>
      <xdr:col>19</xdr:col>
      <xdr:colOff>177800</xdr:colOff>
      <xdr:row>58</xdr:row>
      <xdr:rowOff>51867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968344"/>
          <a:ext cx="889000" cy="2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51956</xdr:rowOff>
    </xdr:from>
    <xdr:to>
      <xdr:col>20</xdr:col>
      <xdr:colOff>38100</xdr:colOff>
      <xdr:row>58</xdr:row>
      <xdr:rowOff>153556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9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144683</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0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114833</xdr:rowOff>
    </xdr:from>
    <xdr:to>
      <xdr:col>15</xdr:col>
      <xdr:colOff>50800</xdr:colOff>
      <xdr:row>58</xdr:row>
      <xdr:rowOff>24244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887483"/>
          <a:ext cx="889000" cy="8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50050</xdr:rowOff>
    </xdr:from>
    <xdr:to>
      <xdr:col>15</xdr:col>
      <xdr:colOff>101600</xdr:colOff>
      <xdr:row>58</xdr:row>
      <xdr:rowOff>151650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142777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08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2489</xdr:rowOff>
    </xdr:from>
    <xdr:to>
      <xdr:col>10</xdr:col>
      <xdr:colOff>114300</xdr:colOff>
      <xdr:row>57</xdr:row>
      <xdr:rowOff>114833</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746439"/>
          <a:ext cx="889000" cy="114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27254</xdr:rowOff>
    </xdr:from>
    <xdr:to>
      <xdr:col>10</xdr:col>
      <xdr:colOff>165100</xdr:colOff>
      <xdr:row>58</xdr:row>
      <xdr:rowOff>128854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119981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1006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63462</xdr:rowOff>
    </xdr:from>
    <xdr:to>
      <xdr:col>6</xdr:col>
      <xdr:colOff>38100</xdr:colOff>
      <xdr:row>51</xdr:row>
      <xdr:rowOff>165062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156189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900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108648</xdr:rowOff>
    </xdr:from>
    <xdr:to>
      <xdr:col>24</xdr:col>
      <xdr:colOff>114300</xdr:colOff>
      <xdr:row>58</xdr:row>
      <xdr:rowOff>38798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88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131525</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73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1067</xdr:rowOff>
    </xdr:from>
    <xdr:to>
      <xdr:col>20</xdr:col>
      <xdr:colOff>38100</xdr:colOff>
      <xdr:row>58</xdr:row>
      <xdr:rowOff>102667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4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119194</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72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144894</xdr:rowOff>
    </xdr:from>
    <xdr:to>
      <xdr:col>15</xdr:col>
      <xdr:colOff>101600</xdr:colOff>
      <xdr:row>58</xdr:row>
      <xdr:rowOff>75044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1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91571</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69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64033</xdr:rowOff>
    </xdr:from>
    <xdr:to>
      <xdr:col>10</xdr:col>
      <xdr:colOff>165100</xdr:colOff>
      <xdr:row>57</xdr:row>
      <xdr:rowOff>165633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83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10710</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61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123139</xdr:rowOff>
    </xdr:from>
    <xdr:to>
      <xdr:col>6</xdr:col>
      <xdr:colOff>38100</xdr:colOff>
      <xdr:row>51</xdr:row>
      <xdr:rowOff>53289</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69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69816</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470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114493</xdr:rowOff>
    </xdr:from>
    <xdr:to>
      <xdr:col>24</xdr:col>
      <xdr:colOff>62865</xdr:colOff>
      <xdr:row>77</xdr:row>
      <xdr:rowOff>163863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15993"/>
          <a:ext cx="1270" cy="124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167690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36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163863</xdr:rowOff>
    </xdr:from>
    <xdr:to>
      <xdr:col>24</xdr:col>
      <xdr:colOff>152400</xdr:colOff>
      <xdr:row>77</xdr:row>
      <xdr:rowOff>163863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365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61170</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9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114493</xdr:rowOff>
    </xdr:from>
    <xdr:to>
      <xdr:col>24</xdr:col>
      <xdr:colOff>152400</xdr:colOff>
      <xdr:row>70</xdr:row>
      <xdr:rowOff>114493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15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45250</xdr:rowOff>
    </xdr:from>
    <xdr:to>
      <xdr:col>24</xdr:col>
      <xdr:colOff>63500</xdr:colOff>
      <xdr:row>74</xdr:row>
      <xdr:rowOff>93462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732550"/>
          <a:ext cx="838200" cy="4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103034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790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124607</xdr:rowOff>
    </xdr:from>
    <xdr:to>
      <xdr:col>24</xdr:col>
      <xdr:colOff>114300</xdr:colOff>
      <xdr:row>75</xdr:row>
      <xdr:rowOff>54757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8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93462</xdr:rowOff>
    </xdr:from>
    <xdr:to>
      <xdr:col>19</xdr:col>
      <xdr:colOff>177800</xdr:colOff>
      <xdr:row>75</xdr:row>
      <xdr:rowOff>30307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780762"/>
          <a:ext cx="889000" cy="10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45169</xdr:rowOff>
    </xdr:from>
    <xdr:to>
      <xdr:col>20</xdr:col>
      <xdr:colOff>38100</xdr:colOff>
      <xdr:row>75</xdr:row>
      <xdr:rowOff>146769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0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137896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996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142039</xdr:rowOff>
    </xdr:from>
    <xdr:to>
      <xdr:col>15</xdr:col>
      <xdr:colOff>50800</xdr:colOff>
      <xdr:row>75</xdr:row>
      <xdr:rowOff>30307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2829339"/>
          <a:ext cx="889000" cy="5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122961</xdr:rowOff>
    </xdr:from>
    <xdr:to>
      <xdr:col>15</xdr:col>
      <xdr:colOff>101600</xdr:colOff>
      <xdr:row>76</xdr:row>
      <xdr:rowOff>53111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8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44238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074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142039</xdr:rowOff>
    </xdr:from>
    <xdr:to>
      <xdr:col>10</xdr:col>
      <xdr:colOff>114300</xdr:colOff>
      <xdr:row>75</xdr:row>
      <xdr:rowOff>165768</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829339"/>
          <a:ext cx="889000" cy="19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101290</xdr:rowOff>
    </xdr:from>
    <xdr:to>
      <xdr:col>10</xdr:col>
      <xdr:colOff>165100</xdr:colOff>
      <xdr:row>76</xdr:row>
      <xdr:rowOff>31440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6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22567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052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130727</xdr:rowOff>
    </xdr:from>
    <xdr:to>
      <xdr:col>6</xdr:col>
      <xdr:colOff>38100</xdr:colOff>
      <xdr:row>77</xdr:row>
      <xdr:rowOff>60877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16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52004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25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165900</xdr:rowOff>
    </xdr:from>
    <xdr:to>
      <xdr:col>24</xdr:col>
      <xdr:colOff>114300</xdr:colOff>
      <xdr:row>74</xdr:row>
      <xdr:rowOff>96050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6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17327</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533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42662</xdr:rowOff>
    </xdr:from>
    <xdr:to>
      <xdr:col>20</xdr:col>
      <xdr:colOff>38100</xdr:colOff>
      <xdr:row>74</xdr:row>
      <xdr:rowOff>144262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72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160789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505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150957</xdr:rowOff>
    </xdr:from>
    <xdr:to>
      <xdr:col>15</xdr:col>
      <xdr:colOff>101600</xdr:colOff>
      <xdr:row>75</xdr:row>
      <xdr:rowOff>81107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83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97634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613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91239</xdr:rowOff>
    </xdr:from>
    <xdr:to>
      <xdr:col>10</xdr:col>
      <xdr:colOff>165100</xdr:colOff>
      <xdr:row>75</xdr:row>
      <xdr:rowOff>21389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77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37916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55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114968</xdr:rowOff>
    </xdr:from>
    <xdr:to>
      <xdr:col>6</xdr:col>
      <xdr:colOff>38100</xdr:colOff>
      <xdr:row>76</xdr:row>
      <xdr:rowOff>45118</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297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61645</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748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4324</xdr:rowOff>
    </xdr:from>
    <xdr:to>
      <xdr:col>24</xdr:col>
      <xdr:colOff>62865</xdr:colOff>
      <xdr:row>97</xdr:row>
      <xdr:rowOff>152639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34824"/>
          <a:ext cx="1270" cy="1348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156466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8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152639</xdr:rowOff>
    </xdr:from>
    <xdr:to>
      <xdr:col>24</xdr:col>
      <xdr:colOff>152400</xdr:colOff>
      <xdr:row>97</xdr:row>
      <xdr:rowOff>152639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8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122451</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1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4324</xdr:rowOff>
    </xdr:from>
    <xdr:to>
      <xdr:col>24</xdr:col>
      <xdr:colOff>152400</xdr:colOff>
      <xdr:row>90</xdr:row>
      <xdr:rowOff>4324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34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4324</xdr:rowOff>
    </xdr:from>
    <xdr:to>
      <xdr:col>24</xdr:col>
      <xdr:colOff>63500</xdr:colOff>
      <xdr:row>92</xdr:row>
      <xdr:rowOff>155336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5434824"/>
          <a:ext cx="838200" cy="49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99697</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215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121270</xdr:rowOff>
    </xdr:from>
    <xdr:to>
      <xdr:col>24</xdr:col>
      <xdr:colOff>114300</xdr:colOff>
      <xdr:row>95</xdr:row>
      <xdr:rowOff>51420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23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1260</xdr:rowOff>
    </xdr:from>
    <xdr:to>
      <xdr:col>19</xdr:col>
      <xdr:colOff>177800</xdr:colOff>
      <xdr:row>92</xdr:row>
      <xdr:rowOff>155336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5774660"/>
          <a:ext cx="889000" cy="15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88032</xdr:rowOff>
    </xdr:from>
    <xdr:to>
      <xdr:col>20</xdr:col>
      <xdr:colOff>38100</xdr:colOff>
      <xdr:row>95</xdr:row>
      <xdr:rowOff>18182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20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9309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29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1260</xdr:rowOff>
    </xdr:from>
    <xdr:to>
      <xdr:col>15</xdr:col>
      <xdr:colOff>50800</xdr:colOff>
      <xdr:row>92</xdr:row>
      <xdr:rowOff>21377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5774660"/>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91</xdr:row>
      <xdr:rowOff>144769</xdr:rowOff>
    </xdr:from>
    <xdr:to>
      <xdr:col>15</xdr:col>
      <xdr:colOff>101600</xdr:colOff>
      <xdr:row>92</xdr:row>
      <xdr:rowOff>74919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57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66046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583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21377</xdr:rowOff>
    </xdr:from>
    <xdr:to>
      <xdr:col>10</xdr:col>
      <xdr:colOff>114300</xdr:colOff>
      <xdr:row>96</xdr:row>
      <xdr:rowOff>57679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5794777"/>
          <a:ext cx="889000" cy="72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40666</xdr:rowOff>
    </xdr:from>
    <xdr:to>
      <xdr:col>10</xdr:col>
      <xdr:colOff>165100</xdr:colOff>
      <xdr:row>92</xdr:row>
      <xdr:rowOff>142266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581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133393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590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71526</xdr:rowOff>
    </xdr:from>
    <xdr:to>
      <xdr:col>6</xdr:col>
      <xdr:colOff>38100</xdr:colOff>
      <xdr:row>97</xdr:row>
      <xdr:rowOff>1676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30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164253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2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124974</xdr:rowOff>
    </xdr:from>
    <xdr:to>
      <xdr:col>24</xdr:col>
      <xdr:colOff>114300</xdr:colOff>
      <xdr:row>90</xdr:row>
      <xdr:rowOff>55124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538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78001</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533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104536</xdr:rowOff>
    </xdr:from>
    <xdr:to>
      <xdr:col>20</xdr:col>
      <xdr:colOff>38100</xdr:colOff>
      <xdr:row>93</xdr:row>
      <xdr:rowOff>34686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587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51213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565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121910</xdr:rowOff>
    </xdr:from>
    <xdr:to>
      <xdr:col>15</xdr:col>
      <xdr:colOff>101600</xdr:colOff>
      <xdr:row>92</xdr:row>
      <xdr:rowOff>52060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572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68587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49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142027</xdr:rowOff>
    </xdr:from>
    <xdr:to>
      <xdr:col>10</xdr:col>
      <xdr:colOff>165100</xdr:colOff>
      <xdr:row>92</xdr:row>
      <xdr:rowOff>72177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574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88704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551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6879</xdr:rowOff>
    </xdr:from>
    <xdr:to>
      <xdr:col>6</xdr:col>
      <xdr:colOff>38100</xdr:colOff>
      <xdr:row>96</xdr:row>
      <xdr:rowOff>108479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46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125006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24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144434</xdr:rowOff>
    </xdr:from>
    <xdr:ext cx="37702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226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34</xdr:row>
      <xdr:rowOff>160763</xdr:rowOff>
    </xdr:from>
    <xdr:ext cx="37702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5641</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8527</xdr:rowOff>
    </xdr:from>
    <xdr:to>
      <xdr:col>54</xdr:col>
      <xdr:colOff>189865</xdr:colOff>
      <xdr:row>39</xdr:row>
      <xdr:rowOff>77107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323477"/>
          <a:ext cx="127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80934</xdr:rowOff>
    </xdr:from>
    <xdr:ext cx="313932"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67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77107</xdr:rowOff>
    </xdr:from>
    <xdr:to>
      <xdr:col>55</xdr:col>
      <xdr:colOff>88900</xdr:colOff>
      <xdr:row>39</xdr:row>
      <xdr:rowOff>77107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6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126654</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9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8527</xdr:rowOff>
    </xdr:from>
    <xdr:to>
      <xdr:col>55</xdr:col>
      <xdr:colOff>88900</xdr:colOff>
      <xdr:row>31</xdr:row>
      <xdr:rowOff>8527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32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70031</xdr:rowOff>
    </xdr:from>
    <xdr:to>
      <xdr:col>55</xdr:col>
      <xdr:colOff>0</xdr:colOff>
      <xdr:row>36</xdr:row>
      <xdr:rowOff>82006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242231"/>
          <a:ext cx="838200" cy="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168564</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407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18687</xdr:rowOff>
    </xdr:from>
    <xdr:to>
      <xdr:col>55</xdr:col>
      <xdr:colOff>50800</xdr:colOff>
      <xdr:row>37</xdr:row>
      <xdr:rowOff>120287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36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82006</xdr:rowOff>
    </xdr:from>
    <xdr:to>
      <xdr:col>50</xdr:col>
      <xdr:colOff>114300</xdr:colOff>
      <xdr:row>36</xdr:row>
      <xdr:rowOff>114663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2542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31750</xdr:rowOff>
    </xdr:from>
    <xdr:to>
      <xdr:col>50</xdr:col>
      <xdr:colOff>165100</xdr:colOff>
      <xdr:row>37</xdr:row>
      <xdr:rowOff>133350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124477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468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37374</xdr:rowOff>
    </xdr:from>
    <xdr:to>
      <xdr:col>45</xdr:col>
      <xdr:colOff>177800</xdr:colOff>
      <xdr:row>36</xdr:row>
      <xdr:rowOff>114663</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209574"/>
          <a:ext cx="889000" cy="7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1270</xdr:rowOff>
    </xdr:from>
    <xdr:to>
      <xdr:col>46</xdr:col>
      <xdr:colOff>38100</xdr:colOff>
      <xdr:row>37</xdr:row>
      <xdr:rowOff>102870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93997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437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30843</xdr:rowOff>
    </xdr:from>
    <xdr:to>
      <xdr:col>41</xdr:col>
      <xdr:colOff>50800</xdr:colOff>
      <xdr:row>36</xdr:row>
      <xdr:rowOff>37374</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20304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129177</xdr:rowOff>
    </xdr:from>
    <xdr:to>
      <xdr:col>41</xdr:col>
      <xdr:colOff>101600</xdr:colOff>
      <xdr:row>37</xdr:row>
      <xdr:rowOff>59327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3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50454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394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110672</xdr:rowOff>
    </xdr:from>
    <xdr:to>
      <xdr:col>36</xdr:col>
      <xdr:colOff>165100</xdr:colOff>
      <xdr:row>37</xdr:row>
      <xdr:rowOff>40822</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2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31949</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375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19231</xdr:rowOff>
    </xdr:from>
    <xdr:to>
      <xdr:col>55</xdr:col>
      <xdr:colOff>50800</xdr:colOff>
      <xdr:row>36</xdr:row>
      <xdr:rowOff>120831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19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42108</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042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31206</xdr:rowOff>
    </xdr:from>
    <xdr:to>
      <xdr:col>50</xdr:col>
      <xdr:colOff>165100</xdr:colOff>
      <xdr:row>36</xdr:row>
      <xdr:rowOff>132806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20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149333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5978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63863</xdr:rowOff>
    </xdr:from>
    <xdr:to>
      <xdr:col>46</xdr:col>
      <xdr:colOff>38100</xdr:colOff>
      <xdr:row>36</xdr:row>
      <xdr:rowOff>165463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23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10540</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011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158024</xdr:rowOff>
    </xdr:from>
    <xdr:to>
      <xdr:col>41</xdr:col>
      <xdr:colOff>101600</xdr:colOff>
      <xdr:row>36</xdr:row>
      <xdr:rowOff>88174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15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104701</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5934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151493</xdr:rowOff>
    </xdr:from>
    <xdr:to>
      <xdr:col>36</xdr:col>
      <xdr:colOff>165100</xdr:colOff>
      <xdr:row>36</xdr:row>
      <xdr:rowOff>81643</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15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98170</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5927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97663</xdr:rowOff>
    </xdr:from>
    <xdr:to>
      <xdr:col>54</xdr:col>
      <xdr:colOff>189865</xdr:colOff>
      <xdr:row>59</xdr:row>
      <xdr:rowOff>39624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70163"/>
          <a:ext cx="1270" cy="148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43451</xdr:rowOff>
    </xdr:from>
    <xdr:ext cx="313932"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59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39624</xdr:rowOff>
    </xdr:from>
    <xdr:to>
      <xdr:col>55</xdr:col>
      <xdr:colOff>88900</xdr:colOff>
      <xdr:row>59</xdr:row>
      <xdr:rowOff>39624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55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44340</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4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97663</xdr:rowOff>
    </xdr:from>
    <xdr:to>
      <xdr:col>55</xdr:col>
      <xdr:colOff>88900</xdr:colOff>
      <xdr:row>50</xdr:row>
      <xdr:rowOff>97663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7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77216</xdr:rowOff>
    </xdr:from>
    <xdr:to>
      <xdr:col>55</xdr:col>
      <xdr:colOff>0</xdr:colOff>
      <xdr:row>57</xdr:row>
      <xdr:rowOff>109601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9849866"/>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15257</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787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36830</xdr:rowOff>
    </xdr:from>
    <xdr:to>
      <xdr:col>55</xdr:col>
      <xdr:colOff>50800</xdr:colOff>
      <xdr:row>57</xdr:row>
      <xdr:rowOff>138430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80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59563</xdr:rowOff>
    </xdr:from>
    <xdr:to>
      <xdr:col>50</xdr:col>
      <xdr:colOff>114300</xdr:colOff>
      <xdr:row>57</xdr:row>
      <xdr:rowOff>109601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9832213"/>
          <a:ext cx="889000" cy="5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40386</xdr:rowOff>
    </xdr:from>
    <xdr:to>
      <xdr:col>50</xdr:col>
      <xdr:colOff>165100</xdr:colOff>
      <xdr:row>57</xdr:row>
      <xdr:rowOff>141986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81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158513</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58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59563</xdr:rowOff>
    </xdr:from>
    <xdr:to>
      <xdr:col>45</xdr:col>
      <xdr:colOff>177800</xdr:colOff>
      <xdr:row>57</xdr:row>
      <xdr:rowOff>145542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832213"/>
          <a:ext cx="889000" cy="8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51181</xdr:rowOff>
    </xdr:from>
    <xdr:to>
      <xdr:col>46</xdr:col>
      <xdr:colOff>38100</xdr:colOff>
      <xdr:row>57</xdr:row>
      <xdr:rowOff>152781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143908</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91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114681</xdr:rowOff>
    </xdr:from>
    <xdr:to>
      <xdr:col>41</xdr:col>
      <xdr:colOff>50800</xdr:colOff>
      <xdr:row>57</xdr:row>
      <xdr:rowOff>145542</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9887331"/>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52451</xdr:rowOff>
    </xdr:from>
    <xdr:to>
      <xdr:col>41</xdr:col>
      <xdr:colOff>101600</xdr:colOff>
      <xdr:row>57</xdr:row>
      <xdr:rowOff>154051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170578</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60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58547</xdr:rowOff>
    </xdr:from>
    <xdr:to>
      <xdr:col>36</xdr:col>
      <xdr:colOff>165100</xdr:colOff>
      <xdr:row>57</xdr:row>
      <xdr:rowOff>160147</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5224</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26416</xdr:rowOff>
    </xdr:from>
    <xdr:to>
      <xdr:col>55</xdr:col>
      <xdr:colOff>50800</xdr:colOff>
      <xdr:row>57</xdr:row>
      <xdr:rowOff>128016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79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49293</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650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58801</xdr:rowOff>
    </xdr:from>
    <xdr:to>
      <xdr:col>50</xdr:col>
      <xdr:colOff>165100</xdr:colOff>
      <xdr:row>57</xdr:row>
      <xdr:rowOff>160401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83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151528</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9924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8763</xdr:rowOff>
    </xdr:from>
    <xdr:to>
      <xdr:col>46</xdr:col>
      <xdr:colOff>38100</xdr:colOff>
      <xdr:row>57</xdr:row>
      <xdr:rowOff>110363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78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126890</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955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94742</xdr:rowOff>
    </xdr:from>
    <xdr:to>
      <xdr:col>41</xdr:col>
      <xdr:colOff>101600</xdr:colOff>
      <xdr:row>58</xdr:row>
      <xdr:rowOff>24892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86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16019</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9960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63881</xdr:rowOff>
    </xdr:from>
    <xdr:to>
      <xdr:col>36</xdr:col>
      <xdr:colOff>165100</xdr:colOff>
      <xdr:row>57</xdr:row>
      <xdr:rowOff>165481</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83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156608</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992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127330</xdr:rowOff>
    </xdr:from>
    <xdr:to>
      <xdr:col>54</xdr:col>
      <xdr:colOff>189865</xdr:colOff>
      <xdr:row>78</xdr:row>
      <xdr:rowOff>160693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28830"/>
          <a:ext cx="1270" cy="1404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164520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3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160693</xdr:rowOff>
    </xdr:from>
    <xdr:to>
      <xdr:col>55</xdr:col>
      <xdr:colOff>88900</xdr:colOff>
      <xdr:row>78</xdr:row>
      <xdr:rowOff>160693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33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74007</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0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127330</xdr:rowOff>
    </xdr:from>
    <xdr:to>
      <xdr:col>55</xdr:col>
      <xdr:colOff>88900</xdr:colOff>
      <xdr:row>70</xdr:row>
      <xdr:rowOff>127330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2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105067</xdr:rowOff>
    </xdr:from>
    <xdr:to>
      <xdr:col>55</xdr:col>
      <xdr:colOff>0</xdr:colOff>
      <xdr:row>76</xdr:row>
      <xdr:rowOff>23876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2963817"/>
          <a:ext cx="838200" cy="9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84548</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14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106121</xdr:rowOff>
    </xdr:from>
    <xdr:to>
      <xdr:col>55</xdr:col>
      <xdr:colOff>50800</xdr:colOff>
      <xdr:row>77</xdr:row>
      <xdr:rowOff>36271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13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71641</xdr:rowOff>
    </xdr:from>
    <xdr:to>
      <xdr:col>50</xdr:col>
      <xdr:colOff>114300</xdr:colOff>
      <xdr:row>75</xdr:row>
      <xdr:rowOff>105067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2930391"/>
          <a:ext cx="889000" cy="33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87185</xdr:rowOff>
    </xdr:from>
    <xdr:to>
      <xdr:col>50</xdr:col>
      <xdr:colOff>165100</xdr:colOff>
      <xdr:row>77</xdr:row>
      <xdr:rowOff>17335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1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8462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2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79426</xdr:rowOff>
    </xdr:from>
    <xdr:to>
      <xdr:col>45</xdr:col>
      <xdr:colOff>177800</xdr:colOff>
      <xdr:row>75</xdr:row>
      <xdr:rowOff>71641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2766726"/>
          <a:ext cx="889000" cy="16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8700</xdr:rowOff>
    </xdr:from>
    <xdr:to>
      <xdr:col>46</xdr:col>
      <xdr:colOff>38100</xdr:colOff>
      <xdr:row>76</xdr:row>
      <xdr:rowOff>110300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0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101427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3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79426</xdr:rowOff>
    </xdr:from>
    <xdr:to>
      <xdr:col>41</xdr:col>
      <xdr:colOff>50800</xdr:colOff>
      <xdr:row>75</xdr:row>
      <xdr:rowOff>94742</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2766726"/>
          <a:ext cx="889000" cy="18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43028</xdr:rowOff>
    </xdr:from>
    <xdr:to>
      <xdr:col>41</xdr:col>
      <xdr:colOff>101600</xdr:colOff>
      <xdr:row>75</xdr:row>
      <xdr:rowOff>144628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29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135754</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99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76683</xdr:rowOff>
    </xdr:from>
    <xdr:to>
      <xdr:col>36</xdr:col>
      <xdr:colOff>165100</xdr:colOff>
      <xdr:row>76</xdr:row>
      <xdr:rowOff>6834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29354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169409</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2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144526</xdr:rowOff>
    </xdr:from>
    <xdr:to>
      <xdr:col>55</xdr:col>
      <xdr:colOff>50800</xdr:colOff>
      <xdr:row>76</xdr:row>
      <xdr:rowOff>74676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00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167403</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85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54267</xdr:rowOff>
    </xdr:from>
    <xdr:to>
      <xdr:col>50</xdr:col>
      <xdr:colOff>165100</xdr:colOff>
      <xdr:row>75</xdr:row>
      <xdr:rowOff>155866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29130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944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68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20841</xdr:rowOff>
    </xdr:from>
    <xdr:to>
      <xdr:col>46</xdr:col>
      <xdr:colOff>38100</xdr:colOff>
      <xdr:row>75</xdr:row>
      <xdr:rowOff>122441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287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138968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65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28626</xdr:rowOff>
    </xdr:from>
    <xdr:to>
      <xdr:col>41</xdr:col>
      <xdr:colOff>101600</xdr:colOff>
      <xdr:row>74</xdr:row>
      <xdr:rowOff>130226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271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146753</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49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43942</xdr:rowOff>
    </xdr:from>
    <xdr:to>
      <xdr:col>36</xdr:col>
      <xdr:colOff>165100</xdr:colOff>
      <xdr:row>75</xdr:row>
      <xdr:rowOff>145542</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290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162069</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67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107147</xdr:rowOff>
    </xdr:from>
    <xdr:to>
      <xdr:col>54</xdr:col>
      <xdr:colOff>189865</xdr:colOff>
      <xdr:row>98</xdr:row>
      <xdr:rowOff>141621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709097"/>
          <a:ext cx="1270" cy="1234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145448</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4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141621</xdr:rowOff>
    </xdr:from>
    <xdr:to>
      <xdr:col>55</xdr:col>
      <xdr:colOff>88900</xdr:colOff>
      <xdr:row>98</xdr:row>
      <xdr:rowOff>141621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4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53824</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48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93,924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107147</xdr:rowOff>
    </xdr:from>
    <xdr:to>
      <xdr:col>55</xdr:col>
      <xdr:colOff>88900</xdr:colOff>
      <xdr:row>91</xdr:row>
      <xdr:rowOff>107147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709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155108</xdr:rowOff>
    </xdr:from>
    <xdr:to>
      <xdr:col>55</xdr:col>
      <xdr:colOff>0</xdr:colOff>
      <xdr:row>95</xdr:row>
      <xdr:rowOff>73268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099958"/>
          <a:ext cx="838200" cy="261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33893</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150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11016</xdr:rowOff>
    </xdr:from>
    <xdr:to>
      <xdr:col>55</xdr:col>
      <xdr:colOff>50800</xdr:colOff>
      <xdr:row>95</xdr:row>
      <xdr:rowOff>112616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29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155108</xdr:rowOff>
    </xdr:from>
    <xdr:to>
      <xdr:col>50</xdr:col>
      <xdr:colOff>114300</xdr:colOff>
      <xdr:row>94</xdr:row>
      <xdr:rowOff>165235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099958"/>
          <a:ext cx="889000" cy="18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36185</xdr:rowOff>
    </xdr:from>
    <xdr:to>
      <xdr:col>50</xdr:col>
      <xdr:colOff>165100</xdr:colOff>
      <xdr:row>95</xdr:row>
      <xdr:rowOff>137785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32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128912</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1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78093</xdr:rowOff>
    </xdr:from>
    <xdr:to>
      <xdr:col>45</xdr:col>
      <xdr:colOff>177800</xdr:colOff>
      <xdr:row>94</xdr:row>
      <xdr:rowOff>165235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194393"/>
          <a:ext cx="889000" cy="8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6970</xdr:rowOff>
    </xdr:from>
    <xdr:to>
      <xdr:col>46</xdr:col>
      <xdr:colOff>38100</xdr:colOff>
      <xdr:row>95</xdr:row>
      <xdr:rowOff>108570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29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99697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38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53198</xdr:rowOff>
    </xdr:from>
    <xdr:to>
      <xdr:col>41</xdr:col>
      <xdr:colOff>50800</xdr:colOff>
      <xdr:row>94</xdr:row>
      <xdr:rowOff>78093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5998048"/>
          <a:ext cx="889000" cy="19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119830</xdr:rowOff>
    </xdr:from>
    <xdr:to>
      <xdr:col>41</xdr:col>
      <xdr:colOff>101600</xdr:colOff>
      <xdr:row>95</xdr:row>
      <xdr:rowOff>49980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23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41107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3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62748</xdr:rowOff>
    </xdr:from>
    <xdr:to>
      <xdr:col>36</xdr:col>
      <xdr:colOff>165100</xdr:colOff>
      <xdr:row>95</xdr:row>
      <xdr:rowOff>164348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5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155475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4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22468</xdr:rowOff>
    </xdr:from>
    <xdr:to>
      <xdr:col>55</xdr:col>
      <xdr:colOff>50800</xdr:colOff>
      <xdr:row>95</xdr:row>
      <xdr:rowOff>124068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31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895</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28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104308</xdr:rowOff>
    </xdr:from>
    <xdr:to>
      <xdr:col>50</xdr:col>
      <xdr:colOff>165100</xdr:colOff>
      <xdr:row>94</xdr:row>
      <xdr:rowOff>34458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04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50985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582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114435</xdr:rowOff>
    </xdr:from>
    <xdr:to>
      <xdr:col>46</xdr:col>
      <xdr:colOff>38100</xdr:colOff>
      <xdr:row>95</xdr:row>
      <xdr:rowOff>44585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23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61112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00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27293</xdr:rowOff>
    </xdr:from>
    <xdr:to>
      <xdr:col>41</xdr:col>
      <xdr:colOff>101600</xdr:colOff>
      <xdr:row>94</xdr:row>
      <xdr:rowOff>128893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14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145420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591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2398</xdr:rowOff>
    </xdr:from>
    <xdr:to>
      <xdr:col>36</xdr:col>
      <xdr:colOff>165100</xdr:colOff>
      <xdr:row>93</xdr:row>
      <xdr:rowOff>103998</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594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120525</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5722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142621</xdr:rowOff>
    </xdr:from>
    <xdr:to>
      <xdr:col>85</xdr:col>
      <xdr:colOff>126364</xdr:colOff>
      <xdr:row>38</xdr:row>
      <xdr:rowOff>143637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86121"/>
          <a:ext cx="1269" cy="13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147464</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6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143637</xdr:rowOff>
    </xdr:from>
    <xdr:to>
      <xdr:col>86</xdr:col>
      <xdr:colOff>25400</xdr:colOff>
      <xdr:row>38</xdr:row>
      <xdr:rowOff>143637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58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89298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6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142621</xdr:rowOff>
    </xdr:from>
    <xdr:to>
      <xdr:col>86</xdr:col>
      <xdr:colOff>25400</xdr:colOff>
      <xdr:row>30</xdr:row>
      <xdr:rowOff>142621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86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163576</xdr:rowOff>
    </xdr:from>
    <xdr:to>
      <xdr:col>85</xdr:col>
      <xdr:colOff>127000</xdr:colOff>
      <xdr:row>35</xdr:row>
      <xdr:rowOff>143129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5992876"/>
          <a:ext cx="838200" cy="15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51706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52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73279</xdr:rowOff>
    </xdr:from>
    <xdr:to>
      <xdr:col>85</xdr:col>
      <xdr:colOff>177800</xdr:colOff>
      <xdr:row>36</xdr:row>
      <xdr:rowOff>3429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07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143129</xdr:rowOff>
    </xdr:from>
    <xdr:to>
      <xdr:col>81</xdr:col>
      <xdr:colOff>50800</xdr:colOff>
      <xdr:row>36</xdr:row>
      <xdr:rowOff>113284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143879"/>
          <a:ext cx="889000" cy="1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142748</xdr:rowOff>
    </xdr:from>
    <xdr:to>
      <xdr:col>81</xdr:col>
      <xdr:colOff>101600</xdr:colOff>
      <xdr:row>36</xdr:row>
      <xdr:rowOff>72898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1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64025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3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145669</xdr:rowOff>
    </xdr:from>
    <xdr:to>
      <xdr:col>76</xdr:col>
      <xdr:colOff>114300</xdr:colOff>
      <xdr:row>36</xdr:row>
      <xdr:rowOff>113284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146419"/>
          <a:ext cx="8890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93472</xdr:rowOff>
    </xdr:from>
    <xdr:to>
      <xdr:col>76</xdr:col>
      <xdr:colOff>165100</xdr:colOff>
      <xdr:row>37</xdr:row>
      <xdr:rowOff>23622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14749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5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145669</xdr:rowOff>
    </xdr:from>
    <xdr:to>
      <xdr:col>71</xdr:col>
      <xdr:colOff>177800</xdr:colOff>
      <xdr:row>36</xdr:row>
      <xdr:rowOff>37465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146419"/>
          <a:ext cx="889000" cy="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63754</xdr:rowOff>
    </xdr:from>
    <xdr:to>
      <xdr:col>72</xdr:col>
      <xdr:colOff>38100</xdr:colOff>
      <xdr:row>36</xdr:row>
      <xdr:rowOff>165354</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3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156481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2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86868</xdr:rowOff>
    </xdr:from>
    <xdr:to>
      <xdr:col>67</xdr:col>
      <xdr:colOff>101600</xdr:colOff>
      <xdr:row>37</xdr:row>
      <xdr:rowOff>17018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8145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5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112776</xdr:rowOff>
    </xdr:from>
    <xdr:to>
      <xdr:col>85</xdr:col>
      <xdr:colOff>177800</xdr:colOff>
      <xdr:row>35</xdr:row>
      <xdr:rowOff>42926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135653</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793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92329</xdr:rowOff>
    </xdr:from>
    <xdr:to>
      <xdr:col>81</xdr:col>
      <xdr:colOff>101600</xdr:colOff>
      <xdr:row>36</xdr:row>
      <xdr:rowOff>22479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09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39006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86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62484</xdr:rowOff>
    </xdr:from>
    <xdr:to>
      <xdr:col>76</xdr:col>
      <xdr:colOff>165100</xdr:colOff>
      <xdr:row>36</xdr:row>
      <xdr:rowOff>164084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9161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00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94869</xdr:rowOff>
    </xdr:from>
    <xdr:to>
      <xdr:col>72</xdr:col>
      <xdr:colOff>38100</xdr:colOff>
      <xdr:row>36</xdr:row>
      <xdr:rowOff>25019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09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41546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87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158115</xdr:rowOff>
    </xdr:from>
    <xdr:to>
      <xdr:col>67</xdr:col>
      <xdr:colOff>101600</xdr:colOff>
      <xdr:row>36</xdr:row>
      <xdr:rowOff>88265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15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104792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93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216</xdr:rowOff>
    </xdr:from>
    <xdr:to>
      <xdr:col>85</xdr:col>
      <xdr:colOff>126364</xdr:colOff>
      <xdr:row>58</xdr:row>
      <xdr:rowOff>62243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744166"/>
          <a:ext cx="1269" cy="126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66070</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1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62243</xdr:rowOff>
    </xdr:from>
    <xdr:to>
      <xdr:col>86</xdr:col>
      <xdr:colOff>25400</xdr:colOff>
      <xdr:row>58</xdr:row>
      <xdr:rowOff>62243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0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118343</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519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216</xdr:rowOff>
    </xdr:from>
    <xdr:to>
      <xdr:col>86</xdr:col>
      <xdr:colOff>25400</xdr:colOff>
      <xdr:row>51</xdr:row>
      <xdr:rowOff>216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74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75921</xdr:rowOff>
    </xdr:from>
    <xdr:to>
      <xdr:col>85</xdr:col>
      <xdr:colOff>127000</xdr:colOff>
      <xdr:row>55</xdr:row>
      <xdr:rowOff>116802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334221"/>
          <a:ext cx="838200" cy="21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22623</xdr:rowOff>
    </xdr:from>
    <xdr:ext cx="599010"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109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171196</xdr:rowOff>
    </xdr:from>
    <xdr:to>
      <xdr:col>85</xdr:col>
      <xdr:colOff>177800</xdr:colOff>
      <xdr:row>54</xdr:row>
      <xdr:rowOff>101346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2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116802</xdr:rowOff>
    </xdr:from>
    <xdr:to>
      <xdr:col>81</xdr:col>
      <xdr:colOff>50800</xdr:colOff>
      <xdr:row>56</xdr:row>
      <xdr:rowOff>78892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546552"/>
          <a:ext cx="889000" cy="133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6909</xdr:rowOff>
    </xdr:from>
    <xdr:to>
      <xdr:col>81</xdr:col>
      <xdr:colOff>101600</xdr:colOff>
      <xdr:row>56</xdr:row>
      <xdr:rowOff>108509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6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99636</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70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146253</xdr:rowOff>
    </xdr:from>
    <xdr:to>
      <xdr:col>76</xdr:col>
      <xdr:colOff>114300</xdr:colOff>
      <xdr:row>56</xdr:row>
      <xdr:rowOff>78892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404553"/>
          <a:ext cx="889000" cy="27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73355</xdr:rowOff>
    </xdr:from>
    <xdr:to>
      <xdr:col>76</xdr:col>
      <xdr:colOff>165100</xdr:colOff>
      <xdr:row>57</xdr:row>
      <xdr:rowOff>3505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6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166082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76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146253</xdr:rowOff>
    </xdr:from>
    <xdr:to>
      <xdr:col>71</xdr:col>
      <xdr:colOff>177800</xdr:colOff>
      <xdr:row>57</xdr:row>
      <xdr:rowOff>112954</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404553"/>
          <a:ext cx="889000" cy="48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148031</xdr:rowOff>
    </xdr:from>
    <xdr:to>
      <xdr:col>72</xdr:col>
      <xdr:colOff>38100</xdr:colOff>
      <xdr:row>57</xdr:row>
      <xdr:rowOff>78181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74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69308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84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68935</xdr:rowOff>
    </xdr:from>
    <xdr:to>
      <xdr:col>67</xdr:col>
      <xdr:colOff>101600</xdr:colOff>
      <xdr:row>56</xdr:row>
      <xdr:rowOff>170535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7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15612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44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25121</xdr:rowOff>
    </xdr:from>
    <xdr:to>
      <xdr:col>85</xdr:col>
      <xdr:colOff>177800</xdr:colOff>
      <xdr:row>54</xdr:row>
      <xdr:rowOff>126721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28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3548</xdr:rowOff>
    </xdr:from>
    <xdr:ext cx="599010"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26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66002</xdr:rowOff>
    </xdr:from>
    <xdr:to>
      <xdr:col>81</xdr:col>
      <xdr:colOff>101600</xdr:colOff>
      <xdr:row>55</xdr:row>
      <xdr:rowOff>167602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49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12679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27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28092</xdr:rowOff>
    </xdr:from>
    <xdr:to>
      <xdr:col>76</xdr:col>
      <xdr:colOff>165100</xdr:colOff>
      <xdr:row>56</xdr:row>
      <xdr:rowOff>129692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62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146219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40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95453</xdr:rowOff>
    </xdr:from>
    <xdr:to>
      <xdr:col>72</xdr:col>
      <xdr:colOff>38100</xdr:colOff>
      <xdr:row>55</xdr:row>
      <xdr:rowOff>25603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35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42130</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12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62154</xdr:rowOff>
    </xdr:from>
    <xdr:to>
      <xdr:col>67</xdr:col>
      <xdr:colOff>101600</xdr:colOff>
      <xdr:row>57</xdr:row>
      <xdr:rowOff>163754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83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154881</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92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139509</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1969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86186</xdr:rowOff>
    </xdr:from>
    <xdr:ext cx="469744"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74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139509</xdr:rowOff>
    </xdr:from>
    <xdr:to>
      <xdr:col>86</xdr:col>
      <xdr:colOff>25400</xdr:colOff>
      <xdr:row>69</xdr:row>
      <xdr:rowOff>139509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1969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8446</xdr:rowOff>
    </xdr:from>
    <xdr:to>
      <xdr:col>85</xdr:col>
      <xdr:colOff>127000</xdr:colOff>
      <xdr:row>79</xdr:row>
      <xdr:rowOff>16066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5481300" y="13552996"/>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54436</xdr:rowOff>
    </xdr:from>
    <xdr:ext cx="378565"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256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31559</xdr:rowOff>
    </xdr:from>
    <xdr:to>
      <xdr:col>85</xdr:col>
      <xdr:colOff>177800</xdr:colOff>
      <xdr:row>78</xdr:row>
      <xdr:rowOff>133159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0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2730</xdr:rowOff>
    </xdr:from>
    <xdr:to>
      <xdr:col>81</xdr:col>
      <xdr:colOff>50800</xdr:colOff>
      <xdr:row>79</xdr:row>
      <xdr:rowOff>16066</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547280"/>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160147</xdr:rowOff>
    </xdr:from>
    <xdr:to>
      <xdr:col>81</xdr:col>
      <xdr:colOff>101600</xdr:colOff>
      <xdr:row>78</xdr:row>
      <xdr:rowOff>90297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361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106824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137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2730</xdr:rowOff>
    </xdr:from>
    <xdr:to>
      <xdr:col>76</xdr:col>
      <xdr:colOff>114300</xdr:colOff>
      <xdr:row>79</xdr:row>
      <xdr:rowOff>37401</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3703300" y="13547280"/>
          <a:ext cx="8890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169672</xdr:rowOff>
    </xdr:from>
    <xdr:to>
      <xdr:col>76</xdr:col>
      <xdr:colOff>165100</xdr:colOff>
      <xdr:row>78</xdr:row>
      <xdr:rowOff>99822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37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116349</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3017" y="13146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37401</xdr:rowOff>
    </xdr:from>
    <xdr:to>
      <xdr:col>71</xdr:col>
      <xdr:colOff>177800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2814300" y="13581951"/>
          <a:ext cx="8890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158242</xdr:rowOff>
    </xdr:from>
    <xdr:to>
      <xdr:col>72</xdr:col>
      <xdr:colOff>38100</xdr:colOff>
      <xdr:row>78</xdr:row>
      <xdr:rowOff>88392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35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104919</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17" y="13135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81090</xdr:rowOff>
    </xdr:from>
    <xdr:to>
      <xdr:col>67</xdr:col>
      <xdr:colOff>101600</xdr:colOff>
      <xdr:row>78</xdr:row>
      <xdr:rowOff>11240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2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27767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05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129096</xdr:rowOff>
    </xdr:from>
    <xdr:to>
      <xdr:col>85</xdr:col>
      <xdr:colOff>177800</xdr:colOff>
      <xdr:row>79</xdr:row>
      <xdr:rowOff>59246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0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44023</xdr:rowOff>
    </xdr:from>
    <xdr:ext cx="378565"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417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136716</xdr:rowOff>
    </xdr:from>
    <xdr:to>
      <xdr:col>81</xdr:col>
      <xdr:colOff>101600</xdr:colOff>
      <xdr:row>79</xdr:row>
      <xdr:rowOff>66866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50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57993</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2017" y="13602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123380</xdr:rowOff>
    </xdr:from>
    <xdr:to>
      <xdr:col>76</xdr:col>
      <xdr:colOff>165100</xdr:colOff>
      <xdr:row>79</xdr:row>
      <xdr:rowOff>53530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49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44657</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03017" y="1358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158051</xdr:rowOff>
    </xdr:from>
    <xdr:to>
      <xdr:col>72</xdr:col>
      <xdr:colOff>38100</xdr:colOff>
      <xdr:row>79</xdr:row>
      <xdr:rowOff>88201</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53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79328</xdr:rowOff>
    </xdr:from>
    <xdr:ext cx="313932"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46333" y="136238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163322</xdr:rowOff>
    </xdr:from>
    <xdr:to>
      <xdr:col>85</xdr:col>
      <xdr:colOff>126364</xdr:colOff>
      <xdr:row>99</xdr:row>
      <xdr:rowOff>87694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93822"/>
          <a:ext cx="1269" cy="146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91521</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706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87694</xdr:rowOff>
    </xdr:from>
    <xdr:to>
      <xdr:col>86</xdr:col>
      <xdr:colOff>25400</xdr:colOff>
      <xdr:row>99</xdr:row>
      <xdr:rowOff>87694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7061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109999</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36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163322</xdr:rowOff>
    </xdr:from>
    <xdr:to>
      <xdr:col>86</xdr:col>
      <xdr:colOff>25400</xdr:colOff>
      <xdr:row>90</xdr:row>
      <xdr:rowOff>163322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9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163322</xdr:rowOff>
    </xdr:from>
    <xdr:to>
      <xdr:col>85</xdr:col>
      <xdr:colOff>127000</xdr:colOff>
      <xdr:row>91</xdr:row>
      <xdr:rowOff>108916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5593822"/>
          <a:ext cx="838200" cy="117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2367</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290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23940</xdr:rowOff>
    </xdr:from>
    <xdr:to>
      <xdr:col>85</xdr:col>
      <xdr:colOff>177800</xdr:colOff>
      <xdr:row>95</xdr:row>
      <xdr:rowOff>125540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1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108916</xdr:rowOff>
    </xdr:from>
    <xdr:to>
      <xdr:col>81</xdr:col>
      <xdr:colOff>50800</xdr:colOff>
      <xdr:row>91</xdr:row>
      <xdr:rowOff>138595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5710866"/>
          <a:ext cx="889000" cy="2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159804</xdr:rowOff>
    </xdr:from>
    <xdr:to>
      <xdr:col>81</xdr:col>
      <xdr:colOff>101600</xdr:colOff>
      <xdr:row>95</xdr:row>
      <xdr:rowOff>89954</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81081</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36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101257</xdr:rowOff>
    </xdr:from>
    <xdr:to>
      <xdr:col>76</xdr:col>
      <xdr:colOff>114300</xdr:colOff>
      <xdr:row>91</xdr:row>
      <xdr:rowOff>138595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5703207"/>
          <a:ext cx="8890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16396</xdr:rowOff>
    </xdr:from>
    <xdr:to>
      <xdr:col>76</xdr:col>
      <xdr:colOff>165100</xdr:colOff>
      <xdr:row>95</xdr:row>
      <xdr:rowOff>117996</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109123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39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55423</xdr:rowOff>
    </xdr:from>
    <xdr:to>
      <xdr:col>71</xdr:col>
      <xdr:colOff>177800</xdr:colOff>
      <xdr:row>91</xdr:row>
      <xdr:rowOff>101257</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5657373"/>
          <a:ext cx="889000" cy="4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159956</xdr:rowOff>
    </xdr:from>
    <xdr:to>
      <xdr:col>72</xdr:col>
      <xdr:colOff>38100</xdr:colOff>
      <xdr:row>95</xdr:row>
      <xdr:rowOff>90106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81233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36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80556</xdr:rowOff>
    </xdr:from>
    <xdr:to>
      <xdr:col>67</xdr:col>
      <xdr:colOff>101600</xdr:colOff>
      <xdr:row>96</xdr:row>
      <xdr:rowOff>10706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1833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46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112522</xdr:rowOff>
    </xdr:from>
    <xdr:to>
      <xdr:col>85</xdr:col>
      <xdr:colOff>177800</xdr:colOff>
      <xdr:row>91</xdr:row>
      <xdr:rowOff>42672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554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65549</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549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58116</xdr:rowOff>
    </xdr:from>
    <xdr:to>
      <xdr:col>81</xdr:col>
      <xdr:colOff>101600</xdr:colOff>
      <xdr:row>91</xdr:row>
      <xdr:rowOff>159716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566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4793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543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87795</xdr:rowOff>
    </xdr:from>
    <xdr:to>
      <xdr:col>76</xdr:col>
      <xdr:colOff>165100</xdr:colOff>
      <xdr:row>92</xdr:row>
      <xdr:rowOff>17945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568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34472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546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50457</xdr:rowOff>
    </xdr:from>
    <xdr:to>
      <xdr:col>72</xdr:col>
      <xdr:colOff>38100</xdr:colOff>
      <xdr:row>91</xdr:row>
      <xdr:rowOff>152057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565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168584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542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4623</xdr:rowOff>
    </xdr:from>
    <xdr:to>
      <xdr:col>67</xdr:col>
      <xdr:colOff>101600</xdr:colOff>
      <xdr:row>91</xdr:row>
      <xdr:rowOff>106223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560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122750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538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30353</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173853"/>
          <a:ext cx="1269" cy="15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148480</xdr:rowOff>
    </xdr:from>
    <xdr:ext cx="534377"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494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12,261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30353</xdr:rowOff>
    </xdr:from>
    <xdr:to>
      <xdr:col>116</xdr:col>
      <xdr:colOff>152400</xdr:colOff>
      <xdr:row>30</xdr:row>
      <xdr:rowOff>30353</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17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126492</xdr:rowOff>
    </xdr:from>
    <xdr:to>
      <xdr:col>116</xdr:col>
      <xdr:colOff>63500</xdr:colOff>
      <xdr:row>38</xdr:row>
      <xdr:rowOff>126492</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6415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147464</xdr:rowOff>
    </xdr:from>
    <xdr:ext cx="469744"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148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124587</xdr:rowOff>
    </xdr:from>
    <xdr:to>
      <xdr:col>116</xdr:col>
      <xdr:colOff>114300</xdr:colOff>
      <xdr:row>37</xdr:row>
      <xdr:rowOff>54737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296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126492</xdr:rowOff>
    </xdr:from>
    <xdr:to>
      <xdr:col>111</xdr:col>
      <xdr:colOff>177800</xdr:colOff>
      <xdr:row>38</xdr:row>
      <xdr:rowOff>169291</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0434300" y="6641592"/>
          <a:ext cx="889000" cy="4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117729</xdr:rowOff>
    </xdr:from>
    <xdr:to>
      <xdr:col>112</xdr:col>
      <xdr:colOff>38100</xdr:colOff>
      <xdr:row>37</xdr:row>
      <xdr:rowOff>47879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28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64406</xdr:rowOff>
    </xdr:from>
    <xdr:ext cx="469744"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088428" y="606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113665</xdr:rowOff>
    </xdr:from>
    <xdr:to>
      <xdr:col>107</xdr:col>
      <xdr:colOff>50800</xdr:colOff>
      <xdr:row>38</xdr:row>
      <xdr:rowOff>169291</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628765"/>
          <a:ext cx="8890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93472</xdr:rowOff>
    </xdr:from>
    <xdr:to>
      <xdr:col>107</xdr:col>
      <xdr:colOff>101600</xdr:colOff>
      <xdr:row>37</xdr:row>
      <xdr:rowOff>23622</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40149</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199428" y="604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113665</xdr:rowOff>
    </xdr:from>
    <xdr:to>
      <xdr:col>102</xdr:col>
      <xdr:colOff>114300</xdr:colOff>
      <xdr:row>38</xdr:row>
      <xdr:rowOff>165100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flipV="1">
          <a:off x="18656300" y="662876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118364</xdr:rowOff>
    </xdr:from>
    <xdr:to>
      <xdr:col>102</xdr:col>
      <xdr:colOff>165100</xdr:colOff>
      <xdr:row>37</xdr:row>
      <xdr:rowOff>48514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65041</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10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102616</xdr:rowOff>
    </xdr:from>
    <xdr:to>
      <xdr:col>98</xdr:col>
      <xdr:colOff>38100</xdr:colOff>
      <xdr:row>37</xdr:row>
      <xdr:rowOff>32766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49293</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21428" y="605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75692</xdr:rowOff>
    </xdr:from>
    <xdr:to>
      <xdr:col>116</xdr:col>
      <xdr:colOff>114300</xdr:colOff>
      <xdr:row>39</xdr:row>
      <xdr:rowOff>5842</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59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162069</xdr:rowOff>
    </xdr:from>
    <xdr:ext cx="378565"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05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75692</xdr:rowOff>
    </xdr:from>
    <xdr:to>
      <xdr:col>112</xdr:col>
      <xdr:colOff>38100</xdr:colOff>
      <xdr:row>39</xdr:row>
      <xdr:rowOff>5842</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59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168419</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34017" y="6683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118491</xdr:rowOff>
    </xdr:from>
    <xdr:to>
      <xdr:col>107</xdr:col>
      <xdr:colOff>101600</xdr:colOff>
      <xdr:row>39</xdr:row>
      <xdr:rowOff>48641</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3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39768</xdr:rowOff>
    </xdr:from>
    <xdr:ext cx="378565"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245017" y="6726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62865</xdr:rowOff>
    </xdr:from>
    <xdr:to>
      <xdr:col>102</xdr:col>
      <xdr:colOff>165100</xdr:colOff>
      <xdr:row>38</xdr:row>
      <xdr:rowOff>164465</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57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155592</xdr:rowOff>
    </xdr:from>
    <xdr:ext cx="378565"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6017" y="66706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114300</xdr:rowOff>
    </xdr:from>
    <xdr:to>
      <xdr:col>98</xdr:col>
      <xdr:colOff>38100</xdr:colOff>
      <xdr:row>39</xdr:row>
      <xdr:rowOff>44450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35577</xdr:rowOff>
    </xdr:from>
    <xdr:ext cx="378565"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67017" y="6722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680,217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円となっており、令和５年度から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13,680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円の増となっています。主な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構成項目のうち</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衛生費は、日明工場建設事業（ＰＦＩ）の事業費増加等に伴い前年度から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10,803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千円増加し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62,961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千円となっています。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民生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障害福祉サービス事業等の増加により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6,327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262,395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円となっています。</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福岡県北九州市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令和６年度は、市税等は前年度と比較すると実質的に増収となったものの、障害福祉サービス事業等の増加による扶助費の増加などにより、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2,910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百万円の基金取り崩しを行いました。一方で、令和５年度の決算剰余金のうち</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1,052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百万円を基金に積み立てたため、財政調整基金残高は前年度に比べ、</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1,857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百万円減の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14,134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百万円となりました。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実質収支額については、前年度に比べ</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345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百万円減の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1,882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百万円となりました。実質単年度収支については、前年度に比べ</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3,098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百万円減の△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2,202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百万円となりました。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このため、標準財政規模比では、実質収支及び実質単年度収支について、いずれも前年度より減少しています。</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福岡県北九州市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令和６年度決算における本市の全会計ベースの実質収支（公営企業に係る特別会計は資金不足・剰余額）は約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億円で、構造上収支均衡となる会計を除き、全ての会計で黒字となっています。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今後も引き続き全ての会計で黒字となるよう、持続可能で安定的な財政の確立・維持に努めます。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3" workbookViewId="0">
      <selection activeCell="AY8" sqref="AY8:BM8"/>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626051961</v>
      </c>
      <c r="BO4" s="449"/>
      <c r="BP4" s="449"/>
      <c r="BQ4" s="449"/>
      <c r="BR4" s="449"/>
      <c r="BS4" s="449"/>
      <c r="BT4" s="449"/>
      <c r="BU4" s="450"/>
      <c r="BV4" s="448">
        <v>617806572</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0.6</v>
      </c>
      <c r="CU4" s="589"/>
      <c r="CV4" s="589"/>
      <c r="CW4" s="589"/>
      <c r="CX4" s="589"/>
      <c r="CY4" s="589"/>
      <c r="CZ4" s="589"/>
      <c r="DA4" s="590"/>
      <c r="DB4" s="588">
        <v>0.8</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621430401</v>
      </c>
      <c r="BO5" s="420"/>
      <c r="BP5" s="420"/>
      <c r="BQ5" s="420"/>
      <c r="BR5" s="420"/>
      <c r="BS5" s="420"/>
      <c r="BT5" s="420"/>
      <c r="BU5" s="421"/>
      <c r="BV5" s="419">
        <v>614040979</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99.3</v>
      </c>
      <c r="CU5" s="417"/>
      <c r="CV5" s="417"/>
      <c r="CW5" s="417"/>
      <c r="CX5" s="417"/>
      <c r="CY5" s="417"/>
      <c r="CZ5" s="417"/>
      <c r="DA5" s="418"/>
      <c r="DB5" s="416">
        <v>97.1</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4621560</v>
      </c>
      <c r="BO6" s="420"/>
      <c r="BP6" s="420"/>
      <c r="BQ6" s="420"/>
      <c r="BR6" s="420"/>
      <c r="BS6" s="420"/>
      <c r="BT6" s="420"/>
      <c r="BU6" s="421"/>
      <c r="BV6" s="419">
        <v>3765593</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101.3</v>
      </c>
      <c r="CU6" s="563"/>
      <c r="CV6" s="563"/>
      <c r="CW6" s="563"/>
      <c r="CX6" s="563"/>
      <c r="CY6" s="563"/>
      <c r="CZ6" s="563"/>
      <c r="DA6" s="564"/>
      <c r="DB6" s="562">
        <v>101.6</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2738684</v>
      </c>
      <c r="BO7" s="420"/>
      <c r="BP7" s="420"/>
      <c r="BQ7" s="420"/>
      <c r="BR7" s="420"/>
      <c r="BS7" s="420"/>
      <c r="BT7" s="420"/>
      <c r="BU7" s="421"/>
      <c r="BV7" s="419">
        <v>1537293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292156624</v>
      </c>
      <c r="CU7" s="420"/>
      <c r="CV7" s="420"/>
      <c r="CW7" s="420"/>
      <c r="CX7" s="420"/>
      <c r="CY7" s="420"/>
      <c r="CZ7" s="420"/>
      <c r="DA7" s="421"/>
      <c r="DB7" s="419">
        <v>287670566</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1882876</v>
      </c>
      <c r="BO8" s="420"/>
      <c r="BP8" s="420"/>
      <c r="BQ8" s="420"/>
      <c r="BR8" s="420"/>
      <c r="BS8" s="420"/>
      <c r="BT8" s="420"/>
      <c r="BU8" s="421"/>
      <c r="BV8" s="419">
        <v>2228300</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0.69</v>
      </c>
      <c r="CU8" s="523"/>
      <c r="CV8" s="523"/>
      <c r="CW8" s="523"/>
      <c r="CX8" s="523"/>
      <c r="CY8" s="523"/>
      <c r="CZ8" s="523"/>
      <c r="DA8" s="524"/>
      <c r="DB8" s="522">
        <v>0.69</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939029</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-345424</v>
      </c>
      <c r="BO9" s="420"/>
      <c r="BP9" s="420"/>
      <c r="BQ9" s="420"/>
      <c r="BR9" s="420"/>
      <c r="BS9" s="420"/>
      <c r="BT9" s="420"/>
      <c r="BU9" s="421"/>
      <c r="BV9" s="419">
        <v>480352</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18.100000000000001</v>
      </c>
      <c r="CU9" s="417"/>
      <c r="CV9" s="417"/>
      <c r="CW9" s="417"/>
      <c r="CX9" s="417"/>
      <c r="CY9" s="417"/>
      <c r="CZ9" s="417"/>
      <c r="DA9" s="418"/>
      <c r="DB9" s="416">
        <v>18.2</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961286</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1052400</v>
      </c>
      <c r="BO10" s="420"/>
      <c r="BP10" s="420"/>
      <c r="BQ10" s="420"/>
      <c r="BR10" s="420"/>
      <c r="BS10" s="420"/>
      <c r="BT10" s="420"/>
      <c r="BU10" s="421"/>
      <c r="BV10" s="419">
        <v>814600</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15">
      <c r="A12" s="169"/>
      <c r="B12" s="525" t="s">
        <v>122</v>
      </c>
      <c r="C12" s="526"/>
      <c r="D12" s="526"/>
      <c r="E12" s="526"/>
      <c r="F12" s="526"/>
      <c r="G12" s="526"/>
      <c r="H12" s="526"/>
      <c r="I12" s="526"/>
      <c r="J12" s="526"/>
      <c r="K12" s="527"/>
      <c r="L12" s="534" t="s">
        <v>123</v>
      </c>
      <c r="M12" s="535"/>
      <c r="N12" s="535"/>
      <c r="O12" s="535"/>
      <c r="P12" s="535"/>
      <c r="Q12" s="536"/>
      <c r="R12" s="537">
        <v>913577</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90</v>
      </c>
      <c r="AV12" s="478"/>
      <c r="AW12" s="478"/>
      <c r="AX12" s="478"/>
      <c r="AY12" s="433" t="s">
        <v>127</v>
      </c>
      <c r="AZ12" s="434"/>
      <c r="BA12" s="434"/>
      <c r="BB12" s="434"/>
      <c r="BC12" s="434"/>
      <c r="BD12" s="434"/>
      <c r="BE12" s="434"/>
      <c r="BF12" s="434"/>
      <c r="BG12" s="434"/>
      <c r="BH12" s="434"/>
      <c r="BI12" s="434"/>
      <c r="BJ12" s="434"/>
      <c r="BK12" s="434"/>
      <c r="BL12" s="434"/>
      <c r="BM12" s="435"/>
      <c r="BN12" s="419">
        <v>2909600</v>
      </c>
      <c r="BO12" s="420"/>
      <c r="BP12" s="420"/>
      <c r="BQ12" s="420"/>
      <c r="BR12" s="420"/>
      <c r="BS12" s="420"/>
      <c r="BT12" s="420"/>
      <c r="BU12" s="421"/>
      <c r="BV12" s="419">
        <v>400000</v>
      </c>
      <c r="BW12" s="420"/>
      <c r="BX12" s="420"/>
      <c r="BY12" s="420"/>
      <c r="BZ12" s="420"/>
      <c r="CA12" s="420"/>
      <c r="CB12" s="420"/>
      <c r="CC12" s="421"/>
      <c r="CD12" s="459" t="s">
        <v>128</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129</v>
      </c>
      <c r="N13" s="504"/>
      <c r="O13" s="504"/>
      <c r="P13" s="504"/>
      <c r="Q13" s="505"/>
      <c r="R13" s="506">
        <v>896249</v>
      </c>
      <c r="S13" s="507"/>
      <c r="T13" s="507"/>
      <c r="U13" s="507"/>
      <c r="V13" s="508"/>
      <c r="W13" s="509" t="s">
        <v>130</v>
      </c>
      <c r="X13" s="405"/>
      <c r="Y13" s="405"/>
      <c r="Z13" s="405"/>
      <c r="AA13" s="405"/>
      <c r="AB13" s="406"/>
      <c r="AC13" s="372">
        <v>2751</v>
      </c>
      <c r="AD13" s="373"/>
      <c r="AE13" s="373"/>
      <c r="AF13" s="373"/>
      <c r="AG13" s="374"/>
      <c r="AH13" s="372">
        <v>3174</v>
      </c>
      <c r="AI13" s="373"/>
      <c r="AJ13" s="373"/>
      <c r="AK13" s="373"/>
      <c r="AL13" s="432"/>
      <c r="AM13" s="476" t="s">
        <v>131</v>
      </c>
      <c r="AN13" s="376"/>
      <c r="AO13" s="376"/>
      <c r="AP13" s="376"/>
      <c r="AQ13" s="376"/>
      <c r="AR13" s="376"/>
      <c r="AS13" s="376"/>
      <c r="AT13" s="377"/>
      <c r="AU13" s="477" t="s">
        <v>132</v>
      </c>
      <c r="AV13" s="478"/>
      <c r="AW13" s="478"/>
      <c r="AX13" s="478"/>
      <c r="AY13" s="433" t="s">
        <v>133</v>
      </c>
      <c r="AZ13" s="434"/>
      <c r="BA13" s="434"/>
      <c r="BB13" s="434"/>
      <c r="BC13" s="434"/>
      <c r="BD13" s="434"/>
      <c r="BE13" s="434"/>
      <c r="BF13" s="434"/>
      <c r="BG13" s="434"/>
      <c r="BH13" s="434"/>
      <c r="BI13" s="434"/>
      <c r="BJ13" s="434"/>
      <c r="BK13" s="434"/>
      <c r="BL13" s="434"/>
      <c r="BM13" s="435"/>
      <c r="BN13" s="419">
        <v>-2202624</v>
      </c>
      <c r="BO13" s="420"/>
      <c r="BP13" s="420"/>
      <c r="BQ13" s="420"/>
      <c r="BR13" s="420"/>
      <c r="BS13" s="420"/>
      <c r="BT13" s="420"/>
      <c r="BU13" s="421"/>
      <c r="BV13" s="419">
        <v>894952</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10.6</v>
      </c>
      <c r="CU13" s="417"/>
      <c r="CV13" s="417"/>
      <c r="CW13" s="417"/>
      <c r="CX13" s="417"/>
      <c r="CY13" s="417"/>
      <c r="CZ13" s="417"/>
      <c r="DA13" s="418"/>
      <c r="DB13" s="416">
        <v>10.1</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921241</v>
      </c>
      <c r="S14" s="507"/>
      <c r="T14" s="507"/>
      <c r="U14" s="507"/>
      <c r="V14" s="508"/>
      <c r="W14" s="510"/>
      <c r="X14" s="408"/>
      <c r="Y14" s="408"/>
      <c r="Z14" s="408"/>
      <c r="AA14" s="408"/>
      <c r="AB14" s="409"/>
      <c r="AC14" s="499">
        <v>0.7</v>
      </c>
      <c r="AD14" s="500"/>
      <c r="AE14" s="500"/>
      <c r="AF14" s="500"/>
      <c r="AG14" s="501"/>
      <c r="AH14" s="499">
        <v>0.8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143</v>
      </c>
      <c r="CU14" s="517"/>
      <c r="CV14" s="517"/>
      <c r="CW14" s="517"/>
      <c r="CX14" s="517"/>
      <c r="CY14" s="517"/>
      <c r="CZ14" s="517"/>
      <c r="DA14" s="518"/>
      <c r="DB14" s="516">
        <v>143.19999999999999</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129</v>
      </c>
      <c r="N15" s="504"/>
      <c r="O15" s="504"/>
      <c r="P15" s="504"/>
      <c r="Q15" s="505"/>
      <c r="R15" s="506">
        <v>905276</v>
      </c>
      <c r="S15" s="507"/>
      <c r="T15" s="507"/>
      <c r="U15" s="507"/>
      <c r="V15" s="508"/>
      <c r="W15" s="509" t="s">
        <v>137</v>
      </c>
      <c r="X15" s="405"/>
      <c r="Y15" s="405"/>
      <c r="Z15" s="405"/>
      <c r="AA15" s="405"/>
      <c r="AB15" s="406"/>
      <c r="AC15" s="372">
        <v>93037</v>
      </c>
      <c r="AD15" s="373"/>
      <c r="AE15" s="373"/>
      <c r="AF15" s="373"/>
      <c r="AG15" s="374"/>
      <c r="AH15" s="372">
        <v>98006</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164040517</v>
      </c>
      <c r="BO15" s="449"/>
      <c r="BP15" s="449"/>
      <c r="BQ15" s="449"/>
      <c r="BR15" s="449"/>
      <c r="BS15" s="449"/>
      <c r="BT15" s="449"/>
      <c r="BU15" s="450"/>
      <c r="BV15" s="448">
        <v>161472293</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24.1</v>
      </c>
      <c r="AD16" s="500"/>
      <c r="AE16" s="500"/>
      <c r="AF16" s="500"/>
      <c r="AG16" s="501"/>
      <c r="AH16" s="499">
        <v>24.6</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244655737</v>
      </c>
      <c r="BO16" s="420"/>
      <c r="BP16" s="420"/>
      <c r="BQ16" s="420"/>
      <c r="BR16" s="420"/>
      <c r="BS16" s="420"/>
      <c r="BT16" s="420"/>
      <c r="BU16" s="421"/>
      <c r="BV16" s="419">
        <v>233886981</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290435</v>
      </c>
      <c r="AD17" s="373"/>
      <c r="AE17" s="373"/>
      <c r="AF17" s="373"/>
      <c r="AG17" s="374"/>
      <c r="AH17" s="372">
        <v>296731</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205494388</v>
      </c>
      <c r="BO17" s="420"/>
      <c r="BP17" s="420"/>
      <c r="BQ17" s="420"/>
      <c r="BR17" s="420"/>
      <c r="BS17" s="420"/>
      <c r="BT17" s="420"/>
      <c r="BU17" s="421"/>
      <c r="BV17" s="419">
        <v>202210245</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492.5</v>
      </c>
      <c r="M18" s="472"/>
      <c r="N18" s="472"/>
      <c r="O18" s="472"/>
      <c r="P18" s="472"/>
      <c r="Q18" s="472"/>
      <c r="R18" s="473"/>
      <c r="S18" s="473"/>
      <c r="T18" s="473"/>
      <c r="U18" s="473"/>
      <c r="V18" s="474"/>
      <c r="W18" s="490"/>
      <c r="X18" s="491"/>
      <c r="Y18" s="491"/>
      <c r="Z18" s="491"/>
      <c r="AA18" s="491"/>
      <c r="AB18" s="515"/>
      <c r="AC18" s="389">
        <v>75.2</v>
      </c>
      <c r="AD18" s="390"/>
      <c r="AE18" s="390"/>
      <c r="AF18" s="390"/>
      <c r="AG18" s="475"/>
      <c r="AH18" s="389">
        <v>74.599999999999994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299456439</v>
      </c>
      <c r="BO18" s="420"/>
      <c r="BP18" s="420"/>
      <c r="BQ18" s="420"/>
      <c r="BR18" s="420"/>
      <c r="BS18" s="420"/>
      <c r="BT18" s="420"/>
      <c r="BU18" s="421"/>
      <c r="BV18" s="419">
        <v>285351738</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1907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358264404</v>
      </c>
      <c r="BO19" s="420"/>
      <c r="BP19" s="420"/>
      <c r="BQ19" s="420"/>
      <c r="BR19" s="420"/>
      <c r="BS19" s="420"/>
      <c r="BT19" s="420"/>
      <c r="BU19" s="421"/>
      <c r="BV19" s="419">
        <v>353960857</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436245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1002178426</v>
      </c>
      <c r="BO22" s="449"/>
      <c r="BP22" s="449"/>
      <c r="BQ22" s="449"/>
      <c r="BR22" s="449"/>
      <c r="BS22" s="449"/>
      <c r="BT22" s="449"/>
      <c r="BU22" s="450"/>
      <c r="BV22" s="448">
        <v>1008758183</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60934332</v>
      </c>
      <c r="BO23" s="420"/>
      <c r="BP23" s="420"/>
      <c r="BQ23" s="420"/>
      <c r="BR23" s="420"/>
      <c r="BS23" s="420"/>
      <c r="BT23" s="420"/>
      <c r="BU23" s="421"/>
      <c r="BV23" s="419">
        <v>63677562</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11070</v>
      </c>
      <c r="R24" s="373"/>
      <c r="S24" s="373"/>
      <c r="T24" s="373"/>
      <c r="U24" s="373"/>
      <c r="V24" s="374"/>
      <c r="W24" s="462"/>
      <c r="X24" s="399"/>
      <c r="Y24" s="400"/>
      <c r="Z24" s="375" t="s">
        <v>162</v>
      </c>
      <c r="AA24" s="376"/>
      <c r="AB24" s="376"/>
      <c r="AC24" s="376"/>
      <c r="AD24" s="376"/>
      <c r="AE24" s="376"/>
      <c r="AF24" s="376"/>
      <c r="AG24" s="377"/>
      <c r="AH24" s="372">
        <v>6370</v>
      </c>
      <c r="AI24" s="373"/>
      <c r="AJ24" s="373"/>
      <c r="AK24" s="373"/>
      <c r="AL24" s="374"/>
      <c r="AM24" s="372">
        <v>21951020</v>
      </c>
      <c r="AN24" s="373"/>
      <c r="AO24" s="373"/>
      <c r="AP24" s="373"/>
      <c r="AQ24" s="373"/>
      <c r="AR24" s="374"/>
      <c r="AS24" s="372">
        <v>3446</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662476811</v>
      </c>
      <c r="BO24" s="420"/>
      <c r="BP24" s="420"/>
      <c r="BQ24" s="420"/>
      <c r="BR24" s="420"/>
      <c r="BS24" s="420"/>
      <c r="BT24" s="420"/>
      <c r="BU24" s="421"/>
      <c r="BV24" s="419">
        <v>657724504</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3</v>
      </c>
      <c r="M25" s="373"/>
      <c r="N25" s="373"/>
      <c r="O25" s="373"/>
      <c r="P25" s="374"/>
      <c r="Q25" s="372">
        <v>9310</v>
      </c>
      <c r="R25" s="373"/>
      <c r="S25" s="373"/>
      <c r="T25" s="373"/>
      <c r="U25" s="373"/>
      <c r="V25" s="374"/>
      <c r="W25" s="462"/>
      <c r="X25" s="399"/>
      <c r="Y25" s="400"/>
      <c r="Z25" s="375" t="s">
        <v>165</v>
      </c>
      <c r="AA25" s="376"/>
      <c r="AB25" s="376"/>
      <c r="AC25" s="376"/>
      <c r="AD25" s="376"/>
      <c r="AE25" s="376"/>
      <c r="AF25" s="376"/>
      <c r="AG25" s="377"/>
      <c r="AH25" s="372">
        <v>986</v>
      </c>
      <c r="AI25" s="373"/>
      <c r="AJ25" s="373"/>
      <c r="AK25" s="373"/>
      <c r="AL25" s="374"/>
      <c r="AM25" s="372">
        <v>3337610</v>
      </c>
      <c r="AN25" s="373"/>
      <c r="AO25" s="373"/>
      <c r="AP25" s="373"/>
      <c r="AQ25" s="373"/>
      <c r="AR25" s="374"/>
      <c r="AS25" s="372">
        <v>3385</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93314518</v>
      </c>
      <c r="BO25" s="449"/>
      <c r="BP25" s="449"/>
      <c r="BQ25" s="449"/>
      <c r="BR25" s="449"/>
      <c r="BS25" s="449"/>
      <c r="BT25" s="449"/>
      <c r="BU25" s="450"/>
      <c r="BV25" s="448">
        <v>116150199</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8300</v>
      </c>
      <c r="R26" s="373"/>
      <c r="S26" s="373"/>
      <c r="T26" s="373"/>
      <c r="U26" s="373"/>
      <c r="V26" s="374"/>
      <c r="W26" s="462"/>
      <c r="X26" s="399"/>
      <c r="Y26" s="400"/>
      <c r="Z26" s="375" t="s">
        <v>168</v>
      </c>
      <c r="AA26" s="430"/>
      <c r="AB26" s="430"/>
      <c r="AC26" s="430"/>
      <c r="AD26" s="430"/>
      <c r="AE26" s="430"/>
      <c r="AF26" s="430"/>
      <c r="AG26" s="431"/>
      <c r="AH26" s="372" t="s">
        <v>121</v>
      </c>
      <c r="AI26" s="373"/>
      <c r="AJ26" s="373"/>
      <c r="AK26" s="373"/>
      <c r="AL26" s="374"/>
      <c r="AM26" s="372" t="s">
        <v>121</v>
      </c>
      <c r="AN26" s="373"/>
      <c r="AO26" s="373"/>
      <c r="AP26" s="373"/>
      <c r="AQ26" s="373"/>
      <c r="AR26" s="374"/>
      <c r="AS26" s="372" t="s">
        <v>121</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v>8068682</v>
      </c>
      <c r="BO26" s="420"/>
      <c r="BP26" s="420"/>
      <c r="BQ26" s="420"/>
      <c r="BR26" s="420"/>
      <c r="BS26" s="420"/>
      <c r="BT26" s="420"/>
      <c r="BU26" s="421"/>
      <c r="BV26" s="419">
        <v>8396028</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10900</v>
      </c>
      <c r="R27" s="373"/>
      <c r="S27" s="373"/>
      <c r="T27" s="373"/>
      <c r="U27" s="373"/>
      <c r="V27" s="374"/>
      <c r="W27" s="462"/>
      <c r="X27" s="399"/>
      <c r="Y27" s="400"/>
      <c r="Z27" s="375" t="s">
        <v>171</v>
      </c>
      <c r="AA27" s="376"/>
      <c r="AB27" s="376"/>
      <c r="AC27" s="376"/>
      <c r="AD27" s="376"/>
      <c r="AE27" s="376"/>
      <c r="AF27" s="376"/>
      <c r="AG27" s="377"/>
      <c r="AH27" s="372">
        <v>4623</v>
      </c>
      <c r="AI27" s="373"/>
      <c r="AJ27" s="373"/>
      <c r="AK27" s="373"/>
      <c r="AL27" s="374"/>
      <c r="AM27" s="372">
        <v>16116202</v>
      </c>
      <c r="AN27" s="373"/>
      <c r="AO27" s="373"/>
      <c r="AP27" s="373"/>
      <c r="AQ27" s="373"/>
      <c r="AR27" s="374"/>
      <c r="AS27" s="372">
        <v>3486</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13033000</v>
      </c>
      <c r="BO27" s="454"/>
      <c r="BP27" s="454"/>
      <c r="BQ27" s="454"/>
      <c r="BR27" s="454"/>
      <c r="BS27" s="454"/>
      <c r="BT27" s="454"/>
      <c r="BU27" s="455"/>
      <c r="BV27" s="453">
        <v>13033000</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9800</v>
      </c>
      <c r="R28" s="373"/>
      <c r="S28" s="373"/>
      <c r="T28" s="373"/>
      <c r="U28" s="373"/>
      <c r="V28" s="374"/>
      <c r="W28" s="462"/>
      <c r="X28" s="399"/>
      <c r="Y28" s="400"/>
      <c r="Z28" s="375" t="s">
        <v>174</v>
      </c>
      <c r="AA28" s="376"/>
      <c r="AB28" s="376"/>
      <c r="AC28" s="376"/>
      <c r="AD28" s="376"/>
      <c r="AE28" s="376"/>
      <c r="AF28" s="376"/>
      <c r="AG28" s="377"/>
      <c r="AH28" s="372">
        <v>519</v>
      </c>
      <c r="AI28" s="373"/>
      <c r="AJ28" s="373"/>
      <c r="AK28" s="373"/>
      <c r="AL28" s="374"/>
      <c r="AM28" s="372">
        <v>1479669</v>
      </c>
      <c r="AN28" s="373"/>
      <c r="AO28" s="373"/>
      <c r="AP28" s="373"/>
      <c r="AQ28" s="373"/>
      <c r="AR28" s="374"/>
      <c r="AS28" s="372">
        <v>2851</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14133776</v>
      </c>
      <c r="BO28" s="449"/>
      <c r="BP28" s="449"/>
      <c r="BQ28" s="449"/>
      <c r="BR28" s="449"/>
      <c r="BS28" s="449"/>
      <c r="BT28" s="449"/>
      <c r="BU28" s="450"/>
      <c r="BV28" s="448">
        <v>15990976</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55</v>
      </c>
      <c r="M29" s="373"/>
      <c r="N29" s="373"/>
      <c r="O29" s="373"/>
      <c r="P29" s="374"/>
      <c r="Q29" s="372">
        <v>8800</v>
      </c>
      <c r="R29" s="373"/>
      <c r="S29" s="373"/>
      <c r="T29" s="373"/>
      <c r="U29" s="373"/>
      <c r="V29" s="374"/>
      <c r="W29" s="463"/>
      <c r="X29" s="464"/>
      <c r="Y29" s="465"/>
      <c r="Z29" s="375" t="s">
        <v>177</v>
      </c>
      <c r="AA29" s="376"/>
      <c r="AB29" s="376"/>
      <c r="AC29" s="376"/>
      <c r="AD29" s="376"/>
      <c r="AE29" s="376"/>
      <c r="AF29" s="376"/>
      <c r="AG29" s="377"/>
      <c r="AH29" s="372">
        <v>11512</v>
      </c>
      <c r="AI29" s="373"/>
      <c r="AJ29" s="373"/>
      <c r="AK29" s="373"/>
      <c r="AL29" s="374"/>
      <c r="AM29" s="372">
        <v>39546891</v>
      </c>
      <c r="AN29" s="373"/>
      <c r="AO29" s="373"/>
      <c r="AP29" s="373"/>
      <c r="AQ29" s="373"/>
      <c r="AR29" s="374"/>
      <c r="AS29" s="372">
        <v>3435</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13120853</v>
      </c>
      <c r="BO29" s="420"/>
      <c r="BP29" s="420"/>
      <c r="BQ29" s="420"/>
      <c r="BR29" s="420"/>
      <c r="BS29" s="420"/>
      <c r="BT29" s="420"/>
      <c r="BU29" s="421"/>
      <c r="BV29" s="419">
        <v>11715366</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101.6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18125604</v>
      </c>
      <c r="BO30" s="454"/>
      <c r="BP30" s="454"/>
      <c r="BQ30" s="454"/>
      <c r="BR30" s="454"/>
      <c r="BS30" s="454"/>
      <c r="BT30" s="454"/>
      <c r="BU30" s="455"/>
      <c r="BV30" s="453">
        <v>23012893</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10</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14</v>
      </c>
      <c r="AN34" s="367"/>
      <c r="AO34" s="368" t="str">
        <f>IF('各会計、関係団体の財政状況及び健全化判断比率'!B32="","",'各会計、関係団体の財政状況及び健全化判断比率'!B32)</f>
        <v>上水道事業会計</v>
      </c>
      <c r="AP34" s="368"/>
      <c r="AQ34" s="368"/>
      <c r="AR34" s="368"/>
      <c r="AS34" s="368"/>
      <c r="AT34" s="368"/>
      <c r="AU34" s="368"/>
      <c r="AV34" s="368"/>
      <c r="AW34" s="368"/>
      <c r="AX34" s="368"/>
      <c r="AY34" s="368"/>
      <c r="AZ34" s="368"/>
      <c r="BA34" s="368"/>
      <c r="BB34" s="368"/>
      <c r="BC34" s="368"/>
      <c r="BD34" s="169"/>
      <c r="BE34" s="367">
        <f>IF(BG34="","",MAX(C34:D43,U34:V43,AM34:AN43)+1)</f>
        <v>20</v>
      </c>
      <c r="BF34" s="367"/>
      <c r="BG34" s="368" t="str">
        <f>IF('各会計、関係団体の財政状況及び健全化判断比率'!B38="","",'各会計、関係団体の財政状況及び健全化判断比率'!B38)</f>
        <v>食肉センター特別会計</v>
      </c>
      <c r="BH34" s="368"/>
      <c r="BI34" s="368"/>
      <c r="BJ34" s="368"/>
      <c r="BK34" s="368"/>
      <c r="BL34" s="368"/>
      <c r="BM34" s="368"/>
      <c r="BN34" s="368"/>
      <c r="BO34" s="368"/>
      <c r="BP34" s="368"/>
      <c r="BQ34" s="368"/>
      <c r="BR34" s="368"/>
      <c r="BS34" s="368"/>
      <c r="BT34" s="368"/>
      <c r="BU34" s="368"/>
      <c r="BV34" s="169"/>
      <c r="BW34" s="367">
        <f>IF(BY34="","",MAX(C34:D43,U34:V43,AM34:AN43,BE34:BF43)+1)</f>
        <v>28</v>
      </c>
      <c r="BX34" s="367"/>
      <c r="BY34" s="368" t="str">
        <f>IF('各会計、関係団体の財政状況及び健全化判断比率'!B68="","",'各会計、関係団体の財政状況及び健全化判断比率'!B68)</f>
        <v>福岡県自治振興組合</v>
      </c>
      <c r="BZ34" s="368"/>
      <c r="CA34" s="368"/>
      <c r="CB34" s="368"/>
      <c r="CC34" s="368"/>
      <c r="CD34" s="368"/>
      <c r="CE34" s="368"/>
      <c r="CF34" s="368"/>
      <c r="CG34" s="368"/>
      <c r="CH34" s="368"/>
      <c r="CI34" s="368"/>
      <c r="CJ34" s="368"/>
      <c r="CK34" s="368"/>
      <c r="CL34" s="368"/>
      <c r="CM34" s="368"/>
      <c r="CN34" s="169"/>
      <c r="CO34" s="367">
        <f>IF(CQ34="","",MAX(C34:D43,U34:V43,AM34:AN43,BE34:BF43,BW34:BX43)+1)</f>
        <v>31</v>
      </c>
      <c r="CP34" s="367"/>
      <c r="CQ34" s="368" t="str">
        <f>IF('各会計、関係団体の財政状況及び健全化判断比率'!BS7="","",'各会計、関係団体の財政状況及び健全化判断比率'!BS7)</f>
        <v>北九州市住宅供給公社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土地区画整理特別会計</v>
      </c>
      <c r="F35" s="368"/>
      <c r="G35" s="368"/>
      <c r="H35" s="368"/>
      <c r="I35" s="368"/>
      <c r="J35" s="368"/>
      <c r="K35" s="368"/>
      <c r="L35" s="368"/>
      <c r="M35" s="368"/>
      <c r="N35" s="368"/>
      <c r="O35" s="368"/>
      <c r="P35" s="368"/>
      <c r="Q35" s="368"/>
      <c r="R35" s="368"/>
      <c r="S35" s="368"/>
      <c r="T35" s="169"/>
      <c r="U35" s="367">
        <f>IF(W35="","",U34+1)</f>
        <v>11</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15</v>
      </c>
      <c r="AN35" s="367"/>
      <c r="AO35" s="368" t="str">
        <f>IF('各会計、関係団体の財政状況及び健全化判断比率'!B33="","",'各会計、関係団体の財政状況及び健全化判断比率'!B33)</f>
        <v>工業用水道事業会計</v>
      </c>
      <c r="AP35" s="368"/>
      <c r="AQ35" s="368"/>
      <c r="AR35" s="368"/>
      <c r="AS35" s="368"/>
      <c r="AT35" s="368"/>
      <c r="AU35" s="368"/>
      <c r="AV35" s="368"/>
      <c r="AW35" s="368"/>
      <c r="AX35" s="368"/>
      <c r="AY35" s="368"/>
      <c r="AZ35" s="368"/>
      <c r="BA35" s="368"/>
      <c r="BB35" s="368"/>
      <c r="BC35" s="368"/>
      <c r="BD35" s="169"/>
      <c r="BE35" s="367">
        <f t="shared" ref="BE35:BE43" si="1">IF(BG35="","",BE34+1)</f>
        <v>21</v>
      </c>
      <c r="BF35" s="367"/>
      <c r="BG35" s="368" t="str">
        <f>IF('各会計、関係団体の財政状況及び健全化判断比率'!B39="","",'各会計、関係団体の財政状況及び健全化判断比率'!B39)</f>
        <v>卸売市場特別会計</v>
      </c>
      <c r="BH35" s="368"/>
      <c r="BI35" s="368"/>
      <c r="BJ35" s="368"/>
      <c r="BK35" s="368"/>
      <c r="BL35" s="368"/>
      <c r="BM35" s="368"/>
      <c r="BN35" s="368"/>
      <c r="BO35" s="368"/>
      <c r="BP35" s="368"/>
      <c r="BQ35" s="368"/>
      <c r="BR35" s="368"/>
      <c r="BS35" s="368"/>
      <c r="BT35" s="368"/>
      <c r="BU35" s="368"/>
      <c r="BV35" s="169"/>
      <c r="BW35" s="367">
        <f t="shared" ref="BW35:BW43" si="2">IF(BY35="","",BW34+1)</f>
        <v>29</v>
      </c>
      <c r="BX35" s="367"/>
      <c r="BY35" s="368" t="str">
        <f>IF('各会計、関係団体の財政状況及び健全化判断比率'!B69="","",'各会計、関係団体の財政状況及び健全化判断比率'!B69)</f>
        <v>直方市・北九州市岡森用水組合</v>
      </c>
      <c r="BZ35" s="368"/>
      <c r="CA35" s="368"/>
      <c r="CB35" s="368"/>
      <c r="CC35" s="368"/>
      <c r="CD35" s="368"/>
      <c r="CE35" s="368"/>
      <c r="CF35" s="368"/>
      <c r="CG35" s="368"/>
      <c r="CH35" s="368"/>
      <c r="CI35" s="368"/>
      <c r="CJ35" s="368"/>
      <c r="CK35" s="368"/>
      <c r="CL35" s="368"/>
      <c r="CM35" s="368"/>
      <c r="CN35" s="169"/>
      <c r="CO35" s="367">
        <f t="shared" ref="CO35:CO43" si="3">IF(CQ35="","",CO34+1)</f>
        <v>32</v>
      </c>
      <c r="CP35" s="367"/>
      <c r="CQ35" s="368" t="str">
        <f>IF('各会計、関係団体の財政状況及び健全化判断比率'!BS8="","",'各会計、関係団体の財政状況及び健全化判断比率'!BS8)</f>
        <v>福岡北九州高速道路公社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〇</v>
      </c>
      <c r="DH35" s="365"/>
      <c r="DI35" s="196"/>
    </row>
    <row r="36" spans="1:113" ht="32.25" customHeight="1" x14ac:dyDescent="0.15">
      <c r="A36" s="169"/>
      <c r="B36" s="193"/>
      <c r="C36" s="367">
        <f>IF(E36="","",C35+1)</f>
        <v>3</v>
      </c>
      <c r="D36" s="367"/>
      <c r="E36" s="368" t="str">
        <f>IF('各会計、関係団体の財政状況及び健全化判断比率'!B9="","",'各会計、関係団体の財政状況及び健全化判断比率'!B9)</f>
        <v>土地区画整理事業清算特別会計</v>
      </c>
      <c r="F36" s="368"/>
      <c r="G36" s="368"/>
      <c r="H36" s="368"/>
      <c r="I36" s="368"/>
      <c r="J36" s="368"/>
      <c r="K36" s="368"/>
      <c r="L36" s="368"/>
      <c r="M36" s="368"/>
      <c r="N36" s="368"/>
      <c r="O36" s="368"/>
      <c r="P36" s="368"/>
      <c r="Q36" s="368"/>
      <c r="R36" s="368"/>
      <c r="S36" s="368"/>
      <c r="T36" s="169"/>
      <c r="U36" s="367">
        <f t="shared" ref="U36:U43" si="4">IF(W36="","",U35+1)</f>
        <v>12</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f t="shared" si="0"/>
        <v>16</v>
      </c>
      <c r="AN36" s="367"/>
      <c r="AO36" s="368" t="str">
        <f>IF('各会計、関係団体の財政状況及び健全化判断比率'!B34="","",'各会計、関係団体の財政状況及び健全化判断比率'!B34)</f>
        <v>交通事業会計</v>
      </c>
      <c r="AP36" s="368"/>
      <c r="AQ36" s="368"/>
      <c r="AR36" s="368"/>
      <c r="AS36" s="368"/>
      <c r="AT36" s="368"/>
      <c r="AU36" s="368"/>
      <c r="AV36" s="368"/>
      <c r="AW36" s="368"/>
      <c r="AX36" s="368"/>
      <c r="AY36" s="368"/>
      <c r="AZ36" s="368"/>
      <c r="BA36" s="368"/>
      <c r="BB36" s="368"/>
      <c r="BC36" s="368"/>
      <c r="BD36" s="169"/>
      <c r="BE36" s="367">
        <f t="shared" si="1"/>
        <v>22</v>
      </c>
      <c r="BF36" s="367"/>
      <c r="BG36" s="368" t="str">
        <f>IF('各会計、関係団体の財政状況及び健全化判断比率'!B40="","",'各会計、関係団体の財政状況及び健全化判断比率'!B40)</f>
        <v>渡船特別会計</v>
      </c>
      <c r="BH36" s="368"/>
      <c r="BI36" s="368"/>
      <c r="BJ36" s="368"/>
      <c r="BK36" s="368"/>
      <c r="BL36" s="368"/>
      <c r="BM36" s="368"/>
      <c r="BN36" s="368"/>
      <c r="BO36" s="368"/>
      <c r="BP36" s="368"/>
      <c r="BQ36" s="368"/>
      <c r="BR36" s="368"/>
      <c r="BS36" s="368"/>
      <c r="BT36" s="368"/>
      <c r="BU36" s="368"/>
      <c r="BV36" s="169"/>
      <c r="BW36" s="367">
        <f t="shared" si="2"/>
        <v>30</v>
      </c>
      <c r="BX36" s="367"/>
      <c r="BY36" s="368" t="str">
        <f>IF('各会計、関係団体の財政状況及び健全化判断比率'!B70="","",'各会計、関係団体の財政状況及び健全化判断比率'!B70)</f>
        <v>福岡県後期高齢者医療広域連合</v>
      </c>
      <c r="BZ36" s="368"/>
      <c r="CA36" s="368"/>
      <c r="CB36" s="368"/>
      <c r="CC36" s="368"/>
      <c r="CD36" s="368"/>
      <c r="CE36" s="368"/>
      <c r="CF36" s="368"/>
      <c r="CG36" s="368"/>
      <c r="CH36" s="368"/>
      <c r="CI36" s="368"/>
      <c r="CJ36" s="368"/>
      <c r="CK36" s="368"/>
      <c r="CL36" s="368"/>
      <c r="CM36" s="368"/>
      <c r="CN36" s="169"/>
      <c r="CO36" s="367">
        <f t="shared" si="3"/>
        <v>33</v>
      </c>
      <c r="CP36" s="367"/>
      <c r="CQ36" s="368" t="str">
        <f>IF('各会計、関係団体の財政状況及び健全化判断比率'!BS9="","",'各会計、関係団体の財政状況及び健全化判断比率'!BS9)</f>
        <v>公立大学法人　北九州市立大学</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f>IF(E37="","",C36+1)</f>
        <v>4</v>
      </c>
      <c r="D37" s="367"/>
      <c r="E37" s="368" t="str">
        <f>IF('各会計、関係団体の財政状況及び健全化判断比率'!B10="","",'各会計、関係団体の財政状況及び健全化判断比率'!B10)</f>
        <v>公債償還特別会計</v>
      </c>
      <c r="F37" s="368"/>
      <c r="G37" s="368"/>
      <c r="H37" s="368"/>
      <c r="I37" s="368"/>
      <c r="J37" s="368"/>
      <c r="K37" s="368"/>
      <c r="L37" s="368"/>
      <c r="M37" s="368"/>
      <c r="N37" s="368"/>
      <c r="O37" s="368"/>
      <c r="P37" s="368"/>
      <c r="Q37" s="368"/>
      <c r="R37" s="368"/>
      <c r="S37" s="368"/>
      <c r="T37" s="169"/>
      <c r="U37" s="367">
        <f t="shared" si="4"/>
        <v>13</v>
      </c>
      <c r="V37" s="367"/>
      <c r="W37" s="368" t="str">
        <f>IF('各会計、関係団体の財政状況及び健全化判断比率'!B31="","",'各会計、関係団体の財政状況及び健全化判断比率'!B31)</f>
        <v>駐車場特別会計</v>
      </c>
      <c r="X37" s="368"/>
      <c r="Y37" s="368"/>
      <c r="Z37" s="368"/>
      <c r="AA37" s="368"/>
      <c r="AB37" s="368"/>
      <c r="AC37" s="368"/>
      <c r="AD37" s="368"/>
      <c r="AE37" s="368"/>
      <c r="AF37" s="368"/>
      <c r="AG37" s="368"/>
      <c r="AH37" s="368"/>
      <c r="AI37" s="368"/>
      <c r="AJ37" s="368"/>
      <c r="AK37" s="368"/>
      <c r="AL37" s="169"/>
      <c r="AM37" s="367">
        <f t="shared" si="0"/>
        <v>17</v>
      </c>
      <c r="AN37" s="367"/>
      <c r="AO37" s="368" t="str">
        <f>IF('各会計、関係団体の財政状況及び健全化判断比率'!B35="","",'各会計、関係団体の財政状況及び健全化判断比率'!B35)</f>
        <v>病院事業会計</v>
      </c>
      <c r="AP37" s="368"/>
      <c r="AQ37" s="368"/>
      <c r="AR37" s="368"/>
      <c r="AS37" s="368"/>
      <c r="AT37" s="368"/>
      <c r="AU37" s="368"/>
      <c r="AV37" s="368"/>
      <c r="AW37" s="368"/>
      <c r="AX37" s="368"/>
      <c r="AY37" s="368"/>
      <c r="AZ37" s="368"/>
      <c r="BA37" s="368"/>
      <c r="BB37" s="368"/>
      <c r="BC37" s="368"/>
      <c r="BD37" s="169"/>
      <c r="BE37" s="367">
        <f t="shared" si="1"/>
        <v>23</v>
      </c>
      <c r="BF37" s="367"/>
      <c r="BG37" s="368" t="str">
        <f>IF('各会計、関係団体の財政状況及び健全化判断比率'!B41="","",'各会計、関係団体の財政状況及び健全化判断比率'!B41)</f>
        <v>漁業集落排水特別会計</v>
      </c>
      <c r="BH37" s="368"/>
      <c r="BI37" s="368"/>
      <c r="BJ37" s="368"/>
      <c r="BK37" s="368"/>
      <c r="BL37" s="368"/>
      <c r="BM37" s="368"/>
      <c r="BN37" s="368"/>
      <c r="BO37" s="368"/>
      <c r="BP37" s="368"/>
      <c r="BQ37" s="368"/>
      <c r="BR37" s="368"/>
      <c r="BS37" s="368"/>
      <c r="BT37" s="368"/>
      <c r="BU37" s="368"/>
      <c r="BV37" s="169"/>
      <c r="BW37" s="367" t="str">
        <f t="shared" si="2"/>
        <v/>
      </c>
      <c r="BX37" s="367"/>
      <c r="BY37" s="368" t="str">
        <f>IF('各会計、関係団体の財政状況及び健全化判断比率'!B71="","",'各会計、関係団体の財政状況及び健全化判断比率'!B71)</f>
        <v/>
      </c>
      <c r="BZ37" s="368"/>
      <c r="CA37" s="368"/>
      <c r="CB37" s="368"/>
      <c r="CC37" s="368"/>
      <c r="CD37" s="368"/>
      <c r="CE37" s="368"/>
      <c r="CF37" s="368"/>
      <c r="CG37" s="368"/>
      <c r="CH37" s="368"/>
      <c r="CI37" s="368"/>
      <c r="CJ37" s="368"/>
      <c r="CK37" s="368"/>
      <c r="CL37" s="368"/>
      <c r="CM37" s="368"/>
      <c r="CN37" s="169"/>
      <c r="CO37" s="367">
        <f t="shared" si="3"/>
        <v>34</v>
      </c>
      <c r="CP37" s="367"/>
      <c r="CQ37" s="368" t="str">
        <f>IF('各会計、関係団体の財政状況及び健全化判断比率'!BS10="","",'各会計、関係団体の財政状況及び健全化判断比率'!BS10)</f>
        <v>公益財団法人　北九州産業学術推進機構</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f t="shared" ref="C38:C43" si="5">IF(E38="","",C37+1)</f>
        <v>5</v>
      </c>
      <c r="D38" s="367"/>
      <c r="E38" s="368" t="str">
        <f>IF('各会計、関係団体の財政状況及び健全化判断比率'!B11="","",'各会計、関係団体の財政状況及び健全化判断比率'!B11)</f>
        <v>住宅新築資金等貸付特別会計</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f t="shared" si="0"/>
        <v>18</v>
      </c>
      <c r="AN38" s="367"/>
      <c r="AO38" s="368" t="str">
        <f>IF('各会計、関係団体の財政状況及び健全化判断比率'!B36="","",'各会計、関係団体の財政状況及び健全化判断比率'!B36)</f>
        <v>下水道事業会計</v>
      </c>
      <c r="AP38" s="368"/>
      <c r="AQ38" s="368"/>
      <c r="AR38" s="368"/>
      <c r="AS38" s="368"/>
      <c r="AT38" s="368"/>
      <c r="AU38" s="368"/>
      <c r="AV38" s="368"/>
      <c r="AW38" s="368"/>
      <c r="AX38" s="368"/>
      <c r="AY38" s="368"/>
      <c r="AZ38" s="368"/>
      <c r="BA38" s="368"/>
      <c r="BB38" s="368"/>
      <c r="BC38" s="368"/>
      <c r="BD38" s="169"/>
      <c r="BE38" s="367">
        <f t="shared" si="1"/>
        <v>24</v>
      </c>
      <c r="BF38" s="367"/>
      <c r="BG38" s="368" t="str">
        <f>IF('各会計、関係団体の財政状況及び健全化判断比率'!B42="","",'各会計、関係団体の財政状況及び健全化判断比率'!B42)</f>
        <v>港湾整備特別会計</v>
      </c>
      <c r="BH38" s="368"/>
      <c r="BI38" s="368"/>
      <c r="BJ38" s="368"/>
      <c r="BK38" s="368"/>
      <c r="BL38" s="368"/>
      <c r="BM38" s="368"/>
      <c r="BN38" s="368"/>
      <c r="BO38" s="368"/>
      <c r="BP38" s="368"/>
      <c r="BQ38" s="368"/>
      <c r="BR38" s="368"/>
      <c r="BS38" s="368"/>
      <c r="BT38" s="368"/>
      <c r="BU38" s="368"/>
      <c r="BV38" s="169"/>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69"/>
      <c r="CO38" s="367">
        <f t="shared" si="3"/>
        <v>35</v>
      </c>
      <c r="CP38" s="367"/>
      <c r="CQ38" s="368" t="str">
        <f>IF('各会計、関係団体の財政状況及び健全化判断比率'!BS11="","",'各会計、関係団体の財政状況及び健全化判断比率'!BS11)</f>
        <v>公益財団法人　北九州国際交流協会</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f t="shared" si="5"/>
        <v>6</v>
      </c>
      <c r="D39" s="367"/>
      <c r="E39" s="368" t="str">
        <f>IF('各会計、関係団体の財政状況及び健全化判断比率'!B12="","",'各会計、関係団体の財政状況及び健全化判断比率'!B12)</f>
        <v>土地取得特別会計</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f t="shared" si="0"/>
        <v>19</v>
      </c>
      <c r="AN39" s="367"/>
      <c r="AO39" s="368" t="str">
        <f>IF('各会計、関係団体の財政状況及び健全化判断比率'!B37="","",'各会計、関係団体の財政状況及び健全化判断比率'!B37)</f>
        <v>公営競技事業会計</v>
      </c>
      <c r="AP39" s="368"/>
      <c r="AQ39" s="368"/>
      <c r="AR39" s="368"/>
      <c r="AS39" s="368"/>
      <c r="AT39" s="368"/>
      <c r="AU39" s="368"/>
      <c r="AV39" s="368"/>
      <c r="AW39" s="368"/>
      <c r="AX39" s="368"/>
      <c r="AY39" s="368"/>
      <c r="AZ39" s="368"/>
      <c r="BA39" s="368"/>
      <c r="BB39" s="368"/>
      <c r="BC39" s="368"/>
      <c r="BD39" s="169"/>
      <c r="BE39" s="367">
        <f t="shared" si="1"/>
        <v>25</v>
      </c>
      <c r="BF39" s="367"/>
      <c r="BG39" s="368" t="str">
        <f>IF('各会計、関係団体の財政状況及び健全化判断比率'!B43="","",'各会計、関係団体の財政状況及び健全化判断比率'!B43)</f>
        <v>市民太陽光発電所特別会計</v>
      </c>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f t="shared" si="3"/>
        <v>36</v>
      </c>
      <c r="CP39" s="367"/>
      <c r="CQ39" s="368" t="str">
        <f>IF('各会計、関係団体の財政状況及び健全化判断比率'!BS12="","",'各会計、関係団体の財政状況及び健全化判断比率'!BS12)</f>
        <v>公益財団法人　北九州市どうぶつ公園協会</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f t="shared" si="5"/>
        <v>7</v>
      </c>
      <c r="D40" s="367"/>
      <c r="E40" s="368" t="str">
        <f>IF('各会計、関係団体の財政状況及び健全化判断比率'!B13="","",'各会計、関係団体の財政状況及び健全化判断比率'!B13)</f>
        <v>母子父子寡婦福祉資金特別会計</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f t="shared" si="1"/>
        <v>26</v>
      </c>
      <c r="BF40" s="367"/>
      <c r="BG40" s="368" t="str">
        <f>IF('各会計、関係団体の財政状況及び健全化判断比率'!B44="","",'各会計、関係団体の財政状況及び健全化判断比率'!B44)</f>
        <v>産業用地整備特別会計</v>
      </c>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f t="shared" si="3"/>
        <v>37</v>
      </c>
      <c r="CP40" s="367"/>
      <c r="CQ40" s="368" t="str">
        <f>IF('各会計、関係団体の財政状況及び健全化判断比率'!BS13="","",'各会計、関係団体の財政状況及び健全化判断比率'!BS13)</f>
        <v>公益財団法人　北九州市学校給食協会</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f t="shared" si="5"/>
        <v>8</v>
      </c>
      <c r="D41" s="367"/>
      <c r="E41" s="368" t="str">
        <f>IF('各会計、関係団体の財政状況及び健全化判断比率'!B14="","",'各会計、関係団体の財政状況及び健全化判断比率'!B14)</f>
        <v>臨海部産業用地貸付特別会計</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f t="shared" si="1"/>
        <v>27</v>
      </c>
      <c r="BF41" s="367"/>
      <c r="BG41" s="368" t="str">
        <f>IF('各会計、関係団体の財政状況及び健全化判断比率'!B45="","",'各会計、関係団体の財政状況及び健全化判断比率'!B45)</f>
        <v>空港関連用地整備特別会計</v>
      </c>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f t="shared" si="3"/>
        <v>38</v>
      </c>
      <c r="CP41" s="367"/>
      <c r="CQ41" s="368" t="str">
        <f>IF('各会計、関係団体の財政状況及び健全化判断比率'!BS14="","",'各会計、関係団体の財政状況及び健全化判断比率'!BS14)</f>
        <v>公益財団法人　北九州市芸術文化振興財団</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f t="shared" si="5"/>
        <v>9</v>
      </c>
      <c r="D42" s="367"/>
      <c r="E42" s="368" t="str">
        <f>IF('各会計、関係団体の財政状況及び健全化判断比率'!B15="","",'各会計、関係団体の財政状況及び健全化判断比率'!B15)</f>
        <v>市立病院機構病院事業債管理特別会計</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f t="shared" si="3"/>
        <v>39</v>
      </c>
      <c r="CP42" s="367"/>
      <c r="CQ42" s="368" t="str">
        <f>IF('各会計、関係団体の財政状況及び健全化判断比率'!BS15="","",'各会計、関係団体の財政状況及び健全化判断比率'!BS15)</f>
        <v>公益財団法人　アジア女性交流・研究フォーラム</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f t="shared" si="3"/>
        <v>40</v>
      </c>
      <c r="CP43" s="367"/>
      <c r="CQ43" s="368" t="str">
        <f>IF('各会計、関係団体の財政状況及び健全化判断比率'!BS16="","",'各会計、関係団体の財政状況及び健全化判断比率'!BS16)</f>
        <v>公益財団法人　アジア成長研究所</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rXFeiz3LlLtn5v4RfIWFxrLS26TUIl+yVif3H2Tzfac5i1LCU4Uqc0tZoKWOiqwPw/Ah/z6cBXyzzaEWUDM7Ow==" saltValue="QIaJBOS6zywrcCNwy6HIR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3" zoomScaleSheetLayoutView="100" workbookViewId="0">
      <selection activeCell="J38" sqref="J38"/>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546</v>
      </c>
      <c r="G33" s="29" t="s">
        <v>547</v>
      </c>
      <c r="H33" s="29" t="s">
        <v>548</v>
      </c>
      <c r="I33" s="29" t="s">
        <v>549</v>
      </c>
      <c r="J33" s="30" t="s">
        <v>550</v>
      </c>
      <c r="K33" s="22"/>
      <c r="L33" s="22"/>
      <c r="M33" s="22"/>
      <c r="N33" s="22"/>
      <c r="O33" s="22"/>
      <c r="P33" s="22"/>
    </row>
    <row r="34" spans="1:16" ht="39" customHeight="1" x14ac:dyDescent="0.15">
      <c r="A34" s="22"/>
      <c r="B34" s="31"/>
      <c r="C34" s="1151" t="s">
        <v>553</v>
      </c>
      <c r="D34" s="1151"/>
      <c r="E34" s="1152"/>
      <c r="F34" s="32">
        <v>6.5</v>
      </c>
      <c r="G34" s="33">
        <v>10.25</v>
      </c>
      <c r="H34" s="33">
        <v>13.8</v>
      </c>
      <c r="I34" s="33">
        <v>16.149999999999999</v>
      </c>
      <c r="J34" s="34">
        <v>18.13</v>
      </c>
      <c r="K34" s="22"/>
      <c r="L34" s="22"/>
      <c r="M34" s="22"/>
      <c r="N34" s="22"/>
      <c r="O34" s="22"/>
      <c r="P34" s="22"/>
    </row>
    <row r="35" spans="1:16" ht="39" customHeight="1" x14ac:dyDescent="0.15">
      <c r="A35" s="22"/>
      <c r="B35" s="35"/>
      <c r="C35" s="1145" t="s">
        <v>554</v>
      </c>
      <c r="D35" s="1146"/>
      <c r="E35" s="1147"/>
      <c r="F35" s="36">
        <v>0.97</v>
      </c>
      <c r="G35" s="37">
        <v>1.1499999999999999</v>
      </c>
      <c r="H35" s="37">
        <v>1.38</v>
      </c>
      <c r="I35" s="37">
        <v>1.51</v>
      </c>
      <c r="J35" s="38">
        <v>1.53</v>
      </c>
      <c r="K35" s="22"/>
      <c r="L35" s="22"/>
      <c r="M35" s="22"/>
      <c r="N35" s="22"/>
      <c r="O35" s="22"/>
      <c r="P35" s="22"/>
    </row>
    <row r="36" spans="1:16" ht="39" customHeight="1" x14ac:dyDescent="0.15">
      <c r="A36" s="22"/>
      <c r="B36" s="35"/>
      <c r="C36" s="1145" t="s">
        <v>555</v>
      </c>
      <c r="D36" s="1146"/>
      <c r="E36" s="1147"/>
      <c r="F36" s="36">
        <v>1.85</v>
      </c>
      <c r="G36" s="37">
        <v>1.76</v>
      </c>
      <c r="H36" s="37">
        <v>1.55</v>
      </c>
      <c r="I36" s="37">
        <v>1.4</v>
      </c>
      <c r="J36" s="38">
        <v>1.3</v>
      </c>
      <c r="K36" s="22"/>
      <c r="L36" s="22"/>
      <c r="M36" s="22"/>
      <c r="N36" s="22"/>
      <c r="O36" s="22"/>
      <c r="P36" s="22"/>
    </row>
    <row r="37" spans="1:16" ht="39" customHeight="1" x14ac:dyDescent="0.15">
      <c r="A37" s="22"/>
      <c r="B37" s="35"/>
      <c r="C37" s="1145" t="s">
        <v>556</v>
      </c>
      <c r="D37" s="1146"/>
      <c r="E37" s="1147"/>
      <c r="F37" s="36">
        <v>1.57</v>
      </c>
      <c r="G37" s="37">
        <v>1.61</v>
      </c>
      <c r="H37" s="37">
        <v>1.93</v>
      </c>
      <c r="I37" s="37">
        <v>1.4</v>
      </c>
      <c r="J37" s="38">
        <v>1.1399999999999999</v>
      </c>
      <c r="K37" s="22"/>
      <c r="L37" s="22"/>
      <c r="M37" s="22"/>
      <c r="N37" s="22"/>
      <c r="O37" s="22"/>
      <c r="P37" s="22"/>
    </row>
    <row r="38" spans="1:16" ht="39" customHeight="1" x14ac:dyDescent="0.15">
      <c r="A38" s="22"/>
      <c r="B38" s="35"/>
      <c r="C38" s="1145" t="s">
        <v>557</v>
      </c>
      <c r="D38" s="1146"/>
      <c r="E38" s="1147"/>
      <c r="F38" s="36">
        <v>1.2</v>
      </c>
      <c r="G38" s="37">
        <v>1.1299999999999999</v>
      </c>
      <c r="H38" s="37">
        <v>1.1499999999999999</v>
      </c>
      <c r="I38" s="37">
        <v>1.21</v>
      </c>
      <c r="J38" s="38">
        <v>1.0900000000000001</v>
      </c>
      <c r="K38" s="22"/>
      <c r="L38" s="22"/>
      <c r="M38" s="22"/>
      <c r="N38" s="22"/>
      <c r="O38" s="22"/>
      <c r="P38" s="22"/>
    </row>
    <row r="39" spans="1:16" ht="39" customHeight="1" x14ac:dyDescent="0.15">
      <c r="A39" s="22"/>
      <c r="B39" s="35"/>
      <c r="C39" s="1145" t="s">
        <v>558</v>
      </c>
      <c r="D39" s="1146"/>
      <c r="E39" s="1147"/>
      <c r="F39" s="36">
        <v>1.2</v>
      </c>
      <c r="G39" s="37">
        <v>1.2</v>
      </c>
      <c r="H39" s="37">
        <v>0.62</v>
      </c>
      <c r="I39" s="37">
        <v>0.35</v>
      </c>
      <c r="J39" s="38">
        <v>0.68</v>
      </c>
      <c r="K39" s="22"/>
      <c r="L39" s="22"/>
      <c r="M39" s="22"/>
      <c r="N39" s="22"/>
      <c r="O39" s="22"/>
      <c r="P39" s="22"/>
    </row>
    <row r="40" spans="1:16" ht="39" customHeight="1" x14ac:dyDescent="0.15">
      <c r="A40" s="22"/>
      <c r="B40" s="35"/>
      <c r="C40" s="1145" t="s">
        <v>559</v>
      </c>
      <c r="D40" s="1146"/>
      <c r="E40" s="1147"/>
      <c r="F40" s="36">
        <v>0.41</v>
      </c>
      <c r="G40" s="37">
        <v>1.67</v>
      </c>
      <c r="H40" s="37">
        <v>0.56999999999999995</v>
      </c>
      <c r="I40" s="37">
        <v>0.71</v>
      </c>
      <c r="J40" s="38">
        <v>0.61</v>
      </c>
      <c r="K40" s="22"/>
      <c r="L40" s="22"/>
      <c r="M40" s="22"/>
      <c r="N40" s="22"/>
      <c r="O40" s="22"/>
      <c r="P40" s="22"/>
    </row>
    <row r="41" spans="1:16" ht="39" customHeight="1" x14ac:dyDescent="0.15">
      <c r="A41" s="22"/>
      <c r="B41" s="35"/>
      <c r="C41" s="1145" t="s">
        <v>560</v>
      </c>
      <c r="D41" s="1146"/>
      <c r="E41" s="1147"/>
      <c r="F41" s="36">
        <v>0.74</v>
      </c>
      <c r="G41" s="37">
        <v>0.68</v>
      </c>
      <c r="H41" s="37">
        <v>0.66</v>
      </c>
      <c r="I41" s="37">
        <v>0.62</v>
      </c>
      <c r="J41" s="38">
        <v>0.47</v>
      </c>
      <c r="K41" s="22"/>
      <c r="L41" s="22"/>
      <c r="M41" s="22"/>
      <c r="N41" s="22"/>
      <c r="O41" s="22"/>
      <c r="P41" s="22"/>
    </row>
    <row r="42" spans="1:16" ht="39" customHeight="1" x14ac:dyDescent="0.15">
      <c r="A42" s="22"/>
      <c r="B42" s="39"/>
      <c r="C42" s="1145" t="s">
        <v>561</v>
      </c>
      <c r="D42" s="1146"/>
      <c r="E42" s="1147"/>
      <c r="F42" s="36" t="s">
        <v>508</v>
      </c>
      <c r="G42" s="37" t="s">
        <v>508</v>
      </c>
      <c r="H42" s="37" t="s">
        <v>508</v>
      </c>
      <c r="I42" s="37" t="s">
        <v>508</v>
      </c>
      <c r="J42" s="38" t="s">
        <v>508</v>
      </c>
      <c r="K42" s="22"/>
      <c r="L42" s="22"/>
      <c r="M42" s="22"/>
      <c r="N42" s="22"/>
      <c r="O42" s="22"/>
      <c r="P42" s="22"/>
    </row>
    <row r="43" spans="1:16" ht="39" customHeight="1" thickBot="1" x14ac:dyDescent="0.2">
      <c r="A43" s="22"/>
      <c r="B43" s="40"/>
      <c r="C43" s="1148" t="s">
        <v>562</v>
      </c>
      <c r="D43" s="1149"/>
      <c r="E43" s="1150"/>
      <c r="F43" s="41">
        <v>1.02</v>
      </c>
      <c r="G43" s="42">
        <v>0.85</v>
      </c>
      <c r="H43" s="42">
        <v>0.8</v>
      </c>
      <c r="I43" s="42">
        <v>0.92</v>
      </c>
      <c r="J43" s="43">
        <v>1.04</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gxuFBM+WCIvQHSkQk85EuaA8mCL9qVQJR2kSSscte4Rw7/gNMmW6wta2FHFsmasaFN8OeUZT53oETYiqUDuzA==" saltValue="WfAE7Dl70GgYyUI7ZJsj4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1"/>
  <sheetViews>
    <sheetView showGridLines="0" topLeftCell="A40" zoomScale="80" zoomScaleNormal="80" zoomScaleSheetLayoutView="55" workbookViewId="0">
      <selection activeCell="Q54" sqref="Q5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546</v>
      </c>
      <c r="L44" s="56" t="s">
        <v>547</v>
      </c>
      <c r="M44" s="56" t="s">
        <v>548</v>
      </c>
      <c r="N44" s="56" t="s">
        <v>549</v>
      </c>
      <c r="O44" s="57" t="s">
        <v>550</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36590</v>
      </c>
      <c r="L45" s="60">
        <v>34026</v>
      </c>
      <c r="M45" s="60">
        <v>34086</v>
      </c>
      <c r="N45" s="60">
        <v>34162</v>
      </c>
      <c r="O45" s="61">
        <v>35316</v>
      </c>
      <c r="P45" s="48"/>
      <c r="Q45" s="48"/>
      <c r="R45" s="48"/>
      <c r="S45" s="48"/>
      <c r="T45" s="48"/>
      <c r="U45" s="48"/>
    </row>
    <row r="46" spans="1:21" ht="30.75" customHeight="1" x14ac:dyDescent="0.15">
      <c r="A46" s="48"/>
      <c r="B46" s="1178"/>
      <c r="C46" s="1179"/>
      <c r="D46" s="62"/>
      <c r="E46" s="1155" t="s">
        <v>11</v>
      </c>
      <c r="F46" s="1155"/>
      <c r="G46" s="1155"/>
      <c r="H46" s="1155"/>
      <c r="I46" s="1155"/>
      <c r="J46" s="1156"/>
      <c r="K46" s="63">
        <v>5608</v>
      </c>
      <c r="L46" s="64">
        <v>2794</v>
      </c>
      <c r="M46" s="64">
        <v>1792</v>
      </c>
      <c r="N46" s="64">
        <v>1619</v>
      </c>
      <c r="O46" s="65">
        <v>2325</v>
      </c>
      <c r="P46" s="48"/>
      <c r="Q46" s="48"/>
      <c r="R46" s="48"/>
      <c r="S46" s="48"/>
      <c r="T46" s="48"/>
      <c r="U46" s="48"/>
    </row>
    <row r="47" spans="1:21" ht="30.75" customHeight="1" x14ac:dyDescent="0.15">
      <c r="A47" s="48"/>
      <c r="B47" s="1178"/>
      <c r="C47" s="1179"/>
      <c r="D47" s="62"/>
      <c r="E47" s="1155" t="s">
        <v>12</v>
      </c>
      <c r="F47" s="1155"/>
      <c r="G47" s="1155"/>
      <c r="H47" s="1155"/>
      <c r="I47" s="1155"/>
      <c r="J47" s="1156"/>
      <c r="K47" s="63">
        <v>34444</v>
      </c>
      <c r="L47" s="64">
        <v>35999</v>
      </c>
      <c r="M47" s="64">
        <v>36712</v>
      </c>
      <c r="N47" s="64">
        <v>37493</v>
      </c>
      <c r="O47" s="65">
        <v>38401</v>
      </c>
      <c r="P47" s="48"/>
      <c r="Q47" s="48"/>
      <c r="R47" s="48"/>
      <c r="S47" s="48"/>
      <c r="T47" s="48"/>
      <c r="U47" s="48"/>
    </row>
    <row r="48" spans="1:21" ht="30.75" customHeight="1" x14ac:dyDescent="0.15">
      <c r="A48" s="48"/>
      <c r="B48" s="1178"/>
      <c r="C48" s="1179"/>
      <c r="D48" s="62"/>
      <c r="E48" s="1155" t="s">
        <v>13</v>
      </c>
      <c r="F48" s="1155"/>
      <c r="G48" s="1155"/>
      <c r="H48" s="1155"/>
      <c r="I48" s="1155"/>
      <c r="J48" s="1156"/>
      <c r="K48" s="63">
        <v>5570</v>
      </c>
      <c r="L48" s="64">
        <v>5313</v>
      </c>
      <c r="M48" s="64">
        <v>5071</v>
      </c>
      <c r="N48" s="64">
        <v>4790</v>
      </c>
      <c r="O48" s="65">
        <v>4740</v>
      </c>
      <c r="P48" s="48"/>
      <c r="Q48" s="48"/>
      <c r="R48" s="48"/>
      <c r="S48" s="48"/>
      <c r="T48" s="48"/>
      <c r="U48" s="48"/>
    </row>
    <row r="49" spans="1:21" ht="30.75" customHeight="1" x14ac:dyDescent="0.15">
      <c r="A49" s="48"/>
      <c r="B49" s="1178"/>
      <c r="C49" s="1179"/>
      <c r="D49" s="62"/>
      <c r="E49" s="1155" t="s">
        <v>14</v>
      </c>
      <c r="F49" s="1155"/>
      <c r="G49" s="1155"/>
      <c r="H49" s="1155"/>
      <c r="I49" s="1155"/>
      <c r="J49" s="1156"/>
      <c r="K49" s="63" t="s">
        <v>508</v>
      </c>
      <c r="L49" s="64" t="s">
        <v>508</v>
      </c>
      <c r="M49" s="64" t="s">
        <v>508</v>
      </c>
      <c r="N49" s="64" t="s">
        <v>508</v>
      </c>
      <c r="O49" s="65" t="s">
        <v>508</v>
      </c>
      <c r="P49" s="48"/>
      <c r="Q49" s="48"/>
      <c r="R49" s="48"/>
      <c r="S49" s="48"/>
      <c r="T49" s="48"/>
      <c r="U49" s="48"/>
    </row>
    <row r="50" spans="1:21" ht="30.75" customHeight="1" x14ac:dyDescent="0.15">
      <c r="A50" s="48"/>
      <c r="B50" s="1178"/>
      <c r="C50" s="1179"/>
      <c r="D50" s="62"/>
      <c r="E50" s="1155" t="s">
        <v>15</v>
      </c>
      <c r="F50" s="1155"/>
      <c r="G50" s="1155"/>
      <c r="H50" s="1155"/>
      <c r="I50" s="1155"/>
      <c r="J50" s="1156"/>
      <c r="K50" s="63">
        <v>211</v>
      </c>
      <c r="L50" s="64">
        <v>473</v>
      </c>
      <c r="M50" s="64">
        <v>188</v>
      </c>
      <c r="N50" s="64">
        <v>301</v>
      </c>
      <c r="O50" s="65">
        <v>130</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508</v>
      </c>
      <c r="L51" s="64" t="s">
        <v>508</v>
      </c>
      <c r="M51" s="64" t="s">
        <v>508</v>
      </c>
      <c r="N51" s="64" t="s">
        <v>508</v>
      </c>
      <c r="O51" s="65" t="s">
        <v>508</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54528</v>
      </c>
      <c r="L52" s="64">
        <v>54420</v>
      </c>
      <c r="M52" s="64">
        <v>51440</v>
      </c>
      <c r="N52" s="64">
        <v>52773</v>
      </c>
      <c r="O52" s="65">
        <v>52715</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27895</v>
      </c>
      <c r="L53" s="69">
        <v>24185</v>
      </c>
      <c r="M53" s="69">
        <v>26409</v>
      </c>
      <c r="N53" s="69">
        <v>25592</v>
      </c>
      <c r="O53" s="70">
        <v>28197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563</v>
      </c>
      <c r="L57" s="81" t="s">
        <v>564</v>
      </c>
      <c r="M57" s="81" t="s">
        <v>565</v>
      </c>
      <c r="N57" s="81" t="s">
        <v>566</v>
      </c>
      <c r="O57" s="82" t="s">
        <v>567</v>
      </c>
      <c r="P57" s="48"/>
      <c r="Q57" s="48"/>
      <c r="R57" s="48"/>
      <c r="S57" s="48"/>
      <c r="T57" s="48"/>
      <c r="U57" s="48"/>
    </row>
    <row r="58" spans="1:21" ht="31.5" customHeight="1" x14ac:dyDescent="0.15">
      <c r="B58" s="1161" t="s">
        <v>24</v>
      </c>
      <c r="C58" s="1162"/>
      <c r="D58" s="1167" t="s">
        <v>25</v>
      </c>
      <c r="E58" s="1168"/>
      <c r="F58" s="1168"/>
      <c r="G58" s="1168"/>
      <c r="H58" s="1168"/>
      <c r="I58" s="1168"/>
      <c r="J58" s="1169"/>
      <c r="K58" s="83">
        <v>27772</v>
      </c>
      <c r="L58" s="84">
        <v>20379</v>
      </c>
      <c r="M58" s="84">
        <v>18205</v>
      </c>
      <c r="N58" s="84">
        <v>21438</v>
      </c>
      <c r="O58" s="85">
        <v>23128</v>
      </c>
    </row>
    <row r="59" spans="1:21" ht="31.5" customHeight="1" x14ac:dyDescent="0.15">
      <c r="B59" s="1163"/>
      <c r="C59" s="1164"/>
      <c r="D59" s="1170" t="s">
        <v>26</v>
      </c>
      <c r="E59" s="1171"/>
      <c r="F59" s="1171"/>
      <c r="G59" s="1171"/>
      <c r="H59" s="1171"/>
      <c r="I59" s="1171"/>
      <c r="J59" s="1172"/>
      <c r="K59" s="86">
        <v>147291</v>
      </c>
      <c r="L59" s="87">
        <v>160919</v>
      </c>
      <c r="M59" s="87">
        <v>179363</v>
      </c>
      <c r="N59" s="87">
        <v>192261</v>
      </c>
      <c r="O59" s="88">
        <v>206040</v>
      </c>
    </row>
    <row r="60" spans="1:21" ht="31.5" customHeight="1" thickBot="1" x14ac:dyDescent="0.2">
      <c r="B60" s="1165"/>
      <c r="C60" s="1166"/>
      <c r="D60" s="1173" t="s">
        <v>27</v>
      </c>
      <c r="E60" s="1174"/>
      <c r="F60" s="1174"/>
      <c r="G60" s="1174"/>
      <c r="H60" s="1174"/>
      <c r="I60" s="1174"/>
      <c r="J60" s="1175"/>
      <c r="K60" s="89">
        <v>184559</v>
      </c>
      <c r="L60" s="90">
        <v>186488</v>
      </c>
      <c r="M60" s="90">
        <v>198952</v>
      </c>
      <c r="N60" s="90">
        <v>207966</v>
      </c>
      <c r="O60" s="91">
        <v>229070</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15"/>
    <row r="66" s="49" customFormat="1" ht="12.6" hidden="1" customHeight="1" x14ac:dyDescent="0.15"/>
    <row r="67" s="49" customFormat="1" ht="12.6" hidden="1" customHeight="1" x14ac:dyDescent="0.15"/>
    <row r="68" s="49" customFormat="1" ht="12.6" hidden="1" customHeight="1" x14ac:dyDescent="0.15"/>
    <row r="69" s="49" customFormat="1" ht="12.6" hidden="1" customHeight="1" x14ac:dyDescent="0.15"/>
    <row r="70" s="49" customFormat="1" ht="12.6" hidden="1" customHeight="1" x14ac:dyDescent="0.15"/>
    <row r="71" s="49" customFormat="1" ht="12.6" hidden="1" customHeight="1" x14ac:dyDescent="0.15"/>
  </sheetData>
  <sheetProtection algorithmName="SHA-512" hashValue="6TrxZQa831ePsJW+8kibX3tIebEX/iS1CjRdLTdalq4ZJE1ZXGNjmQHaBHJl50EUdNwpwULeAU2bnmc7vu3jkA==" saltValue="lBV3noZ47v84+qa/bnQ/F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6" zoomScaleSheetLayoutView="100" workbookViewId="0">
      <selection activeCell="L52" sqref="L52"/>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546</v>
      </c>
      <c r="J40" s="103" t="s">
        <v>547</v>
      </c>
      <c r="K40" s="103" t="s">
        <v>548</v>
      </c>
      <c r="L40" s="103" t="s">
        <v>549</v>
      </c>
      <c r="M40" s="104" t="s">
        <v>550</v>
      </c>
    </row>
    <row r="41" spans="2:13" ht="27.75" customHeight="1" x14ac:dyDescent="0.15">
      <c r="B41" s="1196" t="s">
        <v>30</v>
      </c>
      <c r="C41" s="1197"/>
      <c r="D41" s="105"/>
      <c r="E41" s="1198" t="s">
        <v>31</v>
      </c>
      <c r="F41" s="1198"/>
      <c r="G41" s="1198"/>
      <c r="H41" s="1199"/>
      <c r="I41" s="343">
        <v>1199143</v>
      </c>
      <c r="J41" s="344">
        <v>1217167</v>
      </c>
      <c r="K41" s="344">
        <v>1219024</v>
      </c>
      <c r="L41" s="344">
        <v>1228791</v>
      </c>
      <c r="M41" s="345">
        <v>1236267</v>
      </c>
    </row>
    <row r="42" spans="2:13" ht="27.75" customHeight="1" x14ac:dyDescent="0.15">
      <c r="B42" s="1186"/>
      <c r="C42" s="1187"/>
      <c r="D42" s="106"/>
      <c r="E42" s="1190" t="s">
        <v>32</v>
      </c>
      <c r="F42" s="1190"/>
      <c r="G42" s="1190"/>
      <c r="H42" s="1191"/>
      <c r="I42" s="346">
        <v>1152</v>
      </c>
      <c r="J42" s="347">
        <v>898</v>
      </c>
      <c r="K42" s="347">
        <v>711</v>
      </c>
      <c r="L42" s="347">
        <v>423</v>
      </c>
      <c r="M42" s="348">
        <v>293</v>
      </c>
    </row>
    <row r="43" spans="2:13" ht="27.75" customHeight="1" x14ac:dyDescent="0.15">
      <c r="B43" s="1186"/>
      <c r="C43" s="1187"/>
      <c r="D43" s="106"/>
      <c r="E43" s="1190" t="s">
        <v>33</v>
      </c>
      <c r="F43" s="1190"/>
      <c r="G43" s="1190"/>
      <c r="H43" s="1191"/>
      <c r="I43" s="346">
        <v>61841</v>
      </c>
      <c r="J43" s="347">
        <v>60034</v>
      </c>
      <c r="K43" s="347">
        <v>64149</v>
      </c>
      <c r="L43" s="347">
        <v>53317</v>
      </c>
      <c r="M43" s="348">
        <v>60635</v>
      </c>
    </row>
    <row r="44" spans="2:13" ht="27.75" customHeight="1" x14ac:dyDescent="0.15">
      <c r="B44" s="1186"/>
      <c r="C44" s="1187"/>
      <c r="D44" s="106"/>
      <c r="E44" s="1190" t="s">
        <v>34</v>
      </c>
      <c r="F44" s="1190"/>
      <c r="G44" s="1190"/>
      <c r="H44" s="1191"/>
      <c r="I44" s="346" t="s">
        <v>508</v>
      </c>
      <c r="J44" s="347" t="s">
        <v>508</v>
      </c>
      <c r="K44" s="347" t="s">
        <v>508</v>
      </c>
      <c r="L44" s="347" t="s">
        <v>508</v>
      </c>
      <c r="M44" s="348" t="s">
        <v>508</v>
      </c>
    </row>
    <row r="45" spans="2:13" ht="27.75" customHeight="1" x14ac:dyDescent="0.15">
      <c r="B45" s="1186"/>
      <c r="C45" s="1187"/>
      <c r="D45" s="106"/>
      <c r="E45" s="1190" t="s">
        <v>35</v>
      </c>
      <c r="F45" s="1190"/>
      <c r="G45" s="1190"/>
      <c r="H45" s="1191"/>
      <c r="I45" s="346">
        <v>74163</v>
      </c>
      <c r="J45" s="347">
        <v>73880</v>
      </c>
      <c r="K45" s="347">
        <v>68825</v>
      </c>
      <c r="L45" s="347">
        <v>71153</v>
      </c>
      <c r="M45" s="348">
        <v>70717</v>
      </c>
    </row>
    <row r="46" spans="2:13" ht="27.75" customHeight="1" x14ac:dyDescent="0.15">
      <c r="B46" s="1186"/>
      <c r="C46" s="1187"/>
      <c r="D46" s="107"/>
      <c r="E46" s="1190" t="s">
        <v>36</v>
      </c>
      <c r="F46" s="1190"/>
      <c r="G46" s="1190"/>
      <c r="H46" s="1191"/>
      <c r="I46" s="346">
        <v>1867</v>
      </c>
      <c r="J46" s="347">
        <v>885</v>
      </c>
      <c r="K46" s="347">
        <v>699</v>
      </c>
      <c r="L46" s="347">
        <v>738</v>
      </c>
      <c r="M46" s="348">
        <v>2748</v>
      </c>
    </row>
    <row r="47" spans="2:13" ht="27.75" customHeight="1" x14ac:dyDescent="0.15">
      <c r="B47" s="1186"/>
      <c r="C47" s="1187"/>
      <c r="D47" s="108"/>
      <c r="E47" s="1200" t="s">
        <v>37</v>
      </c>
      <c r="F47" s="1201"/>
      <c r="G47" s="1201"/>
      <c r="H47" s="1202"/>
      <c r="I47" s="346" t="s">
        <v>508</v>
      </c>
      <c r="J47" s="347" t="s">
        <v>508</v>
      </c>
      <c r="K47" s="347" t="s">
        <v>508</v>
      </c>
      <c r="L47" s="347" t="s">
        <v>508</v>
      </c>
      <c r="M47" s="348" t="s">
        <v>508</v>
      </c>
    </row>
    <row r="48" spans="2:13" ht="27.75" customHeight="1" x14ac:dyDescent="0.15">
      <c r="B48" s="1186"/>
      <c r="C48" s="1187"/>
      <c r="D48" s="106"/>
      <c r="E48" s="1190" t="s">
        <v>38</v>
      </c>
      <c r="F48" s="1190"/>
      <c r="G48" s="1190"/>
      <c r="H48" s="1191"/>
      <c r="I48" s="346" t="s">
        <v>508</v>
      </c>
      <c r="J48" s="347" t="s">
        <v>508</v>
      </c>
      <c r="K48" s="347" t="s">
        <v>508</v>
      </c>
      <c r="L48" s="347" t="s">
        <v>508</v>
      </c>
      <c r="M48" s="348" t="s">
        <v>508</v>
      </c>
    </row>
    <row r="49" spans="2:13" ht="27.75" customHeight="1" x14ac:dyDescent="0.15">
      <c r="B49" s="1188"/>
      <c r="C49" s="1189"/>
      <c r="D49" s="106"/>
      <c r="E49" s="1190" t="s">
        <v>39</v>
      </c>
      <c r="F49" s="1190"/>
      <c r="G49" s="1190"/>
      <c r="H49" s="1191"/>
      <c r="I49" s="346" t="s">
        <v>508</v>
      </c>
      <c r="J49" s="347" t="s">
        <v>508</v>
      </c>
      <c r="K49" s="347" t="s">
        <v>508</v>
      </c>
      <c r="L49" s="347" t="s">
        <v>508</v>
      </c>
      <c r="M49" s="348" t="s">
        <v>508</v>
      </c>
    </row>
    <row r="50" spans="2:13" ht="27.75" customHeight="1" x14ac:dyDescent="0.15">
      <c r="B50" s="1184" t="s">
        <v>40</v>
      </c>
      <c r="C50" s="1185"/>
      <c r="D50" s="109"/>
      <c r="E50" s="1190" t="s">
        <v>41</v>
      </c>
      <c r="F50" s="1190"/>
      <c r="G50" s="1190"/>
      <c r="H50" s="1191"/>
      <c r="I50" s="346">
        <v>196291</v>
      </c>
      <c r="J50" s="347">
        <v>223706</v>
      </c>
      <c r="K50" s="347">
        <v>237701</v>
      </c>
      <c r="L50" s="347">
        <v>257984</v>
      </c>
      <c r="M50" s="348">
        <v>267205</v>
      </c>
    </row>
    <row r="51" spans="2:13" ht="27.75" customHeight="1" x14ac:dyDescent="0.15">
      <c r="B51" s="1186"/>
      <c r="C51" s="1187"/>
      <c r="D51" s="106"/>
      <c r="E51" s="1190" t="s">
        <v>42</v>
      </c>
      <c r="F51" s="1190"/>
      <c r="G51" s="1190"/>
      <c r="H51" s="1191"/>
      <c r="I51" s="346">
        <v>191652</v>
      </c>
      <c r="J51" s="347">
        <v>188417</v>
      </c>
      <c r="K51" s="347">
        <v>200899</v>
      </c>
      <c r="L51" s="347">
        <v>193627</v>
      </c>
      <c r="M51" s="348">
        <v>204576</v>
      </c>
    </row>
    <row r="52" spans="2:13" ht="27.75" customHeight="1" x14ac:dyDescent="0.15">
      <c r="B52" s="1188"/>
      <c r="C52" s="1189"/>
      <c r="D52" s="106"/>
      <c r="E52" s="1190" t="s">
        <v>43</v>
      </c>
      <c r="F52" s="1190"/>
      <c r="G52" s="1190"/>
      <c r="H52" s="1191"/>
      <c r="I52" s="346">
        <v>553133</v>
      </c>
      <c r="J52" s="347">
        <v>556892</v>
      </c>
      <c r="K52" s="347">
        <v>550937</v>
      </c>
      <c r="L52" s="347">
        <v>542970</v>
      </c>
      <c r="M52" s="348">
        <v>530527</v>
      </c>
    </row>
    <row r="53" spans="2:13" ht="27.75" customHeight="1" thickBot="1" x14ac:dyDescent="0.2">
      <c r="B53" s="1192" t="s">
        <v>19</v>
      </c>
      <c r="C53" s="1193"/>
      <c r="D53" s="110"/>
      <c r="E53" s="1194" t="s">
        <v>44</v>
      </c>
      <c r="F53" s="1194"/>
      <c r="G53" s="1194"/>
      <c r="H53" s="1195"/>
      <c r="I53" s="349">
        <v>397089</v>
      </c>
      <c r="J53" s="350">
        <v>383850</v>
      </c>
      <c r="K53" s="350">
        <v>363871</v>
      </c>
      <c r="L53" s="350">
        <v>359841</v>
      </c>
      <c r="M53" s="351">
        <v>368351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ihsYCjun2R6GzmnymNEsUp5eILcUOEZCJxzxeJGo3DdBhrstlu1RJGsCJpnvgEjRLYAUTqDslUExWtYYuQiGmA==" saltValue="cbVCxNjIsPn0f+P4QFVN+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7" zoomScale="70" zoomScaleNormal="70" zoomScaleSheetLayoutView="100" workbookViewId="0">
      <selection activeCell="I9" sqref="I9"/>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548</v>
      </c>
      <c r="G54" s="119" t="s">
        <v>549</v>
      </c>
      <c r="H54" s="120" t="s">
        <v>550</v>
      </c>
    </row>
    <row r="55" spans="2:8" ht="52.5" customHeight="1" x14ac:dyDescent="0.15">
      <c r="B55" s="121"/>
      <c r="C55" s="1211" t="s">
        <v>46</v>
      </c>
      <c r="D55" s="1211"/>
      <c r="E55" s="1212"/>
      <c r="F55" s="352">
        <v>15576</v>
      </c>
      <c r="G55" s="352">
        <v>15991</v>
      </c>
      <c r="H55" s="353">
        <v>14134</v>
      </c>
    </row>
    <row r="56" spans="2:8" ht="52.5" customHeight="1" x14ac:dyDescent="0.15">
      <c r="B56" s="122"/>
      <c r="C56" s="1213" t="s">
        <v>47</v>
      </c>
      <c r="D56" s="1213"/>
      <c r="E56" s="1214"/>
      <c r="F56" s="354">
        <v>10139</v>
      </c>
      <c r="G56" s="354">
        <v>11715</v>
      </c>
      <c r="H56" s="355">
        <v>13121</v>
      </c>
    </row>
    <row r="57" spans="2:8" ht="53.25" customHeight="1" x14ac:dyDescent="0.15">
      <c r="B57" s="122"/>
      <c r="C57" s="1215" t="s">
        <v>48</v>
      </c>
      <c r="D57" s="1215"/>
      <c r="E57" s="1216"/>
      <c r="F57" s="356">
        <v>19792</v>
      </c>
      <c r="G57" s="356">
        <v>23013</v>
      </c>
      <c r="H57" s="357">
        <v>18126</v>
      </c>
    </row>
    <row r="58" spans="2:8" ht="45.75" customHeight="1" x14ac:dyDescent="0.15">
      <c r="B58" s="123"/>
      <c r="C58" s="1203" t="s">
        <v>568</v>
      </c>
      <c r="D58" s="1204"/>
      <c r="E58" s="1205"/>
      <c r="F58" s="358">
        <v>11709</v>
      </c>
      <c r="G58" s="358">
        <v>12574</v>
      </c>
      <c r="H58" s="359">
        <v>11270</v>
      </c>
    </row>
    <row r="59" spans="2:8" ht="45.75" customHeight="1" x14ac:dyDescent="0.15">
      <c r="B59" s="123"/>
      <c r="C59" s="1203" t="s">
        <v>569</v>
      </c>
      <c r="D59" s="1204"/>
      <c r="E59" s="1205"/>
      <c r="F59" s="358">
        <v>4087</v>
      </c>
      <c r="G59" s="358">
        <v>4418</v>
      </c>
      <c r="H59" s="359">
        <v>3569</v>
      </c>
    </row>
    <row r="60" spans="2:8" ht="45.75" customHeight="1" x14ac:dyDescent="0.15">
      <c r="B60" s="123"/>
      <c r="C60" s="1203" t="s">
        <v>570</v>
      </c>
      <c r="D60" s="1204"/>
      <c r="E60" s="1205"/>
      <c r="F60" s="358">
        <v>710</v>
      </c>
      <c r="G60" s="358">
        <v>696</v>
      </c>
      <c r="H60" s="359">
        <v>750</v>
      </c>
    </row>
    <row r="61" spans="2:8" ht="45.75" customHeight="1" x14ac:dyDescent="0.15">
      <c r="B61" s="123"/>
      <c r="C61" s="1203" t="s">
        <v>571</v>
      </c>
      <c r="D61" s="1204"/>
      <c r="E61" s="1205"/>
      <c r="F61" s="358">
        <v>610</v>
      </c>
      <c r="G61" s="358">
        <v>610</v>
      </c>
      <c r="H61" s="359">
        <v>636</v>
      </c>
    </row>
    <row r="62" spans="2:8" ht="45.75" customHeight="1" thickBot="1" x14ac:dyDescent="0.2">
      <c r="B62" s="124"/>
      <c r="C62" s="1206" t="s">
        <v>572</v>
      </c>
      <c r="D62" s="1207"/>
      <c r="E62" s="1208"/>
      <c r="F62" s="360">
        <v>80</v>
      </c>
      <c r="G62" s="360">
        <v>80</v>
      </c>
      <c r="H62" s="361">
        <v>78</v>
      </c>
    </row>
    <row r="63" spans="2:8" ht="52.5" customHeight="1" thickBot="1" x14ac:dyDescent="0.2">
      <c r="B63" s="125"/>
      <c r="C63" s="1209" t="s">
        <v>49</v>
      </c>
      <c r="D63" s="1209"/>
      <c r="E63" s="1210"/>
      <c r="F63" s="362">
        <v>45508</v>
      </c>
      <c r="G63" s="362">
        <v>50719</v>
      </c>
      <c r="H63" s="363">
        <v>45380</v>
      </c>
    </row>
    <row r="64" spans="2:8" x14ac:dyDescent="0.15"/>
  </sheetData>
  <sheetProtection algorithmName="SHA-512" hashValue="y3cCi8uFljI7l+8fDMcvX7re4qnetUrDX5LwfYw+DtVgJiiWJC2IrwHmWU183DSYqV8qaRcEJBWAdKrzEMYADg==" saltValue="wKNJkWINz1H3d1ai/vfSl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545</v>
      </c>
      <c r="G2" s="139"/>
      <c r="H2" s="140"/>
    </row>
    <row r="3" spans="1:8" x14ac:dyDescent="0.15">
      <c r="A3" s="136" t="s">
        <v>538</v>
      </c>
      <c r="B3" s="141"/>
      <c r="C3" s="142"/>
      <c r="D3" s="143">
        <v>72921</v>
      </c>
      <c r="E3" s="144"/>
      <c r="F3" s="145">
        <v>58766</v>
      </c>
      <c r="G3" s="146"/>
      <c r="H3" s="147"/>
    </row>
    <row r="4" spans="1:8" x14ac:dyDescent="0.15">
      <c r="A4" s="148"/>
      <c r="B4" s="149"/>
      <c r="C4" s="150"/>
      <c r="D4" s="151">
        <v>21738</v>
      </c>
      <c r="E4" s="152"/>
      <c r="F4" s="153">
        <v>29363</v>
      </c>
      <c r="G4" s="154"/>
      <c r="H4" s="155"/>
    </row>
    <row r="5" spans="1:8" x14ac:dyDescent="0.15">
      <c r="A5" s="136" t="s">
        <v>540</v>
      </c>
      <c r="B5" s="141"/>
      <c r="C5" s="142"/>
      <c r="D5" s="143">
        <v>72741</v>
      </c>
      <c r="E5" s="144"/>
      <c r="F5" s="145">
        <v>62482</v>
      </c>
      <c r="G5" s="146"/>
      <c r="H5" s="147"/>
    </row>
    <row r="6" spans="1:8" x14ac:dyDescent="0.15">
      <c r="A6" s="148"/>
      <c r="B6" s="149"/>
      <c r="C6" s="150"/>
      <c r="D6" s="151">
        <v>26816</v>
      </c>
      <c r="E6" s="152"/>
      <c r="F6" s="153">
        <v>34626</v>
      </c>
      <c r="G6" s="154"/>
      <c r="H6" s="155"/>
    </row>
    <row r="7" spans="1:8" x14ac:dyDescent="0.15">
      <c r="A7" s="136" t="s">
        <v>541</v>
      </c>
      <c r="B7" s="141"/>
      <c r="C7" s="142"/>
      <c r="D7" s="143">
        <v>58990</v>
      </c>
      <c r="E7" s="144"/>
      <c r="F7" s="145">
        <v>59288</v>
      </c>
      <c r="G7" s="146"/>
      <c r="H7" s="147"/>
    </row>
    <row r="8" spans="1:8" x14ac:dyDescent="0.15">
      <c r="A8" s="148"/>
      <c r="B8" s="149"/>
      <c r="C8" s="150"/>
      <c r="D8" s="151">
        <v>22050</v>
      </c>
      <c r="E8" s="152"/>
      <c r="F8" s="153">
        <v>32670</v>
      </c>
      <c r="G8" s="154"/>
      <c r="H8" s="155"/>
    </row>
    <row r="9" spans="1:8" x14ac:dyDescent="0.15">
      <c r="A9" s="136" t="s">
        <v>542</v>
      </c>
      <c r="B9" s="141"/>
      <c r="C9" s="142"/>
      <c r="D9" s="143">
        <v>75287</v>
      </c>
      <c r="E9" s="144"/>
      <c r="F9" s="145">
        <v>63490</v>
      </c>
      <c r="G9" s="146"/>
      <c r="H9" s="147"/>
    </row>
    <row r="10" spans="1:8" x14ac:dyDescent="0.15">
      <c r="A10" s="148"/>
      <c r="B10" s="149"/>
      <c r="C10" s="150"/>
      <c r="D10" s="151">
        <v>31098</v>
      </c>
      <c r="E10" s="152"/>
      <c r="F10" s="153">
        <v>35347</v>
      </c>
      <c r="G10" s="154"/>
      <c r="H10" s="155"/>
    </row>
    <row r="11" spans="1:8" x14ac:dyDescent="0.15">
      <c r="A11" s="136" t="s">
        <v>543</v>
      </c>
      <c r="B11" s="141"/>
      <c r="C11" s="142"/>
      <c r="D11" s="143">
        <v>83120</v>
      </c>
      <c r="E11" s="144"/>
      <c r="F11" s="145">
        <v>68481</v>
      </c>
      <c r="G11" s="146"/>
      <c r="H11" s="147"/>
    </row>
    <row r="12" spans="1:8" x14ac:dyDescent="0.15">
      <c r="A12" s="148"/>
      <c r="B12" s="149"/>
      <c r="C12" s="156"/>
      <c r="D12" s="151">
        <v>31043</v>
      </c>
      <c r="E12" s="152"/>
      <c r="F12" s="153">
        <v>38966</v>
      </c>
      <c r="G12" s="154"/>
      <c r="H12" s="155"/>
    </row>
    <row r="13" spans="1:8" x14ac:dyDescent="0.15">
      <c r="A13" s="136"/>
      <c r="B13" s="141"/>
      <c r="C13" s="157"/>
      <c r="D13" s="158">
        <v>72612</v>
      </c>
      <c r="E13" s="159"/>
      <c r="F13" s="160">
        <v>62501</v>
      </c>
      <c r="G13" s="161"/>
      <c r="H13" s="147"/>
    </row>
    <row r="14" spans="1:8" x14ac:dyDescent="0.15">
      <c r="A14" s="148"/>
      <c r="B14" s="149"/>
      <c r="C14" s="150"/>
      <c r="D14" s="151">
        <v>26549</v>
      </c>
      <c r="E14" s="152"/>
      <c r="F14" s="153">
        <v>34194</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1.04</v>
      </c>
      <c r="C19" s="162">
        <f>ROUND(VALUE(SUBSTITUTE(実質収支比率等に係る経年分析!G$48,"▲","-")),2)</f>
        <v>1.74</v>
      </c>
      <c r="D19" s="162">
        <f>ROUND(VALUE(SUBSTITUTE(実質収支比率等に係る経年分析!H$48,"▲","-")),2)</f>
        <v>0.62</v>
      </c>
      <c r="E19" s="162">
        <f>ROUND(VALUE(SUBSTITUTE(実質収支比率等に係る経年分析!I$48,"▲","-")),2)</f>
        <v>0.77</v>
      </c>
      <c r="F19" s="162">
        <f>ROUND(VALUE(SUBSTITUTE(実質収支比率等に係る経年分析!J$48,"▲","-")),2)</f>
        <v>0.64</v>
      </c>
    </row>
    <row r="20" spans="1:11" x14ac:dyDescent="0.15">
      <c r="A20" s="162" t="s">
        <v>53</v>
      </c>
      <c r="B20" s="162">
        <f>ROUND(VALUE(SUBSTITUTE(実質収支比率等に係る経年分析!F$47,"▲","-")),2)</f>
        <v>2.83</v>
      </c>
      <c r="C20" s="162">
        <f>ROUND(VALUE(SUBSTITUTE(実質収支比率等に係る経年分析!G$47,"▲","-")),2)</f>
        <v>4.99</v>
      </c>
      <c r="D20" s="162">
        <f>ROUND(VALUE(SUBSTITUTE(実質収支比率等に係る経年分析!H$47,"▲","-")),2)</f>
        <v>5.5</v>
      </c>
      <c r="E20" s="162">
        <f>ROUND(VALUE(SUBSTITUTE(実質収支比率等に係る経年分析!I$47,"▲","-")),2)</f>
        <v>5.56</v>
      </c>
      <c r="F20" s="162">
        <f>ROUND(VALUE(SUBSTITUTE(実質収支比率等に係る経年分析!J$47,"▲","-")),2)</f>
        <v>4.84</v>
      </c>
    </row>
    <row r="21" spans="1:11" x14ac:dyDescent="0.15">
      <c r="A21" s="162" t="s">
        <v>54</v>
      </c>
      <c r="B21" s="162">
        <f>IF(ISNUMBER(VALUE(SUBSTITUTE(実質収支比率等に係る経年分析!F$49,"▲","-"))),ROUND(VALUE(SUBSTITUTE(実質収支比率等に係る経年分析!F$49,"▲","-")),2),NA())</f>
        <v>0.25</v>
      </c>
      <c r="C21" s="162">
        <f>IF(ISNUMBER(VALUE(SUBSTITUTE(実質収支比率等に係る経年分析!G$49,"▲","-"))),ROUND(VALUE(SUBSTITUTE(実質収支比率等に係る経年分析!G$49,"▲","-")),2),NA())</f>
        <v>2.99</v>
      </c>
      <c r="D21" s="162">
        <f>IF(ISNUMBER(VALUE(SUBSTITUTE(実質収支比率等に係る経年分析!H$49,"▲","-"))),ROUND(VALUE(SUBSTITUTE(実質収支比率等に係る経年分析!H$49,"▲","-")),2),NA())</f>
        <v>-0.84</v>
      </c>
      <c r="E21" s="162">
        <f>IF(ISNUMBER(VALUE(SUBSTITUTE(実質収支比率等に係る経年分析!I$49,"▲","-"))),ROUND(VALUE(SUBSTITUTE(実質収支比率等に係る経年分析!I$49,"▲","-")),2),NA())</f>
        <v>0.31</v>
      </c>
      <c r="F21" s="162">
        <f>IF(ISNUMBER(VALUE(SUBSTITUTE(実質収支比率等に係る経年分析!J$49,"▲","-"))),ROUND(VALUE(SUBSTITUTE(実質収支比率等に係る経年分析!J$49,"▲","-")),2),NA())</f>
        <v>-0.75</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1.02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0.85</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0.8</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0.92</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1.04</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工業用水道事業会計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0.74</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0.68</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0.66</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0.62</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0.47</v>
      </c>
    </row>
    <row r="30" spans="1:11" x14ac:dyDescent="0.15">
      <c r="A30" s="163" t="str">
        <f>IF(連結実質赤字比率に係る赤字・黒字の構成分析!C$40="",NA(),連結実質赤字比率に係る赤字・黒字の構成分析!C$40)</f>
        <v>一般会計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0.41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1.67</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0.56999999999999995</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0.71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0.61</v>
      </c>
    </row>
    <row r="31" spans="1:11" x14ac:dyDescent="0.15">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0.62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0.35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0.68</v>
      </c>
    </row>
    <row r="32" spans="1:11" x14ac:dyDescent="0.15">
      <c r="A32" s="163" t="str">
        <f>IF(連結実質赤字比率に係る赤字・黒字の構成分析!C$38="",NA(),連結実質赤字比率に係る赤字・黒字の構成分析!C$38)</f>
        <v>下水道事業会計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1.1299999999999999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1.1499999999999999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1.21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1.0900000000000001</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1.57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1.61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1.93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1.1399999999999999</v>
      </c>
    </row>
    <row r="34" spans="1:16" x14ac:dyDescent="0.15">
      <c r="A34" s="163" t="str">
        <f>IF(連結実質赤字比率に係る赤字・黒字の構成分析!C$36="",NA(),連結実質赤字比率に係る赤字・黒字の構成分析!C$36)</f>
        <v>上水道事業会計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1.85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1.76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1.55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1.3</v>
      </c>
    </row>
    <row r="35" spans="1:16" x14ac:dyDescent="0.15">
      <c r="A35" s="163" t="str">
        <f>IF(連結実質赤字比率に係る赤字・黒字の構成分析!C$35="",NA(),連結実質赤字比率に係る赤字・黒字の構成分析!C$35)</f>
        <v>港湾整備特別会計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0.97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1.1499999999999999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1.38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1.51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1.53</v>
      </c>
    </row>
    <row r="36" spans="1:16" x14ac:dyDescent="0.15">
      <c r="A36" s="163" t="str">
        <f>IF(連結実質赤字比率に係る赤字・黒字の構成分析!C$34="",NA(),連結実質赤字比率に係る赤字・黒字の構成分析!C$34)</f>
        <v>公営競技事業会計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10.25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13.8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16.149999999999999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18.13</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54528</v>
      </c>
      <c r="E42" s="164"/>
      <c r="F42" s="164"/>
      <c r="G42" s="164">
        <f>'実質公債費比率（分子）の構造'!L$52</f>
        <v>54420</v>
      </c>
      <c r="H42" s="164"/>
      <c r="I42" s="164"/>
      <c r="J42" s="164">
        <f>'実質公債費比率（分子）の構造'!M$52</f>
        <v>51440</v>
      </c>
      <c r="K42" s="164"/>
      <c r="L42" s="164"/>
      <c r="M42" s="164">
        <f>'実質公債費比率（分子）の構造'!N$52</f>
        <v>52773</v>
      </c>
      <c r="N42" s="164"/>
      <c r="O42" s="164"/>
      <c r="P42" s="164">
        <f>'実質公債費比率（分子）の構造'!O$52</f>
        <v>52715</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211</v>
      </c>
      <c r="C44" s="164"/>
      <c r="D44" s="164"/>
      <c r="E44" s="164">
        <f>'実質公債費比率（分子）の構造'!L$50</f>
        <v>473</v>
      </c>
      <c r="F44" s="164"/>
      <c r="G44" s="164"/>
      <c r="H44" s="164">
        <f>'実質公債費比率（分子）の構造'!M$50</f>
        <v>188</v>
      </c>
      <c r="I44" s="164"/>
      <c r="J44" s="164"/>
      <c r="K44" s="164">
        <f>'実質公債費比率（分子）の構造'!N$50</f>
        <v>301</v>
      </c>
      <c r="L44" s="164"/>
      <c r="M44" s="164"/>
      <c r="N44" s="164">
        <f>'実質公債費比率（分子）の構造'!O$50</f>
        <v>130</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5570</v>
      </c>
      <c r="C46" s="164"/>
      <c r="D46" s="164"/>
      <c r="E46" s="164">
        <f>'実質公債費比率（分子）の構造'!L$48</f>
        <v>5313</v>
      </c>
      <c r="F46" s="164"/>
      <c r="G46" s="164"/>
      <c r="H46" s="164">
        <f>'実質公債費比率（分子）の構造'!M$48</f>
        <v>5071</v>
      </c>
      <c r="I46" s="164"/>
      <c r="J46" s="164"/>
      <c r="K46" s="164">
        <f>'実質公債費比率（分子）の構造'!N$48</f>
        <v>4790</v>
      </c>
      <c r="L46" s="164"/>
      <c r="M46" s="164"/>
      <c r="N46" s="164">
        <f>'実質公債費比率（分子）の構造'!O$48</f>
        <v>4740</v>
      </c>
      <c r="O46" s="164"/>
      <c r="P46" s="164"/>
    </row>
    <row r="47" spans="1:16" x14ac:dyDescent="0.15">
      <c r="A47" s="164" t="s">
        <v>12</v>
      </c>
      <c r="B47" s="164">
        <f>'実質公債費比率（分子）の構造'!K$47</f>
        <v>34444</v>
      </c>
      <c r="C47" s="164"/>
      <c r="D47" s="164"/>
      <c r="E47" s="164">
        <f>'実質公債費比率（分子）の構造'!L$47</f>
        <v>35999</v>
      </c>
      <c r="F47" s="164"/>
      <c r="G47" s="164"/>
      <c r="H47" s="164">
        <f>'実質公債費比率（分子）の構造'!M$47</f>
        <v>36712</v>
      </c>
      <c r="I47" s="164"/>
      <c r="J47" s="164"/>
      <c r="K47" s="164">
        <f>'実質公債費比率（分子）の構造'!N$47</f>
        <v>37493</v>
      </c>
      <c r="L47" s="164"/>
      <c r="M47" s="164"/>
      <c r="N47" s="164">
        <f>'実質公債費比率（分子）の構造'!O$47</f>
        <v>38401</v>
      </c>
      <c r="O47" s="164"/>
      <c r="P47" s="164"/>
    </row>
    <row r="48" spans="1:16" x14ac:dyDescent="0.15">
      <c r="A48" s="164" t="s">
        <v>65</v>
      </c>
      <c r="B48" s="164">
        <f>'実質公債費比率（分子）の構造'!K$46</f>
        <v>5608</v>
      </c>
      <c r="C48" s="164"/>
      <c r="D48" s="164"/>
      <c r="E48" s="164">
        <f>'実質公債費比率（分子）の構造'!L$46</f>
        <v>2794</v>
      </c>
      <c r="F48" s="164"/>
      <c r="G48" s="164"/>
      <c r="H48" s="164">
        <f>'実質公債費比率（分子）の構造'!M$46</f>
        <v>1792</v>
      </c>
      <c r="I48" s="164"/>
      <c r="J48" s="164"/>
      <c r="K48" s="164">
        <f>'実質公債費比率（分子）の構造'!N$46</f>
        <v>1619</v>
      </c>
      <c r="L48" s="164"/>
      <c r="M48" s="164"/>
      <c r="N48" s="164">
        <f>'実質公債費比率（分子）の構造'!O$46</f>
        <v>2325</v>
      </c>
      <c r="O48" s="164"/>
      <c r="P48" s="164"/>
    </row>
    <row r="49" spans="1:16" x14ac:dyDescent="0.15">
      <c r="A49" s="164" t="s">
        <v>66</v>
      </c>
      <c r="B49" s="164">
        <f>'実質公債費比率（分子）の構造'!K$45</f>
        <v>36590</v>
      </c>
      <c r="C49" s="164"/>
      <c r="D49" s="164"/>
      <c r="E49" s="164">
        <f>'実質公債費比率（分子）の構造'!L$45</f>
        <v>34026</v>
      </c>
      <c r="F49" s="164"/>
      <c r="G49" s="164"/>
      <c r="H49" s="164">
        <f>'実質公債費比率（分子）の構造'!M$45</f>
        <v>34086</v>
      </c>
      <c r="I49" s="164"/>
      <c r="J49" s="164"/>
      <c r="K49" s="164">
        <f>'実質公債費比率（分子）の構造'!N$45</f>
        <v>34162</v>
      </c>
      <c r="L49" s="164"/>
      <c r="M49" s="164"/>
      <c r="N49" s="164">
        <f>'実質公債費比率（分子）の構造'!O$45</f>
        <v>35316</v>
      </c>
      <c r="O49" s="164"/>
      <c r="P49" s="164"/>
    </row>
    <row r="50" spans="1:16" x14ac:dyDescent="0.15">
      <c r="A50" s="164" t="s">
        <v>67</v>
      </c>
      <c r="B50" s="164" t="e">
        <f>NA()</f>
        <v>#N/A</v>
      </c>
      <c r="C50" s="164">
        <f>IF(ISNUMBER('実質公債費比率（分子）の構造'!K$53),'実質公債費比率（分子）の構造'!K$53,NA())</f>
        <v>27895</v>
      </c>
      <c r="D50" s="164" t="e">
        <f>NA()</f>
        <v>#N/A</v>
      </c>
      <c r="E50" s="164" t="e">
        <f>NA()</f>
        <v>#N/A</v>
      </c>
      <c r="F50" s="164">
        <f>IF(ISNUMBER('実質公債費比率（分子）の構造'!L$53),'実質公債費比率（分子）の構造'!L$53,NA())</f>
        <v>24185</v>
      </c>
      <c r="G50" s="164" t="e">
        <f>NA()</f>
        <v>#N/A</v>
      </c>
      <c r="H50" s="164" t="e">
        <f>NA()</f>
        <v>#N/A</v>
      </c>
      <c r="I50" s="164">
        <f>IF(ISNUMBER('実質公債費比率（分子）の構造'!M$53),'実質公債費比率（分子）の構造'!M$53,NA())</f>
        <v>26409</v>
      </c>
      <c r="J50" s="164" t="e">
        <f>NA()</f>
        <v>#N/A</v>
      </c>
      <c r="K50" s="164" t="e">
        <f>NA()</f>
        <v>#N/A</v>
      </c>
      <c r="L50" s="164">
        <f>IF(ISNUMBER('実質公債費比率（分子）の構造'!N$53),'実質公債費比率（分子）の構造'!N$53,NA())</f>
        <v>25592</v>
      </c>
      <c r="M50" s="164" t="e">
        <f>NA()</f>
        <v>#N/A</v>
      </c>
      <c r="N50" s="164" t="e">
        <f>NA()</f>
        <v>#N/A</v>
      </c>
      <c r="O50" s="164">
        <f>IF(ISNUMBER('実質公債費比率（分子）の構造'!O$53),'実質公債費比率（分子）の構造'!O$53,NA())</f>
        <v>28197</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553133</v>
      </c>
      <c r="E56" s="163"/>
      <c r="F56" s="163"/>
      <c r="G56" s="163">
        <f>'将来負担比率（分子）の構造'!J$52</f>
        <v>556892</v>
      </c>
      <c r="H56" s="163"/>
      <c r="I56" s="163"/>
      <c r="J56" s="163">
        <f>'将来負担比率（分子）の構造'!K$52</f>
        <v>550937</v>
      </c>
      <c r="K56" s="163"/>
      <c r="L56" s="163"/>
      <c r="M56" s="163">
        <f>'将来負担比率（分子）の構造'!L$52</f>
        <v>542970</v>
      </c>
      <c r="N56" s="163"/>
      <c r="O56" s="163"/>
      <c r="P56" s="163">
        <f>'将来負担比率（分子）の構造'!M$52</f>
        <v>530527</v>
      </c>
    </row>
    <row r="57" spans="1:16" x14ac:dyDescent="0.15">
      <c r="A57" s="163" t="s">
        <v>42</v>
      </c>
      <c r="B57" s="163"/>
      <c r="C57" s="163"/>
      <c r="D57" s="163">
        <f>'将来負担比率（分子）の構造'!I$51</f>
        <v>191652</v>
      </c>
      <c r="E57" s="163"/>
      <c r="F57" s="163"/>
      <c r="G57" s="163">
        <f>'将来負担比率（分子）の構造'!J$51</f>
        <v>188417</v>
      </c>
      <c r="H57" s="163"/>
      <c r="I57" s="163"/>
      <c r="J57" s="163">
        <f>'将来負担比率（分子）の構造'!K$51</f>
        <v>200899</v>
      </c>
      <c r="K57" s="163"/>
      <c r="L57" s="163"/>
      <c r="M57" s="163">
        <f>'将来負担比率（分子）の構造'!L$51</f>
        <v>193627</v>
      </c>
      <c r="N57" s="163"/>
      <c r="O57" s="163"/>
      <c r="P57" s="163">
        <f>'将来負担比率（分子）の構造'!M$51</f>
        <v>204576</v>
      </c>
    </row>
    <row r="58" spans="1:16" x14ac:dyDescent="0.15">
      <c r="A58" s="163" t="s">
        <v>41</v>
      </c>
      <c r="B58" s="163"/>
      <c r="C58" s="163"/>
      <c r="D58" s="163">
        <f>'将来負担比率（分子）の構造'!I$50</f>
        <v>196291</v>
      </c>
      <c r="E58" s="163"/>
      <c r="F58" s="163"/>
      <c r="G58" s="163">
        <f>'将来負担比率（分子）の構造'!J$50</f>
        <v>223706</v>
      </c>
      <c r="H58" s="163"/>
      <c r="I58" s="163"/>
      <c r="J58" s="163">
        <f>'将来負担比率（分子）の構造'!K$50</f>
        <v>237701</v>
      </c>
      <c r="K58" s="163"/>
      <c r="L58" s="163"/>
      <c r="M58" s="163">
        <f>'将来負担比率（分子）の構造'!L$50</f>
        <v>257984</v>
      </c>
      <c r="N58" s="163"/>
      <c r="O58" s="163"/>
      <c r="P58" s="163">
        <f>'将来負担比率（分子）の構造'!M$50</f>
        <v>267205</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1867</v>
      </c>
      <c r="C61" s="163"/>
      <c r="D61" s="163"/>
      <c r="E61" s="163">
        <f>'将来負担比率（分子）の構造'!J$46</f>
        <v>885</v>
      </c>
      <c r="F61" s="163"/>
      <c r="G61" s="163"/>
      <c r="H61" s="163">
        <f>'将来負担比率（分子）の構造'!K$46</f>
        <v>699</v>
      </c>
      <c r="I61" s="163"/>
      <c r="J61" s="163"/>
      <c r="K61" s="163">
        <f>'将来負担比率（分子）の構造'!L$46</f>
        <v>738</v>
      </c>
      <c r="L61" s="163"/>
      <c r="M61" s="163"/>
      <c r="N61" s="163">
        <f>'将来負担比率（分子）の構造'!M$46</f>
        <v>2748</v>
      </c>
      <c r="O61" s="163"/>
      <c r="P61" s="163"/>
    </row>
    <row r="62" spans="1:16" x14ac:dyDescent="0.15">
      <c r="A62" s="163" t="s">
        <v>35</v>
      </c>
      <c r="B62" s="163">
        <f>'将来負担比率（分子）の構造'!I$45</f>
        <v>74163</v>
      </c>
      <c r="C62" s="163"/>
      <c r="D62" s="163"/>
      <c r="E62" s="163">
        <f>'将来負担比率（分子）の構造'!J$45</f>
        <v>73880</v>
      </c>
      <c r="F62" s="163"/>
      <c r="G62" s="163"/>
      <c r="H62" s="163">
        <f>'将来負担比率（分子）の構造'!K$45</f>
        <v>68825</v>
      </c>
      <c r="I62" s="163"/>
      <c r="J62" s="163"/>
      <c r="K62" s="163">
        <f>'将来負担比率（分子）の構造'!L$45</f>
        <v>71153</v>
      </c>
      <c r="L62" s="163"/>
      <c r="M62" s="163"/>
      <c r="N62" s="163">
        <f>'将来負担比率（分子）の構造'!M$45</f>
        <v>70717</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61841</v>
      </c>
      <c r="C64" s="163"/>
      <c r="D64" s="163"/>
      <c r="E64" s="163">
        <f>'将来負担比率（分子）の構造'!J$43</f>
        <v>60034</v>
      </c>
      <c r="F64" s="163"/>
      <c r="G64" s="163"/>
      <c r="H64" s="163">
        <f>'将来負担比率（分子）の構造'!K$43</f>
        <v>64149</v>
      </c>
      <c r="I64" s="163"/>
      <c r="J64" s="163"/>
      <c r="K64" s="163">
        <f>'将来負担比率（分子）の構造'!L$43</f>
        <v>53317</v>
      </c>
      <c r="L64" s="163"/>
      <c r="M64" s="163"/>
      <c r="N64" s="163">
        <f>'将来負担比率（分子）の構造'!M$43</f>
        <v>60635</v>
      </c>
      <c r="O64" s="163"/>
      <c r="P64" s="163"/>
    </row>
    <row r="65" spans="1:16" x14ac:dyDescent="0.15">
      <c r="A65" s="163" t="s">
        <v>32</v>
      </c>
      <c r="B65" s="163">
        <f>'将来負担比率（分子）の構造'!I$42</f>
        <v>1152</v>
      </c>
      <c r="C65" s="163"/>
      <c r="D65" s="163"/>
      <c r="E65" s="163">
        <f>'将来負担比率（分子）の構造'!J$42</f>
        <v>898</v>
      </c>
      <c r="F65" s="163"/>
      <c r="G65" s="163"/>
      <c r="H65" s="163">
        <f>'将来負担比率（分子）の構造'!K$42</f>
        <v>711</v>
      </c>
      <c r="I65" s="163"/>
      <c r="J65" s="163"/>
      <c r="K65" s="163">
        <f>'将来負担比率（分子）の構造'!L$42</f>
        <v>423</v>
      </c>
      <c r="L65" s="163"/>
      <c r="M65" s="163"/>
      <c r="N65" s="163">
        <f>'将来負担比率（分子）の構造'!M$42</f>
        <v>293</v>
      </c>
      <c r="O65" s="163"/>
      <c r="P65" s="163"/>
    </row>
    <row r="66" spans="1:16" x14ac:dyDescent="0.15">
      <c r="A66" s="163" t="s">
        <v>31</v>
      </c>
      <c r="B66" s="163">
        <f>'将来負担比率（分子）の構造'!I$41</f>
        <v>1199143</v>
      </c>
      <c r="C66" s="163"/>
      <c r="D66" s="163"/>
      <c r="E66" s="163">
        <f>'将来負担比率（分子）の構造'!J$41</f>
        <v>1217167</v>
      </c>
      <c r="F66" s="163"/>
      <c r="G66" s="163"/>
      <c r="H66" s="163">
        <f>'将来負担比率（分子）の構造'!K$41</f>
        <v>1219024</v>
      </c>
      <c r="I66" s="163"/>
      <c r="J66" s="163"/>
      <c r="K66" s="163">
        <f>'将来負担比率（分子）の構造'!L$41</f>
        <v>1228791</v>
      </c>
      <c r="L66" s="163"/>
      <c r="M66" s="163"/>
      <c r="N66" s="163">
        <f>'将来負担比率（分子）の構造'!M$41</f>
        <v>1236267</v>
      </c>
      <c r="O66" s="163"/>
      <c r="P66" s="163"/>
    </row>
    <row r="67" spans="1:16" x14ac:dyDescent="0.15">
      <c r="A67" s="163" t="s">
        <v>71</v>
      </c>
      <c r="B67" s="163" t="e">
        <f>NA()</f>
        <v>#N/A</v>
      </c>
      <c r="C67" s="163">
        <f>IF(ISNUMBER('将来負担比率（分子）の構造'!I$53), IF('将来負担比率（分子）の構造'!I$53 &lt; 0, 0, '将来負担比率（分子）の構造'!I$53), NA())</f>
        <v>397089</v>
      </c>
      <c r="D67" s="163" t="e">
        <f>NA()</f>
        <v>#N/A</v>
      </c>
      <c r="E67" s="163" t="e">
        <f>NA()</f>
        <v>#N/A</v>
      </c>
      <c r="F67" s="163">
        <f>IF(ISNUMBER('将来負担比率（分子）の構造'!J$53), IF('将来負担比率（分子）の構造'!J$53 &lt; 0, 0, '将来負担比率（分子）の構造'!J$53), NA())</f>
        <v>383850</v>
      </c>
      <c r="G67" s="163" t="e">
        <f>NA()</f>
        <v>#N/A</v>
      </c>
      <c r="H67" s="163" t="e">
        <f>NA()</f>
        <v>#N/A</v>
      </c>
      <c r="I67" s="163">
        <f>IF(ISNUMBER('将来負担比率（分子）の構造'!K$53), IF('将来負担比率（分子）の構造'!K$53 &lt; 0, 0, '将来負担比率（分子）の構造'!K$53), NA())</f>
        <v>363871</v>
      </c>
      <c r="J67" s="163" t="e">
        <f>NA()</f>
        <v>#N/A</v>
      </c>
      <c r="K67" s="163" t="e">
        <f>NA()</f>
        <v>#N/A</v>
      </c>
      <c r="L67" s="163">
        <f>IF(ISNUMBER('将来負担比率（分子）の構造'!L$53), IF('将来負担比率（分子）の構造'!L$53 &lt; 0, 0, '将来負担比率（分子）の構造'!L$53), NA())</f>
        <v>359841</v>
      </c>
      <c r="M67" s="163" t="e">
        <f>NA()</f>
        <v>#N/A</v>
      </c>
      <c r="N67" s="163" t="e">
        <f>NA()</f>
        <v>#N/A</v>
      </c>
      <c r="O67" s="163">
        <f>IF(ISNUMBER('将来負担比率（分子）の構造'!M$53), IF('将来負担比率（分子）の構造'!M$53 &lt; 0, 0, '将来負担比率（分子）の構造'!M$53), NA())</f>
        <v>368351</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15576</v>
      </c>
      <c r="C72" s="167">
        <f>基金残高に係る経年分析!G55</f>
        <v>15991</v>
      </c>
      <c r="D72" s="167">
        <f>基金残高に係る経年分析!H55</f>
        <v>14134</v>
      </c>
    </row>
    <row r="73" spans="1:16" x14ac:dyDescent="0.15">
      <c r="A73" s="166" t="s">
        <v>74</v>
      </c>
      <c r="B73" s="167">
        <f>基金残高に係る経年分析!F56</f>
        <v>10139</v>
      </c>
      <c r="C73" s="167">
        <f>基金残高に係る経年分析!G56</f>
        <v>11715</v>
      </c>
      <c r="D73" s="167">
        <f>基金残高に係る経年分析!H56</f>
        <v>13121</v>
      </c>
    </row>
    <row r="74" spans="1:16" x14ac:dyDescent="0.15">
      <c r="A74" s="166" t="s">
        <v>75</v>
      </c>
      <c r="B74" s="167">
        <f>基金残高に係る経年分析!F57</f>
        <v>19792</v>
      </c>
      <c r="C74" s="167">
        <f>基金残高に係る経年分析!G57</f>
        <v>23013</v>
      </c>
      <c r="D74" s="167">
        <f>基金残高に係る経年分析!H57</f>
        <v>18126</v>
      </c>
    </row>
  </sheetData>
  <sheetProtection algorithmName="SHA-512" hashValue="Ovoj06PevG1fvMmKRroma56lFoiLC1y3k7p8AxJYsTkOlptoux46qWfihsc1DqZ3jMwU2WJnF4+kWKhCNhWfuQ==" saltValue="1XbnSqxm6i5UykHR8/sI7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BG36" sqref="BG36:BU36"/>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180177794</v>
      </c>
      <c r="S5" s="677"/>
      <c r="T5" s="677"/>
      <c r="U5" s="677"/>
      <c r="V5" s="677"/>
      <c r="W5" s="677"/>
      <c r="X5" s="677"/>
      <c r="Y5" s="702"/>
      <c r="Z5" s="715">
        <v>28.8</v>
      </c>
      <c r="AA5" s="715"/>
      <c r="AB5" s="715"/>
      <c r="AC5" s="715"/>
      <c r="AD5" s="716">
        <v>165855293</v>
      </c>
      <c r="AE5" s="716"/>
      <c r="AF5" s="716"/>
      <c r="AG5" s="716"/>
      <c r="AH5" s="716"/>
      <c r="AI5" s="716"/>
      <c r="AJ5" s="716"/>
      <c r="AK5" s="716"/>
      <c r="AL5" s="703">
        <v>56.1</v>
      </c>
      <c r="AM5" s="685"/>
      <c r="AN5" s="685"/>
      <c r="AO5" s="704"/>
      <c r="AP5" s="679" t="s">
        <v>216</v>
      </c>
      <c r="AQ5" s="680"/>
      <c r="AR5" s="680"/>
      <c r="AS5" s="680"/>
      <c r="AT5" s="680"/>
      <c r="AU5" s="680"/>
      <c r="AV5" s="680"/>
      <c r="AW5" s="680"/>
      <c r="AX5" s="680"/>
      <c r="AY5" s="680"/>
      <c r="AZ5" s="680"/>
      <c r="BA5" s="680"/>
      <c r="BB5" s="680"/>
      <c r="BC5" s="680"/>
      <c r="BD5" s="680"/>
      <c r="BE5" s="680"/>
      <c r="BF5" s="681"/>
      <c r="BG5" s="621">
        <v>158440885</v>
      </c>
      <c r="BH5" s="622"/>
      <c r="BI5" s="622"/>
      <c r="BJ5" s="622"/>
      <c r="BK5" s="622"/>
      <c r="BL5" s="622"/>
      <c r="BM5" s="622"/>
      <c r="BN5" s="623"/>
      <c r="BO5" s="659">
        <v>87.9</v>
      </c>
      <c r="BP5" s="659"/>
      <c r="BQ5" s="659"/>
      <c r="BR5" s="659"/>
      <c r="BS5" s="660">
        <v>1961699</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3063637</v>
      </c>
      <c r="S6" s="622"/>
      <c r="T6" s="622"/>
      <c r="U6" s="622"/>
      <c r="V6" s="622"/>
      <c r="W6" s="622"/>
      <c r="X6" s="622"/>
      <c r="Y6" s="623"/>
      <c r="Z6" s="659">
        <v>0.5</v>
      </c>
      <c r="AA6" s="659"/>
      <c r="AB6" s="659"/>
      <c r="AC6" s="659"/>
      <c r="AD6" s="660">
        <v>3063637</v>
      </c>
      <c r="AE6" s="660"/>
      <c r="AF6" s="660"/>
      <c r="AG6" s="660"/>
      <c r="AH6" s="660"/>
      <c r="AI6" s="660"/>
      <c r="AJ6" s="660"/>
      <c r="AK6" s="660"/>
      <c r="AL6" s="624">
        <v>1</v>
      </c>
      <c r="AM6" s="625"/>
      <c r="AN6" s="625"/>
      <c r="AO6" s="661"/>
      <c r="AP6" s="618" t="s">
        <v>221</v>
      </c>
      <c r="AQ6" s="619"/>
      <c r="AR6" s="619"/>
      <c r="AS6" s="619"/>
      <c r="AT6" s="619"/>
      <c r="AU6" s="619"/>
      <c r="AV6" s="619"/>
      <c r="AW6" s="619"/>
      <c r="AX6" s="619"/>
      <c r="AY6" s="619"/>
      <c r="AZ6" s="619"/>
      <c r="BA6" s="619"/>
      <c r="BB6" s="619"/>
      <c r="BC6" s="619"/>
      <c r="BD6" s="619"/>
      <c r="BE6" s="619"/>
      <c r="BF6" s="620"/>
      <c r="BG6" s="621">
        <v>158440885</v>
      </c>
      <c r="BH6" s="622"/>
      <c r="BI6" s="622"/>
      <c r="BJ6" s="622"/>
      <c r="BK6" s="622"/>
      <c r="BL6" s="622"/>
      <c r="BM6" s="622"/>
      <c r="BN6" s="623"/>
      <c r="BO6" s="659">
        <v>87.9</v>
      </c>
      <c r="BP6" s="659"/>
      <c r="BQ6" s="659"/>
      <c r="BR6" s="659"/>
      <c r="BS6" s="660">
        <v>1961699</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1544846</v>
      </c>
      <c r="CS6" s="622"/>
      <c r="CT6" s="622"/>
      <c r="CU6" s="622"/>
      <c r="CV6" s="622"/>
      <c r="CW6" s="622"/>
      <c r="CX6" s="622"/>
      <c r="CY6" s="623"/>
      <c r="CZ6" s="703">
        <v>0.2</v>
      </c>
      <c r="DA6" s="685"/>
      <c r="DB6" s="685"/>
      <c r="DC6" s="705"/>
      <c r="DD6" s="627" t="s">
        <v>121</v>
      </c>
      <c r="DE6" s="622"/>
      <c r="DF6" s="622"/>
      <c r="DG6" s="622"/>
      <c r="DH6" s="622"/>
      <c r="DI6" s="622"/>
      <c r="DJ6" s="622"/>
      <c r="DK6" s="622"/>
      <c r="DL6" s="622"/>
      <c r="DM6" s="622"/>
      <c r="DN6" s="622"/>
      <c r="DO6" s="622"/>
      <c r="DP6" s="623"/>
      <c r="DQ6" s="627">
        <v>1544679</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46560</v>
      </c>
      <c r="S7" s="622"/>
      <c r="T7" s="622"/>
      <c r="U7" s="622"/>
      <c r="V7" s="622"/>
      <c r="W7" s="622"/>
      <c r="X7" s="622"/>
      <c r="Y7" s="623"/>
      <c r="Z7" s="659">
        <v>0</v>
      </c>
      <c r="AA7" s="659"/>
      <c r="AB7" s="659"/>
      <c r="AC7" s="659"/>
      <c r="AD7" s="660">
        <v>46560</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74963091</v>
      </c>
      <c r="BH7" s="622"/>
      <c r="BI7" s="622"/>
      <c r="BJ7" s="622"/>
      <c r="BK7" s="622"/>
      <c r="BL7" s="622"/>
      <c r="BM7" s="622"/>
      <c r="BN7" s="623"/>
      <c r="BO7" s="659">
        <v>41.6</v>
      </c>
      <c r="BP7" s="659"/>
      <c r="BQ7" s="659"/>
      <c r="BR7" s="659"/>
      <c r="BS7" s="660">
        <v>1961699</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43801353</v>
      </c>
      <c r="CS7" s="622"/>
      <c r="CT7" s="622"/>
      <c r="CU7" s="622"/>
      <c r="CV7" s="622"/>
      <c r="CW7" s="622"/>
      <c r="CX7" s="622"/>
      <c r="CY7" s="623"/>
      <c r="CZ7" s="659">
        <v>7</v>
      </c>
      <c r="DA7" s="659"/>
      <c r="DB7" s="659"/>
      <c r="DC7" s="659"/>
      <c r="DD7" s="627">
        <v>1085844</v>
      </c>
      <c r="DE7" s="622"/>
      <c r="DF7" s="622"/>
      <c r="DG7" s="622"/>
      <c r="DH7" s="622"/>
      <c r="DI7" s="622"/>
      <c r="DJ7" s="622"/>
      <c r="DK7" s="622"/>
      <c r="DL7" s="622"/>
      <c r="DM7" s="622"/>
      <c r="DN7" s="622"/>
      <c r="DO7" s="622"/>
      <c r="DP7" s="623"/>
      <c r="DQ7" s="627">
        <v>37597121</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958369</v>
      </c>
      <c r="S8" s="622"/>
      <c r="T8" s="622"/>
      <c r="U8" s="622"/>
      <c r="V8" s="622"/>
      <c r="W8" s="622"/>
      <c r="X8" s="622"/>
      <c r="Y8" s="623"/>
      <c r="Z8" s="659">
        <v>0.2</v>
      </c>
      <c r="AA8" s="659"/>
      <c r="AB8" s="659"/>
      <c r="AC8" s="659"/>
      <c r="AD8" s="660">
        <v>958369</v>
      </c>
      <c r="AE8" s="660"/>
      <c r="AF8" s="660"/>
      <c r="AG8" s="660"/>
      <c r="AH8" s="660"/>
      <c r="AI8" s="660"/>
      <c r="AJ8" s="660"/>
      <c r="AK8" s="660"/>
      <c r="AL8" s="624">
        <v>0.3</v>
      </c>
      <c r="AM8" s="625"/>
      <c r="AN8" s="625"/>
      <c r="AO8" s="661"/>
      <c r="AP8" s="618" t="s">
        <v>227</v>
      </c>
      <c r="AQ8" s="619"/>
      <c r="AR8" s="619"/>
      <c r="AS8" s="619"/>
      <c r="AT8" s="619"/>
      <c r="AU8" s="619"/>
      <c r="AV8" s="619"/>
      <c r="AW8" s="619"/>
      <c r="AX8" s="619"/>
      <c r="AY8" s="619"/>
      <c r="AZ8" s="619"/>
      <c r="BA8" s="619"/>
      <c r="BB8" s="619"/>
      <c r="BC8" s="619"/>
      <c r="BD8" s="619"/>
      <c r="BE8" s="619"/>
      <c r="BF8" s="620"/>
      <c r="BG8" s="621">
        <v>1342235</v>
      </c>
      <c r="BH8" s="622"/>
      <c r="BI8" s="622"/>
      <c r="BJ8" s="622"/>
      <c r="BK8" s="622"/>
      <c r="BL8" s="622"/>
      <c r="BM8" s="622"/>
      <c r="BN8" s="623"/>
      <c r="BO8" s="659">
        <v>0.7</v>
      </c>
      <c r="BP8" s="659"/>
      <c r="BQ8" s="659"/>
      <c r="BR8" s="659"/>
      <c r="BS8" s="660" t="s">
        <v>121</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239717764</v>
      </c>
      <c r="CS8" s="622"/>
      <c r="CT8" s="622"/>
      <c r="CU8" s="622"/>
      <c r="CV8" s="622"/>
      <c r="CW8" s="622"/>
      <c r="CX8" s="622"/>
      <c r="CY8" s="623"/>
      <c r="CZ8" s="659">
        <v>38.6</v>
      </c>
      <c r="DA8" s="659"/>
      <c r="DB8" s="659"/>
      <c r="DC8" s="659"/>
      <c r="DD8" s="627">
        <v>2094273</v>
      </c>
      <c r="DE8" s="622"/>
      <c r="DF8" s="622"/>
      <c r="DG8" s="622"/>
      <c r="DH8" s="622"/>
      <c r="DI8" s="622"/>
      <c r="DJ8" s="622"/>
      <c r="DK8" s="622"/>
      <c r="DL8" s="622"/>
      <c r="DM8" s="622"/>
      <c r="DN8" s="622"/>
      <c r="DO8" s="622"/>
      <c r="DP8" s="623"/>
      <c r="DQ8" s="627">
        <v>120288558</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1344606</v>
      </c>
      <c r="S9" s="622"/>
      <c r="T9" s="622"/>
      <c r="U9" s="622"/>
      <c r="V9" s="622"/>
      <c r="W9" s="622"/>
      <c r="X9" s="622"/>
      <c r="Y9" s="623"/>
      <c r="Z9" s="659">
        <v>0.2</v>
      </c>
      <c r="AA9" s="659"/>
      <c r="AB9" s="659"/>
      <c r="AC9" s="659"/>
      <c r="AD9" s="660">
        <v>1344606</v>
      </c>
      <c r="AE9" s="660"/>
      <c r="AF9" s="660"/>
      <c r="AG9" s="660"/>
      <c r="AH9" s="660"/>
      <c r="AI9" s="660"/>
      <c r="AJ9" s="660"/>
      <c r="AK9" s="660"/>
      <c r="AL9" s="624">
        <v>0.5</v>
      </c>
      <c r="AM9" s="625"/>
      <c r="AN9" s="625"/>
      <c r="AO9" s="661"/>
      <c r="AP9" s="618" t="s">
        <v>230</v>
      </c>
      <c r="AQ9" s="619"/>
      <c r="AR9" s="619"/>
      <c r="AS9" s="619"/>
      <c r="AT9" s="619"/>
      <c r="AU9" s="619"/>
      <c r="AV9" s="619"/>
      <c r="AW9" s="619"/>
      <c r="AX9" s="619"/>
      <c r="AY9" s="619"/>
      <c r="AZ9" s="619"/>
      <c r="BA9" s="619"/>
      <c r="BB9" s="619"/>
      <c r="BC9" s="619"/>
      <c r="BD9" s="619"/>
      <c r="BE9" s="619"/>
      <c r="BF9" s="620"/>
      <c r="BG9" s="621">
        <v>61093862</v>
      </c>
      <c r="BH9" s="622"/>
      <c r="BI9" s="622"/>
      <c r="BJ9" s="622"/>
      <c r="BK9" s="622"/>
      <c r="BL9" s="622"/>
      <c r="BM9" s="622"/>
      <c r="BN9" s="623"/>
      <c r="BO9" s="659">
        <v>33.9</v>
      </c>
      <c r="BP9" s="659"/>
      <c r="BQ9" s="659"/>
      <c r="BR9" s="659"/>
      <c r="BS9" s="660" t="s">
        <v>121</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57519614</v>
      </c>
      <c r="CS9" s="622"/>
      <c r="CT9" s="622"/>
      <c r="CU9" s="622"/>
      <c r="CV9" s="622"/>
      <c r="CW9" s="622"/>
      <c r="CX9" s="622"/>
      <c r="CY9" s="623"/>
      <c r="CZ9" s="659">
        <v>9.3000000000000007</v>
      </c>
      <c r="DA9" s="659"/>
      <c r="DB9" s="659"/>
      <c r="DC9" s="659"/>
      <c r="DD9" s="627">
        <v>24406002</v>
      </c>
      <c r="DE9" s="622"/>
      <c r="DF9" s="622"/>
      <c r="DG9" s="622"/>
      <c r="DH9" s="622"/>
      <c r="DI9" s="622"/>
      <c r="DJ9" s="622"/>
      <c r="DK9" s="622"/>
      <c r="DL9" s="622"/>
      <c r="DM9" s="622"/>
      <c r="DN9" s="622"/>
      <c r="DO9" s="622"/>
      <c r="DP9" s="623"/>
      <c r="DQ9" s="627">
        <v>21678429</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v>187995</v>
      </c>
      <c r="S10" s="622"/>
      <c r="T10" s="622"/>
      <c r="U10" s="622"/>
      <c r="V10" s="622"/>
      <c r="W10" s="622"/>
      <c r="X10" s="622"/>
      <c r="Y10" s="623"/>
      <c r="Z10" s="659">
        <v>0</v>
      </c>
      <c r="AA10" s="659"/>
      <c r="AB10" s="659"/>
      <c r="AC10" s="659"/>
      <c r="AD10" s="660">
        <v>187995</v>
      </c>
      <c r="AE10" s="660"/>
      <c r="AF10" s="660"/>
      <c r="AG10" s="660"/>
      <c r="AH10" s="660"/>
      <c r="AI10" s="660"/>
      <c r="AJ10" s="660"/>
      <c r="AK10" s="660"/>
      <c r="AL10" s="624">
        <v>0.1</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3760923</v>
      </c>
      <c r="BH10" s="622"/>
      <c r="BI10" s="622"/>
      <c r="BJ10" s="622"/>
      <c r="BK10" s="622"/>
      <c r="BL10" s="622"/>
      <c r="BM10" s="622"/>
      <c r="BN10" s="623"/>
      <c r="BO10" s="659">
        <v>2.1</v>
      </c>
      <c r="BP10" s="659"/>
      <c r="BQ10" s="659"/>
      <c r="BR10" s="659"/>
      <c r="BS10" s="660">
        <v>616207</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v>455647</v>
      </c>
      <c r="CS10" s="622"/>
      <c r="CT10" s="622"/>
      <c r="CU10" s="622"/>
      <c r="CV10" s="622"/>
      <c r="CW10" s="622"/>
      <c r="CX10" s="622"/>
      <c r="CY10" s="623"/>
      <c r="CZ10" s="659">
        <v>0.1</v>
      </c>
      <c r="DA10" s="659"/>
      <c r="DB10" s="659"/>
      <c r="DC10" s="659"/>
      <c r="DD10" s="627" t="s">
        <v>121</v>
      </c>
      <c r="DE10" s="622"/>
      <c r="DF10" s="622"/>
      <c r="DG10" s="622"/>
      <c r="DH10" s="622"/>
      <c r="DI10" s="622"/>
      <c r="DJ10" s="622"/>
      <c r="DK10" s="622"/>
      <c r="DL10" s="622"/>
      <c r="DM10" s="622"/>
      <c r="DN10" s="622"/>
      <c r="DO10" s="622"/>
      <c r="DP10" s="623"/>
      <c r="DQ10" s="627">
        <v>353736</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24403854</v>
      </c>
      <c r="S11" s="622"/>
      <c r="T11" s="622"/>
      <c r="U11" s="622"/>
      <c r="V11" s="622"/>
      <c r="W11" s="622"/>
      <c r="X11" s="622"/>
      <c r="Y11" s="623"/>
      <c r="Z11" s="624">
        <v>3.9</v>
      </c>
      <c r="AA11" s="625"/>
      <c r="AB11" s="625"/>
      <c r="AC11" s="626"/>
      <c r="AD11" s="627">
        <v>24403854</v>
      </c>
      <c r="AE11" s="622"/>
      <c r="AF11" s="622"/>
      <c r="AG11" s="622"/>
      <c r="AH11" s="622"/>
      <c r="AI11" s="622"/>
      <c r="AJ11" s="622"/>
      <c r="AK11" s="623"/>
      <c r="AL11" s="624">
        <v>8.3000000000000007</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8766071</v>
      </c>
      <c r="BH11" s="622"/>
      <c r="BI11" s="622"/>
      <c r="BJ11" s="622"/>
      <c r="BK11" s="622"/>
      <c r="BL11" s="622"/>
      <c r="BM11" s="622"/>
      <c r="BN11" s="623"/>
      <c r="BO11" s="659">
        <v>4.9000000000000004</v>
      </c>
      <c r="BP11" s="659"/>
      <c r="BQ11" s="659"/>
      <c r="BR11" s="659"/>
      <c r="BS11" s="660">
        <v>1345492</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2230821</v>
      </c>
      <c r="CS11" s="622"/>
      <c r="CT11" s="622"/>
      <c r="CU11" s="622"/>
      <c r="CV11" s="622"/>
      <c r="CW11" s="622"/>
      <c r="CX11" s="622"/>
      <c r="CY11" s="623"/>
      <c r="CZ11" s="659">
        <v>0.4</v>
      </c>
      <c r="DA11" s="659"/>
      <c r="DB11" s="659"/>
      <c r="DC11" s="659"/>
      <c r="DD11" s="627">
        <v>838614</v>
      </c>
      <c r="DE11" s="622"/>
      <c r="DF11" s="622"/>
      <c r="DG11" s="622"/>
      <c r="DH11" s="622"/>
      <c r="DI11" s="622"/>
      <c r="DJ11" s="622"/>
      <c r="DK11" s="622"/>
      <c r="DL11" s="622"/>
      <c r="DM11" s="622"/>
      <c r="DN11" s="622"/>
      <c r="DO11" s="622"/>
      <c r="DP11" s="623"/>
      <c r="DQ11" s="627">
        <v>1313394</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43103</v>
      </c>
      <c r="S12" s="622"/>
      <c r="T12" s="622"/>
      <c r="U12" s="622"/>
      <c r="V12" s="622"/>
      <c r="W12" s="622"/>
      <c r="X12" s="622"/>
      <c r="Y12" s="623"/>
      <c r="Z12" s="659">
        <v>0</v>
      </c>
      <c r="AA12" s="659"/>
      <c r="AB12" s="659"/>
      <c r="AC12" s="659"/>
      <c r="AD12" s="660">
        <v>43103</v>
      </c>
      <c r="AE12" s="660"/>
      <c r="AF12" s="660"/>
      <c r="AG12" s="660"/>
      <c r="AH12" s="660"/>
      <c r="AI12" s="660"/>
      <c r="AJ12" s="660"/>
      <c r="AK12" s="660"/>
      <c r="AL12" s="624">
        <v>0</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73644211</v>
      </c>
      <c r="BH12" s="622"/>
      <c r="BI12" s="622"/>
      <c r="BJ12" s="622"/>
      <c r="BK12" s="622"/>
      <c r="BL12" s="622"/>
      <c r="BM12" s="622"/>
      <c r="BN12" s="623"/>
      <c r="BO12" s="659">
        <v>40.9</v>
      </c>
      <c r="BP12" s="659"/>
      <c r="BQ12" s="659"/>
      <c r="BR12" s="659"/>
      <c r="BS12" s="660" t="s">
        <v>121</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38480052</v>
      </c>
      <c r="CS12" s="622"/>
      <c r="CT12" s="622"/>
      <c r="CU12" s="622"/>
      <c r="CV12" s="622"/>
      <c r="CW12" s="622"/>
      <c r="CX12" s="622"/>
      <c r="CY12" s="623"/>
      <c r="CZ12" s="659">
        <v>6.2</v>
      </c>
      <c r="DA12" s="659"/>
      <c r="DB12" s="659"/>
      <c r="DC12" s="659"/>
      <c r="DD12" s="627">
        <v>452344</v>
      </c>
      <c r="DE12" s="622"/>
      <c r="DF12" s="622"/>
      <c r="DG12" s="622"/>
      <c r="DH12" s="622"/>
      <c r="DI12" s="622"/>
      <c r="DJ12" s="622"/>
      <c r="DK12" s="622"/>
      <c r="DL12" s="622"/>
      <c r="DM12" s="622"/>
      <c r="DN12" s="622"/>
      <c r="DO12" s="622"/>
      <c r="DP12" s="623"/>
      <c r="DQ12" s="627">
        <v>6654999</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72056688</v>
      </c>
      <c r="BH13" s="622"/>
      <c r="BI13" s="622"/>
      <c r="BJ13" s="622"/>
      <c r="BK13" s="622"/>
      <c r="BL13" s="622"/>
      <c r="BM13" s="622"/>
      <c r="BN13" s="623"/>
      <c r="BO13" s="659">
        <v>40</v>
      </c>
      <c r="BP13" s="659"/>
      <c r="BQ13" s="659"/>
      <c r="BR13" s="659"/>
      <c r="BS13" s="660" t="s">
        <v>121</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59753185</v>
      </c>
      <c r="CS13" s="622"/>
      <c r="CT13" s="622"/>
      <c r="CU13" s="622"/>
      <c r="CV13" s="622"/>
      <c r="CW13" s="622"/>
      <c r="CX13" s="622"/>
      <c r="CY13" s="623"/>
      <c r="CZ13" s="659">
        <v>9.6</v>
      </c>
      <c r="DA13" s="659"/>
      <c r="DB13" s="659"/>
      <c r="DC13" s="659"/>
      <c r="DD13" s="627">
        <v>34766009</v>
      </c>
      <c r="DE13" s="622"/>
      <c r="DF13" s="622"/>
      <c r="DG13" s="622"/>
      <c r="DH13" s="622"/>
      <c r="DI13" s="622"/>
      <c r="DJ13" s="622"/>
      <c r="DK13" s="622"/>
      <c r="DL13" s="622"/>
      <c r="DM13" s="622"/>
      <c r="DN13" s="622"/>
      <c r="DO13" s="622"/>
      <c r="DP13" s="623"/>
      <c r="DQ13" s="627">
        <v>19851321</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v>6028271</v>
      </c>
      <c r="S14" s="622"/>
      <c r="T14" s="622"/>
      <c r="U14" s="622"/>
      <c r="V14" s="622"/>
      <c r="W14" s="622"/>
      <c r="X14" s="622"/>
      <c r="Y14" s="623"/>
      <c r="Z14" s="659">
        <v>1</v>
      </c>
      <c r="AA14" s="659"/>
      <c r="AB14" s="659"/>
      <c r="AC14" s="659"/>
      <c r="AD14" s="660">
        <v>6028271</v>
      </c>
      <c r="AE14" s="660"/>
      <c r="AF14" s="660"/>
      <c r="AG14" s="660"/>
      <c r="AH14" s="660"/>
      <c r="AI14" s="660"/>
      <c r="AJ14" s="660"/>
      <c r="AK14" s="660"/>
      <c r="AL14" s="624">
        <v>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2379904</v>
      </c>
      <c r="BH14" s="622"/>
      <c r="BI14" s="622"/>
      <c r="BJ14" s="622"/>
      <c r="BK14" s="622"/>
      <c r="BL14" s="622"/>
      <c r="BM14" s="622"/>
      <c r="BN14" s="623"/>
      <c r="BO14" s="659">
        <v>1.3</v>
      </c>
      <c r="BP14" s="659"/>
      <c r="BQ14" s="659"/>
      <c r="BR14" s="659"/>
      <c r="BS14" s="660" t="s">
        <v>121</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13531541</v>
      </c>
      <c r="CS14" s="622"/>
      <c r="CT14" s="622"/>
      <c r="CU14" s="622"/>
      <c r="CV14" s="622"/>
      <c r="CW14" s="622"/>
      <c r="CX14" s="622"/>
      <c r="CY14" s="623"/>
      <c r="CZ14" s="659">
        <v>2.2000000000000002</v>
      </c>
      <c r="DA14" s="659"/>
      <c r="DB14" s="659"/>
      <c r="DC14" s="659"/>
      <c r="DD14" s="627">
        <v>1992377</v>
      </c>
      <c r="DE14" s="622"/>
      <c r="DF14" s="622"/>
      <c r="DG14" s="622"/>
      <c r="DH14" s="622"/>
      <c r="DI14" s="622"/>
      <c r="DJ14" s="622"/>
      <c r="DK14" s="622"/>
      <c r="DL14" s="622"/>
      <c r="DM14" s="622"/>
      <c r="DN14" s="622"/>
      <c r="DO14" s="622"/>
      <c r="DP14" s="623"/>
      <c r="DQ14" s="627">
        <v>11700770</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712585</v>
      </c>
      <c r="S15" s="622"/>
      <c r="T15" s="622"/>
      <c r="U15" s="622"/>
      <c r="V15" s="622"/>
      <c r="W15" s="622"/>
      <c r="X15" s="622"/>
      <c r="Y15" s="623"/>
      <c r="Z15" s="659">
        <v>0.1</v>
      </c>
      <c r="AA15" s="659"/>
      <c r="AB15" s="659"/>
      <c r="AC15" s="659"/>
      <c r="AD15" s="660">
        <v>712585</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7428939</v>
      </c>
      <c r="BH15" s="622"/>
      <c r="BI15" s="622"/>
      <c r="BJ15" s="622"/>
      <c r="BK15" s="622"/>
      <c r="BL15" s="622"/>
      <c r="BM15" s="622"/>
      <c r="BN15" s="623"/>
      <c r="BO15" s="659">
        <v>4.0999999999999996</v>
      </c>
      <c r="BP15" s="659"/>
      <c r="BQ15" s="659"/>
      <c r="BR15" s="659"/>
      <c r="BS15" s="660" t="s">
        <v>121</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92886969</v>
      </c>
      <c r="CS15" s="622"/>
      <c r="CT15" s="622"/>
      <c r="CU15" s="622"/>
      <c r="CV15" s="622"/>
      <c r="CW15" s="622"/>
      <c r="CX15" s="622"/>
      <c r="CY15" s="623"/>
      <c r="CZ15" s="659">
        <v>14.9</v>
      </c>
      <c r="DA15" s="659"/>
      <c r="DB15" s="659"/>
      <c r="DC15" s="659"/>
      <c r="DD15" s="627">
        <v>10300776</v>
      </c>
      <c r="DE15" s="622"/>
      <c r="DF15" s="622"/>
      <c r="DG15" s="622"/>
      <c r="DH15" s="622"/>
      <c r="DI15" s="622"/>
      <c r="DJ15" s="622"/>
      <c r="DK15" s="622"/>
      <c r="DL15" s="622"/>
      <c r="DM15" s="622"/>
      <c r="DN15" s="622"/>
      <c r="DO15" s="622"/>
      <c r="DP15" s="623"/>
      <c r="DQ15" s="627">
        <v>67179659</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2819864</v>
      </c>
      <c r="S16" s="622"/>
      <c r="T16" s="622"/>
      <c r="U16" s="622"/>
      <c r="V16" s="622"/>
      <c r="W16" s="622"/>
      <c r="X16" s="622"/>
      <c r="Y16" s="623"/>
      <c r="Z16" s="659">
        <v>0.5</v>
      </c>
      <c r="AA16" s="659"/>
      <c r="AB16" s="659"/>
      <c r="AC16" s="659"/>
      <c r="AD16" s="660">
        <v>2819864</v>
      </c>
      <c r="AE16" s="660"/>
      <c r="AF16" s="660"/>
      <c r="AG16" s="660"/>
      <c r="AH16" s="660"/>
      <c r="AI16" s="660"/>
      <c r="AJ16" s="660"/>
      <c r="AK16" s="660"/>
      <c r="AL16" s="624">
        <v>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v>24740</v>
      </c>
      <c r="BH16" s="622"/>
      <c r="BI16" s="622"/>
      <c r="BJ16" s="622"/>
      <c r="BK16" s="622"/>
      <c r="BL16" s="622"/>
      <c r="BM16" s="622"/>
      <c r="BN16" s="623"/>
      <c r="BO16" s="659">
        <v>0</v>
      </c>
      <c r="BP16" s="659"/>
      <c r="BQ16" s="659"/>
      <c r="BR16" s="659"/>
      <c r="BS16" s="660" t="s">
        <v>121</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v>172504</v>
      </c>
      <c r="CS16" s="622"/>
      <c r="CT16" s="622"/>
      <c r="CU16" s="622"/>
      <c r="CV16" s="622"/>
      <c r="CW16" s="622"/>
      <c r="CX16" s="622"/>
      <c r="CY16" s="623"/>
      <c r="CZ16" s="659">
        <v>0</v>
      </c>
      <c r="DA16" s="659"/>
      <c r="DB16" s="659"/>
      <c r="DC16" s="659"/>
      <c r="DD16" s="627" t="s">
        <v>121</v>
      </c>
      <c r="DE16" s="622"/>
      <c r="DF16" s="622"/>
      <c r="DG16" s="622"/>
      <c r="DH16" s="622"/>
      <c r="DI16" s="622"/>
      <c r="DJ16" s="622"/>
      <c r="DK16" s="622"/>
      <c r="DL16" s="622"/>
      <c r="DM16" s="622"/>
      <c r="DN16" s="622"/>
      <c r="DO16" s="622"/>
      <c r="DP16" s="623"/>
      <c r="DQ16" s="627">
        <v>101</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6236609</v>
      </c>
      <c r="S17" s="622"/>
      <c r="T17" s="622"/>
      <c r="U17" s="622"/>
      <c r="V17" s="622"/>
      <c r="W17" s="622"/>
      <c r="X17" s="622"/>
      <c r="Y17" s="623"/>
      <c r="Z17" s="659">
        <v>1</v>
      </c>
      <c r="AA17" s="659"/>
      <c r="AB17" s="659"/>
      <c r="AC17" s="659"/>
      <c r="AD17" s="660">
        <v>6236609</v>
      </c>
      <c r="AE17" s="660"/>
      <c r="AF17" s="660"/>
      <c r="AG17" s="660"/>
      <c r="AH17" s="660"/>
      <c r="AI17" s="660"/>
      <c r="AJ17" s="660"/>
      <c r="AK17" s="660"/>
      <c r="AL17" s="624">
        <v>2.1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70692504</v>
      </c>
      <c r="CS17" s="622"/>
      <c r="CT17" s="622"/>
      <c r="CU17" s="622"/>
      <c r="CV17" s="622"/>
      <c r="CW17" s="622"/>
      <c r="CX17" s="622"/>
      <c r="CY17" s="623"/>
      <c r="CZ17" s="659">
        <v>11.4</v>
      </c>
      <c r="DA17" s="659"/>
      <c r="DB17" s="659"/>
      <c r="DC17" s="659"/>
      <c r="DD17" s="627" t="s">
        <v>121</v>
      </c>
      <c r="DE17" s="622"/>
      <c r="DF17" s="622"/>
      <c r="DG17" s="622"/>
      <c r="DH17" s="622"/>
      <c r="DI17" s="622"/>
      <c r="DJ17" s="622"/>
      <c r="DK17" s="622"/>
      <c r="DL17" s="622"/>
      <c r="DM17" s="622"/>
      <c r="DN17" s="622"/>
      <c r="DO17" s="622"/>
      <c r="DP17" s="623"/>
      <c r="DQ17" s="627">
        <v>65295931</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1090306</v>
      </c>
      <c r="S18" s="622"/>
      <c r="T18" s="622"/>
      <c r="U18" s="622"/>
      <c r="V18" s="622"/>
      <c r="W18" s="622"/>
      <c r="X18" s="622"/>
      <c r="Y18" s="623"/>
      <c r="Z18" s="659">
        <v>0.2</v>
      </c>
      <c r="AA18" s="659"/>
      <c r="AB18" s="659"/>
      <c r="AC18" s="659"/>
      <c r="AD18" s="660">
        <v>1090306</v>
      </c>
      <c r="AE18" s="660"/>
      <c r="AF18" s="660"/>
      <c r="AG18" s="660"/>
      <c r="AH18" s="660"/>
      <c r="AI18" s="660"/>
      <c r="AJ18" s="660"/>
      <c r="AK18" s="660"/>
      <c r="AL18" s="624">
        <v>0.4</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v>643601</v>
      </c>
      <c r="CS18" s="622"/>
      <c r="CT18" s="622"/>
      <c r="CU18" s="622"/>
      <c r="CV18" s="622"/>
      <c r="CW18" s="622"/>
      <c r="CX18" s="622"/>
      <c r="CY18" s="623"/>
      <c r="CZ18" s="659">
        <v>0.1</v>
      </c>
      <c r="DA18" s="659"/>
      <c r="DB18" s="659"/>
      <c r="DC18" s="659"/>
      <c r="DD18" s="627" t="s">
        <v>121</v>
      </c>
      <c r="DE18" s="622"/>
      <c r="DF18" s="622"/>
      <c r="DG18" s="622"/>
      <c r="DH18" s="622"/>
      <c r="DI18" s="622"/>
      <c r="DJ18" s="622"/>
      <c r="DK18" s="622"/>
      <c r="DL18" s="622"/>
      <c r="DM18" s="622"/>
      <c r="DN18" s="622"/>
      <c r="DO18" s="622"/>
      <c r="DP18" s="623"/>
      <c r="DQ18" s="627">
        <v>643601</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5081571</v>
      </c>
      <c r="S19" s="622"/>
      <c r="T19" s="622"/>
      <c r="U19" s="622"/>
      <c r="V19" s="622"/>
      <c r="W19" s="622"/>
      <c r="X19" s="622"/>
      <c r="Y19" s="623"/>
      <c r="Z19" s="659">
        <v>0.8</v>
      </c>
      <c r="AA19" s="659"/>
      <c r="AB19" s="659"/>
      <c r="AC19" s="659"/>
      <c r="AD19" s="660">
        <v>5081571</v>
      </c>
      <c r="AE19" s="660"/>
      <c r="AF19" s="660"/>
      <c r="AG19" s="660"/>
      <c r="AH19" s="660"/>
      <c r="AI19" s="660"/>
      <c r="AJ19" s="660"/>
      <c r="AK19" s="660"/>
      <c r="AL19" s="624">
        <v>1.7</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21736909</v>
      </c>
      <c r="BH19" s="622"/>
      <c r="BI19" s="622"/>
      <c r="BJ19" s="622"/>
      <c r="BK19" s="622"/>
      <c r="BL19" s="622"/>
      <c r="BM19" s="622"/>
      <c r="BN19" s="623"/>
      <c r="BO19" s="659">
        <v>12.1</v>
      </c>
      <c r="BP19" s="659"/>
      <c r="BQ19" s="659"/>
      <c r="BR19" s="659"/>
      <c r="BS19" s="660" t="s">
        <v>121</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64732</v>
      </c>
      <c r="S20" s="622"/>
      <c r="T20" s="622"/>
      <c r="U20" s="622"/>
      <c r="V20" s="622"/>
      <c r="W20" s="622"/>
      <c r="X20" s="622"/>
      <c r="Y20" s="623"/>
      <c r="Z20" s="659">
        <v>0</v>
      </c>
      <c r="AA20" s="659"/>
      <c r="AB20" s="659"/>
      <c r="AC20" s="659"/>
      <c r="AD20" s="660">
        <v>64732</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20069295</v>
      </c>
      <c r="BH20" s="622"/>
      <c r="BI20" s="622"/>
      <c r="BJ20" s="622"/>
      <c r="BK20" s="622"/>
      <c r="BL20" s="622"/>
      <c r="BM20" s="622"/>
      <c r="BN20" s="623"/>
      <c r="BO20" s="659">
        <v>11.1</v>
      </c>
      <c r="BP20" s="659"/>
      <c r="BQ20" s="659"/>
      <c r="BR20" s="659"/>
      <c r="BS20" s="660" t="s">
        <v>121</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621430401</v>
      </c>
      <c r="CS20" s="622"/>
      <c r="CT20" s="622"/>
      <c r="CU20" s="622"/>
      <c r="CV20" s="622"/>
      <c r="CW20" s="622"/>
      <c r="CX20" s="622"/>
      <c r="CY20" s="623"/>
      <c r="CZ20" s="659">
        <v>100</v>
      </c>
      <c r="DA20" s="659"/>
      <c r="DB20" s="659"/>
      <c r="DC20" s="659"/>
      <c r="DD20" s="627">
        <v>75936239</v>
      </c>
      <c r="DE20" s="622"/>
      <c r="DF20" s="622"/>
      <c r="DG20" s="622"/>
      <c r="DH20" s="622"/>
      <c r="DI20" s="622"/>
      <c r="DJ20" s="622"/>
      <c r="DK20" s="622"/>
      <c r="DL20" s="622"/>
      <c r="DM20" s="622"/>
      <c r="DN20" s="622"/>
      <c r="DO20" s="622"/>
      <c r="DP20" s="623"/>
      <c r="DQ20" s="627">
        <v>354102299</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83236657</v>
      </c>
      <c r="S21" s="622"/>
      <c r="T21" s="622"/>
      <c r="U21" s="622"/>
      <c r="V21" s="622"/>
      <c r="W21" s="622"/>
      <c r="X21" s="622"/>
      <c r="Y21" s="623"/>
      <c r="Z21" s="659">
        <v>13.3</v>
      </c>
      <c r="AA21" s="659"/>
      <c r="AB21" s="659"/>
      <c r="AC21" s="659"/>
      <c r="AD21" s="660">
        <v>80615220</v>
      </c>
      <c r="AE21" s="660"/>
      <c r="AF21" s="660"/>
      <c r="AG21" s="660"/>
      <c r="AH21" s="660"/>
      <c r="AI21" s="660"/>
      <c r="AJ21" s="660"/>
      <c r="AK21" s="660"/>
      <c r="AL21" s="624">
        <v>27.3</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10471</v>
      </c>
      <c r="BH21" s="622"/>
      <c r="BI21" s="622"/>
      <c r="BJ21" s="622"/>
      <c r="BK21" s="622"/>
      <c r="BL21" s="622"/>
      <c r="BM21" s="622"/>
      <c r="BN21" s="623"/>
      <c r="BO21" s="659">
        <v>0</v>
      </c>
      <c r="BP21" s="659"/>
      <c r="BQ21" s="659"/>
      <c r="BR21" s="659"/>
      <c r="BS21" s="660" t="s">
        <v>121</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80615220</v>
      </c>
      <c r="S22" s="622"/>
      <c r="T22" s="622"/>
      <c r="U22" s="622"/>
      <c r="V22" s="622"/>
      <c r="W22" s="622"/>
      <c r="X22" s="622"/>
      <c r="Y22" s="623"/>
      <c r="Z22" s="659">
        <v>12.9</v>
      </c>
      <c r="AA22" s="659"/>
      <c r="AB22" s="659"/>
      <c r="AC22" s="659"/>
      <c r="AD22" s="660">
        <v>80615220</v>
      </c>
      <c r="AE22" s="660"/>
      <c r="AF22" s="660"/>
      <c r="AG22" s="660"/>
      <c r="AH22" s="660"/>
      <c r="AI22" s="660"/>
      <c r="AJ22" s="660"/>
      <c r="AK22" s="660"/>
      <c r="AL22" s="624">
        <v>27.3</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v>7403938</v>
      </c>
      <c r="BH22" s="622"/>
      <c r="BI22" s="622"/>
      <c r="BJ22" s="622"/>
      <c r="BK22" s="622"/>
      <c r="BL22" s="622"/>
      <c r="BM22" s="622"/>
      <c r="BN22" s="623"/>
      <c r="BO22" s="659">
        <v>4.0999999999999996</v>
      </c>
      <c r="BP22" s="659"/>
      <c r="BQ22" s="659"/>
      <c r="BR22" s="659"/>
      <c r="BS22" s="660" t="s">
        <v>121</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2621437</v>
      </c>
      <c r="S23" s="622"/>
      <c r="T23" s="622"/>
      <c r="U23" s="622"/>
      <c r="V23" s="622"/>
      <c r="W23" s="622"/>
      <c r="X23" s="622"/>
      <c r="Y23" s="623"/>
      <c r="Z23" s="659">
        <v>0.4</v>
      </c>
      <c r="AA23" s="659"/>
      <c r="AB23" s="659"/>
      <c r="AC23" s="659"/>
      <c r="AD23" s="660" t="s">
        <v>121</v>
      </c>
      <c r="AE23" s="660"/>
      <c r="AF23" s="660"/>
      <c r="AG23" s="660"/>
      <c r="AH23" s="660"/>
      <c r="AI23" s="660"/>
      <c r="AJ23" s="660"/>
      <c r="AK23" s="660"/>
      <c r="AL23" s="624" t="s">
        <v>121</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12654886</v>
      </c>
      <c r="BH23" s="622"/>
      <c r="BI23" s="622"/>
      <c r="BJ23" s="622"/>
      <c r="BK23" s="622"/>
      <c r="BL23" s="622"/>
      <c r="BM23" s="622"/>
      <c r="BN23" s="623"/>
      <c r="BO23" s="659">
        <v>7</v>
      </c>
      <c r="BP23" s="659"/>
      <c r="BQ23" s="659"/>
      <c r="BR23" s="659"/>
      <c r="BS23" s="660" t="s">
        <v>121</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121</v>
      </c>
      <c r="S24" s="622"/>
      <c r="T24" s="622"/>
      <c r="U24" s="622"/>
      <c r="V24" s="622"/>
      <c r="W24" s="622"/>
      <c r="X24" s="622"/>
      <c r="Y24" s="623"/>
      <c r="Z24" s="659" t="s">
        <v>121</v>
      </c>
      <c r="AA24" s="659"/>
      <c r="AB24" s="659"/>
      <c r="AC24" s="659"/>
      <c r="AD24" s="660" t="s">
        <v>121</v>
      </c>
      <c r="AE24" s="660"/>
      <c r="AF24" s="660"/>
      <c r="AG24" s="660"/>
      <c r="AH24" s="660"/>
      <c r="AI24" s="660"/>
      <c r="AJ24" s="660"/>
      <c r="AK24" s="660"/>
      <c r="AL24" s="624" t="s">
        <v>121</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357402503</v>
      </c>
      <c r="CS24" s="677"/>
      <c r="CT24" s="677"/>
      <c r="CU24" s="677"/>
      <c r="CV24" s="677"/>
      <c r="CW24" s="677"/>
      <c r="CX24" s="677"/>
      <c r="CY24" s="702"/>
      <c r="CZ24" s="703">
        <v>57.5</v>
      </c>
      <c r="DA24" s="685"/>
      <c r="DB24" s="685"/>
      <c r="DC24" s="705"/>
      <c r="DD24" s="701">
        <v>225764416</v>
      </c>
      <c r="DE24" s="677"/>
      <c r="DF24" s="677"/>
      <c r="DG24" s="677"/>
      <c r="DH24" s="677"/>
      <c r="DI24" s="677"/>
      <c r="DJ24" s="677"/>
      <c r="DK24" s="702"/>
      <c r="DL24" s="701">
        <v>208636812</v>
      </c>
      <c r="DM24" s="677"/>
      <c r="DN24" s="677"/>
      <c r="DO24" s="677"/>
      <c r="DP24" s="677"/>
      <c r="DQ24" s="677"/>
      <c r="DR24" s="677"/>
      <c r="DS24" s="677"/>
      <c r="DT24" s="677"/>
      <c r="DU24" s="677"/>
      <c r="DV24" s="702"/>
      <c r="DW24" s="703">
        <v>69.2</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309259904</v>
      </c>
      <c r="S25" s="622"/>
      <c r="T25" s="622"/>
      <c r="U25" s="622"/>
      <c r="V25" s="622"/>
      <c r="W25" s="622"/>
      <c r="X25" s="622"/>
      <c r="Y25" s="623"/>
      <c r="Z25" s="659">
        <v>49.4</v>
      </c>
      <c r="AA25" s="659"/>
      <c r="AB25" s="659"/>
      <c r="AC25" s="659"/>
      <c r="AD25" s="660">
        <v>292315966</v>
      </c>
      <c r="AE25" s="660"/>
      <c r="AF25" s="660"/>
      <c r="AG25" s="660"/>
      <c r="AH25" s="660"/>
      <c r="AI25" s="660"/>
      <c r="AJ25" s="660"/>
      <c r="AK25" s="660"/>
      <c r="AL25" s="624">
        <v>98.9</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v>1667614</v>
      </c>
      <c r="BH25" s="622"/>
      <c r="BI25" s="622"/>
      <c r="BJ25" s="622"/>
      <c r="BK25" s="622"/>
      <c r="BL25" s="622"/>
      <c r="BM25" s="622"/>
      <c r="BN25" s="623"/>
      <c r="BO25" s="659">
        <v>0.9</v>
      </c>
      <c r="BP25" s="659"/>
      <c r="BQ25" s="659"/>
      <c r="BR25" s="659"/>
      <c r="BS25" s="660" t="s">
        <v>121</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111880669</v>
      </c>
      <c r="CS25" s="634"/>
      <c r="CT25" s="634"/>
      <c r="CU25" s="634"/>
      <c r="CV25" s="634"/>
      <c r="CW25" s="634"/>
      <c r="CX25" s="634"/>
      <c r="CY25" s="635"/>
      <c r="CZ25" s="624">
        <v>18</v>
      </c>
      <c r="DA25" s="636"/>
      <c r="DB25" s="636"/>
      <c r="DC25" s="637"/>
      <c r="DD25" s="627">
        <v>96388496</v>
      </c>
      <c r="DE25" s="634"/>
      <c r="DF25" s="634"/>
      <c r="DG25" s="634"/>
      <c r="DH25" s="634"/>
      <c r="DI25" s="634"/>
      <c r="DJ25" s="634"/>
      <c r="DK25" s="635"/>
      <c r="DL25" s="627">
        <v>95137353</v>
      </c>
      <c r="DM25" s="634"/>
      <c r="DN25" s="634"/>
      <c r="DO25" s="634"/>
      <c r="DP25" s="634"/>
      <c r="DQ25" s="634"/>
      <c r="DR25" s="634"/>
      <c r="DS25" s="634"/>
      <c r="DT25" s="634"/>
      <c r="DU25" s="634"/>
      <c r="DV25" s="635"/>
      <c r="DW25" s="624">
        <v>31.5</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277334</v>
      </c>
      <c r="S26" s="622"/>
      <c r="T26" s="622"/>
      <c r="U26" s="622"/>
      <c r="V26" s="622"/>
      <c r="W26" s="622"/>
      <c r="X26" s="622"/>
      <c r="Y26" s="623"/>
      <c r="Z26" s="659">
        <v>0</v>
      </c>
      <c r="AA26" s="659"/>
      <c r="AB26" s="659"/>
      <c r="AC26" s="659"/>
      <c r="AD26" s="660">
        <v>277334</v>
      </c>
      <c r="AE26" s="660"/>
      <c r="AF26" s="660"/>
      <c r="AG26" s="660"/>
      <c r="AH26" s="660"/>
      <c r="AI26" s="660"/>
      <c r="AJ26" s="660"/>
      <c r="AK26" s="660"/>
      <c r="AL26" s="624">
        <v>0.1</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77307300</v>
      </c>
      <c r="CS26" s="622"/>
      <c r="CT26" s="622"/>
      <c r="CU26" s="622"/>
      <c r="CV26" s="622"/>
      <c r="CW26" s="622"/>
      <c r="CX26" s="622"/>
      <c r="CY26" s="623"/>
      <c r="CZ26" s="624">
        <v>12.4</v>
      </c>
      <c r="DA26" s="636"/>
      <c r="DB26" s="636"/>
      <c r="DC26" s="637"/>
      <c r="DD26" s="627">
        <v>63032539</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2096004</v>
      </c>
      <c r="S27" s="622"/>
      <c r="T27" s="622"/>
      <c r="U27" s="622"/>
      <c r="V27" s="622"/>
      <c r="W27" s="622"/>
      <c r="X27" s="622"/>
      <c r="Y27" s="623"/>
      <c r="Z27" s="659">
        <v>0.3</v>
      </c>
      <c r="AA27" s="659"/>
      <c r="AB27" s="659"/>
      <c r="AC27" s="659"/>
      <c r="AD27" s="660" t="s">
        <v>121</v>
      </c>
      <c r="AE27" s="660"/>
      <c r="AF27" s="660"/>
      <c r="AG27" s="660"/>
      <c r="AH27" s="660"/>
      <c r="AI27" s="660"/>
      <c r="AJ27" s="660"/>
      <c r="AK27" s="660"/>
      <c r="AL27" s="624" t="s">
        <v>121</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180177794</v>
      </c>
      <c r="BH27" s="622"/>
      <c r="BI27" s="622"/>
      <c r="BJ27" s="622"/>
      <c r="BK27" s="622"/>
      <c r="BL27" s="622"/>
      <c r="BM27" s="622"/>
      <c r="BN27" s="623"/>
      <c r="BO27" s="659">
        <v>100</v>
      </c>
      <c r="BP27" s="659"/>
      <c r="BQ27" s="659"/>
      <c r="BR27" s="659"/>
      <c r="BS27" s="660">
        <v>1961699</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175195788</v>
      </c>
      <c r="CS27" s="634"/>
      <c r="CT27" s="634"/>
      <c r="CU27" s="634"/>
      <c r="CV27" s="634"/>
      <c r="CW27" s="634"/>
      <c r="CX27" s="634"/>
      <c r="CY27" s="635"/>
      <c r="CZ27" s="624">
        <v>28.2</v>
      </c>
      <c r="DA27" s="636"/>
      <c r="DB27" s="636"/>
      <c r="DC27" s="637"/>
      <c r="DD27" s="627">
        <v>64446447</v>
      </c>
      <c r="DE27" s="634"/>
      <c r="DF27" s="634"/>
      <c r="DG27" s="634"/>
      <c r="DH27" s="634"/>
      <c r="DI27" s="634"/>
      <c r="DJ27" s="634"/>
      <c r="DK27" s="635"/>
      <c r="DL27" s="627">
        <v>50305335</v>
      </c>
      <c r="DM27" s="634"/>
      <c r="DN27" s="634"/>
      <c r="DO27" s="634"/>
      <c r="DP27" s="634"/>
      <c r="DQ27" s="634"/>
      <c r="DR27" s="634"/>
      <c r="DS27" s="634"/>
      <c r="DT27" s="634"/>
      <c r="DU27" s="634"/>
      <c r="DV27" s="635"/>
      <c r="DW27" s="624">
        <v>16.7</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10787629</v>
      </c>
      <c r="S28" s="622"/>
      <c r="T28" s="622"/>
      <c r="U28" s="622"/>
      <c r="V28" s="622"/>
      <c r="W28" s="622"/>
      <c r="X28" s="622"/>
      <c r="Y28" s="623"/>
      <c r="Z28" s="659">
        <v>1.7</v>
      </c>
      <c r="AA28" s="659"/>
      <c r="AB28" s="659"/>
      <c r="AC28" s="659"/>
      <c r="AD28" s="660">
        <v>1599746</v>
      </c>
      <c r="AE28" s="660"/>
      <c r="AF28" s="660"/>
      <c r="AG28" s="660"/>
      <c r="AH28" s="660"/>
      <c r="AI28" s="660"/>
      <c r="AJ28" s="660"/>
      <c r="AK28" s="660"/>
      <c r="AL28" s="624">
        <v>0.5</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70326046</v>
      </c>
      <c r="CS28" s="622"/>
      <c r="CT28" s="622"/>
      <c r="CU28" s="622"/>
      <c r="CV28" s="622"/>
      <c r="CW28" s="622"/>
      <c r="CX28" s="622"/>
      <c r="CY28" s="623"/>
      <c r="CZ28" s="624">
        <v>11.3</v>
      </c>
      <c r="DA28" s="636"/>
      <c r="DB28" s="636"/>
      <c r="DC28" s="637"/>
      <c r="DD28" s="627">
        <v>64929473</v>
      </c>
      <c r="DE28" s="622"/>
      <c r="DF28" s="622"/>
      <c r="DG28" s="622"/>
      <c r="DH28" s="622"/>
      <c r="DI28" s="622"/>
      <c r="DJ28" s="622"/>
      <c r="DK28" s="623"/>
      <c r="DL28" s="627">
        <v>63194124</v>
      </c>
      <c r="DM28" s="622"/>
      <c r="DN28" s="622"/>
      <c r="DO28" s="622"/>
      <c r="DP28" s="622"/>
      <c r="DQ28" s="622"/>
      <c r="DR28" s="622"/>
      <c r="DS28" s="622"/>
      <c r="DT28" s="622"/>
      <c r="DU28" s="622"/>
      <c r="DV28" s="623"/>
      <c r="DW28" s="624">
        <v>21</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3842850</v>
      </c>
      <c r="S29" s="622"/>
      <c r="T29" s="622"/>
      <c r="U29" s="622"/>
      <c r="V29" s="622"/>
      <c r="W29" s="622"/>
      <c r="X29" s="622"/>
      <c r="Y29" s="623"/>
      <c r="Z29" s="659">
        <v>0.6</v>
      </c>
      <c r="AA29" s="659"/>
      <c r="AB29" s="659"/>
      <c r="AC29" s="659"/>
      <c r="AD29" s="660" t="s">
        <v>121</v>
      </c>
      <c r="AE29" s="660"/>
      <c r="AF29" s="660"/>
      <c r="AG29" s="660"/>
      <c r="AH29" s="660"/>
      <c r="AI29" s="660"/>
      <c r="AJ29" s="660"/>
      <c r="AK29" s="660"/>
      <c r="AL29" s="624" t="s">
        <v>121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70323217</v>
      </c>
      <c r="CS29" s="634"/>
      <c r="CT29" s="634"/>
      <c r="CU29" s="634"/>
      <c r="CV29" s="634"/>
      <c r="CW29" s="634"/>
      <c r="CX29" s="634"/>
      <c r="CY29" s="635"/>
      <c r="CZ29" s="624">
        <v>11.3</v>
      </c>
      <c r="DA29" s="636"/>
      <c r="DB29" s="636"/>
      <c r="DC29" s="637"/>
      <c r="DD29" s="627">
        <v>64926644</v>
      </c>
      <c r="DE29" s="634"/>
      <c r="DF29" s="634"/>
      <c r="DG29" s="634"/>
      <c r="DH29" s="634"/>
      <c r="DI29" s="634"/>
      <c r="DJ29" s="634"/>
      <c r="DK29" s="635"/>
      <c r="DL29" s="627">
        <v>63191295</v>
      </c>
      <c r="DM29" s="634"/>
      <c r="DN29" s="634"/>
      <c r="DO29" s="634"/>
      <c r="DP29" s="634"/>
      <c r="DQ29" s="634"/>
      <c r="DR29" s="634"/>
      <c r="DS29" s="634"/>
      <c r="DT29" s="634"/>
      <c r="DU29" s="634"/>
      <c r="DV29" s="635"/>
      <c r="DW29" s="624">
        <v>21</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139283005</v>
      </c>
      <c r="S30" s="622"/>
      <c r="T30" s="622"/>
      <c r="U30" s="622"/>
      <c r="V30" s="622"/>
      <c r="W30" s="622"/>
      <c r="X30" s="622"/>
      <c r="Y30" s="623"/>
      <c r="Z30" s="659">
        <v>22.2</v>
      </c>
      <c r="AA30" s="659"/>
      <c r="AB30" s="659"/>
      <c r="AC30" s="659"/>
      <c r="AD30" s="660" t="s">
        <v>121</v>
      </c>
      <c r="AE30" s="660"/>
      <c r="AF30" s="660"/>
      <c r="AG30" s="660"/>
      <c r="AH30" s="660"/>
      <c r="AI30" s="660"/>
      <c r="AJ30" s="660"/>
      <c r="AK30" s="660"/>
      <c r="AL30" s="624" t="s">
        <v>121</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62327857</v>
      </c>
      <c r="CS30" s="622"/>
      <c r="CT30" s="622"/>
      <c r="CU30" s="622"/>
      <c r="CV30" s="622"/>
      <c r="CW30" s="622"/>
      <c r="CX30" s="622"/>
      <c r="CY30" s="623"/>
      <c r="CZ30" s="624">
        <v>10</v>
      </c>
      <c r="DA30" s="636"/>
      <c r="DB30" s="636"/>
      <c r="DC30" s="637"/>
      <c r="DD30" s="627">
        <v>57161655</v>
      </c>
      <c r="DE30" s="622"/>
      <c r="DF30" s="622"/>
      <c r="DG30" s="622"/>
      <c r="DH30" s="622"/>
      <c r="DI30" s="622"/>
      <c r="DJ30" s="622"/>
      <c r="DK30" s="623"/>
      <c r="DL30" s="627">
        <v>55445368</v>
      </c>
      <c r="DM30" s="622"/>
      <c r="DN30" s="622"/>
      <c r="DO30" s="622"/>
      <c r="DP30" s="622"/>
      <c r="DQ30" s="622"/>
      <c r="DR30" s="622"/>
      <c r="DS30" s="622"/>
      <c r="DT30" s="622"/>
      <c r="DU30" s="622"/>
      <c r="DV30" s="623"/>
      <c r="DW30" s="624">
        <v>18.399999999999999</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v>37651</v>
      </c>
      <c r="S31" s="622"/>
      <c r="T31" s="622"/>
      <c r="U31" s="622"/>
      <c r="V31" s="622"/>
      <c r="W31" s="622"/>
      <c r="X31" s="622"/>
      <c r="Y31" s="623"/>
      <c r="Z31" s="659">
        <v>0</v>
      </c>
      <c r="AA31" s="659"/>
      <c r="AB31" s="659"/>
      <c r="AC31" s="659"/>
      <c r="AD31" s="660">
        <v>37651</v>
      </c>
      <c r="AE31" s="660"/>
      <c r="AF31" s="660"/>
      <c r="AG31" s="660"/>
      <c r="AH31" s="660"/>
      <c r="AI31" s="660"/>
      <c r="AJ31" s="660"/>
      <c r="AK31" s="660"/>
      <c r="AL31" s="624">
        <v>0</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99.3</v>
      </c>
      <c r="BH31" s="684"/>
      <c r="BI31" s="684"/>
      <c r="BJ31" s="684"/>
      <c r="BK31" s="684"/>
      <c r="BL31" s="684"/>
      <c r="BM31" s="685">
        <v>98.4</v>
      </c>
      <c r="BN31" s="684"/>
      <c r="BO31" s="684"/>
      <c r="BP31" s="684"/>
      <c r="BQ31" s="686"/>
      <c r="BR31" s="683">
        <v>99.2</v>
      </c>
      <c r="BS31" s="684"/>
      <c r="BT31" s="684"/>
      <c r="BU31" s="684"/>
      <c r="BV31" s="684"/>
      <c r="BW31" s="684"/>
      <c r="BX31" s="685">
        <v>98.4</v>
      </c>
      <c r="BY31" s="684"/>
      <c r="BZ31" s="684"/>
      <c r="CA31" s="684"/>
      <c r="CB31" s="686"/>
      <c r="CD31" s="642"/>
      <c r="CE31" s="643"/>
      <c r="CF31" s="618" t="s">
        <v>300</v>
      </c>
      <c r="CG31" s="619"/>
      <c r="CH31" s="619"/>
      <c r="CI31" s="619"/>
      <c r="CJ31" s="619"/>
      <c r="CK31" s="619"/>
      <c r="CL31" s="619"/>
      <c r="CM31" s="619"/>
      <c r="CN31" s="619"/>
      <c r="CO31" s="619"/>
      <c r="CP31" s="619"/>
      <c r="CQ31" s="620"/>
      <c r="CR31" s="621">
        <v>7995360</v>
      </c>
      <c r="CS31" s="634"/>
      <c r="CT31" s="634"/>
      <c r="CU31" s="634"/>
      <c r="CV31" s="634"/>
      <c r="CW31" s="634"/>
      <c r="CX31" s="634"/>
      <c r="CY31" s="635"/>
      <c r="CZ31" s="624">
        <v>1.3</v>
      </c>
      <c r="DA31" s="636"/>
      <c r="DB31" s="636"/>
      <c r="DC31" s="637"/>
      <c r="DD31" s="627">
        <v>7764989</v>
      </c>
      <c r="DE31" s="634"/>
      <c r="DF31" s="634"/>
      <c r="DG31" s="634"/>
      <c r="DH31" s="634"/>
      <c r="DI31" s="634"/>
      <c r="DJ31" s="634"/>
      <c r="DK31" s="635"/>
      <c r="DL31" s="627">
        <v>7745927</v>
      </c>
      <c r="DM31" s="634"/>
      <c r="DN31" s="634"/>
      <c r="DO31" s="634"/>
      <c r="DP31" s="634"/>
      <c r="DQ31" s="634"/>
      <c r="DR31" s="634"/>
      <c r="DS31" s="634"/>
      <c r="DT31" s="634"/>
      <c r="DU31" s="634"/>
      <c r="DV31" s="635"/>
      <c r="DW31" s="624">
        <v>2.6</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33260991</v>
      </c>
      <c r="S32" s="622"/>
      <c r="T32" s="622"/>
      <c r="U32" s="622"/>
      <c r="V32" s="622"/>
      <c r="W32" s="622"/>
      <c r="X32" s="622"/>
      <c r="Y32" s="623"/>
      <c r="Z32" s="659">
        <v>5.3</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4"/>
      <c r="AU32" s="202" t="s">
        <v>302</v>
      </c>
      <c r="AX32" s="618" t="s">
        <v>303</v>
      </c>
      <c r="AY32" s="619"/>
      <c r="AZ32" s="619"/>
      <c r="BA32" s="619"/>
      <c r="BB32" s="619"/>
      <c r="BC32" s="619"/>
      <c r="BD32" s="619"/>
      <c r="BE32" s="619"/>
      <c r="BF32" s="620"/>
      <c r="BG32" s="687">
        <v>99.1</v>
      </c>
      <c r="BH32" s="634"/>
      <c r="BI32" s="634"/>
      <c r="BJ32" s="634"/>
      <c r="BK32" s="634"/>
      <c r="BL32" s="634"/>
      <c r="BM32" s="625">
        <v>97.9</v>
      </c>
      <c r="BN32" s="634"/>
      <c r="BO32" s="634"/>
      <c r="BP32" s="634"/>
      <c r="BQ32" s="657"/>
      <c r="BR32" s="687">
        <v>99</v>
      </c>
      <c r="BS32" s="634"/>
      <c r="BT32" s="634"/>
      <c r="BU32" s="634"/>
      <c r="BV32" s="634"/>
      <c r="BW32" s="634"/>
      <c r="BX32" s="625">
        <v>97.9</v>
      </c>
      <c r="BY32" s="634"/>
      <c r="BZ32" s="634"/>
      <c r="CA32" s="634"/>
      <c r="CB32" s="657"/>
      <c r="CD32" s="644"/>
      <c r="CE32" s="645"/>
      <c r="CF32" s="618" t="s">
        <v>304</v>
      </c>
      <c r="CG32" s="619"/>
      <c r="CH32" s="619"/>
      <c r="CI32" s="619"/>
      <c r="CJ32" s="619"/>
      <c r="CK32" s="619"/>
      <c r="CL32" s="619"/>
      <c r="CM32" s="619"/>
      <c r="CN32" s="619"/>
      <c r="CO32" s="619"/>
      <c r="CP32" s="619"/>
      <c r="CQ32" s="620"/>
      <c r="CR32" s="621">
        <v>2829</v>
      </c>
      <c r="CS32" s="622"/>
      <c r="CT32" s="622"/>
      <c r="CU32" s="622"/>
      <c r="CV32" s="622"/>
      <c r="CW32" s="622"/>
      <c r="CX32" s="622"/>
      <c r="CY32" s="623"/>
      <c r="CZ32" s="624">
        <v>0</v>
      </c>
      <c r="DA32" s="636"/>
      <c r="DB32" s="636"/>
      <c r="DC32" s="637"/>
      <c r="DD32" s="627">
        <v>2829</v>
      </c>
      <c r="DE32" s="622"/>
      <c r="DF32" s="622"/>
      <c r="DG32" s="622"/>
      <c r="DH32" s="622"/>
      <c r="DI32" s="622"/>
      <c r="DJ32" s="622"/>
      <c r="DK32" s="623"/>
      <c r="DL32" s="627">
        <v>2829</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5042696</v>
      </c>
      <c r="S33" s="622"/>
      <c r="T33" s="622"/>
      <c r="U33" s="622"/>
      <c r="V33" s="622"/>
      <c r="W33" s="622"/>
      <c r="X33" s="622"/>
      <c r="Y33" s="623"/>
      <c r="Z33" s="659">
        <v>0.8</v>
      </c>
      <c r="AA33" s="659"/>
      <c r="AB33" s="659"/>
      <c r="AC33" s="659"/>
      <c r="AD33" s="660">
        <v>700777</v>
      </c>
      <c r="AE33" s="660"/>
      <c r="AF33" s="660"/>
      <c r="AG33" s="660"/>
      <c r="AH33" s="660"/>
      <c r="AI33" s="660"/>
      <c r="AJ33" s="660"/>
      <c r="AK33" s="660"/>
      <c r="AL33" s="624">
        <v>0.2</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99.4</v>
      </c>
      <c r="BH33" s="606"/>
      <c r="BI33" s="606"/>
      <c r="BJ33" s="606"/>
      <c r="BK33" s="606"/>
      <c r="BL33" s="606"/>
      <c r="BM33" s="652">
        <v>98.7</v>
      </c>
      <c r="BN33" s="606"/>
      <c r="BO33" s="606"/>
      <c r="BP33" s="606"/>
      <c r="BQ33" s="669"/>
      <c r="BR33" s="682">
        <v>99.4</v>
      </c>
      <c r="BS33" s="606"/>
      <c r="BT33" s="606"/>
      <c r="BU33" s="606"/>
      <c r="BV33" s="606"/>
      <c r="BW33" s="606"/>
      <c r="BX33" s="652">
        <v>98.7</v>
      </c>
      <c r="BY33" s="606"/>
      <c r="BZ33" s="606"/>
      <c r="CA33" s="606"/>
      <c r="CB33" s="669"/>
      <c r="CD33" s="618" t="s">
        <v>307</v>
      </c>
      <c r="CE33" s="619"/>
      <c r="CF33" s="619"/>
      <c r="CG33" s="619"/>
      <c r="CH33" s="619"/>
      <c r="CI33" s="619"/>
      <c r="CJ33" s="619"/>
      <c r="CK33" s="619"/>
      <c r="CL33" s="619"/>
      <c r="CM33" s="619"/>
      <c r="CN33" s="619"/>
      <c r="CO33" s="619"/>
      <c r="CP33" s="619"/>
      <c r="CQ33" s="620"/>
      <c r="CR33" s="621">
        <v>187919155</v>
      </c>
      <c r="CS33" s="634"/>
      <c r="CT33" s="634"/>
      <c r="CU33" s="634"/>
      <c r="CV33" s="634"/>
      <c r="CW33" s="634"/>
      <c r="CX33" s="634"/>
      <c r="CY33" s="635"/>
      <c r="CZ33" s="624">
        <v>30.2</v>
      </c>
      <c r="DA33" s="636"/>
      <c r="DB33" s="636"/>
      <c r="DC33" s="637"/>
      <c r="DD33" s="627">
        <v>120738202</v>
      </c>
      <c r="DE33" s="634"/>
      <c r="DF33" s="634"/>
      <c r="DG33" s="634"/>
      <c r="DH33" s="634"/>
      <c r="DI33" s="634"/>
      <c r="DJ33" s="634"/>
      <c r="DK33" s="635"/>
      <c r="DL33" s="627">
        <v>90819627</v>
      </c>
      <c r="DM33" s="634"/>
      <c r="DN33" s="634"/>
      <c r="DO33" s="634"/>
      <c r="DP33" s="634"/>
      <c r="DQ33" s="634"/>
      <c r="DR33" s="634"/>
      <c r="DS33" s="634"/>
      <c r="DT33" s="634"/>
      <c r="DU33" s="634"/>
      <c r="DV33" s="635"/>
      <c r="DW33" s="624">
        <v>30.1</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2995284</v>
      </c>
      <c r="S34" s="622"/>
      <c r="T34" s="622"/>
      <c r="U34" s="622"/>
      <c r="V34" s="622"/>
      <c r="W34" s="622"/>
      <c r="X34" s="622"/>
      <c r="Y34" s="623"/>
      <c r="Z34" s="659">
        <v>0.5</v>
      </c>
      <c r="AA34" s="659"/>
      <c r="AB34" s="659"/>
      <c r="AC34" s="659"/>
      <c r="AD34" s="660" t="s">
        <v>121</v>
      </c>
      <c r="AE34" s="660"/>
      <c r="AF34" s="660"/>
      <c r="AG34" s="660"/>
      <c r="AH34" s="660"/>
      <c r="AI34" s="660"/>
      <c r="AJ34" s="660"/>
      <c r="AK34" s="660"/>
      <c r="AL34" s="624" t="s">
        <v>121</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64593091</v>
      </c>
      <c r="CS34" s="622"/>
      <c r="CT34" s="622"/>
      <c r="CU34" s="622"/>
      <c r="CV34" s="622"/>
      <c r="CW34" s="622"/>
      <c r="CX34" s="622"/>
      <c r="CY34" s="623"/>
      <c r="CZ34" s="624">
        <v>10.4</v>
      </c>
      <c r="DA34" s="636"/>
      <c r="DB34" s="636"/>
      <c r="DC34" s="637"/>
      <c r="DD34" s="627">
        <v>47614846</v>
      </c>
      <c r="DE34" s="622"/>
      <c r="DF34" s="622"/>
      <c r="DG34" s="622"/>
      <c r="DH34" s="622"/>
      <c r="DI34" s="622"/>
      <c r="DJ34" s="622"/>
      <c r="DK34" s="623"/>
      <c r="DL34" s="627">
        <v>34287491</v>
      </c>
      <c r="DM34" s="622"/>
      <c r="DN34" s="622"/>
      <c r="DO34" s="622"/>
      <c r="DP34" s="622"/>
      <c r="DQ34" s="622"/>
      <c r="DR34" s="622"/>
      <c r="DS34" s="622"/>
      <c r="DT34" s="622"/>
      <c r="DU34" s="622"/>
      <c r="DV34" s="623"/>
      <c r="DW34" s="624">
        <v>11.4</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11541812</v>
      </c>
      <c r="S35" s="622"/>
      <c r="T35" s="622"/>
      <c r="U35" s="622"/>
      <c r="V35" s="622"/>
      <c r="W35" s="622"/>
      <c r="X35" s="622"/>
      <c r="Y35" s="623"/>
      <c r="Z35" s="659">
        <v>1.8</v>
      </c>
      <c r="AA35" s="659"/>
      <c r="AB35" s="659"/>
      <c r="AC35" s="659"/>
      <c r="AD35" s="660" t="s">
        <v>121</v>
      </c>
      <c r="AE35" s="660"/>
      <c r="AF35" s="660"/>
      <c r="AG35" s="660"/>
      <c r="AH35" s="660"/>
      <c r="AI35" s="660"/>
      <c r="AJ35" s="660"/>
      <c r="AK35" s="660"/>
      <c r="AL35" s="624" t="s">
        <v>121</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7241143</v>
      </c>
      <c r="CS35" s="634"/>
      <c r="CT35" s="634"/>
      <c r="CU35" s="634"/>
      <c r="CV35" s="634"/>
      <c r="CW35" s="634"/>
      <c r="CX35" s="634"/>
      <c r="CY35" s="635"/>
      <c r="CZ35" s="624">
        <v>1.2</v>
      </c>
      <c r="DA35" s="636"/>
      <c r="DB35" s="636"/>
      <c r="DC35" s="637"/>
      <c r="DD35" s="627">
        <v>3744161</v>
      </c>
      <c r="DE35" s="634"/>
      <c r="DF35" s="634"/>
      <c r="DG35" s="634"/>
      <c r="DH35" s="634"/>
      <c r="DI35" s="634"/>
      <c r="DJ35" s="634"/>
      <c r="DK35" s="635"/>
      <c r="DL35" s="627">
        <v>3744161</v>
      </c>
      <c r="DM35" s="634"/>
      <c r="DN35" s="634"/>
      <c r="DO35" s="634"/>
      <c r="DP35" s="634"/>
      <c r="DQ35" s="634"/>
      <c r="DR35" s="634"/>
      <c r="DS35" s="634"/>
      <c r="DT35" s="634"/>
      <c r="DU35" s="634"/>
      <c r="DV35" s="635"/>
      <c r="DW35" s="624">
        <v>1.2</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3765593</v>
      </c>
      <c r="S36" s="622"/>
      <c r="T36" s="622"/>
      <c r="U36" s="622"/>
      <c r="V36" s="622"/>
      <c r="W36" s="622"/>
      <c r="X36" s="622"/>
      <c r="Y36" s="623"/>
      <c r="Z36" s="659">
        <v>0.6</v>
      </c>
      <c r="AA36" s="659"/>
      <c r="AB36" s="659"/>
      <c r="AC36" s="659"/>
      <c r="AD36" s="660" t="s">
        <v>121</v>
      </c>
      <c r="AE36" s="660"/>
      <c r="AF36" s="660"/>
      <c r="AG36" s="660"/>
      <c r="AH36" s="660"/>
      <c r="AI36" s="660"/>
      <c r="AJ36" s="660"/>
      <c r="AK36" s="660"/>
      <c r="AL36" s="624" t="s">
        <v>121</v>
      </c>
      <c r="AM36" s="625"/>
      <c r="AN36" s="625"/>
      <c r="AO36" s="661"/>
      <c r="AP36" s="210"/>
      <c r="AQ36" s="670" t="s">
        <v>315</v>
      </c>
      <c r="AR36" s="671"/>
      <c r="AS36" s="671"/>
      <c r="AT36" s="671"/>
      <c r="AU36" s="671"/>
      <c r="AV36" s="671"/>
      <c r="AW36" s="671"/>
      <c r="AX36" s="671"/>
      <c r="AY36" s="672"/>
      <c r="AZ36" s="676">
        <v>55160160</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1998071</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28923413</v>
      </c>
      <c r="CS36" s="622"/>
      <c r="CT36" s="622"/>
      <c r="CU36" s="622"/>
      <c r="CV36" s="622"/>
      <c r="CW36" s="622"/>
      <c r="CX36" s="622"/>
      <c r="CY36" s="623"/>
      <c r="CZ36" s="624">
        <v>4.7</v>
      </c>
      <c r="DA36" s="636"/>
      <c r="DB36" s="636"/>
      <c r="DC36" s="637"/>
      <c r="DD36" s="627">
        <v>24249759</v>
      </c>
      <c r="DE36" s="622"/>
      <c r="DF36" s="622"/>
      <c r="DG36" s="622"/>
      <c r="DH36" s="622"/>
      <c r="DI36" s="622"/>
      <c r="DJ36" s="622"/>
      <c r="DK36" s="623"/>
      <c r="DL36" s="627">
        <v>17005258</v>
      </c>
      <c r="DM36" s="622"/>
      <c r="DN36" s="622"/>
      <c r="DO36" s="622"/>
      <c r="DP36" s="622"/>
      <c r="DQ36" s="622"/>
      <c r="DR36" s="622"/>
      <c r="DS36" s="622"/>
      <c r="DT36" s="622"/>
      <c r="DU36" s="622"/>
      <c r="DV36" s="623"/>
      <c r="DW36" s="624">
        <v>5.6</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48113108</v>
      </c>
      <c r="S37" s="622"/>
      <c r="T37" s="622"/>
      <c r="U37" s="622"/>
      <c r="V37" s="622"/>
      <c r="W37" s="622"/>
      <c r="X37" s="622"/>
      <c r="Y37" s="623"/>
      <c r="Z37" s="659">
        <v>7.7</v>
      </c>
      <c r="AA37" s="659"/>
      <c r="AB37" s="659"/>
      <c r="AC37" s="659"/>
      <c r="AD37" s="660">
        <v>620179</v>
      </c>
      <c r="AE37" s="660"/>
      <c r="AF37" s="660"/>
      <c r="AG37" s="660"/>
      <c r="AH37" s="660"/>
      <c r="AI37" s="660"/>
      <c r="AJ37" s="660"/>
      <c r="AK37" s="660"/>
      <c r="AL37" s="624">
        <v>0.2</v>
      </c>
      <c r="AM37" s="625"/>
      <c r="AN37" s="625"/>
      <c r="AO37" s="661"/>
      <c r="AQ37" s="654" t="s">
        <v>319</v>
      </c>
      <c r="AR37" s="655"/>
      <c r="AS37" s="655"/>
      <c r="AT37" s="655"/>
      <c r="AU37" s="655"/>
      <c r="AV37" s="655"/>
      <c r="AW37" s="655"/>
      <c r="AX37" s="655"/>
      <c r="AY37" s="656"/>
      <c r="AZ37" s="621">
        <v>5807541</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-1016141</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12056</v>
      </c>
      <c r="CS37" s="634"/>
      <c r="CT37" s="634"/>
      <c r="CU37" s="634"/>
      <c r="CV37" s="634"/>
      <c r="CW37" s="634"/>
      <c r="CX37" s="634"/>
      <c r="CY37" s="635"/>
      <c r="CZ37" s="624">
        <v>0</v>
      </c>
      <c r="DA37" s="636"/>
      <c r="DB37" s="636"/>
      <c r="DC37" s="637"/>
      <c r="DD37" s="627">
        <v>12056</v>
      </c>
      <c r="DE37" s="634"/>
      <c r="DF37" s="634"/>
      <c r="DG37" s="634"/>
      <c r="DH37" s="634"/>
      <c r="DI37" s="634"/>
      <c r="DJ37" s="634"/>
      <c r="DK37" s="635"/>
      <c r="DL37" s="627">
        <v>12056</v>
      </c>
      <c r="DM37" s="634"/>
      <c r="DN37" s="634"/>
      <c r="DO37" s="634"/>
      <c r="DP37" s="634"/>
      <c r="DQ37" s="634"/>
      <c r="DR37" s="634"/>
      <c r="DS37" s="634"/>
      <c r="DT37" s="634"/>
      <c r="DU37" s="634"/>
      <c r="DV37" s="635"/>
      <c r="DW37" s="624">
        <v>0</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55748100</v>
      </c>
      <c r="S38" s="622"/>
      <c r="T38" s="622"/>
      <c r="U38" s="622"/>
      <c r="V38" s="622"/>
      <c r="W38" s="622"/>
      <c r="X38" s="622"/>
      <c r="Y38" s="623"/>
      <c r="Z38" s="659">
        <v>8.9</v>
      </c>
      <c r="AA38" s="659"/>
      <c r="AB38" s="659"/>
      <c r="AC38" s="659"/>
      <c r="AD38" s="660" t="s">
        <v>121</v>
      </c>
      <c r="AE38" s="660"/>
      <c r="AF38" s="660"/>
      <c r="AG38" s="660"/>
      <c r="AH38" s="660"/>
      <c r="AI38" s="660"/>
      <c r="AJ38" s="660"/>
      <c r="AK38" s="660"/>
      <c r="AL38" s="624" t="s">
        <v>121</v>
      </c>
      <c r="AM38" s="625"/>
      <c r="AN38" s="625"/>
      <c r="AO38" s="661"/>
      <c r="AQ38" s="654" t="s">
        <v>323</v>
      </c>
      <c r="AR38" s="655"/>
      <c r="AS38" s="655"/>
      <c r="AT38" s="655"/>
      <c r="AU38" s="655"/>
      <c r="AV38" s="655"/>
      <c r="AW38" s="655"/>
      <c r="AX38" s="655"/>
      <c r="AY38" s="656"/>
      <c r="AZ38" s="621">
        <v>638622</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114559</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48276939</v>
      </c>
      <c r="CS38" s="622"/>
      <c r="CT38" s="622"/>
      <c r="CU38" s="622"/>
      <c r="CV38" s="622"/>
      <c r="CW38" s="622"/>
      <c r="CX38" s="622"/>
      <c r="CY38" s="623"/>
      <c r="CZ38" s="624">
        <v>7.8</v>
      </c>
      <c r="DA38" s="636"/>
      <c r="DB38" s="636"/>
      <c r="DC38" s="637"/>
      <c r="DD38" s="627">
        <v>39534549</v>
      </c>
      <c r="DE38" s="622"/>
      <c r="DF38" s="622"/>
      <c r="DG38" s="622"/>
      <c r="DH38" s="622"/>
      <c r="DI38" s="622"/>
      <c r="DJ38" s="622"/>
      <c r="DK38" s="623"/>
      <c r="DL38" s="627">
        <v>35779970</v>
      </c>
      <c r="DM38" s="622"/>
      <c r="DN38" s="622"/>
      <c r="DO38" s="622"/>
      <c r="DP38" s="622"/>
      <c r="DQ38" s="622"/>
      <c r="DR38" s="622"/>
      <c r="DS38" s="622"/>
      <c r="DT38" s="622"/>
      <c r="DU38" s="622"/>
      <c r="DV38" s="623"/>
      <c r="DW38" s="624">
        <v>11.9</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327</v>
      </c>
      <c r="AR39" s="655"/>
      <c r="AS39" s="655"/>
      <c r="AT39" s="655"/>
      <c r="AU39" s="655"/>
      <c r="AV39" s="655"/>
      <c r="AW39" s="655"/>
      <c r="AX39" s="655"/>
      <c r="AY39" s="656"/>
      <c r="AZ39" s="621">
        <v>562940</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161597</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6156419</v>
      </c>
      <c r="CS39" s="634"/>
      <c r="CT39" s="634"/>
      <c r="CU39" s="634"/>
      <c r="CV39" s="634"/>
      <c r="CW39" s="634"/>
      <c r="CX39" s="634"/>
      <c r="CY39" s="635"/>
      <c r="CZ39" s="624">
        <v>1</v>
      </c>
      <c r="DA39" s="636"/>
      <c r="DB39" s="636"/>
      <c r="DC39" s="637"/>
      <c r="DD39" s="627">
        <v>5135402</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6046000</v>
      </c>
      <c r="S40" s="622"/>
      <c r="T40" s="622"/>
      <c r="U40" s="622"/>
      <c r="V40" s="622"/>
      <c r="W40" s="622"/>
      <c r="X40" s="622"/>
      <c r="Y40" s="623"/>
      <c r="Z40" s="659">
        <v>1</v>
      </c>
      <c r="AA40" s="659"/>
      <c r="AB40" s="659"/>
      <c r="AC40" s="659"/>
      <c r="AD40" s="660" t="s">
        <v>121</v>
      </c>
      <c r="AE40" s="660"/>
      <c r="AF40" s="660"/>
      <c r="AG40" s="660"/>
      <c r="AH40" s="660"/>
      <c r="AI40" s="660"/>
      <c r="AJ40" s="660"/>
      <c r="AK40" s="660"/>
      <c r="AL40" s="624" t="s">
        <v>121</v>
      </c>
      <c r="AM40" s="625"/>
      <c r="AN40" s="625"/>
      <c r="AO40" s="661"/>
      <c r="AQ40" s="654" t="s">
        <v>331</v>
      </c>
      <c r="AR40" s="655"/>
      <c r="AS40" s="655"/>
      <c r="AT40" s="655"/>
      <c r="AU40" s="655"/>
      <c r="AV40" s="655"/>
      <c r="AW40" s="655"/>
      <c r="AX40" s="655"/>
      <c r="AY40" s="656"/>
      <c r="AZ40" s="621">
        <v>239711</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92</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32728150</v>
      </c>
      <c r="CS40" s="622"/>
      <c r="CT40" s="622"/>
      <c r="CU40" s="622"/>
      <c r="CV40" s="622"/>
      <c r="CW40" s="622"/>
      <c r="CX40" s="622"/>
      <c r="CY40" s="623"/>
      <c r="CZ40" s="624">
        <v>5.3</v>
      </c>
      <c r="DA40" s="636"/>
      <c r="DB40" s="636"/>
      <c r="DC40" s="637"/>
      <c r="DD40" s="627">
        <v>459485</v>
      </c>
      <c r="DE40" s="622"/>
      <c r="DF40" s="622"/>
      <c r="DG40" s="622"/>
      <c r="DH40" s="622"/>
      <c r="DI40" s="622"/>
      <c r="DJ40" s="622"/>
      <c r="DK40" s="623"/>
      <c r="DL40" s="627">
        <v>2747</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626051961</v>
      </c>
      <c r="S41" s="646"/>
      <c r="T41" s="646"/>
      <c r="U41" s="646"/>
      <c r="V41" s="646"/>
      <c r="W41" s="646"/>
      <c r="X41" s="646"/>
      <c r="Y41" s="649"/>
      <c r="Z41" s="650">
        <v>100</v>
      </c>
      <c r="AA41" s="650"/>
      <c r="AB41" s="650"/>
      <c r="AC41" s="650"/>
      <c r="AD41" s="651">
        <v>295551653</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10969097</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36942249</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422</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76108743</v>
      </c>
      <c r="CS42" s="634"/>
      <c r="CT42" s="634"/>
      <c r="CU42" s="634"/>
      <c r="CV42" s="634"/>
      <c r="CW42" s="634"/>
      <c r="CX42" s="634"/>
      <c r="CY42" s="635"/>
      <c r="CZ42" s="624">
        <v>12.2</v>
      </c>
      <c r="DA42" s="636"/>
      <c r="DB42" s="636"/>
      <c r="DC42" s="637"/>
      <c r="DD42" s="627">
        <v>7599681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458650</v>
      </c>
      <c r="CS43" s="634"/>
      <c r="CT43" s="634"/>
      <c r="CU43" s="634"/>
      <c r="CV43" s="634"/>
      <c r="CW43" s="634"/>
      <c r="CX43" s="634"/>
      <c r="CY43" s="635"/>
      <c r="CZ43" s="624">
        <v>0.1</v>
      </c>
      <c r="DA43" s="636"/>
      <c r="DB43" s="636"/>
      <c r="DC43" s="637"/>
      <c r="DD43" s="627">
        <v>449816</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75936239</v>
      </c>
      <c r="CS44" s="622"/>
      <c r="CT44" s="622"/>
      <c r="CU44" s="622"/>
      <c r="CV44" s="622"/>
      <c r="CW44" s="622"/>
      <c r="CX44" s="622"/>
      <c r="CY44" s="623"/>
      <c r="CZ44" s="624">
        <v>12.2</v>
      </c>
      <c r="DA44" s="625"/>
      <c r="DB44" s="625"/>
      <c r="DC44" s="626"/>
      <c r="DD44" s="627">
        <v>7599580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44268709</v>
      </c>
      <c r="CS45" s="634"/>
      <c r="CT45" s="634"/>
      <c r="CU45" s="634"/>
      <c r="CV45" s="634"/>
      <c r="CW45" s="634"/>
      <c r="CX45" s="634"/>
      <c r="CY45" s="635"/>
      <c r="CZ45" s="624">
        <v>7.1</v>
      </c>
      <c r="DA45" s="636"/>
      <c r="DB45" s="636"/>
      <c r="DC45" s="637"/>
      <c r="DD45" s="627">
        <v>1492648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28360546</v>
      </c>
      <c r="CS46" s="622"/>
      <c r="CT46" s="622"/>
      <c r="CU46" s="622"/>
      <c r="CV46" s="622"/>
      <c r="CW46" s="622"/>
      <c r="CX46" s="622"/>
      <c r="CY46" s="623"/>
      <c r="CZ46" s="624">
        <v>4.5999999999999996</v>
      </c>
      <c r="DA46" s="625"/>
      <c r="DB46" s="625"/>
      <c r="DC46" s="626"/>
      <c r="DD46" s="627">
        <v>5927248</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172504</v>
      </c>
      <c r="CS47" s="634"/>
      <c r="CT47" s="634"/>
      <c r="CU47" s="634"/>
      <c r="CV47" s="634"/>
      <c r="CW47" s="634"/>
      <c r="CX47" s="634"/>
      <c r="CY47" s="635"/>
      <c r="CZ47" s="624">
        <v>0</v>
      </c>
      <c r="DA47" s="636"/>
      <c r="DB47" s="636"/>
      <c r="DC47" s="637"/>
      <c r="DD47" s="627">
        <v>101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621430401</v>
      </c>
      <c r="CS49" s="606"/>
      <c r="CT49" s="606"/>
      <c r="CU49" s="606"/>
      <c r="CV49" s="606"/>
      <c r="CW49" s="606"/>
      <c r="CX49" s="606"/>
      <c r="CY49" s="607"/>
      <c r="CZ49" s="608">
        <v>100</v>
      </c>
      <c r="DA49" s="609"/>
      <c r="DB49" s="609"/>
      <c r="DC49" s="610"/>
      <c r="DD49" s="611">
        <v>354102299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5p+4sDuJLdFKR/5fEkkWnJ/9ikyC2McSFQFGHbffviM+VTh1gHNcF2yNdJxE0g45nXbegHkMlLRo9ilbLD4z5w==" saltValue="BPjR+OPG5M3xepO7zaUsE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topLeftCell="I16" zoomScale="70" zoomScaleNormal="25" zoomScaleSheetLayoutView="70" workbookViewId="0">
      <selection activeCell="BQ104" sqref="BQ104:DZ104"/>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619800</v>
      </c>
      <c r="R7" s="1103"/>
      <c r="S7" s="1103"/>
      <c r="T7" s="1103"/>
      <c r="U7" s="1103"/>
      <c r="V7" s="1103">
        <v>615895</v>
      </c>
      <c r="W7" s="1103"/>
      <c r="X7" s="1103"/>
      <c r="Y7" s="1103"/>
      <c r="Z7" s="1103"/>
      <c r="AA7" s="1103">
        <v>3905</v>
      </c>
      <c r="AB7" s="1103"/>
      <c r="AC7" s="1103"/>
      <c r="AD7" s="1103"/>
      <c r="AE7" s="1104"/>
      <c r="AF7" s="1105">
        <v>1799</v>
      </c>
      <c r="AG7" s="1106"/>
      <c r="AH7" s="1106"/>
      <c r="AI7" s="1106"/>
      <c r="AJ7" s="1107"/>
      <c r="AK7" s="1108">
        <v>15044</v>
      </c>
      <c r="AL7" s="1109"/>
      <c r="AM7" s="1109"/>
      <c r="AN7" s="1109"/>
      <c r="AO7" s="1109"/>
      <c r="AP7" s="1109">
        <v>1205697</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576</v>
      </c>
      <c r="BT7" s="1100"/>
      <c r="BU7" s="1100"/>
      <c r="BV7" s="1100"/>
      <c r="BW7" s="1100"/>
      <c r="BX7" s="1100"/>
      <c r="BY7" s="1100"/>
      <c r="BZ7" s="1100"/>
      <c r="CA7" s="1100"/>
      <c r="CB7" s="1100"/>
      <c r="CC7" s="1100"/>
      <c r="CD7" s="1100"/>
      <c r="CE7" s="1100"/>
      <c r="CF7" s="1100"/>
      <c r="CG7" s="1112"/>
      <c r="CH7" s="1096">
        <v>192</v>
      </c>
      <c r="CI7" s="1097"/>
      <c r="CJ7" s="1097"/>
      <c r="CK7" s="1097"/>
      <c r="CL7" s="1098"/>
      <c r="CM7" s="1096">
        <v>8204</v>
      </c>
      <c r="CN7" s="1097"/>
      <c r="CO7" s="1097"/>
      <c r="CP7" s="1097"/>
      <c r="CQ7" s="1098"/>
      <c r="CR7" s="1096">
        <v>10</v>
      </c>
      <c r="CS7" s="1097"/>
      <c r="CT7" s="1097"/>
      <c r="CU7" s="1097"/>
      <c r="CV7" s="1098"/>
      <c r="CW7" s="1096">
        <v>30</v>
      </c>
      <c r="CX7" s="1097"/>
      <c r="CY7" s="1097"/>
      <c r="CZ7" s="1097"/>
      <c r="DA7" s="1098"/>
      <c r="DB7" s="1096">
        <v>530</v>
      </c>
      <c r="DC7" s="1097"/>
      <c r="DD7" s="1097"/>
      <c r="DE7" s="1097"/>
      <c r="DF7" s="1098"/>
      <c r="DG7" s="1096">
        <v>0</v>
      </c>
      <c r="DH7" s="1097"/>
      <c r="DI7" s="1097"/>
      <c r="DJ7" s="1097"/>
      <c r="DK7" s="1098"/>
      <c r="DL7" s="1096">
        <v>0</v>
      </c>
      <c r="DM7" s="1097"/>
      <c r="DN7" s="1097"/>
      <c r="DO7" s="1097"/>
      <c r="DP7" s="1098"/>
      <c r="DQ7" s="1096">
        <v>0</v>
      </c>
      <c r="DR7" s="1097"/>
      <c r="DS7" s="1097"/>
      <c r="DT7" s="1097"/>
      <c r="DU7" s="1098"/>
      <c r="DV7" s="1099"/>
      <c r="DW7" s="1100"/>
      <c r="DX7" s="1100"/>
      <c r="DY7" s="1100"/>
      <c r="DZ7" s="1101"/>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3948</v>
      </c>
      <c r="R8" s="1039"/>
      <c r="S8" s="1039"/>
      <c r="T8" s="1039"/>
      <c r="U8" s="1039"/>
      <c r="V8" s="1039">
        <v>3736</v>
      </c>
      <c r="W8" s="1039"/>
      <c r="X8" s="1039"/>
      <c r="Y8" s="1039"/>
      <c r="Z8" s="1039"/>
      <c r="AA8" s="1039">
        <v>212</v>
      </c>
      <c r="AB8" s="1039"/>
      <c r="AC8" s="1039"/>
      <c r="AD8" s="1039"/>
      <c r="AE8" s="1040"/>
      <c r="AF8" s="1035">
        <v>83</v>
      </c>
      <c r="AG8" s="1036"/>
      <c r="AH8" s="1036"/>
      <c r="AI8" s="1036"/>
      <c r="AJ8" s="1037"/>
      <c r="AK8" s="1080">
        <v>1336</v>
      </c>
      <c r="AL8" s="1081"/>
      <c r="AM8" s="1081"/>
      <c r="AN8" s="1081"/>
      <c r="AO8" s="1081"/>
      <c r="AP8" s="1081">
        <v>10568</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t="s">
        <v>577</v>
      </c>
      <c r="BS8" s="992" t="s">
        <v>578</v>
      </c>
      <c r="BT8" s="993"/>
      <c r="BU8" s="993"/>
      <c r="BV8" s="993"/>
      <c r="BW8" s="993"/>
      <c r="BX8" s="993"/>
      <c r="BY8" s="993"/>
      <c r="BZ8" s="993"/>
      <c r="CA8" s="993"/>
      <c r="CB8" s="993"/>
      <c r="CC8" s="993"/>
      <c r="CD8" s="993"/>
      <c r="CE8" s="993"/>
      <c r="CF8" s="993"/>
      <c r="CG8" s="1014"/>
      <c r="CH8" s="989">
        <v>-4</v>
      </c>
      <c r="CI8" s="990"/>
      <c r="CJ8" s="990"/>
      <c r="CK8" s="990"/>
      <c r="CL8" s="991"/>
      <c r="CM8" s="989">
        <v>227680</v>
      </c>
      <c r="CN8" s="990"/>
      <c r="CO8" s="990"/>
      <c r="CP8" s="990"/>
      <c r="CQ8" s="991"/>
      <c r="CR8" s="989">
        <v>29029</v>
      </c>
      <c r="CS8" s="990"/>
      <c r="CT8" s="990"/>
      <c r="CU8" s="990"/>
      <c r="CV8" s="991"/>
      <c r="CW8" s="989">
        <v>0</v>
      </c>
      <c r="CX8" s="990"/>
      <c r="CY8" s="990"/>
      <c r="CZ8" s="990"/>
      <c r="DA8" s="991"/>
      <c r="DB8" s="989">
        <v>15120</v>
      </c>
      <c r="DC8" s="990"/>
      <c r="DD8" s="990"/>
      <c r="DE8" s="990"/>
      <c r="DF8" s="991"/>
      <c r="DG8" s="989">
        <v>69063</v>
      </c>
      <c r="DH8" s="990"/>
      <c r="DI8" s="990"/>
      <c r="DJ8" s="990"/>
      <c r="DK8" s="991"/>
      <c r="DL8" s="989">
        <v>0</v>
      </c>
      <c r="DM8" s="990"/>
      <c r="DN8" s="990"/>
      <c r="DO8" s="990"/>
      <c r="DP8" s="991"/>
      <c r="DQ8" s="989">
        <v>0</v>
      </c>
      <c r="DR8" s="990"/>
      <c r="DS8" s="990"/>
      <c r="DT8" s="990"/>
      <c r="DU8" s="991"/>
      <c r="DV8" s="992"/>
      <c r="DW8" s="993"/>
      <c r="DX8" s="993"/>
      <c r="DY8" s="993"/>
      <c r="DZ8" s="994"/>
      <c r="EA8" s="222"/>
    </row>
    <row r="9" spans="1:131" s="223" customFormat="1" ht="26.25" customHeight="1" x14ac:dyDescent="0.15">
      <c r="A9" s="226">
        <v>3</v>
      </c>
      <c r="B9" s="1030" t="s">
        <v>376</v>
      </c>
      <c r="C9" s="1031"/>
      <c r="D9" s="1031"/>
      <c r="E9" s="1031"/>
      <c r="F9" s="1031"/>
      <c r="G9" s="1031"/>
      <c r="H9" s="1031"/>
      <c r="I9" s="1031"/>
      <c r="J9" s="1031"/>
      <c r="K9" s="1031"/>
      <c r="L9" s="1031"/>
      <c r="M9" s="1031"/>
      <c r="N9" s="1031"/>
      <c r="O9" s="1031"/>
      <c r="P9" s="1032"/>
      <c r="Q9" s="1038">
        <v>2</v>
      </c>
      <c r="R9" s="1039"/>
      <c r="S9" s="1039"/>
      <c r="T9" s="1039"/>
      <c r="U9" s="1039"/>
      <c r="V9" s="1039">
        <v>0</v>
      </c>
      <c r="W9" s="1039"/>
      <c r="X9" s="1039"/>
      <c r="Y9" s="1039"/>
      <c r="Z9" s="1039"/>
      <c r="AA9" s="1039">
        <v>2</v>
      </c>
      <c r="AB9" s="1039"/>
      <c r="AC9" s="1039"/>
      <c r="AD9" s="1039"/>
      <c r="AE9" s="1040"/>
      <c r="AF9" s="1035">
        <v>2</v>
      </c>
      <c r="AG9" s="1036"/>
      <c r="AH9" s="1036"/>
      <c r="AI9" s="1036"/>
      <c r="AJ9" s="1037"/>
      <c r="AK9" s="1080">
        <v>0</v>
      </c>
      <c r="AL9" s="1081"/>
      <c r="AM9" s="1081"/>
      <c r="AN9" s="1081"/>
      <c r="AO9" s="1081"/>
      <c r="AP9" s="1081">
        <v>0</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579</v>
      </c>
      <c r="BT9" s="993"/>
      <c r="BU9" s="993"/>
      <c r="BV9" s="993"/>
      <c r="BW9" s="993"/>
      <c r="BX9" s="993"/>
      <c r="BY9" s="993"/>
      <c r="BZ9" s="993"/>
      <c r="CA9" s="993"/>
      <c r="CB9" s="993"/>
      <c r="CC9" s="993"/>
      <c r="CD9" s="993"/>
      <c r="CE9" s="993"/>
      <c r="CF9" s="993"/>
      <c r="CG9" s="1014"/>
      <c r="CH9" s="989">
        <v>-156</v>
      </c>
      <c r="CI9" s="990"/>
      <c r="CJ9" s="990"/>
      <c r="CK9" s="990"/>
      <c r="CL9" s="991"/>
      <c r="CM9" s="989">
        <v>16059</v>
      </c>
      <c r="CN9" s="990"/>
      <c r="CO9" s="990"/>
      <c r="CP9" s="990"/>
      <c r="CQ9" s="991"/>
      <c r="CR9" s="989">
        <v>18300</v>
      </c>
      <c r="CS9" s="990"/>
      <c r="CT9" s="990"/>
      <c r="CU9" s="990"/>
      <c r="CV9" s="991"/>
      <c r="CW9" s="989">
        <v>3116</v>
      </c>
      <c r="CX9" s="990"/>
      <c r="CY9" s="990"/>
      <c r="CZ9" s="990"/>
      <c r="DA9" s="991"/>
      <c r="DB9" s="989">
        <v>0</v>
      </c>
      <c r="DC9" s="990"/>
      <c r="DD9" s="990"/>
      <c r="DE9" s="990"/>
      <c r="DF9" s="991"/>
      <c r="DG9" s="989">
        <v>0</v>
      </c>
      <c r="DH9" s="990"/>
      <c r="DI9" s="990"/>
      <c r="DJ9" s="990"/>
      <c r="DK9" s="991"/>
      <c r="DL9" s="989">
        <v>0</v>
      </c>
      <c r="DM9" s="990"/>
      <c r="DN9" s="990"/>
      <c r="DO9" s="990"/>
      <c r="DP9" s="991"/>
      <c r="DQ9" s="989">
        <v>0</v>
      </c>
      <c r="DR9" s="990"/>
      <c r="DS9" s="990"/>
      <c r="DT9" s="990"/>
      <c r="DU9" s="991"/>
      <c r="DV9" s="992"/>
      <c r="DW9" s="993"/>
      <c r="DX9" s="993"/>
      <c r="DY9" s="993"/>
      <c r="DZ9" s="994"/>
      <c r="EA9" s="222"/>
    </row>
    <row r="10" spans="1:131" s="223" customFormat="1" ht="26.25" customHeight="1" x14ac:dyDescent="0.15">
      <c r="A10" s="226">
        <v>4</v>
      </c>
      <c r="B10" s="1030" t="s">
        <v>377</v>
      </c>
      <c r="C10" s="1031"/>
      <c r="D10" s="1031"/>
      <c r="E10" s="1031"/>
      <c r="F10" s="1031"/>
      <c r="G10" s="1031"/>
      <c r="H10" s="1031"/>
      <c r="I10" s="1031"/>
      <c r="J10" s="1031"/>
      <c r="K10" s="1031"/>
      <c r="L10" s="1031"/>
      <c r="M10" s="1031"/>
      <c r="N10" s="1031"/>
      <c r="O10" s="1031"/>
      <c r="P10" s="1032"/>
      <c r="Q10" s="1038">
        <v>168894</v>
      </c>
      <c r="R10" s="1039"/>
      <c r="S10" s="1039"/>
      <c r="T10" s="1039"/>
      <c r="U10" s="1039"/>
      <c r="V10" s="1039">
        <v>168894</v>
      </c>
      <c r="W10" s="1039"/>
      <c r="X10" s="1039"/>
      <c r="Y10" s="1039"/>
      <c r="Z10" s="1039"/>
      <c r="AA10" s="1039">
        <v>0</v>
      </c>
      <c r="AB10" s="1039"/>
      <c r="AC10" s="1039"/>
      <c r="AD10" s="1039"/>
      <c r="AE10" s="1040"/>
      <c r="AF10" s="1035" t="s">
        <v>121</v>
      </c>
      <c r="AG10" s="1036"/>
      <c r="AH10" s="1036"/>
      <c r="AI10" s="1036"/>
      <c r="AJ10" s="1037"/>
      <c r="AK10" s="1080">
        <v>91768</v>
      </c>
      <c r="AL10" s="1081"/>
      <c r="AM10" s="1081"/>
      <c r="AN10" s="1081"/>
      <c r="AO10" s="1081"/>
      <c r="AP10" s="1081">
        <v>0</v>
      </c>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580</v>
      </c>
      <c r="BT10" s="993"/>
      <c r="BU10" s="993"/>
      <c r="BV10" s="993"/>
      <c r="BW10" s="993"/>
      <c r="BX10" s="993"/>
      <c r="BY10" s="993"/>
      <c r="BZ10" s="993"/>
      <c r="CA10" s="993"/>
      <c r="CB10" s="993"/>
      <c r="CC10" s="993"/>
      <c r="CD10" s="993"/>
      <c r="CE10" s="993"/>
      <c r="CF10" s="993"/>
      <c r="CG10" s="1014"/>
      <c r="CH10" s="989">
        <v>-38</v>
      </c>
      <c r="CI10" s="990"/>
      <c r="CJ10" s="990"/>
      <c r="CK10" s="990"/>
      <c r="CL10" s="991"/>
      <c r="CM10" s="989">
        <v>1851</v>
      </c>
      <c r="CN10" s="990"/>
      <c r="CO10" s="990"/>
      <c r="CP10" s="990"/>
      <c r="CQ10" s="991"/>
      <c r="CR10" s="989">
        <v>200</v>
      </c>
      <c r="CS10" s="990"/>
      <c r="CT10" s="990"/>
      <c r="CU10" s="990"/>
      <c r="CV10" s="991"/>
      <c r="CW10" s="989">
        <v>552</v>
      </c>
      <c r="CX10" s="990"/>
      <c r="CY10" s="990"/>
      <c r="CZ10" s="990"/>
      <c r="DA10" s="991"/>
      <c r="DB10" s="989">
        <v>0</v>
      </c>
      <c r="DC10" s="990"/>
      <c r="DD10" s="990"/>
      <c r="DE10" s="990"/>
      <c r="DF10" s="991"/>
      <c r="DG10" s="989">
        <v>0</v>
      </c>
      <c r="DH10" s="990"/>
      <c r="DI10" s="990"/>
      <c r="DJ10" s="990"/>
      <c r="DK10" s="991"/>
      <c r="DL10" s="989">
        <v>0</v>
      </c>
      <c r="DM10" s="990"/>
      <c r="DN10" s="990"/>
      <c r="DO10" s="990"/>
      <c r="DP10" s="991"/>
      <c r="DQ10" s="989">
        <v>0</v>
      </c>
      <c r="DR10" s="990"/>
      <c r="DS10" s="990"/>
      <c r="DT10" s="990"/>
      <c r="DU10" s="991"/>
      <c r="DV10" s="992"/>
      <c r="DW10" s="993"/>
      <c r="DX10" s="993"/>
      <c r="DY10" s="993"/>
      <c r="DZ10" s="994"/>
      <c r="EA10" s="222"/>
    </row>
    <row r="11" spans="1:131" s="223" customFormat="1" ht="26.25" customHeight="1" x14ac:dyDescent="0.15">
      <c r="A11" s="226">
        <v>5</v>
      </c>
      <c r="B11" s="1030" t="s">
        <v>378</v>
      </c>
      <c r="C11" s="1031"/>
      <c r="D11" s="1031"/>
      <c r="E11" s="1031"/>
      <c r="F11" s="1031"/>
      <c r="G11" s="1031"/>
      <c r="H11" s="1031"/>
      <c r="I11" s="1031"/>
      <c r="J11" s="1031"/>
      <c r="K11" s="1031"/>
      <c r="L11" s="1031"/>
      <c r="M11" s="1031"/>
      <c r="N11" s="1031"/>
      <c r="O11" s="1031"/>
      <c r="P11" s="1032"/>
      <c r="Q11" s="1038">
        <v>277</v>
      </c>
      <c r="R11" s="1039"/>
      <c r="S11" s="1039"/>
      <c r="T11" s="1039"/>
      <c r="U11" s="1039"/>
      <c r="V11" s="1039">
        <v>0</v>
      </c>
      <c r="W11" s="1039"/>
      <c r="X11" s="1039"/>
      <c r="Y11" s="1039"/>
      <c r="Z11" s="1039"/>
      <c r="AA11" s="1039">
        <v>277</v>
      </c>
      <c r="AB11" s="1039"/>
      <c r="AC11" s="1039"/>
      <c r="AD11" s="1039"/>
      <c r="AE11" s="1040"/>
      <c r="AF11" s="1035">
        <v>277</v>
      </c>
      <c r="AG11" s="1036"/>
      <c r="AH11" s="1036"/>
      <c r="AI11" s="1036"/>
      <c r="AJ11" s="1037"/>
      <c r="AK11" s="1080">
        <v>0</v>
      </c>
      <c r="AL11" s="1081"/>
      <c r="AM11" s="1081"/>
      <c r="AN11" s="1081"/>
      <c r="AO11" s="1081"/>
      <c r="AP11" s="1081">
        <v>0</v>
      </c>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t="s">
        <v>581</v>
      </c>
      <c r="BT11" s="993"/>
      <c r="BU11" s="993"/>
      <c r="BV11" s="993"/>
      <c r="BW11" s="993"/>
      <c r="BX11" s="993"/>
      <c r="BY11" s="993"/>
      <c r="BZ11" s="993"/>
      <c r="CA11" s="993"/>
      <c r="CB11" s="993"/>
      <c r="CC11" s="993"/>
      <c r="CD11" s="993"/>
      <c r="CE11" s="993"/>
      <c r="CF11" s="993"/>
      <c r="CG11" s="1014"/>
      <c r="CH11" s="989">
        <v>-19</v>
      </c>
      <c r="CI11" s="990"/>
      <c r="CJ11" s="990"/>
      <c r="CK11" s="990"/>
      <c r="CL11" s="991"/>
      <c r="CM11" s="989">
        <v>339</v>
      </c>
      <c r="CN11" s="990"/>
      <c r="CO11" s="990"/>
      <c r="CP11" s="990"/>
      <c r="CQ11" s="991"/>
      <c r="CR11" s="989">
        <v>300</v>
      </c>
      <c r="CS11" s="990"/>
      <c r="CT11" s="990"/>
      <c r="CU11" s="990"/>
      <c r="CV11" s="991"/>
      <c r="CW11" s="989">
        <v>61</v>
      </c>
      <c r="CX11" s="990"/>
      <c r="CY11" s="990"/>
      <c r="CZ11" s="990"/>
      <c r="DA11" s="991"/>
      <c r="DB11" s="989">
        <v>0</v>
      </c>
      <c r="DC11" s="990"/>
      <c r="DD11" s="990"/>
      <c r="DE11" s="990"/>
      <c r="DF11" s="991"/>
      <c r="DG11" s="989">
        <v>0</v>
      </c>
      <c r="DH11" s="990"/>
      <c r="DI11" s="990"/>
      <c r="DJ11" s="990"/>
      <c r="DK11" s="991"/>
      <c r="DL11" s="989">
        <v>0</v>
      </c>
      <c r="DM11" s="990"/>
      <c r="DN11" s="990"/>
      <c r="DO11" s="990"/>
      <c r="DP11" s="991"/>
      <c r="DQ11" s="989">
        <v>0</v>
      </c>
      <c r="DR11" s="990"/>
      <c r="DS11" s="990"/>
      <c r="DT11" s="990"/>
      <c r="DU11" s="991"/>
      <c r="DV11" s="992"/>
      <c r="DW11" s="993"/>
      <c r="DX11" s="993"/>
      <c r="DY11" s="993"/>
      <c r="DZ11" s="994"/>
      <c r="EA11" s="222"/>
    </row>
    <row r="12" spans="1:131" s="223" customFormat="1" ht="26.25" customHeight="1" x14ac:dyDescent="0.15">
      <c r="A12" s="226">
        <v>6</v>
      </c>
      <c r="B12" s="1030" t="s">
        <v>379</v>
      </c>
      <c r="C12" s="1031"/>
      <c r="D12" s="1031"/>
      <c r="E12" s="1031"/>
      <c r="F12" s="1031"/>
      <c r="G12" s="1031"/>
      <c r="H12" s="1031"/>
      <c r="I12" s="1031"/>
      <c r="J12" s="1031"/>
      <c r="K12" s="1031"/>
      <c r="L12" s="1031"/>
      <c r="M12" s="1031"/>
      <c r="N12" s="1031"/>
      <c r="O12" s="1031"/>
      <c r="P12" s="1032"/>
      <c r="Q12" s="1038">
        <v>1956</v>
      </c>
      <c r="R12" s="1039"/>
      <c r="S12" s="1039"/>
      <c r="T12" s="1039"/>
      <c r="U12" s="1039"/>
      <c r="V12" s="1039">
        <v>1956</v>
      </c>
      <c r="W12" s="1039"/>
      <c r="X12" s="1039"/>
      <c r="Y12" s="1039"/>
      <c r="Z12" s="1039"/>
      <c r="AA12" s="1039">
        <v>0</v>
      </c>
      <c r="AB12" s="1039"/>
      <c r="AC12" s="1039"/>
      <c r="AD12" s="1039"/>
      <c r="AE12" s="1040"/>
      <c r="AF12" s="1035" t="s">
        <v>121</v>
      </c>
      <c r="AG12" s="1036"/>
      <c r="AH12" s="1036"/>
      <c r="AI12" s="1036"/>
      <c r="AJ12" s="1037"/>
      <c r="AK12" s="1080">
        <v>6</v>
      </c>
      <c r="AL12" s="1081"/>
      <c r="AM12" s="1081"/>
      <c r="AN12" s="1081"/>
      <c r="AO12" s="1081"/>
      <c r="AP12" s="1081">
        <v>2077</v>
      </c>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t="s">
        <v>582</v>
      </c>
      <c r="BT12" s="993"/>
      <c r="BU12" s="993"/>
      <c r="BV12" s="993"/>
      <c r="BW12" s="993"/>
      <c r="BX12" s="993"/>
      <c r="BY12" s="993"/>
      <c r="BZ12" s="993"/>
      <c r="CA12" s="993"/>
      <c r="CB12" s="993"/>
      <c r="CC12" s="993"/>
      <c r="CD12" s="993"/>
      <c r="CE12" s="993"/>
      <c r="CF12" s="993"/>
      <c r="CG12" s="1014"/>
      <c r="CH12" s="989">
        <v>-7</v>
      </c>
      <c r="CI12" s="990"/>
      <c r="CJ12" s="990"/>
      <c r="CK12" s="990"/>
      <c r="CL12" s="991"/>
      <c r="CM12" s="989">
        <v>583</v>
      </c>
      <c r="CN12" s="990"/>
      <c r="CO12" s="990"/>
      <c r="CP12" s="990"/>
      <c r="CQ12" s="991"/>
      <c r="CR12" s="989">
        <v>80</v>
      </c>
      <c r="CS12" s="990"/>
      <c r="CT12" s="990"/>
      <c r="CU12" s="990"/>
      <c r="CV12" s="991"/>
      <c r="CW12" s="989">
        <v>0</v>
      </c>
      <c r="CX12" s="990"/>
      <c r="CY12" s="990"/>
      <c r="CZ12" s="990"/>
      <c r="DA12" s="991"/>
      <c r="DB12" s="989">
        <v>0</v>
      </c>
      <c r="DC12" s="990"/>
      <c r="DD12" s="990"/>
      <c r="DE12" s="990"/>
      <c r="DF12" s="991"/>
      <c r="DG12" s="989">
        <v>0</v>
      </c>
      <c r="DH12" s="990"/>
      <c r="DI12" s="990"/>
      <c r="DJ12" s="990"/>
      <c r="DK12" s="991"/>
      <c r="DL12" s="989">
        <v>0</v>
      </c>
      <c r="DM12" s="990"/>
      <c r="DN12" s="990"/>
      <c r="DO12" s="990"/>
      <c r="DP12" s="991"/>
      <c r="DQ12" s="989">
        <v>0</v>
      </c>
      <c r="DR12" s="990"/>
      <c r="DS12" s="990"/>
      <c r="DT12" s="990"/>
      <c r="DU12" s="991"/>
      <c r="DV12" s="992"/>
      <c r="DW12" s="993"/>
      <c r="DX12" s="993"/>
      <c r="DY12" s="993"/>
      <c r="DZ12" s="994"/>
      <c r="EA12" s="222"/>
    </row>
    <row r="13" spans="1:131" s="223" customFormat="1" ht="26.25" customHeight="1" x14ac:dyDescent="0.15">
      <c r="A13" s="226">
        <v>7</v>
      </c>
      <c r="B13" s="1030" t="s">
        <v>380</v>
      </c>
      <c r="C13" s="1031"/>
      <c r="D13" s="1031"/>
      <c r="E13" s="1031"/>
      <c r="F13" s="1031"/>
      <c r="G13" s="1031"/>
      <c r="H13" s="1031"/>
      <c r="I13" s="1031"/>
      <c r="J13" s="1031"/>
      <c r="K13" s="1031"/>
      <c r="L13" s="1031"/>
      <c r="M13" s="1031"/>
      <c r="N13" s="1031"/>
      <c r="O13" s="1031"/>
      <c r="P13" s="1032"/>
      <c r="Q13" s="1038">
        <v>243</v>
      </c>
      <c r="R13" s="1039"/>
      <c r="S13" s="1039"/>
      <c r="T13" s="1039"/>
      <c r="U13" s="1039"/>
      <c r="V13" s="1039">
        <v>17</v>
      </c>
      <c r="W13" s="1039"/>
      <c r="X13" s="1039"/>
      <c r="Y13" s="1039"/>
      <c r="Z13" s="1039"/>
      <c r="AA13" s="1039">
        <v>226</v>
      </c>
      <c r="AB13" s="1039"/>
      <c r="AC13" s="1039"/>
      <c r="AD13" s="1039"/>
      <c r="AE13" s="1040"/>
      <c r="AF13" s="1035">
        <v>83</v>
      </c>
      <c r="AG13" s="1036"/>
      <c r="AH13" s="1036"/>
      <c r="AI13" s="1036"/>
      <c r="AJ13" s="1037"/>
      <c r="AK13" s="1080">
        <v>12</v>
      </c>
      <c r="AL13" s="1081"/>
      <c r="AM13" s="1081"/>
      <c r="AN13" s="1081"/>
      <c r="AO13" s="1081"/>
      <c r="AP13" s="1081">
        <v>856</v>
      </c>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t="s">
        <v>583</v>
      </c>
      <c r="BT13" s="993"/>
      <c r="BU13" s="993"/>
      <c r="BV13" s="993"/>
      <c r="BW13" s="993"/>
      <c r="BX13" s="993"/>
      <c r="BY13" s="993"/>
      <c r="BZ13" s="993"/>
      <c r="CA13" s="993"/>
      <c r="CB13" s="993"/>
      <c r="CC13" s="993"/>
      <c r="CD13" s="993"/>
      <c r="CE13" s="993"/>
      <c r="CF13" s="993"/>
      <c r="CG13" s="1014"/>
      <c r="CH13" s="989" t="s">
        <v>584</v>
      </c>
      <c r="CI13" s="990"/>
      <c r="CJ13" s="990"/>
      <c r="CK13" s="990"/>
      <c r="CL13" s="991"/>
      <c r="CM13" s="989">
        <v>15</v>
      </c>
      <c r="CN13" s="990"/>
      <c r="CO13" s="990"/>
      <c r="CP13" s="990"/>
      <c r="CQ13" s="991"/>
      <c r="CR13" s="989">
        <v>5</v>
      </c>
      <c r="CS13" s="990"/>
      <c r="CT13" s="990"/>
      <c r="CU13" s="990"/>
      <c r="CV13" s="991"/>
      <c r="CW13" s="989">
        <v>586</v>
      </c>
      <c r="CX13" s="990"/>
      <c r="CY13" s="990"/>
      <c r="CZ13" s="990"/>
      <c r="DA13" s="991"/>
      <c r="DB13" s="989">
        <v>0</v>
      </c>
      <c r="DC13" s="990"/>
      <c r="DD13" s="990"/>
      <c r="DE13" s="990"/>
      <c r="DF13" s="991"/>
      <c r="DG13" s="989">
        <v>0</v>
      </c>
      <c r="DH13" s="990"/>
      <c r="DI13" s="990"/>
      <c r="DJ13" s="990"/>
      <c r="DK13" s="991"/>
      <c r="DL13" s="989">
        <v>0</v>
      </c>
      <c r="DM13" s="990"/>
      <c r="DN13" s="990"/>
      <c r="DO13" s="990"/>
      <c r="DP13" s="991"/>
      <c r="DQ13" s="989">
        <v>0</v>
      </c>
      <c r="DR13" s="990"/>
      <c r="DS13" s="990"/>
      <c r="DT13" s="990"/>
      <c r="DU13" s="991"/>
      <c r="DV13" s="992"/>
      <c r="DW13" s="993"/>
      <c r="DX13" s="993"/>
      <c r="DY13" s="993"/>
      <c r="DZ13" s="994"/>
      <c r="EA13" s="222"/>
    </row>
    <row r="14" spans="1:131" s="223" customFormat="1" ht="26.25" customHeight="1" x14ac:dyDescent="0.15">
      <c r="A14" s="226">
        <v>8</v>
      </c>
      <c r="B14" s="1030" t="s">
        <v>381</v>
      </c>
      <c r="C14" s="1031"/>
      <c r="D14" s="1031"/>
      <c r="E14" s="1031"/>
      <c r="F14" s="1031"/>
      <c r="G14" s="1031"/>
      <c r="H14" s="1031"/>
      <c r="I14" s="1031"/>
      <c r="J14" s="1031"/>
      <c r="K14" s="1031"/>
      <c r="L14" s="1031"/>
      <c r="M14" s="1031"/>
      <c r="N14" s="1031"/>
      <c r="O14" s="1031"/>
      <c r="P14" s="1032"/>
      <c r="Q14" s="1038">
        <v>670</v>
      </c>
      <c r="R14" s="1039"/>
      <c r="S14" s="1039"/>
      <c r="T14" s="1039"/>
      <c r="U14" s="1039"/>
      <c r="V14" s="1039">
        <v>670</v>
      </c>
      <c r="W14" s="1039"/>
      <c r="X14" s="1039"/>
      <c r="Y14" s="1039"/>
      <c r="Z14" s="1039"/>
      <c r="AA14" s="1039">
        <v>0</v>
      </c>
      <c r="AB14" s="1039"/>
      <c r="AC14" s="1039"/>
      <c r="AD14" s="1039"/>
      <c r="AE14" s="1040"/>
      <c r="AF14" s="1035" t="s">
        <v>121</v>
      </c>
      <c r="AG14" s="1036"/>
      <c r="AH14" s="1036"/>
      <c r="AI14" s="1036"/>
      <c r="AJ14" s="1037"/>
      <c r="AK14" s="1080">
        <v>0</v>
      </c>
      <c r="AL14" s="1081"/>
      <c r="AM14" s="1081"/>
      <c r="AN14" s="1081"/>
      <c r="AO14" s="1081"/>
      <c r="AP14" s="1081">
        <v>0</v>
      </c>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t="s">
        <v>585</v>
      </c>
      <c r="BT14" s="993"/>
      <c r="BU14" s="993"/>
      <c r="BV14" s="993"/>
      <c r="BW14" s="993"/>
      <c r="BX14" s="993"/>
      <c r="BY14" s="993"/>
      <c r="BZ14" s="993"/>
      <c r="CA14" s="993"/>
      <c r="CB14" s="993"/>
      <c r="CC14" s="993"/>
      <c r="CD14" s="993"/>
      <c r="CE14" s="993"/>
      <c r="CF14" s="993"/>
      <c r="CG14" s="1014"/>
      <c r="CH14" s="989">
        <v>47</v>
      </c>
      <c r="CI14" s="990"/>
      <c r="CJ14" s="990"/>
      <c r="CK14" s="990"/>
      <c r="CL14" s="991"/>
      <c r="CM14" s="989">
        <v>283</v>
      </c>
      <c r="CN14" s="990"/>
      <c r="CO14" s="990"/>
      <c r="CP14" s="990"/>
      <c r="CQ14" s="991"/>
      <c r="CR14" s="989">
        <v>5</v>
      </c>
      <c r="CS14" s="990"/>
      <c r="CT14" s="990"/>
      <c r="CU14" s="990"/>
      <c r="CV14" s="991"/>
      <c r="CW14" s="989">
        <v>121</v>
      </c>
      <c r="CX14" s="990"/>
      <c r="CY14" s="990"/>
      <c r="CZ14" s="990"/>
      <c r="DA14" s="991"/>
      <c r="DB14" s="989">
        <v>0</v>
      </c>
      <c r="DC14" s="990"/>
      <c r="DD14" s="990"/>
      <c r="DE14" s="990"/>
      <c r="DF14" s="991"/>
      <c r="DG14" s="989">
        <v>0</v>
      </c>
      <c r="DH14" s="990"/>
      <c r="DI14" s="990"/>
      <c r="DJ14" s="990"/>
      <c r="DK14" s="991"/>
      <c r="DL14" s="989">
        <v>0</v>
      </c>
      <c r="DM14" s="990"/>
      <c r="DN14" s="990"/>
      <c r="DO14" s="990"/>
      <c r="DP14" s="991"/>
      <c r="DQ14" s="989">
        <v>0</v>
      </c>
      <c r="DR14" s="990"/>
      <c r="DS14" s="990"/>
      <c r="DT14" s="990"/>
      <c r="DU14" s="991"/>
      <c r="DV14" s="992"/>
      <c r="DW14" s="993"/>
      <c r="DX14" s="993"/>
      <c r="DY14" s="993"/>
      <c r="DZ14" s="994"/>
      <c r="EA14" s="222"/>
    </row>
    <row r="15" spans="1:131" s="223" customFormat="1" ht="26.25" customHeight="1" x14ac:dyDescent="0.15">
      <c r="A15" s="226">
        <v>9</v>
      </c>
      <c r="B15" s="1030" t="s">
        <v>382</v>
      </c>
      <c r="C15" s="1031"/>
      <c r="D15" s="1031"/>
      <c r="E15" s="1031"/>
      <c r="F15" s="1031"/>
      <c r="G15" s="1031"/>
      <c r="H15" s="1031"/>
      <c r="I15" s="1031"/>
      <c r="J15" s="1031"/>
      <c r="K15" s="1031"/>
      <c r="L15" s="1031"/>
      <c r="M15" s="1031"/>
      <c r="N15" s="1031"/>
      <c r="O15" s="1031"/>
      <c r="P15" s="1032"/>
      <c r="Q15" s="1038">
        <v>2311</v>
      </c>
      <c r="R15" s="1039"/>
      <c r="S15" s="1039"/>
      <c r="T15" s="1039"/>
      <c r="U15" s="1039"/>
      <c r="V15" s="1039">
        <v>2311</v>
      </c>
      <c r="W15" s="1039"/>
      <c r="X15" s="1039"/>
      <c r="Y15" s="1039"/>
      <c r="Z15" s="1039"/>
      <c r="AA15" s="1039">
        <v>0</v>
      </c>
      <c r="AB15" s="1039"/>
      <c r="AC15" s="1039"/>
      <c r="AD15" s="1039"/>
      <c r="AE15" s="1040"/>
      <c r="AF15" s="1035" t="s">
        <v>121</v>
      </c>
      <c r="AG15" s="1036"/>
      <c r="AH15" s="1036"/>
      <c r="AI15" s="1036"/>
      <c r="AJ15" s="1037"/>
      <c r="AK15" s="1080">
        <v>0</v>
      </c>
      <c r="AL15" s="1081"/>
      <c r="AM15" s="1081"/>
      <c r="AN15" s="1081"/>
      <c r="AO15" s="1081"/>
      <c r="AP15" s="1081">
        <v>17069</v>
      </c>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t="s">
        <v>586</v>
      </c>
      <c r="BT15" s="993"/>
      <c r="BU15" s="993"/>
      <c r="BV15" s="993"/>
      <c r="BW15" s="993"/>
      <c r="BX15" s="993"/>
      <c r="BY15" s="993"/>
      <c r="BZ15" s="993"/>
      <c r="CA15" s="993"/>
      <c r="CB15" s="993"/>
      <c r="CC15" s="993"/>
      <c r="CD15" s="993"/>
      <c r="CE15" s="993"/>
      <c r="CF15" s="993"/>
      <c r="CG15" s="1014"/>
      <c r="CH15" s="989" t="s">
        <v>587</v>
      </c>
      <c r="CI15" s="990"/>
      <c r="CJ15" s="990"/>
      <c r="CK15" s="990"/>
      <c r="CL15" s="991"/>
      <c r="CM15" s="989">
        <v>347</v>
      </c>
      <c r="CN15" s="990"/>
      <c r="CO15" s="990"/>
      <c r="CP15" s="990"/>
      <c r="CQ15" s="991"/>
      <c r="CR15" s="989">
        <v>300</v>
      </c>
      <c r="CS15" s="990"/>
      <c r="CT15" s="990"/>
      <c r="CU15" s="990"/>
      <c r="CV15" s="991"/>
      <c r="CW15" s="989">
        <v>36</v>
      </c>
      <c r="CX15" s="990"/>
      <c r="CY15" s="990"/>
      <c r="CZ15" s="990"/>
      <c r="DA15" s="991"/>
      <c r="DB15" s="989">
        <v>0</v>
      </c>
      <c r="DC15" s="990"/>
      <c r="DD15" s="990"/>
      <c r="DE15" s="990"/>
      <c r="DF15" s="991"/>
      <c r="DG15" s="989">
        <v>0</v>
      </c>
      <c r="DH15" s="990"/>
      <c r="DI15" s="990"/>
      <c r="DJ15" s="990"/>
      <c r="DK15" s="991"/>
      <c r="DL15" s="989">
        <v>0</v>
      </c>
      <c r="DM15" s="990"/>
      <c r="DN15" s="990"/>
      <c r="DO15" s="990"/>
      <c r="DP15" s="991"/>
      <c r="DQ15" s="989">
        <v>0</v>
      </c>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t="s">
        <v>588</v>
      </c>
      <c r="BT16" s="993"/>
      <c r="BU16" s="993"/>
      <c r="BV16" s="993"/>
      <c r="BW16" s="993"/>
      <c r="BX16" s="993"/>
      <c r="BY16" s="993"/>
      <c r="BZ16" s="993"/>
      <c r="CA16" s="993"/>
      <c r="CB16" s="993"/>
      <c r="CC16" s="993"/>
      <c r="CD16" s="993"/>
      <c r="CE16" s="993"/>
      <c r="CF16" s="993"/>
      <c r="CG16" s="1014"/>
      <c r="CH16" s="989">
        <v>-92</v>
      </c>
      <c r="CI16" s="990"/>
      <c r="CJ16" s="990"/>
      <c r="CK16" s="990"/>
      <c r="CL16" s="991"/>
      <c r="CM16" s="989">
        <v>840</v>
      </c>
      <c r="CN16" s="990"/>
      <c r="CO16" s="990"/>
      <c r="CP16" s="990"/>
      <c r="CQ16" s="991"/>
      <c r="CR16" s="989">
        <v>760</v>
      </c>
      <c r="CS16" s="990"/>
      <c r="CT16" s="990"/>
      <c r="CU16" s="990"/>
      <c r="CV16" s="991"/>
      <c r="CW16" s="989">
        <v>140</v>
      </c>
      <c r="CX16" s="990"/>
      <c r="CY16" s="990"/>
      <c r="CZ16" s="990"/>
      <c r="DA16" s="991"/>
      <c r="DB16" s="989">
        <v>0</v>
      </c>
      <c r="DC16" s="990"/>
      <c r="DD16" s="990"/>
      <c r="DE16" s="990"/>
      <c r="DF16" s="991"/>
      <c r="DG16" s="989">
        <v>0</v>
      </c>
      <c r="DH16" s="990"/>
      <c r="DI16" s="990"/>
      <c r="DJ16" s="990"/>
      <c r="DK16" s="991"/>
      <c r="DL16" s="989">
        <v>0</v>
      </c>
      <c r="DM16" s="990"/>
      <c r="DN16" s="990"/>
      <c r="DO16" s="990"/>
      <c r="DP16" s="991"/>
      <c r="DQ16" s="989">
        <v>0</v>
      </c>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t="s">
        <v>589</v>
      </c>
      <c r="BT17" s="993"/>
      <c r="BU17" s="993"/>
      <c r="BV17" s="993"/>
      <c r="BW17" s="993"/>
      <c r="BX17" s="993"/>
      <c r="BY17" s="993"/>
      <c r="BZ17" s="993"/>
      <c r="CA17" s="993"/>
      <c r="CB17" s="993"/>
      <c r="CC17" s="993"/>
      <c r="CD17" s="993"/>
      <c r="CE17" s="993"/>
      <c r="CF17" s="993"/>
      <c r="CG17" s="1014"/>
      <c r="CH17" s="989">
        <v>127</v>
      </c>
      <c r="CI17" s="990"/>
      <c r="CJ17" s="990"/>
      <c r="CK17" s="990"/>
      <c r="CL17" s="991"/>
      <c r="CM17" s="989">
        <v>3850</v>
      </c>
      <c r="CN17" s="990"/>
      <c r="CO17" s="990"/>
      <c r="CP17" s="990"/>
      <c r="CQ17" s="991"/>
      <c r="CR17" s="989">
        <v>1650</v>
      </c>
      <c r="CS17" s="990"/>
      <c r="CT17" s="990"/>
      <c r="CU17" s="990"/>
      <c r="CV17" s="991"/>
      <c r="CW17" s="989">
        <v>30</v>
      </c>
      <c r="CX17" s="990"/>
      <c r="CY17" s="990"/>
      <c r="CZ17" s="990"/>
      <c r="DA17" s="991"/>
      <c r="DB17" s="989">
        <v>0</v>
      </c>
      <c r="DC17" s="990"/>
      <c r="DD17" s="990"/>
      <c r="DE17" s="990"/>
      <c r="DF17" s="991"/>
      <c r="DG17" s="989">
        <v>0</v>
      </c>
      <c r="DH17" s="990"/>
      <c r="DI17" s="990"/>
      <c r="DJ17" s="990"/>
      <c r="DK17" s="991"/>
      <c r="DL17" s="989">
        <v>0</v>
      </c>
      <c r="DM17" s="990"/>
      <c r="DN17" s="990"/>
      <c r="DO17" s="990"/>
      <c r="DP17" s="991"/>
      <c r="DQ17" s="989">
        <v>0</v>
      </c>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t="s">
        <v>590</v>
      </c>
      <c r="BT18" s="993"/>
      <c r="BU18" s="993"/>
      <c r="BV18" s="993"/>
      <c r="BW18" s="993"/>
      <c r="BX18" s="993"/>
      <c r="BY18" s="993"/>
      <c r="BZ18" s="993"/>
      <c r="CA18" s="993"/>
      <c r="CB18" s="993"/>
      <c r="CC18" s="993"/>
      <c r="CD18" s="993"/>
      <c r="CE18" s="993"/>
      <c r="CF18" s="993"/>
      <c r="CG18" s="1014"/>
      <c r="CH18" s="989" t="s">
        <v>591</v>
      </c>
      <c r="CI18" s="990"/>
      <c r="CJ18" s="990"/>
      <c r="CK18" s="990"/>
      <c r="CL18" s="991"/>
      <c r="CM18" s="989">
        <v>556</v>
      </c>
      <c r="CN18" s="990"/>
      <c r="CO18" s="990"/>
      <c r="CP18" s="990"/>
      <c r="CQ18" s="991"/>
      <c r="CR18" s="989">
        <v>210</v>
      </c>
      <c r="CS18" s="990"/>
      <c r="CT18" s="990"/>
      <c r="CU18" s="990"/>
      <c r="CV18" s="991"/>
      <c r="CW18" s="989">
        <v>33</v>
      </c>
      <c r="CX18" s="990"/>
      <c r="CY18" s="990"/>
      <c r="CZ18" s="990"/>
      <c r="DA18" s="991"/>
      <c r="DB18" s="989">
        <v>0</v>
      </c>
      <c r="DC18" s="990"/>
      <c r="DD18" s="990"/>
      <c r="DE18" s="990"/>
      <c r="DF18" s="991"/>
      <c r="DG18" s="989">
        <v>0</v>
      </c>
      <c r="DH18" s="990"/>
      <c r="DI18" s="990"/>
      <c r="DJ18" s="990"/>
      <c r="DK18" s="991"/>
      <c r="DL18" s="989">
        <v>0</v>
      </c>
      <c r="DM18" s="990"/>
      <c r="DN18" s="990"/>
      <c r="DO18" s="990"/>
      <c r="DP18" s="991"/>
      <c r="DQ18" s="989">
        <v>0</v>
      </c>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t="s">
        <v>592</v>
      </c>
      <c r="BT19" s="993"/>
      <c r="BU19" s="993"/>
      <c r="BV19" s="993"/>
      <c r="BW19" s="993"/>
      <c r="BX19" s="993"/>
      <c r="BY19" s="993"/>
      <c r="BZ19" s="993"/>
      <c r="CA19" s="993"/>
      <c r="CB19" s="993"/>
      <c r="CC19" s="993"/>
      <c r="CD19" s="993"/>
      <c r="CE19" s="993"/>
      <c r="CF19" s="993"/>
      <c r="CG19" s="1014"/>
      <c r="CH19" s="989">
        <v>62</v>
      </c>
      <c r="CI19" s="990"/>
      <c r="CJ19" s="990"/>
      <c r="CK19" s="990"/>
      <c r="CL19" s="991"/>
      <c r="CM19" s="989">
        <v>973</v>
      </c>
      <c r="CN19" s="990"/>
      <c r="CO19" s="990"/>
      <c r="CP19" s="990"/>
      <c r="CQ19" s="991"/>
      <c r="CR19" s="989">
        <v>3</v>
      </c>
      <c r="CS19" s="990"/>
      <c r="CT19" s="990"/>
      <c r="CU19" s="990"/>
      <c r="CV19" s="991"/>
      <c r="CW19" s="989">
        <v>0</v>
      </c>
      <c r="CX19" s="990"/>
      <c r="CY19" s="990"/>
      <c r="CZ19" s="990"/>
      <c r="DA19" s="991"/>
      <c r="DB19" s="989">
        <v>0</v>
      </c>
      <c r="DC19" s="990"/>
      <c r="DD19" s="990"/>
      <c r="DE19" s="990"/>
      <c r="DF19" s="991"/>
      <c r="DG19" s="989">
        <v>0</v>
      </c>
      <c r="DH19" s="990"/>
      <c r="DI19" s="990"/>
      <c r="DJ19" s="990"/>
      <c r="DK19" s="991"/>
      <c r="DL19" s="989">
        <v>0</v>
      </c>
      <c r="DM19" s="990"/>
      <c r="DN19" s="990"/>
      <c r="DO19" s="990"/>
      <c r="DP19" s="991"/>
      <c r="DQ19" s="989">
        <v>0</v>
      </c>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t="s">
        <v>593</v>
      </c>
      <c r="BT20" s="993"/>
      <c r="BU20" s="993"/>
      <c r="BV20" s="993"/>
      <c r="BW20" s="993"/>
      <c r="BX20" s="993"/>
      <c r="BY20" s="993"/>
      <c r="BZ20" s="993"/>
      <c r="CA20" s="993"/>
      <c r="CB20" s="993"/>
      <c r="CC20" s="993"/>
      <c r="CD20" s="993"/>
      <c r="CE20" s="993"/>
      <c r="CF20" s="993"/>
      <c r="CG20" s="1014"/>
      <c r="CH20" s="989" t="s">
        <v>594</v>
      </c>
      <c r="CI20" s="990"/>
      <c r="CJ20" s="990"/>
      <c r="CK20" s="990"/>
      <c r="CL20" s="991"/>
      <c r="CM20" s="989">
        <v>1747</v>
      </c>
      <c r="CN20" s="990"/>
      <c r="CO20" s="990"/>
      <c r="CP20" s="990"/>
      <c r="CQ20" s="991"/>
      <c r="CR20" s="989">
        <v>570</v>
      </c>
      <c r="CS20" s="990"/>
      <c r="CT20" s="990"/>
      <c r="CU20" s="990"/>
      <c r="CV20" s="991"/>
      <c r="CW20" s="989">
        <v>4</v>
      </c>
      <c r="CX20" s="990"/>
      <c r="CY20" s="990"/>
      <c r="CZ20" s="990"/>
      <c r="DA20" s="991"/>
      <c r="DB20" s="989">
        <v>0</v>
      </c>
      <c r="DC20" s="990"/>
      <c r="DD20" s="990"/>
      <c r="DE20" s="990"/>
      <c r="DF20" s="991"/>
      <c r="DG20" s="989">
        <v>0</v>
      </c>
      <c r="DH20" s="990"/>
      <c r="DI20" s="990"/>
      <c r="DJ20" s="990"/>
      <c r="DK20" s="991"/>
      <c r="DL20" s="989">
        <v>0</v>
      </c>
      <c r="DM20" s="990"/>
      <c r="DN20" s="990"/>
      <c r="DO20" s="990"/>
      <c r="DP20" s="991"/>
      <c r="DQ20" s="989">
        <v>0</v>
      </c>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t="s">
        <v>595</v>
      </c>
      <c r="BT21" s="993"/>
      <c r="BU21" s="993"/>
      <c r="BV21" s="993"/>
      <c r="BW21" s="993"/>
      <c r="BX21" s="993"/>
      <c r="BY21" s="993"/>
      <c r="BZ21" s="993"/>
      <c r="CA21" s="993"/>
      <c r="CB21" s="993"/>
      <c r="CC21" s="993"/>
      <c r="CD21" s="993"/>
      <c r="CE21" s="993"/>
      <c r="CF21" s="993"/>
      <c r="CG21" s="1014"/>
      <c r="CH21" s="989">
        <v>-19</v>
      </c>
      <c r="CI21" s="990"/>
      <c r="CJ21" s="990"/>
      <c r="CK21" s="990"/>
      <c r="CL21" s="991"/>
      <c r="CM21" s="989">
        <v>1529</v>
      </c>
      <c r="CN21" s="990"/>
      <c r="CO21" s="990"/>
      <c r="CP21" s="990"/>
      <c r="CQ21" s="991"/>
      <c r="CR21" s="989">
        <v>78</v>
      </c>
      <c r="CS21" s="990"/>
      <c r="CT21" s="990"/>
      <c r="CU21" s="990"/>
      <c r="CV21" s="991"/>
      <c r="CW21" s="989">
        <v>1</v>
      </c>
      <c r="CX21" s="990"/>
      <c r="CY21" s="990"/>
      <c r="CZ21" s="990"/>
      <c r="DA21" s="991"/>
      <c r="DB21" s="989">
        <v>0</v>
      </c>
      <c r="DC21" s="990"/>
      <c r="DD21" s="990"/>
      <c r="DE21" s="990"/>
      <c r="DF21" s="991"/>
      <c r="DG21" s="989">
        <v>0</v>
      </c>
      <c r="DH21" s="990"/>
      <c r="DI21" s="990"/>
      <c r="DJ21" s="990"/>
      <c r="DK21" s="991"/>
      <c r="DL21" s="989">
        <v>0</v>
      </c>
      <c r="DM21" s="990"/>
      <c r="DN21" s="990"/>
      <c r="DO21" s="990"/>
      <c r="DP21" s="991"/>
      <c r="DQ21" s="989">
        <v>0</v>
      </c>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383</v>
      </c>
      <c r="BA22" s="1028"/>
      <c r="BB22" s="1028"/>
      <c r="BC22" s="1028"/>
      <c r="BD22" s="1029"/>
      <c r="BE22" s="221"/>
      <c r="BF22" s="221"/>
      <c r="BG22" s="221"/>
      <c r="BH22" s="221"/>
      <c r="BI22" s="221"/>
      <c r="BJ22" s="221"/>
      <c r="BK22" s="221"/>
      <c r="BL22" s="221"/>
      <c r="BM22" s="221"/>
      <c r="BN22" s="221"/>
      <c r="BO22" s="221"/>
      <c r="BP22" s="221"/>
      <c r="BQ22" s="226">
        <v>16</v>
      </c>
      <c r="BR22" s="227"/>
      <c r="BS22" s="992" t="s">
        <v>596</v>
      </c>
      <c r="BT22" s="993"/>
      <c r="BU22" s="993"/>
      <c r="BV22" s="993"/>
      <c r="BW22" s="993"/>
      <c r="BX22" s="993"/>
      <c r="BY22" s="993"/>
      <c r="BZ22" s="993"/>
      <c r="CA22" s="993"/>
      <c r="CB22" s="993"/>
      <c r="CC22" s="993"/>
      <c r="CD22" s="993"/>
      <c r="CE22" s="993"/>
      <c r="CF22" s="993"/>
      <c r="CG22" s="1014"/>
      <c r="CH22" s="989">
        <v>456.89699999999999</v>
      </c>
      <c r="CI22" s="990"/>
      <c r="CJ22" s="990"/>
      <c r="CK22" s="990"/>
      <c r="CL22" s="991"/>
      <c r="CM22" s="989">
        <v>4682.2330000000002</v>
      </c>
      <c r="CN22" s="990"/>
      <c r="CO22" s="990"/>
      <c r="CP22" s="990"/>
      <c r="CQ22" s="991"/>
      <c r="CR22" s="989">
        <v>100</v>
      </c>
      <c r="CS22" s="990"/>
      <c r="CT22" s="990"/>
      <c r="CU22" s="990"/>
      <c r="CV22" s="991"/>
      <c r="CW22" s="989">
        <v>0</v>
      </c>
      <c r="CX22" s="990"/>
      <c r="CY22" s="990"/>
      <c r="CZ22" s="990"/>
      <c r="DA22" s="991"/>
      <c r="DB22" s="989">
        <v>692</v>
      </c>
      <c r="DC22" s="990"/>
      <c r="DD22" s="990"/>
      <c r="DE22" s="990"/>
      <c r="DF22" s="991"/>
      <c r="DG22" s="989">
        <v>0</v>
      </c>
      <c r="DH22" s="990"/>
      <c r="DI22" s="990"/>
      <c r="DJ22" s="990"/>
      <c r="DK22" s="991"/>
      <c r="DL22" s="989">
        <v>0</v>
      </c>
      <c r="DM22" s="990"/>
      <c r="DN22" s="990"/>
      <c r="DO22" s="990"/>
      <c r="DP22" s="991"/>
      <c r="DQ22" s="989">
        <v>0</v>
      </c>
      <c r="DR22" s="990"/>
      <c r="DS22" s="990"/>
      <c r="DT22" s="990"/>
      <c r="DU22" s="991"/>
      <c r="DV22" s="992"/>
      <c r="DW22" s="993"/>
      <c r="DX22" s="993"/>
      <c r="DY22" s="993"/>
      <c r="DZ22" s="994"/>
      <c r="EA22" s="222"/>
    </row>
    <row r="23" spans="1:131" s="223" customFormat="1" ht="26.25" customHeight="1" thickBot="1" x14ac:dyDescent="0.2">
      <c r="A23" s="228" t="s">
        <v>384</v>
      </c>
      <c r="B23" s="937" t="s">
        <v>385</v>
      </c>
      <c r="C23" s="938"/>
      <c r="D23" s="938"/>
      <c r="E23" s="938"/>
      <c r="F23" s="938"/>
      <c r="G23" s="938"/>
      <c r="H23" s="938"/>
      <c r="I23" s="938"/>
      <c r="J23" s="938"/>
      <c r="K23" s="938"/>
      <c r="L23" s="938"/>
      <c r="M23" s="938"/>
      <c r="N23" s="938"/>
      <c r="O23" s="938"/>
      <c r="P23" s="948"/>
      <c r="Q23" s="1067">
        <v>724293</v>
      </c>
      <c r="R23" s="1061"/>
      <c r="S23" s="1061"/>
      <c r="T23" s="1061"/>
      <c r="U23" s="1061"/>
      <c r="V23" s="1061">
        <v>719671</v>
      </c>
      <c r="W23" s="1061"/>
      <c r="X23" s="1061"/>
      <c r="Y23" s="1061"/>
      <c r="Z23" s="1061"/>
      <c r="AA23" s="1061">
        <v>4622</v>
      </c>
      <c r="AB23" s="1061"/>
      <c r="AC23" s="1061"/>
      <c r="AD23" s="1061"/>
      <c r="AE23" s="1068"/>
      <c r="AF23" s="1069">
        <v>2243</v>
      </c>
      <c r="AG23" s="1061"/>
      <c r="AH23" s="1061"/>
      <c r="AI23" s="1061"/>
      <c r="AJ23" s="1070"/>
      <c r="AK23" s="1071"/>
      <c r="AL23" s="1072"/>
      <c r="AM23" s="1072"/>
      <c r="AN23" s="1072"/>
      <c r="AO23" s="1072"/>
      <c r="AP23" s="1061">
        <v>1236267</v>
      </c>
      <c r="AQ23" s="1061"/>
      <c r="AR23" s="1061"/>
      <c r="AS23" s="1061"/>
      <c r="AT23" s="1061"/>
      <c r="AU23" s="1062"/>
      <c r="AV23" s="1062"/>
      <c r="AW23" s="1062"/>
      <c r="AX23" s="1062"/>
      <c r="AY23" s="1063"/>
      <c r="AZ23" s="1064" t="s">
        <v>121</v>
      </c>
      <c r="BA23" s="1065"/>
      <c r="BB23" s="1065"/>
      <c r="BC23" s="1065"/>
      <c r="BD23" s="1066"/>
      <c r="BE23" s="221"/>
      <c r="BF23" s="221"/>
      <c r="BG23" s="221"/>
      <c r="BH23" s="221"/>
      <c r="BI23" s="221"/>
      <c r="BJ23" s="221"/>
      <c r="BK23" s="221"/>
      <c r="BL23" s="221"/>
      <c r="BM23" s="221"/>
      <c r="BN23" s="221"/>
      <c r="BO23" s="221"/>
      <c r="BP23" s="221"/>
      <c r="BQ23" s="226">
        <v>17</v>
      </c>
      <c r="BR23" s="227"/>
      <c r="BS23" s="992" t="s">
        <v>597</v>
      </c>
      <c r="BT23" s="993"/>
      <c r="BU23" s="993"/>
      <c r="BV23" s="993"/>
      <c r="BW23" s="993"/>
      <c r="BX23" s="993"/>
      <c r="BY23" s="993"/>
      <c r="BZ23" s="993"/>
      <c r="CA23" s="993"/>
      <c r="CB23" s="993"/>
      <c r="CC23" s="993"/>
      <c r="CD23" s="993"/>
      <c r="CE23" s="993"/>
      <c r="CF23" s="993"/>
      <c r="CG23" s="1014"/>
      <c r="CH23" s="989">
        <v>29</v>
      </c>
      <c r="CI23" s="990"/>
      <c r="CJ23" s="990"/>
      <c r="CK23" s="990"/>
      <c r="CL23" s="991"/>
      <c r="CM23" s="989">
        <v>122</v>
      </c>
      <c r="CN23" s="990"/>
      <c r="CO23" s="990"/>
      <c r="CP23" s="990"/>
      <c r="CQ23" s="991"/>
      <c r="CR23" s="989">
        <v>10</v>
      </c>
      <c r="CS23" s="990"/>
      <c r="CT23" s="990"/>
      <c r="CU23" s="990"/>
      <c r="CV23" s="991"/>
      <c r="CW23" s="989">
        <v>0</v>
      </c>
      <c r="CX23" s="990"/>
      <c r="CY23" s="990"/>
      <c r="CZ23" s="990"/>
      <c r="DA23" s="991"/>
      <c r="DB23" s="989">
        <v>26</v>
      </c>
      <c r="DC23" s="990"/>
      <c r="DD23" s="990"/>
      <c r="DE23" s="990"/>
      <c r="DF23" s="991"/>
      <c r="DG23" s="989">
        <v>0</v>
      </c>
      <c r="DH23" s="990"/>
      <c r="DI23" s="990"/>
      <c r="DJ23" s="990"/>
      <c r="DK23" s="991"/>
      <c r="DL23" s="989">
        <v>0</v>
      </c>
      <c r="DM23" s="990"/>
      <c r="DN23" s="990"/>
      <c r="DO23" s="990"/>
      <c r="DP23" s="991"/>
      <c r="DQ23" s="989">
        <v>0</v>
      </c>
      <c r="DR23" s="990"/>
      <c r="DS23" s="990"/>
      <c r="DT23" s="990"/>
      <c r="DU23" s="991"/>
      <c r="DV23" s="992"/>
      <c r="DW23" s="993"/>
      <c r="DX23" s="993"/>
      <c r="DY23" s="993"/>
      <c r="DZ23" s="994"/>
      <c r="EA23" s="222"/>
    </row>
    <row r="24" spans="1:131" s="223" customFormat="1" ht="26.25" customHeight="1" x14ac:dyDescent="0.15">
      <c r="A24" s="1060" t="s">
        <v>386</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t="s">
        <v>598</v>
      </c>
      <c r="BT24" s="993"/>
      <c r="BU24" s="993"/>
      <c r="BV24" s="993"/>
      <c r="BW24" s="993"/>
      <c r="BX24" s="993"/>
      <c r="BY24" s="993"/>
      <c r="BZ24" s="993"/>
      <c r="CA24" s="993"/>
      <c r="CB24" s="993"/>
      <c r="CC24" s="993"/>
      <c r="CD24" s="993"/>
      <c r="CE24" s="993"/>
      <c r="CF24" s="993"/>
      <c r="CG24" s="1014"/>
      <c r="CH24" s="989">
        <v>15</v>
      </c>
      <c r="CI24" s="990"/>
      <c r="CJ24" s="990"/>
      <c r="CK24" s="990"/>
      <c r="CL24" s="991"/>
      <c r="CM24" s="989">
        <v>410</v>
      </c>
      <c r="CN24" s="990"/>
      <c r="CO24" s="990"/>
      <c r="CP24" s="990"/>
      <c r="CQ24" s="991"/>
      <c r="CR24" s="989">
        <v>5</v>
      </c>
      <c r="CS24" s="990"/>
      <c r="CT24" s="990"/>
      <c r="CU24" s="990"/>
      <c r="CV24" s="991"/>
      <c r="CW24" s="989">
        <v>0</v>
      </c>
      <c r="CX24" s="990"/>
      <c r="CY24" s="990"/>
      <c r="CZ24" s="990"/>
      <c r="DA24" s="991"/>
      <c r="DB24" s="989">
        <v>0</v>
      </c>
      <c r="DC24" s="990"/>
      <c r="DD24" s="990"/>
      <c r="DE24" s="990"/>
      <c r="DF24" s="991"/>
      <c r="DG24" s="989">
        <v>0</v>
      </c>
      <c r="DH24" s="990"/>
      <c r="DI24" s="990"/>
      <c r="DJ24" s="990"/>
      <c r="DK24" s="991"/>
      <c r="DL24" s="989">
        <v>0</v>
      </c>
      <c r="DM24" s="990"/>
      <c r="DN24" s="990"/>
      <c r="DO24" s="990"/>
      <c r="DP24" s="991"/>
      <c r="DQ24" s="989">
        <v>0</v>
      </c>
      <c r="DR24" s="990"/>
      <c r="DS24" s="990"/>
      <c r="DT24" s="990"/>
      <c r="DU24" s="991"/>
      <c r="DV24" s="992"/>
      <c r="DW24" s="993"/>
      <c r="DX24" s="993"/>
      <c r="DY24" s="993"/>
      <c r="DZ24" s="994"/>
      <c r="EA24" s="222"/>
    </row>
    <row r="25" spans="1:131" ht="26.25" customHeight="1" thickBot="1" x14ac:dyDescent="0.2">
      <c r="A25" s="1059" t="s">
        <v>387</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t="s">
        <v>599</v>
      </c>
      <c r="BT25" s="993"/>
      <c r="BU25" s="993"/>
      <c r="BV25" s="993"/>
      <c r="BW25" s="993"/>
      <c r="BX25" s="993"/>
      <c r="BY25" s="993"/>
      <c r="BZ25" s="993"/>
      <c r="CA25" s="993"/>
      <c r="CB25" s="993"/>
      <c r="CC25" s="993"/>
      <c r="CD25" s="993"/>
      <c r="CE25" s="993"/>
      <c r="CF25" s="993"/>
      <c r="CG25" s="1014"/>
      <c r="CH25" s="989">
        <v>2215</v>
      </c>
      <c r="CI25" s="990"/>
      <c r="CJ25" s="990"/>
      <c r="CK25" s="990"/>
      <c r="CL25" s="991"/>
      <c r="CM25" s="989">
        <v>19106</v>
      </c>
      <c r="CN25" s="990"/>
      <c r="CO25" s="990"/>
      <c r="CP25" s="990"/>
      <c r="CQ25" s="991"/>
      <c r="CR25" s="989">
        <v>670</v>
      </c>
      <c r="CS25" s="990"/>
      <c r="CT25" s="990"/>
      <c r="CU25" s="990"/>
      <c r="CV25" s="991"/>
      <c r="CW25" s="989">
        <v>0</v>
      </c>
      <c r="CX25" s="990"/>
      <c r="CY25" s="990"/>
      <c r="CZ25" s="990"/>
      <c r="DA25" s="991"/>
      <c r="DB25" s="989">
        <v>0</v>
      </c>
      <c r="DC25" s="990"/>
      <c r="DD25" s="990"/>
      <c r="DE25" s="990"/>
      <c r="DF25" s="991"/>
      <c r="DG25" s="989">
        <v>0</v>
      </c>
      <c r="DH25" s="990"/>
      <c r="DI25" s="990"/>
      <c r="DJ25" s="990"/>
      <c r="DK25" s="991"/>
      <c r="DL25" s="989">
        <v>0</v>
      </c>
      <c r="DM25" s="990"/>
      <c r="DN25" s="990"/>
      <c r="DO25" s="990"/>
      <c r="DP25" s="991"/>
      <c r="DQ25" s="989">
        <v>0</v>
      </c>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388</v>
      </c>
      <c r="R26" s="1002"/>
      <c r="S26" s="1002"/>
      <c r="T26" s="1002"/>
      <c r="U26" s="1003"/>
      <c r="V26" s="1001" t="s">
        <v>389</v>
      </c>
      <c r="W26" s="1002"/>
      <c r="X26" s="1002"/>
      <c r="Y26" s="1002"/>
      <c r="Z26" s="1003"/>
      <c r="AA26" s="1001" t="s">
        <v>390</v>
      </c>
      <c r="AB26" s="1002"/>
      <c r="AC26" s="1002"/>
      <c r="AD26" s="1002"/>
      <c r="AE26" s="1002"/>
      <c r="AF26" s="1055" t="s">
        <v>391</v>
      </c>
      <c r="AG26" s="1008"/>
      <c r="AH26" s="1008"/>
      <c r="AI26" s="1008"/>
      <c r="AJ26" s="1056"/>
      <c r="AK26" s="1002" t="s">
        <v>392</v>
      </c>
      <c r="AL26" s="1002"/>
      <c r="AM26" s="1002"/>
      <c r="AN26" s="1002"/>
      <c r="AO26" s="1003"/>
      <c r="AP26" s="1001" t="s">
        <v>393</v>
      </c>
      <c r="AQ26" s="1002"/>
      <c r="AR26" s="1002"/>
      <c r="AS26" s="1002"/>
      <c r="AT26" s="1003"/>
      <c r="AU26" s="1001" t="s">
        <v>394</v>
      </c>
      <c r="AV26" s="1002"/>
      <c r="AW26" s="1002"/>
      <c r="AX26" s="1002"/>
      <c r="AY26" s="1003"/>
      <c r="AZ26" s="1001" t="s">
        <v>395</v>
      </c>
      <c r="BA26" s="1002"/>
      <c r="BB26" s="1002"/>
      <c r="BC26" s="1002"/>
      <c r="BD26" s="1003"/>
      <c r="BE26" s="1001" t="s">
        <v>364</v>
      </c>
      <c r="BF26" s="1002"/>
      <c r="BG26" s="1002"/>
      <c r="BH26" s="1002"/>
      <c r="BI26" s="1015"/>
      <c r="BJ26" s="220"/>
      <c r="BK26" s="220"/>
      <c r="BL26" s="220"/>
      <c r="BM26" s="220"/>
      <c r="BN26" s="220"/>
      <c r="BO26" s="229"/>
      <c r="BP26" s="229"/>
      <c r="BQ26" s="226">
        <v>20</v>
      </c>
      <c r="BR26" s="227"/>
      <c r="BS26" s="992" t="s">
        <v>600</v>
      </c>
      <c r="BT26" s="993"/>
      <c r="BU26" s="993"/>
      <c r="BV26" s="993"/>
      <c r="BW26" s="993"/>
      <c r="BX26" s="993"/>
      <c r="BY26" s="993"/>
      <c r="BZ26" s="993"/>
      <c r="CA26" s="993"/>
      <c r="CB26" s="993"/>
      <c r="CC26" s="993"/>
      <c r="CD26" s="993"/>
      <c r="CE26" s="993"/>
      <c r="CF26" s="993"/>
      <c r="CG26" s="1014"/>
      <c r="CH26" s="989">
        <v>6</v>
      </c>
      <c r="CI26" s="990"/>
      <c r="CJ26" s="990"/>
      <c r="CK26" s="990"/>
      <c r="CL26" s="991"/>
      <c r="CM26" s="989">
        <v>420</v>
      </c>
      <c r="CN26" s="990"/>
      <c r="CO26" s="990"/>
      <c r="CP26" s="990"/>
      <c r="CQ26" s="991"/>
      <c r="CR26" s="989">
        <v>196</v>
      </c>
      <c r="CS26" s="990"/>
      <c r="CT26" s="990"/>
      <c r="CU26" s="990"/>
      <c r="CV26" s="991"/>
      <c r="CW26" s="989">
        <v>0</v>
      </c>
      <c r="CX26" s="990"/>
      <c r="CY26" s="990"/>
      <c r="CZ26" s="990"/>
      <c r="DA26" s="991"/>
      <c r="DB26" s="989">
        <v>0</v>
      </c>
      <c r="DC26" s="990"/>
      <c r="DD26" s="990"/>
      <c r="DE26" s="990"/>
      <c r="DF26" s="991"/>
      <c r="DG26" s="989">
        <v>0</v>
      </c>
      <c r="DH26" s="990"/>
      <c r="DI26" s="990"/>
      <c r="DJ26" s="990"/>
      <c r="DK26" s="991"/>
      <c r="DL26" s="989">
        <v>0</v>
      </c>
      <c r="DM26" s="990"/>
      <c r="DN26" s="990"/>
      <c r="DO26" s="990"/>
      <c r="DP26" s="991"/>
      <c r="DQ26" s="989">
        <v>0</v>
      </c>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t="s">
        <v>601</v>
      </c>
      <c r="BT27" s="993"/>
      <c r="BU27" s="993"/>
      <c r="BV27" s="993"/>
      <c r="BW27" s="993"/>
      <c r="BX27" s="993"/>
      <c r="BY27" s="993"/>
      <c r="BZ27" s="993"/>
      <c r="CA27" s="993"/>
      <c r="CB27" s="993"/>
      <c r="CC27" s="993"/>
      <c r="CD27" s="993"/>
      <c r="CE27" s="993"/>
      <c r="CF27" s="993"/>
      <c r="CG27" s="1014"/>
      <c r="CH27" s="989">
        <v>193.05962199999999</v>
      </c>
      <c r="CI27" s="990"/>
      <c r="CJ27" s="990"/>
      <c r="CK27" s="990"/>
      <c r="CL27" s="991"/>
      <c r="CM27" s="989">
        <v>4681.0805410000003</v>
      </c>
      <c r="CN27" s="990"/>
      <c r="CO27" s="990"/>
      <c r="CP27" s="990"/>
      <c r="CQ27" s="991"/>
      <c r="CR27" s="989">
        <v>1216</v>
      </c>
      <c r="CS27" s="990"/>
      <c r="CT27" s="990"/>
      <c r="CU27" s="990"/>
      <c r="CV27" s="991"/>
      <c r="CW27" s="989">
        <v>1.542575</v>
      </c>
      <c r="CX27" s="990"/>
      <c r="CY27" s="990"/>
      <c r="CZ27" s="990"/>
      <c r="DA27" s="991"/>
      <c r="DB27" s="989">
        <v>0</v>
      </c>
      <c r="DC27" s="990"/>
      <c r="DD27" s="990"/>
      <c r="DE27" s="990"/>
      <c r="DF27" s="991"/>
      <c r="DG27" s="989">
        <v>0</v>
      </c>
      <c r="DH27" s="990"/>
      <c r="DI27" s="990"/>
      <c r="DJ27" s="990"/>
      <c r="DK27" s="991"/>
      <c r="DL27" s="989">
        <v>0</v>
      </c>
      <c r="DM27" s="990"/>
      <c r="DN27" s="990"/>
      <c r="DO27" s="990"/>
      <c r="DP27" s="991"/>
      <c r="DQ27" s="989">
        <v>0</v>
      </c>
      <c r="DR27" s="990"/>
      <c r="DS27" s="990"/>
      <c r="DT27" s="990"/>
      <c r="DU27" s="991"/>
      <c r="DV27" s="992"/>
      <c r="DW27" s="993"/>
      <c r="DX27" s="993"/>
      <c r="DY27" s="993"/>
      <c r="DZ27" s="994"/>
      <c r="EA27" s="218"/>
    </row>
    <row r="28" spans="1:131" ht="26.25" customHeight="1" thickTop="1" x14ac:dyDescent="0.15">
      <c r="A28" s="230">
        <v>1</v>
      </c>
      <c r="B28" s="1047" t="s">
        <v>396</v>
      </c>
      <c r="C28" s="1048"/>
      <c r="D28" s="1048"/>
      <c r="E28" s="1048"/>
      <c r="F28" s="1048"/>
      <c r="G28" s="1048"/>
      <c r="H28" s="1048"/>
      <c r="I28" s="1048"/>
      <c r="J28" s="1048"/>
      <c r="K28" s="1048"/>
      <c r="L28" s="1048"/>
      <c r="M28" s="1048"/>
      <c r="N28" s="1048"/>
      <c r="O28" s="1048"/>
      <c r="P28" s="1049"/>
      <c r="Q28" s="1050">
        <v>18753</v>
      </c>
      <c r="R28" s="1051"/>
      <c r="S28" s="1051"/>
      <c r="T28" s="1051"/>
      <c r="U28" s="1051"/>
      <c r="V28" s="1051">
        <v>19571</v>
      </c>
      <c r="W28" s="1051"/>
      <c r="X28" s="1051"/>
      <c r="Y28" s="1051"/>
      <c r="Z28" s="1051"/>
      <c r="AA28" s="1051">
        <f t="shared" ref="AA28:AA45" si="0">Q28-V28</f>
        <v>-818</v>
      </c>
      <c r="AB28" s="1051"/>
      <c r="AC28" s="1051"/>
      <c r="AD28" s="1051"/>
      <c r="AE28" s="1052"/>
      <c r="AF28" s="1053">
        <v>1998</v>
      </c>
      <c r="AG28" s="1051"/>
      <c r="AH28" s="1051"/>
      <c r="AI28" s="1051"/>
      <c r="AJ28" s="1054"/>
      <c r="AK28" s="1042">
        <v>185</v>
      </c>
      <c r="AL28" s="1043"/>
      <c r="AM28" s="1043"/>
      <c r="AN28" s="1043"/>
      <c r="AO28" s="1043"/>
      <c r="AP28" s="1043">
        <v>62886</v>
      </c>
      <c r="AQ28" s="1043"/>
      <c r="AR28" s="1043"/>
      <c r="AS28" s="1043"/>
      <c r="AT28" s="1043"/>
      <c r="AU28" s="1043">
        <v>0</v>
      </c>
      <c r="AV28" s="1043"/>
      <c r="AW28" s="1043"/>
      <c r="AX28" s="1043"/>
      <c r="AY28" s="1043"/>
      <c r="AZ28" s="1044" t="s">
        <v>508</v>
      </c>
      <c r="BA28" s="1044"/>
      <c r="BB28" s="1044"/>
      <c r="BC28" s="1044"/>
      <c r="BD28" s="1044"/>
      <c r="BE28" s="1045"/>
      <c r="BF28" s="1045"/>
      <c r="BG28" s="1045"/>
      <c r="BH28" s="1045"/>
      <c r="BI28" s="1046"/>
      <c r="BJ28" s="220"/>
      <c r="BK28" s="220"/>
      <c r="BL28" s="220"/>
      <c r="BM28" s="220"/>
      <c r="BN28" s="220"/>
      <c r="BO28" s="229"/>
      <c r="BP28" s="229"/>
      <c r="BQ28" s="226">
        <v>22</v>
      </c>
      <c r="BR28" s="227"/>
      <c r="BS28" s="992" t="s">
        <v>602</v>
      </c>
      <c r="BT28" s="993"/>
      <c r="BU28" s="993"/>
      <c r="BV28" s="993"/>
      <c r="BW28" s="993"/>
      <c r="BX28" s="993"/>
      <c r="BY28" s="993"/>
      <c r="BZ28" s="993"/>
      <c r="CA28" s="993"/>
      <c r="CB28" s="993"/>
      <c r="CC28" s="993"/>
      <c r="CD28" s="993"/>
      <c r="CE28" s="993"/>
      <c r="CF28" s="993"/>
      <c r="CG28" s="1014"/>
      <c r="CH28" s="989">
        <v>79</v>
      </c>
      <c r="CI28" s="990"/>
      <c r="CJ28" s="990"/>
      <c r="CK28" s="990"/>
      <c r="CL28" s="991"/>
      <c r="CM28" s="989">
        <v>6363</v>
      </c>
      <c r="CN28" s="990"/>
      <c r="CO28" s="990"/>
      <c r="CP28" s="990"/>
      <c r="CQ28" s="991"/>
      <c r="CR28" s="989">
        <v>1878</v>
      </c>
      <c r="CS28" s="990"/>
      <c r="CT28" s="990"/>
      <c r="CU28" s="990"/>
      <c r="CV28" s="991"/>
      <c r="CW28" s="989">
        <v>0</v>
      </c>
      <c r="CX28" s="990"/>
      <c r="CY28" s="990"/>
      <c r="CZ28" s="990"/>
      <c r="DA28" s="991"/>
      <c r="DB28" s="989">
        <v>0</v>
      </c>
      <c r="DC28" s="990"/>
      <c r="DD28" s="990"/>
      <c r="DE28" s="990"/>
      <c r="DF28" s="991"/>
      <c r="DG28" s="989">
        <v>0</v>
      </c>
      <c r="DH28" s="990"/>
      <c r="DI28" s="990"/>
      <c r="DJ28" s="990"/>
      <c r="DK28" s="991"/>
      <c r="DL28" s="989">
        <v>0</v>
      </c>
      <c r="DM28" s="990"/>
      <c r="DN28" s="990"/>
      <c r="DO28" s="990"/>
      <c r="DP28" s="991"/>
      <c r="DQ28" s="989">
        <v>0</v>
      </c>
      <c r="DR28" s="990"/>
      <c r="DS28" s="990"/>
      <c r="DT28" s="990"/>
      <c r="DU28" s="991"/>
      <c r="DV28" s="992"/>
      <c r="DW28" s="993"/>
      <c r="DX28" s="993"/>
      <c r="DY28" s="993"/>
      <c r="DZ28" s="994"/>
      <c r="EA28" s="218"/>
    </row>
    <row r="29" spans="1:131" ht="26.25" customHeight="1" x14ac:dyDescent="0.15">
      <c r="A29" s="230">
        <v>2</v>
      </c>
      <c r="B29" s="1030" t="s">
        <v>397</v>
      </c>
      <c r="C29" s="1031"/>
      <c r="D29" s="1031"/>
      <c r="E29" s="1031"/>
      <c r="F29" s="1031"/>
      <c r="G29" s="1031"/>
      <c r="H29" s="1031"/>
      <c r="I29" s="1031"/>
      <c r="J29" s="1031"/>
      <c r="K29" s="1031"/>
      <c r="L29" s="1031"/>
      <c r="M29" s="1031"/>
      <c r="N29" s="1031"/>
      <c r="O29" s="1031"/>
      <c r="P29" s="1032"/>
      <c r="Q29" s="1038">
        <v>1816</v>
      </c>
      <c r="R29" s="1039"/>
      <c r="S29" s="1039"/>
      <c r="T29" s="1039"/>
      <c r="U29" s="1039"/>
      <c r="V29" s="1039">
        <v>1536</v>
      </c>
      <c r="W29" s="1039"/>
      <c r="X29" s="1039"/>
      <c r="Y29" s="1039"/>
      <c r="Z29" s="1039"/>
      <c r="AA29" s="1039">
        <f t="shared" si="0"/>
        <v>280</v>
      </c>
      <c r="AB29" s="1039"/>
      <c r="AC29" s="1039"/>
      <c r="AD29" s="1039"/>
      <c r="AE29" s="1040"/>
      <c r="AF29" s="1035">
        <v>3349</v>
      </c>
      <c r="AG29" s="1036"/>
      <c r="AH29" s="1036"/>
      <c r="AI29" s="1036"/>
      <c r="AJ29" s="1037"/>
      <c r="AK29" s="980">
        <v>2</v>
      </c>
      <c r="AL29" s="971"/>
      <c r="AM29" s="971"/>
      <c r="AN29" s="971"/>
      <c r="AO29" s="971"/>
      <c r="AP29" s="971">
        <v>1993</v>
      </c>
      <c r="AQ29" s="971"/>
      <c r="AR29" s="971"/>
      <c r="AS29" s="971"/>
      <c r="AT29" s="971"/>
      <c r="AU29" s="971">
        <v>0</v>
      </c>
      <c r="AV29" s="971"/>
      <c r="AW29" s="971"/>
      <c r="AX29" s="971"/>
      <c r="AY29" s="971"/>
      <c r="AZ29" s="1041" t="s">
        <v>508</v>
      </c>
      <c r="BA29" s="1041"/>
      <c r="BB29" s="1041"/>
      <c r="BC29" s="1041"/>
      <c r="BD29" s="1041"/>
      <c r="BE29" s="972"/>
      <c r="BF29" s="972"/>
      <c r="BG29" s="972"/>
      <c r="BH29" s="972"/>
      <c r="BI29" s="973"/>
      <c r="BJ29" s="220"/>
      <c r="BK29" s="220"/>
      <c r="BL29" s="220"/>
      <c r="BM29" s="220"/>
      <c r="BN29" s="220"/>
      <c r="BO29" s="229"/>
      <c r="BP29" s="229"/>
      <c r="BQ29" s="226">
        <v>23</v>
      </c>
      <c r="BR29" s="227"/>
      <c r="BS29" s="992" t="s">
        <v>603</v>
      </c>
      <c r="BT29" s="993"/>
      <c r="BU29" s="993"/>
      <c r="BV29" s="993"/>
      <c r="BW29" s="993"/>
      <c r="BX29" s="993"/>
      <c r="BY29" s="993"/>
      <c r="BZ29" s="993"/>
      <c r="CA29" s="993"/>
      <c r="CB29" s="993"/>
      <c r="CC29" s="993"/>
      <c r="CD29" s="993"/>
      <c r="CE29" s="993"/>
      <c r="CF29" s="993"/>
      <c r="CG29" s="1014"/>
      <c r="CH29" s="989">
        <v>112</v>
      </c>
      <c r="CI29" s="990"/>
      <c r="CJ29" s="990"/>
      <c r="CK29" s="990"/>
      <c r="CL29" s="991"/>
      <c r="CM29" s="989">
        <v>734</v>
      </c>
      <c r="CN29" s="990"/>
      <c r="CO29" s="990"/>
      <c r="CP29" s="990"/>
      <c r="CQ29" s="991"/>
      <c r="CR29" s="989">
        <v>54</v>
      </c>
      <c r="CS29" s="990"/>
      <c r="CT29" s="990"/>
      <c r="CU29" s="990"/>
      <c r="CV29" s="991"/>
      <c r="CW29" s="989">
        <v>0</v>
      </c>
      <c r="CX29" s="990"/>
      <c r="CY29" s="990"/>
      <c r="CZ29" s="990"/>
      <c r="DA29" s="991"/>
      <c r="DB29" s="989">
        <v>0</v>
      </c>
      <c r="DC29" s="990"/>
      <c r="DD29" s="990"/>
      <c r="DE29" s="990"/>
      <c r="DF29" s="991"/>
      <c r="DG29" s="989">
        <v>0</v>
      </c>
      <c r="DH29" s="990"/>
      <c r="DI29" s="990"/>
      <c r="DJ29" s="990"/>
      <c r="DK29" s="991"/>
      <c r="DL29" s="989">
        <v>0</v>
      </c>
      <c r="DM29" s="990"/>
      <c r="DN29" s="990"/>
      <c r="DO29" s="990"/>
      <c r="DP29" s="991"/>
      <c r="DQ29" s="989">
        <v>0</v>
      </c>
      <c r="DR29" s="990"/>
      <c r="DS29" s="990"/>
      <c r="DT29" s="990"/>
      <c r="DU29" s="991"/>
      <c r="DV29" s="992"/>
      <c r="DW29" s="993"/>
      <c r="DX29" s="993"/>
      <c r="DY29" s="993"/>
      <c r="DZ29" s="994"/>
      <c r="EA29" s="218"/>
    </row>
    <row r="30" spans="1:131" ht="26.25" customHeight="1" x14ac:dyDescent="0.15">
      <c r="A30" s="230">
        <v>3</v>
      </c>
      <c r="B30" s="1030" t="s">
        <v>398</v>
      </c>
      <c r="C30" s="1031"/>
      <c r="D30" s="1031"/>
      <c r="E30" s="1031"/>
      <c r="F30" s="1031"/>
      <c r="G30" s="1031"/>
      <c r="H30" s="1031"/>
      <c r="I30" s="1031"/>
      <c r="J30" s="1031"/>
      <c r="K30" s="1031"/>
      <c r="L30" s="1031"/>
      <c r="M30" s="1031"/>
      <c r="N30" s="1031"/>
      <c r="O30" s="1031"/>
      <c r="P30" s="1032"/>
      <c r="Q30" s="1038">
        <v>1928</v>
      </c>
      <c r="R30" s="1039"/>
      <c r="S30" s="1039"/>
      <c r="T30" s="1039"/>
      <c r="U30" s="1039"/>
      <c r="V30" s="1039">
        <v>1938</v>
      </c>
      <c r="W30" s="1039"/>
      <c r="X30" s="1039"/>
      <c r="Y30" s="1039"/>
      <c r="Z30" s="1039"/>
      <c r="AA30" s="1039">
        <f t="shared" si="0"/>
        <v>-10</v>
      </c>
      <c r="AB30" s="1039"/>
      <c r="AC30" s="1039"/>
      <c r="AD30" s="1039"/>
      <c r="AE30" s="1040"/>
      <c r="AF30" s="1035">
        <v>656</v>
      </c>
      <c r="AG30" s="1036"/>
      <c r="AH30" s="1036"/>
      <c r="AI30" s="1036"/>
      <c r="AJ30" s="1037"/>
      <c r="AK30" s="980">
        <v>353</v>
      </c>
      <c r="AL30" s="971"/>
      <c r="AM30" s="971"/>
      <c r="AN30" s="971"/>
      <c r="AO30" s="971"/>
      <c r="AP30" s="971">
        <v>198</v>
      </c>
      <c r="AQ30" s="971"/>
      <c r="AR30" s="971"/>
      <c r="AS30" s="971"/>
      <c r="AT30" s="971"/>
      <c r="AU30" s="971">
        <v>0</v>
      </c>
      <c r="AV30" s="971"/>
      <c r="AW30" s="971"/>
      <c r="AX30" s="971"/>
      <c r="AY30" s="971"/>
      <c r="AZ30" s="1041" t="s">
        <v>508</v>
      </c>
      <c r="BA30" s="1041"/>
      <c r="BB30" s="1041"/>
      <c r="BC30" s="1041"/>
      <c r="BD30" s="1041"/>
      <c r="BE30" s="972"/>
      <c r="BF30" s="972"/>
      <c r="BG30" s="972"/>
      <c r="BH30" s="972"/>
      <c r="BI30" s="973"/>
      <c r="BJ30" s="220"/>
      <c r="BK30" s="220"/>
      <c r="BL30" s="220"/>
      <c r="BM30" s="220"/>
      <c r="BN30" s="220"/>
      <c r="BO30" s="229"/>
      <c r="BP30" s="229"/>
      <c r="BQ30" s="226">
        <v>24</v>
      </c>
      <c r="BR30" s="227"/>
      <c r="BS30" s="992" t="s">
        <v>604</v>
      </c>
      <c r="BT30" s="993"/>
      <c r="BU30" s="993"/>
      <c r="BV30" s="993"/>
      <c r="BW30" s="993"/>
      <c r="BX30" s="993"/>
      <c r="BY30" s="993"/>
      <c r="BZ30" s="993"/>
      <c r="CA30" s="993"/>
      <c r="CB30" s="993"/>
      <c r="CC30" s="993"/>
      <c r="CD30" s="993"/>
      <c r="CE30" s="993"/>
      <c r="CF30" s="993"/>
      <c r="CG30" s="1014"/>
      <c r="CH30" s="989">
        <v>-34</v>
      </c>
      <c r="CI30" s="990"/>
      <c r="CJ30" s="990"/>
      <c r="CK30" s="990"/>
      <c r="CL30" s="991"/>
      <c r="CM30" s="989">
        <v>7492</v>
      </c>
      <c r="CN30" s="990"/>
      <c r="CO30" s="990"/>
      <c r="CP30" s="990"/>
      <c r="CQ30" s="991"/>
      <c r="CR30" s="989">
        <v>1526</v>
      </c>
      <c r="CS30" s="990"/>
      <c r="CT30" s="990"/>
      <c r="CU30" s="990"/>
      <c r="CV30" s="991"/>
      <c r="CW30" s="989">
        <v>0</v>
      </c>
      <c r="CX30" s="990"/>
      <c r="CY30" s="990"/>
      <c r="CZ30" s="990"/>
      <c r="DA30" s="991"/>
      <c r="DB30" s="989">
        <v>495</v>
      </c>
      <c r="DC30" s="990"/>
      <c r="DD30" s="990"/>
      <c r="DE30" s="990"/>
      <c r="DF30" s="991"/>
      <c r="DG30" s="989">
        <v>0</v>
      </c>
      <c r="DH30" s="990"/>
      <c r="DI30" s="990"/>
      <c r="DJ30" s="990"/>
      <c r="DK30" s="991"/>
      <c r="DL30" s="989">
        <v>0</v>
      </c>
      <c r="DM30" s="990"/>
      <c r="DN30" s="990"/>
      <c r="DO30" s="990"/>
      <c r="DP30" s="991"/>
      <c r="DQ30" s="989">
        <v>0</v>
      </c>
      <c r="DR30" s="990"/>
      <c r="DS30" s="990"/>
      <c r="DT30" s="990"/>
      <c r="DU30" s="991"/>
      <c r="DV30" s="992"/>
      <c r="DW30" s="993"/>
      <c r="DX30" s="993"/>
      <c r="DY30" s="993"/>
      <c r="DZ30" s="994"/>
      <c r="EA30" s="218"/>
    </row>
    <row r="31" spans="1:131" ht="26.25" customHeight="1" x14ac:dyDescent="0.15">
      <c r="A31" s="230">
        <v>4</v>
      </c>
      <c r="B31" s="1030" t="s">
        <v>399</v>
      </c>
      <c r="C31" s="1031"/>
      <c r="D31" s="1031"/>
      <c r="E31" s="1031"/>
      <c r="F31" s="1031"/>
      <c r="G31" s="1031"/>
      <c r="H31" s="1031"/>
      <c r="I31" s="1031"/>
      <c r="J31" s="1031"/>
      <c r="K31" s="1031"/>
      <c r="L31" s="1031"/>
      <c r="M31" s="1031"/>
      <c r="N31" s="1031"/>
      <c r="O31" s="1031"/>
      <c r="P31" s="1032"/>
      <c r="Q31" s="1038">
        <v>241</v>
      </c>
      <c r="R31" s="1039"/>
      <c r="S31" s="1039"/>
      <c r="T31" s="1039"/>
      <c r="U31" s="1039"/>
      <c r="V31" s="1039">
        <v>388</v>
      </c>
      <c r="W31" s="1039"/>
      <c r="X31" s="1039"/>
      <c r="Y31" s="1039"/>
      <c r="Z31" s="1039"/>
      <c r="AA31" s="1039">
        <f t="shared" si="0"/>
        <v>-147</v>
      </c>
      <c r="AB31" s="1039"/>
      <c r="AC31" s="1039"/>
      <c r="AD31" s="1039"/>
      <c r="AE31" s="1040"/>
      <c r="AF31" s="1035">
        <v>672</v>
      </c>
      <c r="AG31" s="1036"/>
      <c r="AH31" s="1036"/>
      <c r="AI31" s="1036"/>
      <c r="AJ31" s="1037"/>
      <c r="AK31" s="980">
        <v>563</v>
      </c>
      <c r="AL31" s="971"/>
      <c r="AM31" s="971"/>
      <c r="AN31" s="971"/>
      <c r="AO31" s="971"/>
      <c r="AP31" s="971">
        <v>2484</v>
      </c>
      <c r="AQ31" s="971"/>
      <c r="AR31" s="971"/>
      <c r="AS31" s="971"/>
      <c r="AT31" s="971"/>
      <c r="AU31" s="971">
        <v>2484</v>
      </c>
      <c r="AV31" s="971"/>
      <c r="AW31" s="971"/>
      <c r="AX31" s="971"/>
      <c r="AY31" s="971"/>
      <c r="AZ31" s="1041" t="s">
        <v>508</v>
      </c>
      <c r="BA31" s="1041"/>
      <c r="BB31" s="1041"/>
      <c r="BC31" s="1041"/>
      <c r="BD31" s="1041"/>
      <c r="BE31" s="972"/>
      <c r="BF31" s="972"/>
      <c r="BG31" s="972"/>
      <c r="BH31" s="972"/>
      <c r="BI31" s="973"/>
      <c r="BJ31" s="220"/>
      <c r="BK31" s="220"/>
      <c r="BL31" s="220"/>
      <c r="BM31" s="220"/>
      <c r="BN31" s="220"/>
      <c r="BO31" s="229"/>
      <c r="BP31" s="229"/>
      <c r="BQ31" s="226">
        <v>25</v>
      </c>
      <c r="BR31" s="227"/>
      <c r="BS31" s="992" t="s">
        <v>605</v>
      </c>
      <c r="BT31" s="993"/>
      <c r="BU31" s="993"/>
      <c r="BV31" s="993"/>
      <c r="BW31" s="993"/>
      <c r="BX31" s="993"/>
      <c r="BY31" s="993"/>
      <c r="BZ31" s="993"/>
      <c r="CA31" s="993"/>
      <c r="CB31" s="993"/>
      <c r="CC31" s="993"/>
      <c r="CD31" s="993"/>
      <c r="CE31" s="993"/>
      <c r="CF31" s="993"/>
      <c r="CG31" s="1014"/>
      <c r="CH31" s="989">
        <v>-3344</v>
      </c>
      <c r="CI31" s="990"/>
      <c r="CJ31" s="990"/>
      <c r="CK31" s="990"/>
      <c r="CL31" s="991"/>
      <c r="CM31" s="989">
        <v>-220</v>
      </c>
      <c r="CN31" s="990"/>
      <c r="CO31" s="990"/>
      <c r="CP31" s="990"/>
      <c r="CQ31" s="991"/>
      <c r="CR31" s="989">
        <v>1594</v>
      </c>
      <c r="CS31" s="990"/>
      <c r="CT31" s="990"/>
      <c r="CU31" s="990"/>
      <c r="CV31" s="991"/>
      <c r="CW31" s="989">
        <v>0</v>
      </c>
      <c r="CX31" s="990"/>
      <c r="CY31" s="990"/>
      <c r="CZ31" s="990"/>
      <c r="DA31" s="991"/>
      <c r="DB31" s="989">
        <v>17069</v>
      </c>
      <c r="DC31" s="990"/>
      <c r="DD31" s="990"/>
      <c r="DE31" s="990"/>
      <c r="DF31" s="991"/>
      <c r="DG31" s="989">
        <v>0</v>
      </c>
      <c r="DH31" s="990"/>
      <c r="DI31" s="990"/>
      <c r="DJ31" s="990"/>
      <c r="DK31" s="991"/>
      <c r="DL31" s="989">
        <v>0</v>
      </c>
      <c r="DM31" s="990"/>
      <c r="DN31" s="990"/>
      <c r="DO31" s="990"/>
      <c r="DP31" s="991"/>
      <c r="DQ31" s="989">
        <v>0</v>
      </c>
      <c r="DR31" s="990"/>
      <c r="DS31" s="990"/>
      <c r="DT31" s="990"/>
      <c r="DU31" s="991"/>
      <c r="DV31" s="992"/>
      <c r="DW31" s="993"/>
      <c r="DX31" s="993"/>
      <c r="DY31" s="993"/>
      <c r="DZ31" s="994"/>
      <c r="EA31" s="218"/>
    </row>
    <row r="32" spans="1:131" ht="26.25" customHeight="1" x14ac:dyDescent="0.15">
      <c r="A32" s="230">
        <v>5</v>
      </c>
      <c r="B32" s="1030" t="s">
        <v>400</v>
      </c>
      <c r="C32" s="1031"/>
      <c r="D32" s="1031"/>
      <c r="E32" s="1031"/>
      <c r="F32" s="1031"/>
      <c r="G32" s="1031"/>
      <c r="H32" s="1031"/>
      <c r="I32" s="1031"/>
      <c r="J32" s="1031"/>
      <c r="K32" s="1031"/>
      <c r="L32" s="1031"/>
      <c r="M32" s="1031"/>
      <c r="N32" s="1031"/>
      <c r="O32" s="1031"/>
      <c r="P32" s="1032"/>
      <c r="Q32" s="1038">
        <v>25517</v>
      </c>
      <c r="R32" s="1039"/>
      <c r="S32" s="1039"/>
      <c r="T32" s="1039"/>
      <c r="U32" s="1039"/>
      <c r="V32" s="1039">
        <v>26176</v>
      </c>
      <c r="W32" s="1039"/>
      <c r="X32" s="1039"/>
      <c r="Y32" s="1039"/>
      <c r="Z32" s="1039"/>
      <c r="AA32" s="1039">
        <f t="shared" si="0"/>
        <v>-659</v>
      </c>
      <c r="AB32" s="1039"/>
      <c r="AC32" s="1039"/>
      <c r="AD32" s="1039"/>
      <c r="AE32" s="1040"/>
      <c r="AF32" s="1035">
        <v>3818</v>
      </c>
      <c r="AG32" s="1036"/>
      <c r="AH32" s="1036"/>
      <c r="AI32" s="1036"/>
      <c r="AJ32" s="1037"/>
      <c r="AK32" s="980">
        <v>8019</v>
      </c>
      <c r="AL32" s="971"/>
      <c r="AM32" s="971"/>
      <c r="AN32" s="971"/>
      <c r="AO32" s="971"/>
      <c r="AP32" s="971">
        <v>136100</v>
      </c>
      <c r="AQ32" s="971"/>
      <c r="AR32" s="971"/>
      <c r="AS32" s="971"/>
      <c r="AT32" s="971"/>
      <c r="AU32" s="971">
        <v>47090</v>
      </c>
      <c r="AV32" s="971"/>
      <c r="AW32" s="971"/>
      <c r="AX32" s="971"/>
      <c r="AY32" s="971"/>
      <c r="AZ32" s="1041" t="s">
        <v>508</v>
      </c>
      <c r="BA32" s="1041"/>
      <c r="BB32" s="1041"/>
      <c r="BC32" s="1041"/>
      <c r="BD32" s="1041"/>
      <c r="BE32" s="972" t="s">
        <v>401</v>
      </c>
      <c r="BF32" s="972"/>
      <c r="BG32" s="972"/>
      <c r="BH32" s="972"/>
      <c r="BI32" s="973"/>
      <c r="BJ32" s="220"/>
      <c r="BK32" s="220"/>
      <c r="BL32" s="220"/>
      <c r="BM32" s="220"/>
      <c r="BN32" s="220"/>
      <c r="BO32" s="229"/>
      <c r="BP32" s="229"/>
      <c r="BQ32" s="226">
        <v>26</v>
      </c>
      <c r="BR32" s="227"/>
      <c r="BS32" s="992" t="s">
        <v>606</v>
      </c>
      <c r="BT32" s="993"/>
      <c r="BU32" s="993"/>
      <c r="BV32" s="993"/>
      <c r="BW32" s="993"/>
      <c r="BX32" s="993"/>
      <c r="BY32" s="993"/>
      <c r="BZ32" s="993"/>
      <c r="CA32" s="993"/>
      <c r="CB32" s="993"/>
      <c r="CC32" s="993"/>
      <c r="CD32" s="993"/>
      <c r="CE32" s="993"/>
      <c r="CF32" s="993"/>
      <c r="CG32" s="1014"/>
      <c r="CH32" s="989">
        <v>298</v>
      </c>
      <c r="CI32" s="990"/>
      <c r="CJ32" s="990"/>
      <c r="CK32" s="990"/>
      <c r="CL32" s="991"/>
      <c r="CM32" s="989">
        <v>1212</v>
      </c>
      <c r="CN32" s="990"/>
      <c r="CO32" s="990"/>
      <c r="CP32" s="990"/>
      <c r="CQ32" s="991"/>
      <c r="CR32" s="989">
        <v>15</v>
      </c>
      <c r="CS32" s="990"/>
      <c r="CT32" s="990"/>
      <c r="CU32" s="990"/>
      <c r="CV32" s="991"/>
      <c r="CW32" s="989">
        <v>354</v>
      </c>
      <c r="CX32" s="990"/>
      <c r="CY32" s="990"/>
      <c r="CZ32" s="990"/>
      <c r="DA32" s="991"/>
      <c r="DB32" s="989">
        <v>0</v>
      </c>
      <c r="DC32" s="990"/>
      <c r="DD32" s="990"/>
      <c r="DE32" s="990"/>
      <c r="DF32" s="991"/>
      <c r="DG32" s="989">
        <v>0</v>
      </c>
      <c r="DH32" s="990"/>
      <c r="DI32" s="990"/>
      <c r="DJ32" s="990"/>
      <c r="DK32" s="991"/>
      <c r="DL32" s="989">
        <v>0</v>
      </c>
      <c r="DM32" s="990"/>
      <c r="DN32" s="990"/>
      <c r="DO32" s="990"/>
      <c r="DP32" s="991"/>
      <c r="DQ32" s="989">
        <v>0</v>
      </c>
      <c r="DR32" s="990"/>
      <c r="DS32" s="990"/>
      <c r="DT32" s="990"/>
      <c r="DU32" s="991"/>
      <c r="DV32" s="992"/>
      <c r="DW32" s="993"/>
      <c r="DX32" s="993"/>
      <c r="DY32" s="993"/>
      <c r="DZ32" s="994"/>
      <c r="EA32" s="218"/>
    </row>
    <row r="33" spans="1:131" ht="26.25" customHeight="1" x14ac:dyDescent="0.15">
      <c r="A33" s="230">
        <v>6</v>
      </c>
      <c r="B33" s="1030" t="s">
        <v>402</v>
      </c>
      <c r="C33" s="1031"/>
      <c r="D33" s="1031"/>
      <c r="E33" s="1031"/>
      <c r="F33" s="1031"/>
      <c r="G33" s="1031"/>
      <c r="H33" s="1031"/>
      <c r="I33" s="1031"/>
      <c r="J33" s="1031"/>
      <c r="K33" s="1031"/>
      <c r="L33" s="1031"/>
      <c r="M33" s="1031"/>
      <c r="N33" s="1031"/>
      <c r="O33" s="1031"/>
      <c r="P33" s="1032"/>
      <c r="Q33" s="1038">
        <v>186849</v>
      </c>
      <c r="R33" s="1039"/>
      <c r="S33" s="1039"/>
      <c r="T33" s="1039"/>
      <c r="U33" s="1039"/>
      <c r="V33" s="1039">
        <v>173811</v>
      </c>
      <c r="W33" s="1039"/>
      <c r="X33" s="1039"/>
      <c r="Y33" s="1039"/>
      <c r="Z33" s="1039"/>
      <c r="AA33" s="1039">
        <f t="shared" si="0"/>
        <v>13038</v>
      </c>
      <c r="AB33" s="1039"/>
      <c r="AC33" s="1039"/>
      <c r="AD33" s="1039"/>
      <c r="AE33" s="1040"/>
      <c r="AF33" s="1035">
        <v>1383</v>
      </c>
      <c r="AG33" s="1036"/>
      <c r="AH33" s="1036"/>
      <c r="AI33" s="1036"/>
      <c r="AJ33" s="1037"/>
      <c r="AK33" s="980">
        <v>282</v>
      </c>
      <c r="AL33" s="971"/>
      <c r="AM33" s="971"/>
      <c r="AN33" s="971"/>
      <c r="AO33" s="971"/>
      <c r="AP33" s="971">
        <v>2926</v>
      </c>
      <c r="AQ33" s="971"/>
      <c r="AR33" s="971"/>
      <c r="AS33" s="971"/>
      <c r="AT33" s="971"/>
      <c r="AU33" s="971">
        <v>0</v>
      </c>
      <c r="AV33" s="971"/>
      <c r="AW33" s="971"/>
      <c r="AX33" s="971"/>
      <c r="AY33" s="971"/>
      <c r="AZ33" s="1041" t="s">
        <v>508</v>
      </c>
      <c r="BA33" s="1041"/>
      <c r="BB33" s="1041"/>
      <c r="BC33" s="1041"/>
      <c r="BD33" s="1041"/>
      <c r="BE33" s="972" t="s">
        <v>401</v>
      </c>
      <c r="BF33" s="972"/>
      <c r="BG33" s="972"/>
      <c r="BH33" s="972"/>
      <c r="BI33" s="973"/>
      <c r="BJ33" s="220"/>
      <c r="BK33" s="220"/>
      <c r="BL33" s="220"/>
      <c r="BM33" s="220"/>
      <c r="BN33" s="220"/>
      <c r="BO33" s="229"/>
      <c r="BP33" s="229"/>
      <c r="BQ33" s="226">
        <v>27</v>
      </c>
      <c r="BR33" s="227"/>
      <c r="BS33" s="992" t="s">
        <v>607</v>
      </c>
      <c r="BT33" s="993"/>
      <c r="BU33" s="993"/>
      <c r="BV33" s="993"/>
      <c r="BW33" s="993"/>
      <c r="BX33" s="993"/>
      <c r="BY33" s="993"/>
      <c r="BZ33" s="993"/>
      <c r="CA33" s="993"/>
      <c r="CB33" s="993"/>
      <c r="CC33" s="993"/>
      <c r="CD33" s="993"/>
      <c r="CE33" s="993"/>
      <c r="CF33" s="993"/>
      <c r="CG33" s="1014"/>
      <c r="CH33" s="989">
        <v>5335</v>
      </c>
      <c r="CI33" s="990"/>
      <c r="CJ33" s="990"/>
      <c r="CK33" s="990"/>
      <c r="CL33" s="991"/>
      <c r="CM33" s="989">
        <v>119850</v>
      </c>
      <c r="CN33" s="990"/>
      <c r="CO33" s="990"/>
      <c r="CP33" s="990"/>
      <c r="CQ33" s="991"/>
      <c r="CR33" s="989">
        <v>437</v>
      </c>
      <c r="CS33" s="990"/>
      <c r="CT33" s="990"/>
      <c r="CU33" s="990"/>
      <c r="CV33" s="991"/>
      <c r="CW33" s="989">
        <v>437</v>
      </c>
      <c r="CX33" s="990"/>
      <c r="CY33" s="990"/>
      <c r="CZ33" s="990"/>
      <c r="DA33" s="991"/>
      <c r="DB33" s="989">
        <v>0</v>
      </c>
      <c r="DC33" s="990"/>
      <c r="DD33" s="990"/>
      <c r="DE33" s="990"/>
      <c r="DF33" s="991"/>
      <c r="DG33" s="989">
        <v>0</v>
      </c>
      <c r="DH33" s="990"/>
      <c r="DI33" s="990"/>
      <c r="DJ33" s="990"/>
      <c r="DK33" s="991"/>
      <c r="DL33" s="989">
        <v>0</v>
      </c>
      <c r="DM33" s="990"/>
      <c r="DN33" s="990"/>
      <c r="DO33" s="990"/>
      <c r="DP33" s="991"/>
      <c r="DQ33" s="989">
        <v>0</v>
      </c>
      <c r="DR33" s="990"/>
      <c r="DS33" s="990"/>
      <c r="DT33" s="990"/>
      <c r="DU33" s="991"/>
      <c r="DV33" s="992"/>
      <c r="DW33" s="993"/>
      <c r="DX33" s="993"/>
      <c r="DY33" s="993"/>
      <c r="DZ33" s="994"/>
      <c r="EA33" s="218"/>
    </row>
    <row r="34" spans="1:131" ht="26.25" customHeight="1" x14ac:dyDescent="0.15">
      <c r="A34" s="230">
        <v>7</v>
      </c>
      <c r="B34" s="1030" t="s">
        <v>403</v>
      </c>
      <c r="C34" s="1031"/>
      <c r="D34" s="1031"/>
      <c r="E34" s="1031"/>
      <c r="F34" s="1031"/>
      <c r="G34" s="1031"/>
      <c r="H34" s="1031"/>
      <c r="I34" s="1031"/>
      <c r="J34" s="1031"/>
      <c r="K34" s="1031"/>
      <c r="L34" s="1031"/>
      <c r="M34" s="1031"/>
      <c r="N34" s="1031"/>
      <c r="O34" s="1031"/>
      <c r="P34" s="1032"/>
      <c r="Q34" s="1038">
        <v>406</v>
      </c>
      <c r="R34" s="1039"/>
      <c r="S34" s="1039"/>
      <c r="T34" s="1039"/>
      <c r="U34" s="1039"/>
      <c r="V34" s="1039">
        <v>368</v>
      </c>
      <c r="W34" s="1039"/>
      <c r="X34" s="1039"/>
      <c r="Y34" s="1039"/>
      <c r="Z34" s="1039"/>
      <c r="AA34" s="1039">
        <f t="shared" si="0"/>
        <v>38</v>
      </c>
      <c r="AB34" s="1039"/>
      <c r="AC34" s="1039"/>
      <c r="AD34" s="1039"/>
      <c r="AE34" s="1040"/>
      <c r="AF34" s="1035">
        <v>473</v>
      </c>
      <c r="AG34" s="1036"/>
      <c r="AH34" s="1036"/>
      <c r="AI34" s="1036"/>
      <c r="AJ34" s="1037"/>
      <c r="AK34" s="980">
        <v>240</v>
      </c>
      <c r="AL34" s="971"/>
      <c r="AM34" s="971"/>
      <c r="AN34" s="971"/>
      <c r="AO34" s="971"/>
      <c r="AP34" s="971">
        <v>405912</v>
      </c>
      <c r="AQ34" s="971"/>
      <c r="AR34" s="971"/>
      <c r="AS34" s="971"/>
      <c r="AT34" s="971"/>
      <c r="AU34" s="971">
        <v>147</v>
      </c>
      <c r="AV34" s="971"/>
      <c r="AW34" s="971"/>
      <c r="AX34" s="971"/>
      <c r="AY34" s="971"/>
      <c r="AZ34" s="1041" t="s">
        <v>508</v>
      </c>
      <c r="BA34" s="1041"/>
      <c r="BB34" s="1041"/>
      <c r="BC34" s="1041"/>
      <c r="BD34" s="1041"/>
      <c r="BE34" s="972" t="s">
        <v>401</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t="s">
        <v>404</v>
      </c>
      <c r="C35" s="1031"/>
      <c r="D35" s="1031"/>
      <c r="E35" s="1031"/>
      <c r="F35" s="1031"/>
      <c r="G35" s="1031"/>
      <c r="H35" s="1031"/>
      <c r="I35" s="1031"/>
      <c r="J35" s="1031"/>
      <c r="K35" s="1031"/>
      <c r="L35" s="1031"/>
      <c r="M35" s="1031"/>
      <c r="N35" s="1031"/>
      <c r="O35" s="1031"/>
      <c r="P35" s="1032"/>
      <c r="Q35" s="1038">
        <v>1197</v>
      </c>
      <c r="R35" s="1039"/>
      <c r="S35" s="1039"/>
      <c r="T35" s="1039"/>
      <c r="U35" s="1039"/>
      <c r="V35" s="1039">
        <v>1015</v>
      </c>
      <c r="W35" s="1039"/>
      <c r="X35" s="1039"/>
      <c r="Y35" s="1039"/>
      <c r="Z35" s="1039"/>
      <c r="AA35" s="1039">
        <f t="shared" si="0"/>
        <v>182</v>
      </c>
      <c r="AB35" s="1039"/>
      <c r="AC35" s="1039"/>
      <c r="AD35" s="1039"/>
      <c r="AE35" s="1040"/>
      <c r="AF35" s="1035">
        <v>51</v>
      </c>
      <c r="AG35" s="1036"/>
      <c r="AH35" s="1036"/>
      <c r="AI35" s="1036"/>
      <c r="AJ35" s="1037"/>
      <c r="AK35" s="980">
        <v>167</v>
      </c>
      <c r="AL35" s="971"/>
      <c r="AM35" s="971"/>
      <c r="AN35" s="971"/>
      <c r="AO35" s="971"/>
      <c r="AP35" s="971">
        <v>2167</v>
      </c>
      <c r="AQ35" s="971"/>
      <c r="AR35" s="971"/>
      <c r="AS35" s="971"/>
      <c r="AT35" s="971"/>
      <c r="AU35" s="971">
        <v>1133</v>
      </c>
      <c r="AV35" s="971"/>
      <c r="AW35" s="971"/>
      <c r="AX35" s="971"/>
      <c r="AY35" s="971"/>
      <c r="AZ35" s="1041" t="s">
        <v>508</v>
      </c>
      <c r="BA35" s="1041"/>
      <c r="BB35" s="1041"/>
      <c r="BC35" s="1041"/>
      <c r="BD35" s="1041"/>
      <c r="BE35" s="972" t="s">
        <v>401</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t="s">
        <v>405</v>
      </c>
      <c r="C36" s="1031"/>
      <c r="D36" s="1031"/>
      <c r="E36" s="1031"/>
      <c r="F36" s="1031"/>
      <c r="G36" s="1031"/>
      <c r="H36" s="1031"/>
      <c r="I36" s="1031"/>
      <c r="J36" s="1031"/>
      <c r="K36" s="1031"/>
      <c r="L36" s="1031"/>
      <c r="M36" s="1031"/>
      <c r="N36" s="1031"/>
      <c r="O36" s="1031"/>
      <c r="P36" s="1032"/>
      <c r="Q36" s="1038">
        <v>604</v>
      </c>
      <c r="R36" s="1039"/>
      <c r="S36" s="1039"/>
      <c r="T36" s="1039"/>
      <c r="U36" s="1039"/>
      <c r="V36" s="1039">
        <v>441</v>
      </c>
      <c r="W36" s="1039"/>
      <c r="X36" s="1039"/>
      <c r="Y36" s="1039"/>
      <c r="Z36" s="1039"/>
      <c r="AA36" s="1039">
        <f t="shared" si="0"/>
        <v>163</v>
      </c>
      <c r="AB36" s="1039"/>
      <c r="AC36" s="1039"/>
      <c r="AD36" s="1039"/>
      <c r="AE36" s="1040"/>
      <c r="AF36" s="1035">
        <v>3201</v>
      </c>
      <c r="AG36" s="1036"/>
      <c r="AH36" s="1036"/>
      <c r="AI36" s="1036"/>
      <c r="AJ36" s="1037"/>
      <c r="AK36" s="980">
        <v>285</v>
      </c>
      <c r="AL36" s="971"/>
      <c r="AM36" s="971"/>
      <c r="AN36" s="971"/>
      <c r="AO36" s="971"/>
      <c r="AP36" s="971">
        <v>317</v>
      </c>
      <c r="AQ36" s="971"/>
      <c r="AR36" s="971"/>
      <c r="AS36" s="971"/>
      <c r="AT36" s="971"/>
      <c r="AU36" s="971">
        <v>177</v>
      </c>
      <c r="AV36" s="971"/>
      <c r="AW36" s="971"/>
      <c r="AX36" s="971"/>
      <c r="AY36" s="971"/>
      <c r="AZ36" s="1041" t="s">
        <v>508</v>
      </c>
      <c r="BA36" s="1041"/>
      <c r="BB36" s="1041"/>
      <c r="BC36" s="1041"/>
      <c r="BD36" s="1041"/>
      <c r="BE36" s="972" t="s">
        <v>401</v>
      </c>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t="s">
        <v>406</v>
      </c>
      <c r="C37" s="1031"/>
      <c r="D37" s="1031"/>
      <c r="E37" s="1031"/>
      <c r="F37" s="1031"/>
      <c r="G37" s="1031"/>
      <c r="H37" s="1031"/>
      <c r="I37" s="1031"/>
      <c r="J37" s="1031"/>
      <c r="K37" s="1031"/>
      <c r="L37" s="1031"/>
      <c r="M37" s="1031"/>
      <c r="N37" s="1031"/>
      <c r="O37" s="1031"/>
      <c r="P37" s="1032"/>
      <c r="Q37" s="1038">
        <v>43</v>
      </c>
      <c r="R37" s="1039"/>
      <c r="S37" s="1039"/>
      <c r="T37" s="1039"/>
      <c r="U37" s="1039"/>
      <c r="V37" s="1039">
        <v>35</v>
      </c>
      <c r="W37" s="1039"/>
      <c r="X37" s="1039"/>
      <c r="Y37" s="1039"/>
      <c r="Z37" s="1039"/>
      <c r="AA37" s="1039">
        <f t="shared" si="0"/>
        <v>8</v>
      </c>
      <c r="AB37" s="1039"/>
      <c r="AC37" s="1039"/>
      <c r="AD37" s="1039"/>
      <c r="AE37" s="1040"/>
      <c r="AF37" s="1035">
        <v>52992</v>
      </c>
      <c r="AG37" s="1036"/>
      <c r="AH37" s="1036"/>
      <c r="AI37" s="1036"/>
      <c r="AJ37" s="1037"/>
      <c r="AK37" s="980">
        <v>32</v>
      </c>
      <c r="AL37" s="971"/>
      <c r="AM37" s="971"/>
      <c r="AN37" s="971"/>
      <c r="AO37" s="971"/>
      <c r="AP37" s="971">
        <v>115</v>
      </c>
      <c r="AQ37" s="971"/>
      <c r="AR37" s="971"/>
      <c r="AS37" s="971"/>
      <c r="AT37" s="971"/>
      <c r="AU37" s="971">
        <v>96</v>
      </c>
      <c r="AV37" s="971"/>
      <c r="AW37" s="971"/>
      <c r="AX37" s="971"/>
      <c r="AY37" s="971"/>
      <c r="AZ37" s="1041" t="s">
        <v>508</v>
      </c>
      <c r="BA37" s="1041"/>
      <c r="BB37" s="1041"/>
      <c r="BC37" s="1041"/>
      <c r="BD37" s="1041"/>
      <c r="BE37" s="972" t="s">
        <v>401</v>
      </c>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t="s">
        <v>407</v>
      </c>
      <c r="C38" s="1031"/>
      <c r="D38" s="1031"/>
      <c r="E38" s="1031"/>
      <c r="F38" s="1031"/>
      <c r="G38" s="1031"/>
      <c r="H38" s="1031"/>
      <c r="I38" s="1031"/>
      <c r="J38" s="1031"/>
      <c r="K38" s="1031"/>
      <c r="L38" s="1031"/>
      <c r="M38" s="1031"/>
      <c r="N38" s="1031"/>
      <c r="O38" s="1031"/>
      <c r="P38" s="1032"/>
      <c r="Q38" s="1038">
        <v>8769</v>
      </c>
      <c r="R38" s="1039"/>
      <c r="S38" s="1039"/>
      <c r="T38" s="1039"/>
      <c r="U38" s="1039"/>
      <c r="V38" s="1039">
        <v>4263</v>
      </c>
      <c r="W38" s="1039"/>
      <c r="X38" s="1039"/>
      <c r="Y38" s="1039"/>
      <c r="Z38" s="1039"/>
      <c r="AA38" s="1039">
        <f t="shared" si="0"/>
        <v>4506</v>
      </c>
      <c r="AB38" s="1039"/>
      <c r="AC38" s="1039"/>
      <c r="AD38" s="1039"/>
      <c r="AE38" s="1040"/>
      <c r="AF38" s="1035">
        <v>39</v>
      </c>
      <c r="AG38" s="1036"/>
      <c r="AH38" s="1036"/>
      <c r="AI38" s="1036"/>
      <c r="AJ38" s="1037"/>
      <c r="AK38" s="980">
        <v>650</v>
      </c>
      <c r="AL38" s="971"/>
      <c r="AM38" s="971"/>
      <c r="AN38" s="971"/>
      <c r="AO38" s="971"/>
      <c r="AP38" s="971">
        <v>21105</v>
      </c>
      <c r="AQ38" s="971"/>
      <c r="AR38" s="971"/>
      <c r="AS38" s="971"/>
      <c r="AT38" s="971"/>
      <c r="AU38" s="971">
        <v>0</v>
      </c>
      <c r="AV38" s="971"/>
      <c r="AW38" s="971"/>
      <c r="AX38" s="971"/>
      <c r="AY38" s="971"/>
      <c r="AZ38" s="1041" t="s">
        <v>508</v>
      </c>
      <c r="BA38" s="1041"/>
      <c r="BB38" s="1041"/>
      <c r="BC38" s="1041"/>
      <c r="BD38" s="1041"/>
      <c r="BE38" s="972" t="s">
        <v>408</v>
      </c>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t="s">
        <v>409</v>
      </c>
      <c r="C39" s="1031"/>
      <c r="D39" s="1031"/>
      <c r="E39" s="1031"/>
      <c r="F39" s="1031"/>
      <c r="G39" s="1031"/>
      <c r="H39" s="1031"/>
      <c r="I39" s="1031"/>
      <c r="J39" s="1031"/>
      <c r="K39" s="1031"/>
      <c r="L39" s="1031"/>
      <c r="M39" s="1031"/>
      <c r="N39" s="1031"/>
      <c r="O39" s="1031"/>
      <c r="P39" s="1032"/>
      <c r="Q39" s="1038">
        <v>1381</v>
      </c>
      <c r="R39" s="1039"/>
      <c r="S39" s="1039"/>
      <c r="T39" s="1039"/>
      <c r="U39" s="1039"/>
      <c r="V39" s="1039">
        <v>697</v>
      </c>
      <c r="W39" s="1039"/>
      <c r="X39" s="1039"/>
      <c r="Y39" s="1039"/>
      <c r="Z39" s="1039"/>
      <c r="AA39" s="1039">
        <f t="shared" si="0"/>
        <v>684</v>
      </c>
      <c r="AB39" s="1039"/>
      <c r="AC39" s="1039"/>
      <c r="AD39" s="1039"/>
      <c r="AE39" s="1040"/>
      <c r="AF39" s="1035">
        <v>182</v>
      </c>
      <c r="AG39" s="1036"/>
      <c r="AH39" s="1036"/>
      <c r="AI39" s="1036"/>
      <c r="AJ39" s="1037"/>
      <c r="AK39" s="980">
        <v>0</v>
      </c>
      <c r="AL39" s="971"/>
      <c r="AM39" s="971"/>
      <c r="AN39" s="971"/>
      <c r="AO39" s="971"/>
      <c r="AP39" s="971">
        <v>2006</v>
      </c>
      <c r="AQ39" s="971"/>
      <c r="AR39" s="971"/>
      <c r="AS39" s="971"/>
      <c r="AT39" s="971"/>
      <c r="AU39" s="971">
        <v>0</v>
      </c>
      <c r="AV39" s="971"/>
      <c r="AW39" s="971"/>
      <c r="AX39" s="971"/>
      <c r="AY39" s="971"/>
      <c r="AZ39" s="1041" t="s">
        <v>508</v>
      </c>
      <c r="BA39" s="1041"/>
      <c r="BB39" s="1041"/>
      <c r="BC39" s="1041"/>
      <c r="BD39" s="1041"/>
      <c r="BE39" s="972" t="s">
        <v>408</v>
      </c>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t="s">
        <v>410</v>
      </c>
      <c r="C40" s="1031"/>
      <c r="D40" s="1031"/>
      <c r="E40" s="1031"/>
      <c r="F40" s="1031"/>
      <c r="G40" s="1031"/>
      <c r="H40" s="1031"/>
      <c r="I40" s="1031"/>
      <c r="J40" s="1031"/>
      <c r="K40" s="1031"/>
      <c r="L40" s="1031"/>
      <c r="M40" s="1031"/>
      <c r="N40" s="1031"/>
      <c r="O40" s="1031"/>
      <c r="P40" s="1032"/>
      <c r="Q40" s="1038">
        <v>190</v>
      </c>
      <c r="R40" s="1039"/>
      <c r="S40" s="1039"/>
      <c r="T40" s="1039"/>
      <c r="U40" s="1039"/>
      <c r="V40" s="1039">
        <v>1</v>
      </c>
      <c r="W40" s="1039"/>
      <c r="X40" s="1039"/>
      <c r="Y40" s="1039"/>
      <c r="Z40" s="1039"/>
      <c r="AA40" s="1039">
        <f t="shared" si="0"/>
        <v>189</v>
      </c>
      <c r="AB40" s="1039"/>
      <c r="AC40" s="1039"/>
      <c r="AD40" s="1039"/>
      <c r="AE40" s="1040"/>
      <c r="AF40" s="1035">
        <v>164</v>
      </c>
      <c r="AG40" s="1036"/>
      <c r="AH40" s="1036"/>
      <c r="AI40" s="1036"/>
      <c r="AJ40" s="1037"/>
      <c r="AK40" s="980">
        <v>0</v>
      </c>
      <c r="AL40" s="971"/>
      <c r="AM40" s="971"/>
      <c r="AN40" s="971"/>
      <c r="AO40" s="971"/>
      <c r="AP40" s="971">
        <v>38</v>
      </c>
      <c r="AQ40" s="971"/>
      <c r="AR40" s="971"/>
      <c r="AS40" s="971"/>
      <c r="AT40" s="971"/>
      <c r="AU40" s="971">
        <v>0</v>
      </c>
      <c r="AV40" s="971"/>
      <c r="AW40" s="971"/>
      <c r="AX40" s="971"/>
      <c r="AY40" s="971"/>
      <c r="AZ40" s="1041" t="s">
        <v>508</v>
      </c>
      <c r="BA40" s="1041"/>
      <c r="BB40" s="1041"/>
      <c r="BC40" s="1041"/>
      <c r="BD40" s="1041"/>
      <c r="BE40" s="972" t="s">
        <v>408</v>
      </c>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t="s">
        <v>411</v>
      </c>
      <c r="C41" s="1031"/>
      <c r="D41" s="1031"/>
      <c r="E41" s="1031"/>
      <c r="F41" s="1031"/>
      <c r="G41" s="1031"/>
      <c r="H41" s="1031"/>
      <c r="I41" s="1031"/>
      <c r="J41" s="1031"/>
      <c r="K41" s="1031"/>
      <c r="L41" s="1031"/>
      <c r="M41" s="1031"/>
      <c r="N41" s="1031"/>
      <c r="O41" s="1031"/>
      <c r="P41" s="1032"/>
      <c r="Q41" s="1038">
        <v>276</v>
      </c>
      <c r="R41" s="1039"/>
      <c r="S41" s="1039"/>
      <c r="T41" s="1039"/>
      <c r="U41" s="1039"/>
      <c r="V41" s="1039">
        <v>84</v>
      </c>
      <c r="W41" s="1039"/>
      <c r="X41" s="1039"/>
      <c r="Y41" s="1039"/>
      <c r="Z41" s="1039"/>
      <c r="AA41" s="1039">
        <f t="shared" si="0"/>
        <v>192</v>
      </c>
      <c r="AB41" s="1039"/>
      <c r="AC41" s="1039"/>
      <c r="AD41" s="1039"/>
      <c r="AE41" s="1040"/>
      <c r="AF41" s="1035">
        <v>8</v>
      </c>
      <c r="AG41" s="1036"/>
      <c r="AH41" s="1036"/>
      <c r="AI41" s="1036"/>
      <c r="AJ41" s="1037"/>
      <c r="AK41" s="980">
        <v>0</v>
      </c>
      <c r="AL41" s="971"/>
      <c r="AM41" s="971"/>
      <c r="AN41" s="971"/>
      <c r="AO41" s="971"/>
      <c r="AP41" s="971">
        <v>350</v>
      </c>
      <c r="AQ41" s="971"/>
      <c r="AR41" s="971"/>
      <c r="AS41" s="971"/>
      <c r="AT41" s="971"/>
      <c r="AU41" s="971">
        <v>0</v>
      </c>
      <c r="AV41" s="971"/>
      <c r="AW41" s="971"/>
      <c r="AX41" s="971"/>
      <c r="AY41" s="971"/>
      <c r="AZ41" s="1041" t="s">
        <v>508</v>
      </c>
      <c r="BA41" s="1041"/>
      <c r="BB41" s="1041"/>
      <c r="BC41" s="1041"/>
      <c r="BD41" s="1041"/>
      <c r="BE41" s="972" t="s">
        <v>408</v>
      </c>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t="s">
        <v>412</v>
      </c>
      <c r="C42" s="1031"/>
      <c r="D42" s="1031"/>
      <c r="E42" s="1031"/>
      <c r="F42" s="1031"/>
      <c r="G42" s="1031"/>
      <c r="H42" s="1031"/>
      <c r="I42" s="1031"/>
      <c r="J42" s="1031"/>
      <c r="K42" s="1031"/>
      <c r="L42" s="1031"/>
      <c r="M42" s="1031"/>
      <c r="N42" s="1031"/>
      <c r="O42" s="1031"/>
      <c r="P42" s="1032"/>
      <c r="Q42" s="1038">
        <v>97231</v>
      </c>
      <c r="R42" s="1039"/>
      <c r="S42" s="1039"/>
      <c r="T42" s="1039"/>
      <c r="U42" s="1039"/>
      <c r="V42" s="1039">
        <v>95233</v>
      </c>
      <c r="W42" s="1039"/>
      <c r="X42" s="1039"/>
      <c r="Y42" s="1039"/>
      <c r="Z42" s="1039"/>
      <c r="AA42" s="1039">
        <f t="shared" si="0"/>
        <v>1998</v>
      </c>
      <c r="AB42" s="1039"/>
      <c r="AC42" s="1039"/>
      <c r="AD42" s="1039"/>
      <c r="AE42" s="1040"/>
      <c r="AF42" s="1035">
        <v>4491</v>
      </c>
      <c r="AG42" s="1036"/>
      <c r="AH42" s="1036"/>
      <c r="AI42" s="1036"/>
      <c r="AJ42" s="1037"/>
      <c r="AK42" s="980">
        <v>10969</v>
      </c>
      <c r="AL42" s="971"/>
      <c r="AM42" s="971"/>
      <c r="AN42" s="971"/>
      <c r="AO42" s="971"/>
      <c r="AP42" s="971">
        <v>0</v>
      </c>
      <c r="AQ42" s="971"/>
      <c r="AR42" s="971"/>
      <c r="AS42" s="971"/>
      <c r="AT42" s="971"/>
      <c r="AU42" s="971">
        <v>0</v>
      </c>
      <c r="AV42" s="971"/>
      <c r="AW42" s="971"/>
      <c r="AX42" s="971"/>
      <c r="AY42" s="971"/>
      <c r="AZ42" s="1041" t="s">
        <v>508</v>
      </c>
      <c r="BA42" s="1041"/>
      <c r="BB42" s="1041"/>
      <c r="BC42" s="1041"/>
      <c r="BD42" s="1041"/>
      <c r="BE42" s="972" t="s">
        <v>408</v>
      </c>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t="s">
        <v>413</v>
      </c>
      <c r="C43" s="1031"/>
      <c r="D43" s="1031"/>
      <c r="E43" s="1031"/>
      <c r="F43" s="1031"/>
      <c r="G43" s="1031"/>
      <c r="H43" s="1031"/>
      <c r="I43" s="1031"/>
      <c r="J43" s="1031"/>
      <c r="K43" s="1031"/>
      <c r="L43" s="1031"/>
      <c r="M43" s="1031"/>
      <c r="N43" s="1031"/>
      <c r="O43" s="1031"/>
      <c r="P43" s="1032"/>
      <c r="Q43" s="1038">
        <v>110727</v>
      </c>
      <c r="R43" s="1039"/>
      <c r="S43" s="1039"/>
      <c r="T43" s="1039"/>
      <c r="U43" s="1039"/>
      <c r="V43" s="1039">
        <v>107378</v>
      </c>
      <c r="W43" s="1039"/>
      <c r="X43" s="1039"/>
      <c r="Y43" s="1039"/>
      <c r="Z43" s="1039"/>
      <c r="AA43" s="1039">
        <f t="shared" si="0"/>
        <v>3349</v>
      </c>
      <c r="AB43" s="1039"/>
      <c r="AC43" s="1039"/>
      <c r="AD43" s="1039"/>
      <c r="AE43" s="1040"/>
      <c r="AF43" s="1035">
        <v>192</v>
      </c>
      <c r="AG43" s="1036"/>
      <c r="AH43" s="1036"/>
      <c r="AI43" s="1036"/>
      <c r="AJ43" s="1037"/>
      <c r="AK43" s="980">
        <v>16108</v>
      </c>
      <c r="AL43" s="971"/>
      <c r="AM43" s="971"/>
      <c r="AN43" s="971"/>
      <c r="AO43" s="971"/>
      <c r="AP43" s="971">
        <v>0</v>
      </c>
      <c r="AQ43" s="971"/>
      <c r="AR43" s="971"/>
      <c r="AS43" s="971"/>
      <c r="AT43" s="971"/>
      <c r="AU43" s="971">
        <v>0</v>
      </c>
      <c r="AV43" s="971"/>
      <c r="AW43" s="971"/>
      <c r="AX43" s="971"/>
      <c r="AY43" s="971"/>
      <c r="AZ43" s="1041" t="s">
        <v>508</v>
      </c>
      <c r="BA43" s="1041"/>
      <c r="BB43" s="1041"/>
      <c r="BC43" s="1041"/>
      <c r="BD43" s="1041"/>
      <c r="BE43" s="972" t="s">
        <v>408</v>
      </c>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t="s">
        <v>414</v>
      </c>
      <c r="C44" s="1031"/>
      <c r="D44" s="1031"/>
      <c r="E44" s="1031"/>
      <c r="F44" s="1031"/>
      <c r="G44" s="1031"/>
      <c r="H44" s="1031"/>
      <c r="I44" s="1031"/>
      <c r="J44" s="1031"/>
      <c r="K44" s="1031"/>
      <c r="L44" s="1031"/>
      <c r="M44" s="1031"/>
      <c r="N44" s="1031"/>
      <c r="O44" s="1031"/>
      <c r="P44" s="1032"/>
      <c r="Q44" s="1038">
        <v>19455</v>
      </c>
      <c r="R44" s="1039"/>
      <c r="S44" s="1039"/>
      <c r="T44" s="1039"/>
      <c r="U44" s="1039"/>
      <c r="V44" s="1039">
        <v>18798</v>
      </c>
      <c r="W44" s="1039"/>
      <c r="X44" s="1039"/>
      <c r="Y44" s="1039"/>
      <c r="Z44" s="1039"/>
      <c r="AA44" s="1039">
        <f t="shared" si="0"/>
        <v>657</v>
      </c>
      <c r="AB44" s="1039"/>
      <c r="AC44" s="1039"/>
      <c r="AD44" s="1039"/>
      <c r="AE44" s="1040"/>
      <c r="AF44" s="1035" t="s">
        <v>121</v>
      </c>
      <c r="AG44" s="1036"/>
      <c r="AH44" s="1036"/>
      <c r="AI44" s="1036"/>
      <c r="AJ44" s="1037"/>
      <c r="AK44" s="980">
        <v>4782</v>
      </c>
      <c r="AL44" s="971"/>
      <c r="AM44" s="971"/>
      <c r="AN44" s="971"/>
      <c r="AO44" s="971"/>
      <c r="AP44" s="971">
        <v>0</v>
      </c>
      <c r="AQ44" s="971"/>
      <c r="AR44" s="971"/>
      <c r="AS44" s="971"/>
      <c r="AT44" s="971"/>
      <c r="AU44" s="971">
        <v>0</v>
      </c>
      <c r="AV44" s="971"/>
      <c r="AW44" s="971"/>
      <c r="AX44" s="971"/>
      <c r="AY44" s="971"/>
      <c r="AZ44" s="1041" t="s">
        <v>508</v>
      </c>
      <c r="BA44" s="1041"/>
      <c r="BB44" s="1041"/>
      <c r="BC44" s="1041"/>
      <c r="BD44" s="1041"/>
      <c r="BE44" s="972" t="s">
        <v>408</v>
      </c>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t="s">
        <v>415</v>
      </c>
      <c r="C45" s="1031"/>
      <c r="D45" s="1031"/>
      <c r="E45" s="1031"/>
      <c r="F45" s="1031"/>
      <c r="G45" s="1031"/>
      <c r="H45" s="1031"/>
      <c r="I45" s="1031"/>
      <c r="J45" s="1031"/>
      <c r="K45" s="1031"/>
      <c r="L45" s="1031"/>
      <c r="M45" s="1031"/>
      <c r="N45" s="1031"/>
      <c r="O45" s="1031"/>
      <c r="P45" s="1032"/>
      <c r="Q45" s="1038">
        <v>921</v>
      </c>
      <c r="R45" s="1039"/>
      <c r="S45" s="1039"/>
      <c r="T45" s="1039"/>
      <c r="U45" s="1039"/>
      <c r="V45" s="1039">
        <v>248</v>
      </c>
      <c r="W45" s="1039"/>
      <c r="X45" s="1039"/>
      <c r="Y45" s="1039"/>
      <c r="Z45" s="1039"/>
      <c r="AA45" s="1039">
        <f t="shared" si="0"/>
        <v>673</v>
      </c>
      <c r="AB45" s="1039"/>
      <c r="AC45" s="1039"/>
      <c r="AD45" s="1039"/>
      <c r="AE45" s="1040"/>
      <c r="AF45" s="1035">
        <v>177</v>
      </c>
      <c r="AG45" s="1036"/>
      <c r="AH45" s="1036"/>
      <c r="AI45" s="1036"/>
      <c r="AJ45" s="1037"/>
      <c r="AK45" s="980">
        <v>0</v>
      </c>
      <c r="AL45" s="971"/>
      <c r="AM45" s="971"/>
      <c r="AN45" s="971"/>
      <c r="AO45" s="971"/>
      <c r="AP45" s="971">
        <v>0</v>
      </c>
      <c r="AQ45" s="971"/>
      <c r="AR45" s="971"/>
      <c r="AS45" s="971"/>
      <c r="AT45" s="971"/>
      <c r="AU45" s="971">
        <v>0</v>
      </c>
      <c r="AV45" s="971"/>
      <c r="AW45" s="971"/>
      <c r="AX45" s="971"/>
      <c r="AY45" s="971"/>
      <c r="AZ45" s="1041" t="s">
        <v>508</v>
      </c>
      <c r="BA45" s="1041"/>
      <c r="BB45" s="1041"/>
      <c r="BC45" s="1041"/>
      <c r="BD45" s="1041"/>
      <c r="BE45" s="972" t="s">
        <v>408</v>
      </c>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416</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384</v>
      </c>
      <c r="B63" s="937" t="s">
        <v>417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73846</v>
      </c>
      <c r="AG63" s="959"/>
      <c r="AH63" s="959"/>
      <c r="AI63" s="959"/>
      <c r="AJ63" s="1022"/>
      <c r="AK63" s="1023"/>
      <c r="AL63" s="963"/>
      <c r="AM63" s="963"/>
      <c r="AN63" s="963"/>
      <c r="AO63" s="963"/>
      <c r="AP63" s="959">
        <v>638597</v>
      </c>
      <c r="AQ63" s="959"/>
      <c r="AR63" s="959"/>
      <c r="AS63" s="959"/>
      <c r="AT63" s="959"/>
      <c r="AU63" s="959">
        <v>51127</v>
      </c>
      <c r="AV63" s="959"/>
      <c r="AW63" s="959"/>
      <c r="AX63" s="959"/>
      <c r="AY63" s="959"/>
      <c r="AZ63" s="1017"/>
      <c r="BA63" s="1017"/>
      <c r="BB63" s="1017"/>
      <c r="BC63" s="1017"/>
      <c r="BD63" s="1017"/>
      <c r="BE63" s="960"/>
      <c r="BF63" s="960"/>
      <c r="BG63" s="960"/>
      <c r="BH63" s="960"/>
      <c r="BI63" s="961"/>
      <c r="BJ63" s="1018" t="s">
        <v>121</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418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419</v>
      </c>
      <c r="B66" s="996"/>
      <c r="C66" s="996"/>
      <c r="D66" s="996"/>
      <c r="E66" s="996"/>
      <c r="F66" s="996"/>
      <c r="G66" s="996"/>
      <c r="H66" s="996"/>
      <c r="I66" s="996"/>
      <c r="J66" s="996"/>
      <c r="K66" s="996"/>
      <c r="L66" s="996"/>
      <c r="M66" s="996"/>
      <c r="N66" s="996"/>
      <c r="O66" s="996"/>
      <c r="P66" s="997"/>
      <c r="Q66" s="1001" t="s">
        <v>388</v>
      </c>
      <c r="R66" s="1002"/>
      <c r="S66" s="1002"/>
      <c r="T66" s="1002"/>
      <c r="U66" s="1003"/>
      <c r="V66" s="1001" t="s">
        <v>389</v>
      </c>
      <c r="W66" s="1002"/>
      <c r="X66" s="1002"/>
      <c r="Y66" s="1002"/>
      <c r="Z66" s="1003"/>
      <c r="AA66" s="1001" t="s">
        <v>390</v>
      </c>
      <c r="AB66" s="1002"/>
      <c r="AC66" s="1002"/>
      <c r="AD66" s="1002"/>
      <c r="AE66" s="1003"/>
      <c r="AF66" s="1007" t="s">
        <v>391</v>
      </c>
      <c r="AG66" s="1008"/>
      <c r="AH66" s="1008"/>
      <c r="AI66" s="1008"/>
      <c r="AJ66" s="1009"/>
      <c r="AK66" s="1001" t="s">
        <v>392</v>
      </c>
      <c r="AL66" s="996"/>
      <c r="AM66" s="996"/>
      <c r="AN66" s="996"/>
      <c r="AO66" s="997"/>
      <c r="AP66" s="1001" t="s">
        <v>393</v>
      </c>
      <c r="AQ66" s="1002"/>
      <c r="AR66" s="1002"/>
      <c r="AS66" s="1002"/>
      <c r="AT66" s="1003"/>
      <c r="AU66" s="1001" t="s">
        <v>420</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573</v>
      </c>
      <c r="C68" s="986"/>
      <c r="D68" s="986"/>
      <c r="E68" s="986"/>
      <c r="F68" s="986"/>
      <c r="G68" s="986"/>
      <c r="H68" s="986"/>
      <c r="I68" s="986"/>
      <c r="J68" s="986"/>
      <c r="K68" s="986"/>
      <c r="L68" s="986"/>
      <c r="M68" s="986"/>
      <c r="N68" s="986"/>
      <c r="O68" s="986"/>
      <c r="P68" s="987"/>
      <c r="Q68" s="988">
        <v>330</v>
      </c>
      <c r="R68" s="982"/>
      <c r="S68" s="982"/>
      <c r="T68" s="982"/>
      <c r="U68" s="982"/>
      <c r="V68" s="982">
        <v>329</v>
      </c>
      <c r="W68" s="982"/>
      <c r="X68" s="982"/>
      <c r="Y68" s="982"/>
      <c r="Z68" s="982"/>
      <c r="AA68" s="982">
        <f>Q68-V68</f>
        <v>1</v>
      </c>
      <c r="AB68" s="982"/>
      <c r="AC68" s="982"/>
      <c r="AD68" s="982"/>
      <c r="AE68" s="982"/>
      <c r="AF68" s="982">
        <v>1</v>
      </c>
      <c r="AG68" s="982"/>
      <c r="AH68" s="982"/>
      <c r="AI68" s="982"/>
      <c r="AJ68" s="982"/>
      <c r="AK68" s="982">
        <v>57</v>
      </c>
      <c r="AL68" s="982"/>
      <c r="AM68" s="982"/>
      <c r="AN68" s="982"/>
      <c r="AO68" s="982"/>
      <c r="AP68" s="982">
        <v>0</v>
      </c>
      <c r="AQ68" s="982"/>
      <c r="AR68" s="982"/>
      <c r="AS68" s="982"/>
      <c r="AT68" s="982"/>
      <c r="AU68" s="982">
        <v>0</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574</v>
      </c>
      <c r="C69" s="975"/>
      <c r="D69" s="975"/>
      <c r="E69" s="975"/>
      <c r="F69" s="975"/>
      <c r="G69" s="975"/>
      <c r="H69" s="975"/>
      <c r="I69" s="975"/>
      <c r="J69" s="975"/>
      <c r="K69" s="975"/>
      <c r="L69" s="975"/>
      <c r="M69" s="975"/>
      <c r="N69" s="975"/>
      <c r="O69" s="975"/>
      <c r="P69" s="976"/>
      <c r="Q69" s="977">
        <v>43</v>
      </c>
      <c r="R69" s="971"/>
      <c r="S69" s="971"/>
      <c r="T69" s="971"/>
      <c r="U69" s="971"/>
      <c r="V69" s="971">
        <v>40</v>
      </c>
      <c r="W69" s="971"/>
      <c r="X69" s="971"/>
      <c r="Y69" s="971"/>
      <c r="Z69" s="971"/>
      <c r="AA69" s="971">
        <f>Q69-V69</f>
        <v>3</v>
      </c>
      <c r="AB69" s="971"/>
      <c r="AC69" s="971"/>
      <c r="AD69" s="971"/>
      <c r="AE69" s="971"/>
      <c r="AF69" s="971">
        <v>3</v>
      </c>
      <c r="AG69" s="971"/>
      <c r="AH69" s="971"/>
      <c r="AI69" s="971"/>
      <c r="AJ69" s="971"/>
      <c r="AK69" s="971">
        <v>3</v>
      </c>
      <c r="AL69" s="971"/>
      <c r="AM69" s="971"/>
      <c r="AN69" s="971"/>
      <c r="AO69" s="971"/>
      <c r="AP69" s="971">
        <v>0</v>
      </c>
      <c r="AQ69" s="971"/>
      <c r="AR69" s="971"/>
      <c r="AS69" s="971"/>
      <c r="AT69" s="971"/>
      <c r="AU69" s="971">
        <v>0</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575</v>
      </c>
      <c r="C70" s="975"/>
      <c r="D70" s="975"/>
      <c r="E70" s="975"/>
      <c r="F70" s="975"/>
      <c r="G70" s="975"/>
      <c r="H70" s="975"/>
      <c r="I70" s="975"/>
      <c r="J70" s="975"/>
      <c r="K70" s="975"/>
      <c r="L70" s="975"/>
      <c r="M70" s="975"/>
      <c r="N70" s="975"/>
      <c r="O70" s="975"/>
      <c r="P70" s="976"/>
      <c r="Q70" s="977">
        <v>882</v>
      </c>
      <c r="R70" s="971"/>
      <c r="S70" s="971"/>
      <c r="T70" s="971"/>
      <c r="U70" s="971"/>
      <c r="V70" s="971">
        <v>869</v>
      </c>
      <c r="W70" s="971"/>
      <c r="X70" s="971"/>
      <c r="Y70" s="971"/>
      <c r="Z70" s="971"/>
      <c r="AA70" s="971">
        <f>Q70-V70</f>
        <v>13</v>
      </c>
      <c r="AB70" s="971"/>
      <c r="AC70" s="971"/>
      <c r="AD70" s="971"/>
      <c r="AE70" s="971"/>
      <c r="AF70" s="971">
        <v>13</v>
      </c>
      <c r="AG70" s="971"/>
      <c r="AH70" s="971"/>
      <c r="AI70" s="971"/>
      <c r="AJ70" s="971"/>
      <c r="AK70" s="971">
        <v>0</v>
      </c>
      <c r="AL70" s="971"/>
      <c r="AM70" s="971"/>
      <c r="AN70" s="971"/>
      <c r="AO70" s="971"/>
      <c r="AP70" s="971">
        <v>0</v>
      </c>
      <c r="AQ70" s="971"/>
      <c r="AR70" s="971"/>
      <c r="AS70" s="971"/>
      <c r="AT70" s="971"/>
      <c r="AU70" s="971">
        <v>0</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384</v>
      </c>
      <c r="B88" s="937" t="s">
        <v>421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17</v>
      </c>
      <c r="AG88" s="959"/>
      <c r="AH88" s="959"/>
      <c r="AI88" s="959"/>
      <c r="AJ88" s="959"/>
      <c r="AK88" s="963"/>
      <c r="AL88" s="963"/>
      <c r="AM88" s="963"/>
      <c r="AN88" s="963"/>
      <c r="AO88" s="963"/>
      <c r="AP88" s="959">
        <v>0</v>
      </c>
      <c r="AQ88" s="959"/>
      <c r="AR88" s="959"/>
      <c r="AS88" s="959"/>
      <c r="AT88" s="959"/>
      <c r="AU88" s="959">
        <v>0</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384</v>
      </c>
      <c r="BR102" s="937" t="s">
        <v>422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59201</v>
      </c>
      <c r="CS102" s="953"/>
      <c r="CT102" s="953"/>
      <c r="CU102" s="953"/>
      <c r="CV102" s="954"/>
      <c r="CW102" s="952">
        <v>5503</v>
      </c>
      <c r="CX102" s="953"/>
      <c r="CY102" s="953"/>
      <c r="CZ102" s="953"/>
      <c r="DA102" s="954"/>
      <c r="DB102" s="952">
        <v>33932</v>
      </c>
      <c r="DC102" s="953"/>
      <c r="DD102" s="953"/>
      <c r="DE102" s="953"/>
      <c r="DF102" s="954"/>
      <c r="DG102" s="952">
        <v>69063</v>
      </c>
      <c r="DH102" s="953"/>
      <c r="DI102" s="953"/>
      <c r="DJ102" s="953"/>
      <c r="DK102" s="954"/>
      <c r="DL102" s="952">
        <v>0</v>
      </c>
      <c r="DM102" s="953"/>
      <c r="DN102" s="953"/>
      <c r="DO102" s="953"/>
      <c r="DP102" s="954"/>
      <c r="DQ102" s="952">
        <v>0</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423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424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425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426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427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428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429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430</v>
      </c>
      <c r="AB109" s="896"/>
      <c r="AC109" s="896"/>
      <c r="AD109" s="896"/>
      <c r="AE109" s="897"/>
      <c r="AF109" s="898" t="s">
        <v>431</v>
      </c>
      <c r="AG109" s="896"/>
      <c r="AH109" s="896"/>
      <c r="AI109" s="896"/>
      <c r="AJ109" s="897"/>
      <c r="AK109" s="898" t="s">
        <v>294</v>
      </c>
      <c r="AL109" s="896"/>
      <c r="AM109" s="896"/>
      <c r="AN109" s="896"/>
      <c r="AO109" s="897"/>
      <c r="AP109" s="898" t="s">
        <v>432</v>
      </c>
      <c r="AQ109" s="896"/>
      <c r="AR109" s="896"/>
      <c r="AS109" s="896"/>
      <c r="AT109" s="929"/>
      <c r="AU109" s="895" t="s">
        <v>429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430</v>
      </c>
      <c r="BR109" s="896"/>
      <c r="BS109" s="896"/>
      <c r="BT109" s="896"/>
      <c r="BU109" s="897"/>
      <c r="BV109" s="898" t="s">
        <v>431</v>
      </c>
      <c r="BW109" s="896"/>
      <c r="BX109" s="896"/>
      <c r="BY109" s="896"/>
      <c r="BZ109" s="897"/>
      <c r="CA109" s="898" t="s">
        <v>294</v>
      </c>
      <c r="CB109" s="896"/>
      <c r="CC109" s="896"/>
      <c r="CD109" s="896"/>
      <c r="CE109" s="897"/>
      <c r="CF109" s="936" t="s">
        <v>432</v>
      </c>
      <c r="CG109" s="936"/>
      <c r="CH109" s="936"/>
      <c r="CI109" s="936"/>
      <c r="CJ109" s="936"/>
      <c r="CK109" s="898" t="s">
        <v>433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430</v>
      </c>
      <c r="DH109" s="896"/>
      <c r="DI109" s="896"/>
      <c r="DJ109" s="896"/>
      <c r="DK109" s="897"/>
      <c r="DL109" s="898" t="s">
        <v>431</v>
      </c>
      <c r="DM109" s="896"/>
      <c r="DN109" s="896"/>
      <c r="DO109" s="896"/>
      <c r="DP109" s="897"/>
      <c r="DQ109" s="898" t="s">
        <v>294</v>
      </c>
      <c r="DR109" s="896"/>
      <c r="DS109" s="896"/>
      <c r="DT109" s="896"/>
      <c r="DU109" s="897"/>
      <c r="DV109" s="898" t="s">
        <v>432</v>
      </c>
      <c r="DW109" s="896"/>
      <c r="DX109" s="896"/>
      <c r="DY109" s="896"/>
      <c r="DZ109" s="929"/>
    </row>
    <row r="110" spans="1:131" s="218" customFormat="1" ht="26.25" customHeight="1" x14ac:dyDescent="0.15">
      <c r="A110" s="807" t="s">
        <v>434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34086327</v>
      </c>
      <c r="AB110" s="889"/>
      <c r="AC110" s="889"/>
      <c r="AD110" s="889"/>
      <c r="AE110" s="890"/>
      <c r="AF110" s="891">
        <v>34161941</v>
      </c>
      <c r="AG110" s="889"/>
      <c r="AH110" s="889"/>
      <c r="AI110" s="889"/>
      <c r="AJ110" s="890"/>
      <c r="AK110" s="891">
        <v>35315750</v>
      </c>
      <c r="AL110" s="889"/>
      <c r="AM110" s="889"/>
      <c r="AN110" s="889"/>
      <c r="AO110" s="890"/>
      <c r="AP110" s="892">
        <v>13.7</v>
      </c>
      <c r="AQ110" s="893"/>
      <c r="AR110" s="893"/>
      <c r="AS110" s="893"/>
      <c r="AT110" s="894"/>
      <c r="AU110" s="930" t="s">
        <v>69</v>
      </c>
      <c r="AV110" s="931"/>
      <c r="AW110" s="931"/>
      <c r="AX110" s="931"/>
      <c r="AY110" s="931"/>
      <c r="AZ110" s="860" t="s">
        <v>435</v>
      </c>
      <c r="BA110" s="808"/>
      <c r="BB110" s="808"/>
      <c r="BC110" s="808"/>
      <c r="BD110" s="808"/>
      <c r="BE110" s="808"/>
      <c r="BF110" s="808"/>
      <c r="BG110" s="808"/>
      <c r="BH110" s="808"/>
      <c r="BI110" s="808"/>
      <c r="BJ110" s="808"/>
      <c r="BK110" s="808"/>
      <c r="BL110" s="808"/>
      <c r="BM110" s="808"/>
      <c r="BN110" s="808"/>
      <c r="BO110" s="808"/>
      <c r="BP110" s="809"/>
      <c r="BQ110" s="861">
        <v>1219023609</v>
      </c>
      <c r="BR110" s="842"/>
      <c r="BS110" s="842"/>
      <c r="BT110" s="842"/>
      <c r="BU110" s="842"/>
      <c r="BV110" s="842">
        <v>1228790897</v>
      </c>
      <c r="BW110" s="842"/>
      <c r="BX110" s="842"/>
      <c r="BY110" s="842"/>
      <c r="BZ110" s="842"/>
      <c r="CA110" s="842">
        <v>1236266902</v>
      </c>
      <c r="CB110" s="842"/>
      <c r="CC110" s="842"/>
      <c r="CD110" s="842"/>
      <c r="CE110" s="842"/>
      <c r="CF110" s="866">
        <v>480</v>
      </c>
      <c r="CG110" s="867"/>
      <c r="CH110" s="867"/>
      <c r="CI110" s="867"/>
      <c r="CJ110" s="867"/>
      <c r="CK110" s="926" t="s">
        <v>436</v>
      </c>
      <c r="CL110" s="819"/>
      <c r="CM110" s="860" t="s">
        <v>437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710793</v>
      </c>
      <c r="DH110" s="842"/>
      <c r="DI110" s="842"/>
      <c r="DJ110" s="842"/>
      <c r="DK110" s="842"/>
      <c r="DL110" s="842">
        <v>422757</v>
      </c>
      <c r="DM110" s="842"/>
      <c r="DN110" s="842"/>
      <c r="DO110" s="842"/>
      <c r="DP110" s="842"/>
      <c r="DQ110" s="842">
        <v>292797</v>
      </c>
      <c r="DR110" s="842"/>
      <c r="DS110" s="842"/>
      <c r="DT110" s="842"/>
      <c r="DU110" s="842"/>
      <c r="DV110" s="843">
        <v>0.1</v>
      </c>
      <c r="DW110" s="843"/>
      <c r="DX110" s="843"/>
      <c r="DY110" s="843"/>
      <c r="DZ110" s="844"/>
    </row>
    <row r="111" spans="1:131" s="218" customFormat="1" ht="26.25" customHeight="1" x14ac:dyDescent="0.15">
      <c r="A111" s="774" t="s">
        <v>438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v>1792492</v>
      </c>
      <c r="AB111" s="919"/>
      <c r="AC111" s="919"/>
      <c r="AD111" s="919"/>
      <c r="AE111" s="920"/>
      <c r="AF111" s="921">
        <v>1618940</v>
      </c>
      <c r="AG111" s="919"/>
      <c r="AH111" s="919"/>
      <c r="AI111" s="919"/>
      <c r="AJ111" s="920"/>
      <c r="AK111" s="921">
        <v>2325278</v>
      </c>
      <c r="AL111" s="919"/>
      <c r="AM111" s="919"/>
      <c r="AN111" s="919"/>
      <c r="AO111" s="920"/>
      <c r="AP111" s="922">
        <v>0.9</v>
      </c>
      <c r="AQ111" s="923"/>
      <c r="AR111" s="923"/>
      <c r="AS111" s="923"/>
      <c r="AT111" s="924"/>
      <c r="AU111" s="932"/>
      <c r="AV111" s="933"/>
      <c r="AW111" s="933"/>
      <c r="AX111" s="933"/>
      <c r="AY111" s="933"/>
      <c r="AZ111" s="815" t="s">
        <v>439</v>
      </c>
      <c r="BA111" s="752"/>
      <c r="BB111" s="752"/>
      <c r="BC111" s="752"/>
      <c r="BD111" s="752"/>
      <c r="BE111" s="752"/>
      <c r="BF111" s="752"/>
      <c r="BG111" s="752"/>
      <c r="BH111" s="752"/>
      <c r="BI111" s="752"/>
      <c r="BJ111" s="752"/>
      <c r="BK111" s="752"/>
      <c r="BL111" s="752"/>
      <c r="BM111" s="752"/>
      <c r="BN111" s="752"/>
      <c r="BO111" s="752"/>
      <c r="BP111" s="753"/>
      <c r="BQ111" s="816">
        <v>710793</v>
      </c>
      <c r="BR111" s="817"/>
      <c r="BS111" s="817"/>
      <c r="BT111" s="817"/>
      <c r="BU111" s="817"/>
      <c r="BV111" s="817">
        <v>422757</v>
      </c>
      <c r="BW111" s="817"/>
      <c r="BX111" s="817"/>
      <c r="BY111" s="817"/>
      <c r="BZ111" s="817"/>
      <c r="CA111" s="817">
        <v>292797</v>
      </c>
      <c r="CB111" s="817"/>
      <c r="CC111" s="817"/>
      <c r="CD111" s="817"/>
      <c r="CE111" s="817"/>
      <c r="CF111" s="875">
        <v>0.1</v>
      </c>
      <c r="CG111" s="876"/>
      <c r="CH111" s="876"/>
      <c r="CI111" s="876"/>
      <c r="CJ111" s="876"/>
      <c r="CK111" s="927"/>
      <c r="CL111" s="821"/>
      <c r="CM111" s="815" t="s">
        <v>440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18" customFormat="1" ht="26.25" customHeight="1" x14ac:dyDescent="0.15">
      <c r="A112" s="912" t="s">
        <v>441</v>
      </c>
      <c r="B112" s="913"/>
      <c r="C112" s="752" t="s">
        <v>442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v>36711752</v>
      </c>
      <c r="AB112" s="780"/>
      <c r="AC112" s="780"/>
      <c r="AD112" s="780"/>
      <c r="AE112" s="781"/>
      <c r="AF112" s="782">
        <v>37493335</v>
      </c>
      <c r="AG112" s="780"/>
      <c r="AH112" s="780"/>
      <c r="AI112" s="780"/>
      <c r="AJ112" s="781"/>
      <c r="AK112" s="782">
        <v>38400592</v>
      </c>
      <c r="AL112" s="780"/>
      <c r="AM112" s="780"/>
      <c r="AN112" s="780"/>
      <c r="AO112" s="781"/>
      <c r="AP112" s="824">
        <v>14.9</v>
      </c>
      <c r="AQ112" s="825"/>
      <c r="AR112" s="825"/>
      <c r="AS112" s="825"/>
      <c r="AT112" s="826"/>
      <c r="AU112" s="932"/>
      <c r="AV112" s="933"/>
      <c r="AW112" s="933"/>
      <c r="AX112" s="933"/>
      <c r="AY112" s="933"/>
      <c r="AZ112" s="815" t="s">
        <v>443</v>
      </c>
      <c r="BA112" s="752"/>
      <c r="BB112" s="752"/>
      <c r="BC112" s="752"/>
      <c r="BD112" s="752"/>
      <c r="BE112" s="752"/>
      <c r="BF112" s="752"/>
      <c r="BG112" s="752"/>
      <c r="BH112" s="752"/>
      <c r="BI112" s="752"/>
      <c r="BJ112" s="752"/>
      <c r="BK112" s="752"/>
      <c r="BL112" s="752"/>
      <c r="BM112" s="752"/>
      <c r="BN112" s="752"/>
      <c r="BO112" s="752"/>
      <c r="BP112" s="753"/>
      <c r="BQ112" s="816">
        <v>64149190</v>
      </c>
      <c r="BR112" s="817"/>
      <c r="BS112" s="817"/>
      <c r="BT112" s="817"/>
      <c r="BU112" s="817"/>
      <c r="BV112" s="817">
        <v>53317358</v>
      </c>
      <c r="BW112" s="817"/>
      <c r="BX112" s="817"/>
      <c r="BY112" s="817"/>
      <c r="BZ112" s="817"/>
      <c r="CA112" s="817">
        <v>60634881</v>
      </c>
      <c r="CB112" s="817"/>
      <c r="CC112" s="817"/>
      <c r="CD112" s="817"/>
      <c r="CE112" s="817"/>
      <c r="CF112" s="875">
        <v>23.5</v>
      </c>
      <c r="CG112" s="876"/>
      <c r="CH112" s="876"/>
      <c r="CI112" s="876"/>
      <c r="CJ112" s="876"/>
      <c r="CK112" s="927"/>
      <c r="CL112" s="821"/>
      <c r="CM112" s="815" t="s">
        <v>444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18" customFormat="1" ht="26.25" customHeight="1" x14ac:dyDescent="0.15">
      <c r="A113" s="914"/>
      <c r="B113" s="915"/>
      <c r="C113" s="752" t="s">
        <v>445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5070563</v>
      </c>
      <c r="AB113" s="919"/>
      <c r="AC113" s="919"/>
      <c r="AD113" s="919"/>
      <c r="AE113" s="920"/>
      <c r="AF113" s="921">
        <v>4789584</v>
      </c>
      <c r="AG113" s="919"/>
      <c r="AH113" s="919"/>
      <c r="AI113" s="919"/>
      <c r="AJ113" s="920"/>
      <c r="AK113" s="921">
        <v>4739793</v>
      </c>
      <c r="AL113" s="919"/>
      <c r="AM113" s="919"/>
      <c r="AN113" s="919"/>
      <c r="AO113" s="920"/>
      <c r="AP113" s="922">
        <v>1.8</v>
      </c>
      <c r="AQ113" s="923"/>
      <c r="AR113" s="923"/>
      <c r="AS113" s="923"/>
      <c r="AT113" s="924"/>
      <c r="AU113" s="932"/>
      <c r="AV113" s="933"/>
      <c r="AW113" s="933"/>
      <c r="AX113" s="933"/>
      <c r="AY113" s="933"/>
      <c r="AZ113" s="815" t="s">
        <v>446</v>
      </c>
      <c r="BA113" s="752"/>
      <c r="BB113" s="752"/>
      <c r="BC113" s="752"/>
      <c r="BD113" s="752"/>
      <c r="BE113" s="752"/>
      <c r="BF113" s="752"/>
      <c r="BG113" s="752"/>
      <c r="BH113" s="752"/>
      <c r="BI113" s="752"/>
      <c r="BJ113" s="752"/>
      <c r="BK113" s="752"/>
      <c r="BL113" s="752"/>
      <c r="BM113" s="752"/>
      <c r="BN113" s="752"/>
      <c r="BO113" s="752"/>
      <c r="BP113" s="753"/>
      <c r="BQ113" s="816" t="s">
        <v>121</v>
      </c>
      <c r="BR113" s="817"/>
      <c r="BS113" s="817"/>
      <c r="BT113" s="817"/>
      <c r="BU113" s="817"/>
      <c r="BV113" s="817" t="s">
        <v>121</v>
      </c>
      <c r="BW113" s="817"/>
      <c r="BX113" s="817"/>
      <c r="BY113" s="817"/>
      <c r="BZ113" s="817"/>
      <c r="CA113" s="817" t="s">
        <v>121</v>
      </c>
      <c r="CB113" s="817"/>
      <c r="CC113" s="817"/>
      <c r="CD113" s="817"/>
      <c r="CE113" s="817"/>
      <c r="CF113" s="875" t="s">
        <v>121</v>
      </c>
      <c r="CG113" s="876"/>
      <c r="CH113" s="876"/>
      <c r="CI113" s="876"/>
      <c r="CJ113" s="876"/>
      <c r="CK113" s="927"/>
      <c r="CL113" s="821"/>
      <c r="CM113" s="815" t="s">
        <v>447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18" customFormat="1" ht="26.25" customHeight="1" x14ac:dyDescent="0.15">
      <c r="A114" s="914"/>
      <c r="B114" s="915"/>
      <c r="C114" s="752" t="s">
        <v>448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121</v>
      </c>
      <c r="AB114" s="780"/>
      <c r="AC114" s="780"/>
      <c r="AD114" s="780"/>
      <c r="AE114" s="781"/>
      <c r="AF114" s="782" t="s">
        <v>121</v>
      </c>
      <c r="AG114" s="780"/>
      <c r="AH114" s="780"/>
      <c r="AI114" s="780"/>
      <c r="AJ114" s="781"/>
      <c r="AK114" s="782" t="s">
        <v>121</v>
      </c>
      <c r="AL114" s="780"/>
      <c r="AM114" s="780"/>
      <c r="AN114" s="780"/>
      <c r="AO114" s="781"/>
      <c r="AP114" s="824" t="s">
        <v>121</v>
      </c>
      <c r="AQ114" s="825"/>
      <c r="AR114" s="825"/>
      <c r="AS114" s="825"/>
      <c r="AT114" s="826"/>
      <c r="AU114" s="932"/>
      <c r="AV114" s="933"/>
      <c r="AW114" s="933"/>
      <c r="AX114" s="933"/>
      <c r="AY114" s="933"/>
      <c r="AZ114" s="815" t="s">
        <v>449</v>
      </c>
      <c r="BA114" s="752"/>
      <c r="BB114" s="752"/>
      <c r="BC114" s="752"/>
      <c r="BD114" s="752"/>
      <c r="BE114" s="752"/>
      <c r="BF114" s="752"/>
      <c r="BG114" s="752"/>
      <c r="BH114" s="752"/>
      <c r="BI114" s="752"/>
      <c r="BJ114" s="752"/>
      <c r="BK114" s="752"/>
      <c r="BL114" s="752"/>
      <c r="BM114" s="752"/>
      <c r="BN114" s="752"/>
      <c r="BO114" s="752"/>
      <c r="BP114" s="753"/>
      <c r="BQ114" s="816">
        <v>68824537</v>
      </c>
      <c r="BR114" s="817"/>
      <c r="BS114" s="817"/>
      <c r="BT114" s="817"/>
      <c r="BU114" s="817"/>
      <c r="BV114" s="817">
        <v>71152508</v>
      </c>
      <c r="BW114" s="817"/>
      <c r="BX114" s="817"/>
      <c r="BY114" s="817"/>
      <c r="BZ114" s="817"/>
      <c r="CA114" s="817">
        <v>70716825</v>
      </c>
      <c r="CB114" s="817"/>
      <c r="CC114" s="817"/>
      <c r="CD114" s="817"/>
      <c r="CE114" s="817"/>
      <c r="CF114" s="875">
        <v>27.5</v>
      </c>
      <c r="CG114" s="876"/>
      <c r="CH114" s="876"/>
      <c r="CI114" s="876"/>
      <c r="CJ114" s="876"/>
      <c r="CK114" s="927"/>
      <c r="CL114" s="821"/>
      <c r="CM114" s="815" t="s">
        <v>450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18" customFormat="1" ht="26.25" customHeight="1" x14ac:dyDescent="0.15">
      <c r="A115" s="914"/>
      <c r="B115" s="915"/>
      <c r="C115" s="752" t="s">
        <v>451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187634</v>
      </c>
      <c r="AB115" s="919"/>
      <c r="AC115" s="919"/>
      <c r="AD115" s="919"/>
      <c r="AE115" s="920"/>
      <c r="AF115" s="921">
        <v>300906</v>
      </c>
      <c r="AG115" s="919"/>
      <c r="AH115" s="919"/>
      <c r="AI115" s="919"/>
      <c r="AJ115" s="920"/>
      <c r="AK115" s="921">
        <v>129959</v>
      </c>
      <c r="AL115" s="919"/>
      <c r="AM115" s="919"/>
      <c r="AN115" s="919"/>
      <c r="AO115" s="920"/>
      <c r="AP115" s="922">
        <v>0.1</v>
      </c>
      <c r="AQ115" s="923"/>
      <c r="AR115" s="923"/>
      <c r="AS115" s="923"/>
      <c r="AT115" s="924"/>
      <c r="AU115" s="932"/>
      <c r="AV115" s="933"/>
      <c r="AW115" s="933"/>
      <c r="AX115" s="933"/>
      <c r="AY115" s="933"/>
      <c r="AZ115" s="815" t="s">
        <v>452</v>
      </c>
      <c r="BA115" s="752"/>
      <c r="BB115" s="752"/>
      <c r="BC115" s="752"/>
      <c r="BD115" s="752"/>
      <c r="BE115" s="752"/>
      <c r="BF115" s="752"/>
      <c r="BG115" s="752"/>
      <c r="BH115" s="752"/>
      <c r="BI115" s="752"/>
      <c r="BJ115" s="752"/>
      <c r="BK115" s="752"/>
      <c r="BL115" s="752"/>
      <c r="BM115" s="752"/>
      <c r="BN115" s="752"/>
      <c r="BO115" s="752"/>
      <c r="BP115" s="753"/>
      <c r="BQ115" s="816">
        <v>699014</v>
      </c>
      <c r="BR115" s="817"/>
      <c r="BS115" s="817"/>
      <c r="BT115" s="817"/>
      <c r="BU115" s="817"/>
      <c r="BV115" s="817">
        <v>738360</v>
      </c>
      <c r="BW115" s="817"/>
      <c r="BX115" s="817"/>
      <c r="BY115" s="817"/>
      <c r="BZ115" s="817"/>
      <c r="CA115" s="817">
        <v>2748122</v>
      </c>
      <c r="CB115" s="817"/>
      <c r="CC115" s="817"/>
      <c r="CD115" s="817"/>
      <c r="CE115" s="817"/>
      <c r="CF115" s="875">
        <v>1.1000000000000001</v>
      </c>
      <c r="CG115" s="876"/>
      <c r="CH115" s="876"/>
      <c r="CI115" s="876"/>
      <c r="CJ115" s="876"/>
      <c r="CK115" s="927"/>
      <c r="CL115" s="821"/>
      <c r="CM115" s="815" t="s">
        <v>453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18" customFormat="1" ht="26.25" customHeight="1" x14ac:dyDescent="0.15">
      <c r="A116" s="916"/>
      <c r="B116" s="917"/>
      <c r="C116" s="839" t="s">
        <v>454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121</v>
      </c>
      <c r="AB116" s="780"/>
      <c r="AC116" s="780"/>
      <c r="AD116" s="780"/>
      <c r="AE116" s="781"/>
      <c r="AF116" s="782" t="s">
        <v>121</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455</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456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457</v>
      </c>
      <c r="Z117" s="897"/>
      <c r="AA117" s="902">
        <v>77848768</v>
      </c>
      <c r="AB117" s="903"/>
      <c r="AC117" s="903"/>
      <c r="AD117" s="903"/>
      <c r="AE117" s="904"/>
      <c r="AF117" s="905">
        <v>78364706</v>
      </c>
      <c r="AG117" s="903"/>
      <c r="AH117" s="903"/>
      <c r="AI117" s="903"/>
      <c r="AJ117" s="904"/>
      <c r="AK117" s="905">
        <v>80911372</v>
      </c>
      <c r="AL117" s="903"/>
      <c r="AM117" s="903"/>
      <c r="AN117" s="903"/>
      <c r="AO117" s="904"/>
      <c r="AP117" s="906"/>
      <c r="AQ117" s="907"/>
      <c r="AR117" s="907"/>
      <c r="AS117" s="907"/>
      <c r="AT117" s="908"/>
      <c r="AU117" s="932"/>
      <c r="AV117" s="933"/>
      <c r="AW117" s="933"/>
      <c r="AX117" s="933"/>
      <c r="AY117" s="933"/>
      <c r="AZ117" s="863" t="s">
        <v>458</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459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18" customFormat="1" ht="26.25" customHeight="1" x14ac:dyDescent="0.15">
      <c r="A118" s="895" t="s">
        <v>433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430</v>
      </c>
      <c r="AB118" s="896"/>
      <c r="AC118" s="896"/>
      <c r="AD118" s="896"/>
      <c r="AE118" s="897"/>
      <c r="AF118" s="898" t="s">
        <v>431</v>
      </c>
      <c r="AG118" s="896"/>
      <c r="AH118" s="896"/>
      <c r="AI118" s="896"/>
      <c r="AJ118" s="897"/>
      <c r="AK118" s="898" t="s">
        <v>294</v>
      </c>
      <c r="AL118" s="896"/>
      <c r="AM118" s="896"/>
      <c r="AN118" s="896"/>
      <c r="AO118" s="897"/>
      <c r="AP118" s="899" t="s">
        <v>432</v>
      </c>
      <c r="AQ118" s="900"/>
      <c r="AR118" s="900"/>
      <c r="AS118" s="900"/>
      <c r="AT118" s="901"/>
      <c r="AU118" s="932"/>
      <c r="AV118" s="933"/>
      <c r="AW118" s="933"/>
      <c r="AX118" s="933"/>
      <c r="AY118" s="933"/>
      <c r="AZ118" s="838" t="s">
        <v>460</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461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18" customFormat="1" ht="26.25" customHeight="1" x14ac:dyDescent="0.15">
      <c r="A119" s="818" t="s">
        <v>436</v>
      </c>
      <c r="B119" s="819"/>
      <c r="C119" s="860" t="s">
        <v>437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v>187634</v>
      </c>
      <c r="AB119" s="889"/>
      <c r="AC119" s="889"/>
      <c r="AD119" s="889"/>
      <c r="AE119" s="890"/>
      <c r="AF119" s="891">
        <v>300906</v>
      </c>
      <c r="AG119" s="889"/>
      <c r="AH119" s="889"/>
      <c r="AI119" s="889"/>
      <c r="AJ119" s="890"/>
      <c r="AK119" s="891">
        <v>129959</v>
      </c>
      <c r="AL119" s="889"/>
      <c r="AM119" s="889"/>
      <c r="AN119" s="889"/>
      <c r="AO119" s="890"/>
      <c r="AP119" s="892">
        <v>0.1</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462</v>
      </c>
      <c r="BP119" s="878"/>
      <c r="BQ119" s="879">
        <v>1353407143</v>
      </c>
      <c r="BR119" s="845"/>
      <c r="BS119" s="845"/>
      <c r="BT119" s="845"/>
      <c r="BU119" s="845"/>
      <c r="BV119" s="845">
        <v>1354421880</v>
      </c>
      <c r="BW119" s="845"/>
      <c r="BX119" s="845"/>
      <c r="BY119" s="845"/>
      <c r="BZ119" s="845"/>
      <c r="CA119" s="845">
        <v>1370659527</v>
      </c>
      <c r="CB119" s="845"/>
      <c r="CC119" s="845"/>
      <c r="CD119" s="845"/>
      <c r="CE119" s="845"/>
      <c r="CF119" s="748"/>
      <c r="CG119" s="749"/>
      <c r="CH119" s="749"/>
      <c r="CI119" s="749"/>
      <c r="CJ119" s="834"/>
      <c r="CK119" s="928"/>
      <c r="CL119" s="823"/>
      <c r="CM119" s="838" t="s">
        <v>463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121</v>
      </c>
      <c r="DH119" s="764"/>
      <c r="DI119" s="764"/>
      <c r="DJ119" s="764"/>
      <c r="DK119" s="765"/>
      <c r="DL119" s="766" t="s">
        <v>121</v>
      </c>
      <c r="DM119" s="764"/>
      <c r="DN119" s="764"/>
      <c r="DO119" s="764"/>
      <c r="DP119" s="765"/>
      <c r="DQ119" s="766" t="s">
        <v>121</v>
      </c>
      <c r="DR119" s="764"/>
      <c r="DS119" s="764"/>
      <c r="DT119" s="764"/>
      <c r="DU119" s="765"/>
      <c r="DV119" s="848" t="s">
        <v>121</v>
      </c>
      <c r="DW119" s="849"/>
      <c r="DX119" s="849"/>
      <c r="DY119" s="849"/>
      <c r="DZ119" s="850"/>
    </row>
    <row r="120" spans="1:130" s="218" customFormat="1" ht="26.25" customHeight="1" x14ac:dyDescent="0.15">
      <c r="A120" s="820"/>
      <c r="B120" s="821"/>
      <c r="C120" s="815" t="s">
        <v>440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464</v>
      </c>
      <c r="AV120" s="881"/>
      <c r="AW120" s="881"/>
      <c r="AX120" s="881"/>
      <c r="AY120" s="882"/>
      <c r="AZ120" s="860" t="s">
        <v>465</v>
      </c>
      <c r="BA120" s="808"/>
      <c r="BB120" s="808"/>
      <c r="BC120" s="808"/>
      <c r="BD120" s="808"/>
      <c r="BE120" s="808"/>
      <c r="BF120" s="808"/>
      <c r="BG120" s="808"/>
      <c r="BH120" s="808"/>
      <c r="BI120" s="808"/>
      <c r="BJ120" s="808"/>
      <c r="BK120" s="808"/>
      <c r="BL120" s="808"/>
      <c r="BM120" s="808"/>
      <c r="BN120" s="808"/>
      <c r="BO120" s="808"/>
      <c r="BP120" s="809"/>
      <c r="BQ120" s="861">
        <v>237700610</v>
      </c>
      <c r="BR120" s="842"/>
      <c r="BS120" s="842"/>
      <c r="BT120" s="842"/>
      <c r="BU120" s="842"/>
      <c r="BV120" s="842">
        <v>257984320</v>
      </c>
      <c r="BW120" s="842"/>
      <c r="BX120" s="842"/>
      <c r="BY120" s="842"/>
      <c r="BZ120" s="842"/>
      <c r="CA120" s="842">
        <v>267205296</v>
      </c>
      <c r="CB120" s="842"/>
      <c r="CC120" s="842"/>
      <c r="CD120" s="842"/>
      <c r="CE120" s="842"/>
      <c r="CF120" s="866">
        <v>103.7</v>
      </c>
      <c r="CG120" s="867"/>
      <c r="CH120" s="867"/>
      <c r="CI120" s="867"/>
      <c r="CJ120" s="867"/>
      <c r="CK120" s="868" t="s">
        <v>466</v>
      </c>
      <c r="CL120" s="852"/>
      <c r="CM120" s="852"/>
      <c r="CN120" s="852"/>
      <c r="CO120" s="853"/>
      <c r="CP120" s="872" t="s">
        <v>405</v>
      </c>
      <c r="CQ120" s="873"/>
      <c r="CR120" s="873"/>
      <c r="CS120" s="873"/>
      <c r="CT120" s="873"/>
      <c r="CU120" s="873"/>
      <c r="CV120" s="873"/>
      <c r="CW120" s="873"/>
      <c r="CX120" s="873"/>
      <c r="CY120" s="873"/>
      <c r="CZ120" s="873"/>
      <c r="DA120" s="873"/>
      <c r="DB120" s="873"/>
      <c r="DC120" s="873"/>
      <c r="DD120" s="873"/>
      <c r="DE120" s="873"/>
      <c r="DF120" s="874"/>
      <c r="DG120" s="861">
        <v>58224267</v>
      </c>
      <c r="DH120" s="842"/>
      <c r="DI120" s="842"/>
      <c r="DJ120" s="842"/>
      <c r="DK120" s="842"/>
      <c r="DL120" s="842">
        <v>49116090</v>
      </c>
      <c r="DM120" s="842"/>
      <c r="DN120" s="842"/>
      <c r="DO120" s="842"/>
      <c r="DP120" s="842"/>
      <c r="DQ120" s="842">
        <v>56597812</v>
      </c>
      <c r="DR120" s="842"/>
      <c r="DS120" s="842"/>
      <c r="DT120" s="842"/>
      <c r="DU120" s="842"/>
      <c r="DV120" s="843">
        <v>22</v>
      </c>
      <c r="DW120" s="843"/>
      <c r="DX120" s="843"/>
      <c r="DY120" s="843"/>
      <c r="DZ120" s="844"/>
    </row>
    <row r="121" spans="1:130" s="218" customFormat="1" ht="26.25" customHeight="1" x14ac:dyDescent="0.15">
      <c r="A121" s="820"/>
      <c r="B121" s="821"/>
      <c r="C121" s="863" t="s">
        <v>467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5" t="s">
        <v>468</v>
      </c>
      <c r="BA121" s="752"/>
      <c r="BB121" s="752"/>
      <c r="BC121" s="752"/>
      <c r="BD121" s="752"/>
      <c r="BE121" s="752"/>
      <c r="BF121" s="752"/>
      <c r="BG121" s="752"/>
      <c r="BH121" s="752"/>
      <c r="BI121" s="752"/>
      <c r="BJ121" s="752"/>
      <c r="BK121" s="752"/>
      <c r="BL121" s="752"/>
      <c r="BM121" s="752"/>
      <c r="BN121" s="752"/>
      <c r="BO121" s="752"/>
      <c r="BP121" s="753"/>
      <c r="BQ121" s="816">
        <v>200898776</v>
      </c>
      <c r="BR121" s="817"/>
      <c r="BS121" s="817"/>
      <c r="BT121" s="817"/>
      <c r="BU121" s="817"/>
      <c r="BV121" s="817">
        <v>193627055</v>
      </c>
      <c r="BW121" s="817"/>
      <c r="BX121" s="817"/>
      <c r="BY121" s="817"/>
      <c r="BZ121" s="817"/>
      <c r="CA121" s="817">
        <v>204576022</v>
      </c>
      <c r="CB121" s="817"/>
      <c r="CC121" s="817"/>
      <c r="CD121" s="817"/>
      <c r="CE121" s="817"/>
      <c r="CF121" s="875">
        <v>79.400000000000006</v>
      </c>
      <c r="CG121" s="876"/>
      <c r="CH121" s="876"/>
      <c r="CI121" s="876"/>
      <c r="CJ121" s="876"/>
      <c r="CK121" s="869"/>
      <c r="CL121" s="855"/>
      <c r="CM121" s="855"/>
      <c r="CN121" s="855"/>
      <c r="CO121" s="856"/>
      <c r="CP121" s="835" t="s">
        <v>404</v>
      </c>
      <c r="CQ121" s="836"/>
      <c r="CR121" s="836"/>
      <c r="CS121" s="836"/>
      <c r="CT121" s="836"/>
      <c r="CU121" s="836"/>
      <c r="CV121" s="836"/>
      <c r="CW121" s="836"/>
      <c r="CX121" s="836"/>
      <c r="CY121" s="836"/>
      <c r="CZ121" s="836"/>
      <c r="DA121" s="836"/>
      <c r="DB121" s="836"/>
      <c r="DC121" s="836"/>
      <c r="DD121" s="836"/>
      <c r="DE121" s="836"/>
      <c r="DF121" s="837"/>
      <c r="DG121" s="816">
        <v>3089914</v>
      </c>
      <c r="DH121" s="817"/>
      <c r="DI121" s="817"/>
      <c r="DJ121" s="817"/>
      <c r="DK121" s="817"/>
      <c r="DL121" s="817">
        <v>2768683</v>
      </c>
      <c r="DM121" s="817"/>
      <c r="DN121" s="817"/>
      <c r="DO121" s="817"/>
      <c r="DP121" s="817"/>
      <c r="DQ121" s="817">
        <v>2483639</v>
      </c>
      <c r="DR121" s="817"/>
      <c r="DS121" s="817"/>
      <c r="DT121" s="817"/>
      <c r="DU121" s="817"/>
      <c r="DV121" s="794">
        <v>1</v>
      </c>
      <c r="DW121" s="794"/>
      <c r="DX121" s="794"/>
      <c r="DY121" s="794"/>
      <c r="DZ121" s="795"/>
    </row>
    <row r="122" spans="1:130" s="218" customFormat="1" ht="26.25" customHeight="1" x14ac:dyDescent="0.15">
      <c r="A122" s="820"/>
      <c r="B122" s="821"/>
      <c r="C122" s="815" t="s">
        <v>450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469</v>
      </c>
      <c r="BA122" s="839"/>
      <c r="BB122" s="839"/>
      <c r="BC122" s="839"/>
      <c r="BD122" s="839"/>
      <c r="BE122" s="839"/>
      <c r="BF122" s="839"/>
      <c r="BG122" s="839"/>
      <c r="BH122" s="839"/>
      <c r="BI122" s="839"/>
      <c r="BJ122" s="839"/>
      <c r="BK122" s="839"/>
      <c r="BL122" s="839"/>
      <c r="BM122" s="839"/>
      <c r="BN122" s="839"/>
      <c r="BO122" s="839"/>
      <c r="BP122" s="840"/>
      <c r="BQ122" s="879">
        <v>550937053</v>
      </c>
      <c r="BR122" s="845"/>
      <c r="BS122" s="845"/>
      <c r="BT122" s="845"/>
      <c r="BU122" s="845"/>
      <c r="BV122" s="845">
        <v>542969570</v>
      </c>
      <c r="BW122" s="845"/>
      <c r="BX122" s="845"/>
      <c r="BY122" s="845"/>
      <c r="BZ122" s="845"/>
      <c r="CA122" s="845">
        <v>530526947</v>
      </c>
      <c r="CB122" s="845"/>
      <c r="CC122" s="845"/>
      <c r="CD122" s="845"/>
      <c r="CE122" s="845"/>
      <c r="CF122" s="846">
        <v>206</v>
      </c>
      <c r="CG122" s="847"/>
      <c r="CH122" s="847"/>
      <c r="CI122" s="847"/>
      <c r="CJ122" s="847"/>
      <c r="CK122" s="869"/>
      <c r="CL122" s="855"/>
      <c r="CM122" s="855"/>
      <c r="CN122" s="855"/>
      <c r="CO122" s="856"/>
      <c r="CP122" s="835" t="s">
        <v>409</v>
      </c>
      <c r="CQ122" s="836"/>
      <c r="CR122" s="836"/>
      <c r="CS122" s="836"/>
      <c r="CT122" s="836"/>
      <c r="CU122" s="836"/>
      <c r="CV122" s="836"/>
      <c r="CW122" s="836"/>
      <c r="CX122" s="836"/>
      <c r="CY122" s="836"/>
      <c r="CZ122" s="836"/>
      <c r="DA122" s="836"/>
      <c r="DB122" s="836"/>
      <c r="DC122" s="836"/>
      <c r="DD122" s="836"/>
      <c r="DE122" s="836"/>
      <c r="DF122" s="837"/>
      <c r="DG122" s="816">
        <v>739794</v>
      </c>
      <c r="DH122" s="817"/>
      <c r="DI122" s="817"/>
      <c r="DJ122" s="817"/>
      <c r="DK122" s="817"/>
      <c r="DL122" s="817">
        <v>1012140</v>
      </c>
      <c r="DM122" s="817"/>
      <c r="DN122" s="817"/>
      <c r="DO122" s="817"/>
      <c r="DP122" s="817"/>
      <c r="DQ122" s="817">
        <v>1133126</v>
      </c>
      <c r="DR122" s="817"/>
      <c r="DS122" s="817"/>
      <c r="DT122" s="817"/>
      <c r="DU122" s="817"/>
      <c r="DV122" s="794">
        <v>0.4</v>
      </c>
      <c r="DW122" s="794"/>
      <c r="DX122" s="794"/>
      <c r="DY122" s="794"/>
      <c r="DZ122" s="795"/>
    </row>
    <row r="123" spans="1:130" s="218" customFormat="1" ht="26.25" customHeight="1" x14ac:dyDescent="0.15">
      <c r="A123" s="820"/>
      <c r="B123" s="821"/>
      <c r="C123" s="815" t="s">
        <v>456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470</v>
      </c>
      <c r="BP123" s="878"/>
      <c r="BQ123" s="832">
        <v>989536439</v>
      </c>
      <c r="BR123" s="833"/>
      <c r="BS123" s="833"/>
      <c r="BT123" s="833"/>
      <c r="BU123" s="833"/>
      <c r="BV123" s="833">
        <v>994580945</v>
      </c>
      <c r="BW123" s="833"/>
      <c r="BX123" s="833"/>
      <c r="BY123" s="833"/>
      <c r="BZ123" s="833"/>
      <c r="CA123" s="833">
        <v>1002308265</v>
      </c>
      <c r="CB123" s="833"/>
      <c r="CC123" s="833"/>
      <c r="CD123" s="833"/>
      <c r="CE123" s="833"/>
      <c r="CF123" s="748"/>
      <c r="CG123" s="749"/>
      <c r="CH123" s="749"/>
      <c r="CI123" s="749"/>
      <c r="CJ123" s="834"/>
      <c r="CK123" s="869"/>
      <c r="CL123" s="855"/>
      <c r="CM123" s="855"/>
      <c r="CN123" s="855"/>
      <c r="CO123" s="856"/>
      <c r="CP123" s="835" t="s">
        <v>410</v>
      </c>
      <c r="CQ123" s="836"/>
      <c r="CR123" s="836"/>
      <c r="CS123" s="836"/>
      <c r="CT123" s="836"/>
      <c r="CU123" s="836"/>
      <c r="CV123" s="836"/>
      <c r="CW123" s="836"/>
      <c r="CX123" s="836"/>
      <c r="CY123" s="836"/>
      <c r="CZ123" s="836"/>
      <c r="DA123" s="836"/>
      <c r="DB123" s="836"/>
      <c r="DC123" s="836"/>
      <c r="DD123" s="836"/>
      <c r="DE123" s="836"/>
      <c r="DF123" s="837"/>
      <c r="DG123" s="779">
        <v>187638</v>
      </c>
      <c r="DH123" s="780"/>
      <c r="DI123" s="780"/>
      <c r="DJ123" s="780"/>
      <c r="DK123" s="781"/>
      <c r="DL123" s="782">
        <v>158303</v>
      </c>
      <c r="DM123" s="780"/>
      <c r="DN123" s="780"/>
      <c r="DO123" s="780"/>
      <c r="DP123" s="781"/>
      <c r="DQ123" s="782">
        <v>176901</v>
      </c>
      <c r="DR123" s="780"/>
      <c r="DS123" s="780"/>
      <c r="DT123" s="780"/>
      <c r="DU123" s="781"/>
      <c r="DV123" s="824">
        <v>0.1</v>
      </c>
      <c r="DW123" s="825"/>
      <c r="DX123" s="825"/>
      <c r="DY123" s="825"/>
      <c r="DZ123" s="826"/>
    </row>
    <row r="124" spans="1:130" s="218" customFormat="1" ht="26.25" customHeight="1" thickBot="1" x14ac:dyDescent="0.2">
      <c r="A124" s="820"/>
      <c r="B124" s="821"/>
      <c r="C124" s="815" t="s">
        <v>459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471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147.19999999999999</v>
      </c>
      <c r="BR124" s="831"/>
      <c r="BS124" s="831"/>
      <c r="BT124" s="831"/>
      <c r="BU124" s="831"/>
      <c r="BV124" s="831">
        <v>143.19999999999999</v>
      </c>
      <c r="BW124" s="831"/>
      <c r="BX124" s="831"/>
      <c r="BY124" s="831"/>
      <c r="BZ124" s="831"/>
      <c r="CA124" s="831">
        <v>143</v>
      </c>
      <c r="CB124" s="831"/>
      <c r="CC124" s="831"/>
      <c r="CD124" s="831"/>
      <c r="CE124" s="831"/>
      <c r="CF124" s="726"/>
      <c r="CG124" s="727"/>
      <c r="CH124" s="727"/>
      <c r="CI124" s="727"/>
      <c r="CJ124" s="862"/>
      <c r="CK124" s="870"/>
      <c r="CL124" s="870"/>
      <c r="CM124" s="870"/>
      <c r="CN124" s="870"/>
      <c r="CO124" s="871"/>
      <c r="CP124" s="835" t="s">
        <v>472</v>
      </c>
      <c r="CQ124" s="836"/>
      <c r="CR124" s="836"/>
      <c r="CS124" s="836"/>
      <c r="CT124" s="836"/>
      <c r="CU124" s="836"/>
      <c r="CV124" s="836"/>
      <c r="CW124" s="836"/>
      <c r="CX124" s="836"/>
      <c r="CY124" s="836"/>
      <c r="CZ124" s="836"/>
      <c r="DA124" s="836"/>
      <c r="DB124" s="836"/>
      <c r="DC124" s="836"/>
      <c r="DD124" s="836"/>
      <c r="DE124" s="836"/>
      <c r="DF124" s="837"/>
      <c r="DG124" s="763">
        <v>1907577</v>
      </c>
      <c r="DH124" s="764"/>
      <c r="DI124" s="764"/>
      <c r="DJ124" s="764"/>
      <c r="DK124" s="765"/>
      <c r="DL124" s="766">
        <v>262142</v>
      </c>
      <c r="DM124" s="764"/>
      <c r="DN124" s="764"/>
      <c r="DO124" s="764"/>
      <c r="DP124" s="765"/>
      <c r="DQ124" s="766">
        <v>243403</v>
      </c>
      <c r="DR124" s="764"/>
      <c r="DS124" s="764"/>
      <c r="DT124" s="764"/>
      <c r="DU124" s="765"/>
      <c r="DV124" s="848">
        <v>0.1</v>
      </c>
      <c r="DW124" s="849"/>
      <c r="DX124" s="849"/>
      <c r="DY124" s="849"/>
      <c r="DZ124" s="850"/>
    </row>
    <row r="125" spans="1:130" s="218" customFormat="1" ht="26.25" customHeight="1" x14ac:dyDescent="0.15">
      <c r="A125" s="820"/>
      <c r="B125" s="821"/>
      <c r="C125" s="815" t="s">
        <v>461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473</v>
      </c>
      <c r="CL125" s="852"/>
      <c r="CM125" s="852"/>
      <c r="CN125" s="852"/>
      <c r="CO125" s="853"/>
      <c r="CP125" s="860" t="s">
        <v>474</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18" customFormat="1" ht="26.25" customHeight="1" thickBot="1" x14ac:dyDescent="0.2">
      <c r="A126" s="820"/>
      <c r="B126" s="821"/>
      <c r="C126" s="815" t="s">
        <v>463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121</v>
      </c>
      <c r="AB126" s="780"/>
      <c r="AC126" s="780"/>
      <c r="AD126" s="780"/>
      <c r="AE126" s="781"/>
      <c r="AF126" s="782" t="s">
        <v>121</v>
      </c>
      <c r="AG126" s="780"/>
      <c r="AH126" s="780"/>
      <c r="AI126" s="780"/>
      <c r="AJ126" s="781"/>
      <c r="AK126" s="782" t="s">
        <v>121</v>
      </c>
      <c r="AL126" s="780"/>
      <c r="AM126" s="780"/>
      <c r="AN126" s="780"/>
      <c r="AO126" s="781"/>
      <c r="AP126" s="824" t="s">
        <v>121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475</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18" customFormat="1" ht="26.25" customHeight="1" x14ac:dyDescent="0.15">
      <c r="A127" s="822"/>
      <c r="B127" s="823"/>
      <c r="C127" s="838" t="s">
        <v>476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121</v>
      </c>
      <c r="AB127" s="780"/>
      <c r="AC127" s="780"/>
      <c r="AD127" s="780"/>
      <c r="AE127" s="781"/>
      <c r="AF127" s="782" t="s">
        <v>121</v>
      </c>
      <c r="AG127" s="780"/>
      <c r="AH127" s="780"/>
      <c r="AI127" s="780"/>
      <c r="AJ127" s="781"/>
      <c r="AK127" s="782" t="s">
        <v>121</v>
      </c>
      <c r="AL127" s="780"/>
      <c r="AM127" s="780"/>
      <c r="AN127" s="780"/>
      <c r="AO127" s="781"/>
      <c r="AP127" s="824" t="s">
        <v>121</v>
      </c>
      <c r="AQ127" s="825"/>
      <c r="AR127" s="825"/>
      <c r="AS127" s="825"/>
      <c r="AT127" s="826"/>
      <c r="AU127" s="220"/>
      <c r="AV127" s="220"/>
      <c r="AW127" s="220"/>
      <c r="AX127" s="841" t="s">
        <v>477</v>
      </c>
      <c r="AY127" s="812"/>
      <c r="AZ127" s="812"/>
      <c r="BA127" s="812"/>
      <c r="BB127" s="812"/>
      <c r="BC127" s="812"/>
      <c r="BD127" s="812"/>
      <c r="BE127" s="813"/>
      <c r="BF127" s="811" t="s">
        <v>478</v>
      </c>
      <c r="BG127" s="812"/>
      <c r="BH127" s="812"/>
      <c r="BI127" s="812"/>
      <c r="BJ127" s="812"/>
      <c r="BK127" s="812"/>
      <c r="BL127" s="813"/>
      <c r="BM127" s="811" t="s">
        <v>479</v>
      </c>
      <c r="BN127" s="812"/>
      <c r="BO127" s="812"/>
      <c r="BP127" s="812"/>
      <c r="BQ127" s="812"/>
      <c r="BR127" s="812"/>
      <c r="BS127" s="813"/>
      <c r="BT127" s="811" t="s">
        <v>480</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481</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v>1813794</v>
      </c>
      <c r="DR127" s="817"/>
      <c r="DS127" s="817"/>
      <c r="DT127" s="817"/>
      <c r="DU127" s="817"/>
      <c r="DV127" s="794">
        <v>0.7</v>
      </c>
      <c r="DW127" s="794"/>
      <c r="DX127" s="794"/>
      <c r="DY127" s="794"/>
      <c r="DZ127" s="795"/>
    </row>
    <row r="128" spans="1:130" s="218" customFormat="1" ht="26.25" customHeight="1" thickBot="1" x14ac:dyDescent="0.2">
      <c r="A128" s="796" t="s">
        <v>482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483</v>
      </c>
      <c r="X128" s="798"/>
      <c r="Y128" s="798"/>
      <c r="Z128" s="799"/>
      <c r="AA128" s="800">
        <v>15512320</v>
      </c>
      <c r="AB128" s="801"/>
      <c r="AC128" s="801"/>
      <c r="AD128" s="801"/>
      <c r="AE128" s="802"/>
      <c r="AF128" s="803">
        <v>16332653</v>
      </c>
      <c r="AG128" s="801"/>
      <c r="AH128" s="801"/>
      <c r="AI128" s="801"/>
      <c r="AJ128" s="802"/>
      <c r="AK128" s="803">
        <v>18133802</v>
      </c>
      <c r="AL128" s="801"/>
      <c r="AM128" s="801"/>
      <c r="AN128" s="801"/>
      <c r="AO128" s="802"/>
      <c r="AP128" s="804"/>
      <c r="AQ128" s="805"/>
      <c r="AR128" s="805"/>
      <c r="AS128" s="805"/>
      <c r="AT128" s="806"/>
      <c r="AU128" s="220"/>
      <c r="AV128" s="220"/>
      <c r="AW128" s="220"/>
      <c r="AX128" s="807" t="s">
        <v>484</v>
      </c>
      <c r="AY128" s="808"/>
      <c r="AZ128" s="808"/>
      <c r="BA128" s="808"/>
      <c r="BB128" s="808"/>
      <c r="BC128" s="808"/>
      <c r="BD128" s="808"/>
      <c r="BE128" s="809"/>
      <c r="BF128" s="786" t="s">
        <v>121</v>
      </c>
      <c r="BG128" s="787"/>
      <c r="BH128" s="787"/>
      <c r="BI128" s="787"/>
      <c r="BJ128" s="787"/>
      <c r="BK128" s="787"/>
      <c r="BL128" s="810"/>
      <c r="BM128" s="786">
        <v>11.25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485</v>
      </c>
      <c r="CQ128" s="730"/>
      <c r="CR128" s="730"/>
      <c r="CS128" s="730"/>
      <c r="CT128" s="730"/>
      <c r="CU128" s="730"/>
      <c r="CV128" s="730"/>
      <c r="CW128" s="730"/>
      <c r="CX128" s="730"/>
      <c r="CY128" s="730"/>
      <c r="CZ128" s="730"/>
      <c r="DA128" s="730"/>
      <c r="DB128" s="730"/>
      <c r="DC128" s="730"/>
      <c r="DD128" s="730"/>
      <c r="DE128" s="730"/>
      <c r="DF128" s="731"/>
      <c r="DG128" s="790">
        <v>699014</v>
      </c>
      <c r="DH128" s="791"/>
      <c r="DI128" s="791"/>
      <c r="DJ128" s="791"/>
      <c r="DK128" s="791"/>
      <c r="DL128" s="791">
        <v>738360</v>
      </c>
      <c r="DM128" s="791"/>
      <c r="DN128" s="791"/>
      <c r="DO128" s="791"/>
      <c r="DP128" s="791"/>
      <c r="DQ128" s="791">
        <v>934328</v>
      </c>
      <c r="DR128" s="791"/>
      <c r="DS128" s="791"/>
      <c r="DT128" s="791"/>
      <c r="DU128" s="791"/>
      <c r="DV128" s="792">
        <v>0.4</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486</v>
      </c>
      <c r="X129" s="777"/>
      <c r="Y129" s="777"/>
      <c r="Z129" s="778"/>
      <c r="AA129" s="779">
        <v>283019933</v>
      </c>
      <c r="AB129" s="780"/>
      <c r="AC129" s="780"/>
      <c r="AD129" s="780"/>
      <c r="AE129" s="781"/>
      <c r="AF129" s="782">
        <v>287670566</v>
      </c>
      <c r="AG129" s="780"/>
      <c r="AH129" s="780"/>
      <c r="AI129" s="780"/>
      <c r="AJ129" s="781"/>
      <c r="AK129" s="782">
        <v>292156624</v>
      </c>
      <c r="AL129" s="780"/>
      <c r="AM129" s="780"/>
      <c r="AN129" s="780"/>
      <c r="AO129" s="781"/>
      <c r="AP129" s="783"/>
      <c r="AQ129" s="784"/>
      <c r="AR129" s="784"/>
      <c r="AS129" s="784"/>
      <c r="AT129" s="785"/>
      <c r="AU129" s="221"/>
      <c r="AV129" s="221"/>
      <c r="AW129" s="221"/>
      <c r="AX129" s="751" t="s">
        <v>487</v>
      </c>
      <c r="AY129" s="752"/>
      <c r="AZ129" s="752"/>
      <c r="BA129" s="752"/>
      <c r="BB129" s="752"/>
      <c r="BC129" s="752"/>
      <c r="BD129" s="752"/>
      <c r="BE129" s="753"/>
      <c r="BF129" s="770" t="s">
        <v>121</v>
      </c>
      <c r="BG129" s="771"/>
      <c r="BH129" s="771"/>
      <c r="BI129" s="771"/>
      <c r="BJ129" s="771"/>
      <c r="BK129" s="771"/>
      <c r="BL129" s="772"/>
      <c r="BM129" s="770">
        <v>16.25</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488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489</v>
      </c>
      <c r="X130" s="777"/>
      <c r="Y130" s="777"/>
      <c r="Z130" s="778"/>
      <c r="AA130" s="779">
        <v>35928617</v>
      </c>
      <c r="AB130" s="780"/>
      <c r="AC130" s="780"/>
      <c r="AD130" s="780"/>
      <c r="AE130" s="781"/>
      <c r="AF130" s="782">
        <v>36439501</v>
      </c>
      <c r="AG130" s="780"/>
      <c r="AH130" s="780"/>
      <c r="AI130" s="780"/>
      <c r="AJ130" s="781"/>
      <c r="AK130" s="782">
        <v>34580545</v>
      </c>
      <c r="AL130" s="780"/>
      <c r="AM130" s="780"/>
      <c r="AN130" s="780"/>
      <c r="AO130" s="781"/>
      <c r="AP130" s="783"/>
      <c r="AQ130" s="784"/>
      <c r="AR130" s="784"/>
      <c r="AS130" s="784"/>
      <c r="AT130" s="785"/>
      <c r="AU130" s="221"/>
      <c r="AV130" s="221"/>
      <c r="AW130" s="221"/>
      <c r="AX130" s="751" t="s">
        <v>490</v>
      </c>
      <c r="AY130" s="752"/>
      <c r="AZ130" s="752"/>
      <c r="BA130" s="752"/>
      <c r="BB130" s="752"/>
      <c r="BC130" s="752"/>
      <c r="BD130" s="752"/>
      <c r="BE130" s="753"/>
      <c r="BF130" s="754">
        <v>10.6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491</v>
      </c>
      <c r="X131" s="761"/>
      <c r="Y131" s="761"/>
      <c r="Z131" s="762"/>
      <c r="AA131" s="763">
        <v>247091316</v>
      </c>
      <c r="AB131" s="764"/>
      <c r="AC131" s="764"/>
      <c r="AD131" s="764"/>
      <c r="AE131" s="765"/>
      <c r="AF131" s="766">
        <v>251231065</v>
      </c>
      <c r="AG131" s="764"/>
      <c r="AH131" s="764"/>
      <c r="AI131" s="764"/>
      <c r="AJ131" s="765"/>
      <c r="AK131" s="766">
        <v>257576079</v>
      </c>
      <c r="AL131" s="764"/>
      <c r="AM131" s="764"/>
      <c r="AN131" s="764"/>
      <c r="AO131" s="765"/>
      <c r="AP131" s="767"/>
      <c r="AQ131" s="768"/>
      <c r="AR131" s="768"/>
      <c r="AS131" s="768"/>
      <c r="AT131" s="769"/>
      <c r="AU131" s="221"/>
      <c r="AV131" s="221"/>
      <c r="AW131" s="221"/>
      <c r="AX131" s="729" t="s">
        <v>492</v>
      </c>
      <c r="AY131" s="730"/>
      <c r="AZ131" s="730"/>
      <c r="BA131" s="730"/>
      <c r="BB131" s="730"/>
      <c r="BC131" s="730"/>
      <c r="BD131" s="730"/>
      <c r="BE131" s="731"/>
      <c r="BF131" s="732">
        <v>143</v>
      </c>
      <c r="BG131" s="733"/>
      <c r="BH131" s="733"/>
      <c r="BI131" s="733"/>
      <c r="BJ131" s="733"/>
      <c r="BK131" s="733"/>
      <c r="BL131" s="734"/>
      <c r="BM131" s="732">
        <v>400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493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494</v>
      </c>
      <c r="W132" s="742"/>
      <c r="X132" s="742"/>
      <c r="Y132" s="742"/>
      <c r="Z132" s="743"/>
      <c r="AA132" s="744">
        <v>10.68747825</v>
      </c>
      <c r="AB132" s="745"/>
      <c r="AC132" s="745"/>
      <c r="AD132" s="745"/>
      <c r="AE132" s="746"/>
      <c r="AF132" s="747">
        <v>10.18685825</v>
      </c>
      <c r="AG132" s="745"/>
      <c r="AH132" s="745"/>
      <c r="AI132" s="745"/>
      <c r="AJ132" s="746"/>
      <c r="AK132" s="747">
        <v>10.947066489999999</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495</v>
      </c>
      <c r="W133" s="721"/>
      <c r="X133" s="721"/>
      <c r="Y133" s="721"/>
      <c r="Z133" s="722"/>
      <c r="AA133" s="723">
        <v>10.4</v>
      </c>
      <c r="AB133" s="724"/>
      <c r="AC133" s="724"/>
      <c r="AD133" s="724"/>
      <c r="AE133" s="725"/>
      <c r="AF133" s="723">
        <v>10.1</v>
      </c>
      <c r="AG133" s="724"/>
      <c r="AH133" s="724"/>
      <c r="AI133" s="724"/>
      <c r="AJ133" s="725"/>
      <c r="AK133" s="723">
        <v>10.6</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3iilYpp65oQUKqu0LterLBdHHpvcTdraSM/ATpplXMqjM6fU/KkPJfHHL1Adac6nwW3pVtyKNB+9/bFLdJ0iOQ==" saltValue="MYzMjDtlGpPB4JdvVLwi3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election activeCell="AX77" sqref="AX77"/>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496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HbZm/qN9i++jP/wXWtPxKOTPtKJB0osHCoElkI+aoJGHfwILWxgcYb5iqLPVgkSFr/8DKbosQdvA3WPjUlTtqA==" saltValue="yPba+/3CPy4axDepuDTZL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22" zoomScale="70" zoomScaleNormal="70" zoomScaleSheetLayoutView="55" workbookViewId="0">
      <selection activeCell="CH28" sqref="CH28"/>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asXsxoAhbPU5xB6Wt6/1LAfSzbVSDVeLJrFALsmfSdNj9mL3yWNdhMG8AAsgKQCyJLbBEKP6j4L34OA1BJj3g==" saltValue="o9LR68s2O41tAz7X14Io7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8" workbookViewId="0">
      <selection activeCell="AK46" sqref="AK46"/>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497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498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499</v>
      </c>
      <c r="AP7" s="260"/>
      <c r="AQ7" s="261" t="s">
        <v>500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501</v>
      </c>
      <c r="AQ8" s="267" t="s">
        <v>502</v>
      </c>
      <c r="AR8" s="268" t="s">
        <v>503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504</v>
      </c>
      <c r="AL9" s="1131"/>
      <c r="AM9" s="1131"/>
      <c r="AN9" s="1132"/>
      <c r="AO9" s="269">
        <v>111880669</v>
      </c>
      <c r="AP9" s="269">
        <v>122464</v>
      </c>
      <c r="AQ9" s="270">
        <v>112291</v>
      </c>
      <c r="AR9" s="271">
        <v>9.1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505</v>
      </c>
      <c r="AL10" s="1131"/>
      <c r="AM10" s="1131"/>
      <c r="AN10" s="1132"/>
      <c r="AO10" s="272">
        <v>2244</v>
      </c>
      <c r="AP10" s="272">
        <v>2</v>
      </c>
      <c r="AQ10" s="273">
        <v>121</v>
      </c>
      <c r="AR10" s="274">
        <v>-98.3</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506</v>
      </c>
      <c r="AL11" s="1131"/>
      <c r="AM11" s="1131"/>
      <c r="AN11" s="1132"/>
      <c r="AO11" s="272">
        <v>160913</v>
      </c>
      <c r="AP11" s="272">
        <v>176</v>
      </c>
      <c r="AQ11" s="273">
        <v>1235</v>
      </c>
      <c r="AR11" s="274">
        <v>-85.7</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507</v>
      </c>
      <c r="AL12" s="1131"/>
      <c r="AM12" s="1131"/>
      <c r="AN12" s="1132"/>
      <c r="AO12" s="272" t="s">
        <v>508</v>
      </c>
      <c r="AP12" s="272" t="s">
        <v>508</v>
      </c>
      <c r="AQ12" s="273">
        <v>3</v>
      </c>
      <c r="AR12" s="274" t="s">
        <v>508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509</v>
      </c>
      <c r="AL13" s="1131"/>
      <c r="AM13" s="1131"/>
      <c r="AN13" s="1132"/>
      <c r="AO13" s="272">
        <v>2219384</v>
      </c>
      <c r="AP13" s="272">
        <v>2429</v>
      </c>
      <c r="AQ13" s="273">
        <v>2021</v>
      </c>
      <c r="AR13" s="274">
        <v>20.2</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510</v>
      </c>
      <c r="AL14" s="1131"/>
      <c r="AM14" s="1131"/>
      <c r="AN14" s="1132"/>
      <c r="AO14" s="272">
        <v>458650</v>
      </c>
      <c r="AP14" s="272">
        <v>502</v>
      </c>
      <c r="AQ14" s="273">
        <v>1404</v>
      </c>
      <c r="AR14" s="274">
        <v>-64.2</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511</v>
      </c>
      <c r="AL15" s="1134"/>
      <c r="AM15" s="1134"/>
      <c r="AN15" s="1135"/>
      <c r="AO15" s="272">
        <v>-8639112</v>
      </c>
      <c r="AP15" s="272">
        <v>-9456</v>
      </c>
      <c r="AQ15" s="273">
        <v>-7200</v>
      </c>
      <c r="AR15" s="274">
        <v>31.3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106082748</v>
      </c>
      <c r="AP16" s="272">
        <v>116118</v>
      </c>
      <c r="AQ16" s="273">
        <v>109874</v>
      </c>
      <c r="AR16" s="274">
        <v>5.7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512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513</v>
      </c>
      <c r="AP20" s="281" t="s">
        <v>514</v>
      </c>
      <c r="AQ20" s="282" t="s">
        <v>515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516</v>
      </c>
      <c r="AL21" s="1137"/>
      <c r="AM21" s="1137"/>
      <c r="AN21" s="1138"/>
      <c r="AO21" s="285">
        <v>12.6</v>
      </c>
      <c r="AP21" s="286">
        <v>11.47</v>
      </c>
      <c r="AQ21" s="287">
        <v>1.1299999999999999</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517</v>
      </c>
      <c r="AL22" s="1137"/>
      <c r="AM22" s="1137"/>
      <c r="AN22" s="1138"/>
      <c r="AO22" s="290">
        <v>101.6</v>
      </c>
      <c r="AP22" s="291">
        <v>99.8</v>
      </c>
      <c r="AQ22" s="292">
        <v>1.8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518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519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520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499</v>
      </c>
      <c r="AP30" s="260"/>
      <c r="AQ30" s="261" t="s">
        <v>500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501</v>
      </c>
      <c r="AQ31" s="267" t="s">
        <v>502</v>
      </c>
      <c r="AR31" s="268" t="s">
        <v>503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521</v>
      </c>
      <c r="AL32" s="1121"/>
      <c r="AM32" s="1121"/>
      <c r="AN32" s="1122"/>
      <c r="AO32" s="300">
        <v>35315750</v>
      </c>
      <c r="AP32" s="300">
        <v>38657</v>
      </c>
      <c r="AQ32" s="301">
        <v>29025</v>
      </c>
      <c r="AR32" s="302">
        <v>33.200000000000003</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522</v>
      </c>
      <c r="AL33" s="1121"/>
      <c r="AM33" s="1121"/>
      <c r="AN33" s="1122"/>
      <c r="AO33" s="300">
        <v>2325278</v>
      </c>
      <c r="AP33" s="300">
        <v>2545</v>
      </c>
      <c r="AQ33" s="301">
        <v>2558</v>
      </c>
      <c r="AR33" s="302">
        <v>-0.5</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523</v>
      </c>
      <c r="AL34" s="1121"/>
      <c r="AM34" s="1121"/>
      <c r="AN34" s="1122"/>
      <c r="AO34" s="300">
        <v>38400592</v>
      </c>
      <c r="AP34" s="300">
        <v>42033</v>
      </c>
      <c r="AQ34" s="301">
        <v>21936</v>
      </c>
      <c r="AR34" s="302">
        <v>91.6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524</v>
      </c>
      <c r="AL35" s="1121"/>
      <c r="AM35" s="1121"/>
      <c r="AN35" s="1122"/>
      <c r="AO35" s="300">
        <v>4739793</v>
      </c>
      <c r="AP35" s="300">
        <v>5188</v>
      </c>
      <c r="AQ35" s="301">
        <v>9222</v>
      </c>
      <c r="AR35" s="302">
        <v>-43.7</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525</v>
      </c>
      <c r="AL36" s="1121"/>
      <c r="AM36" s="1121"/>
      <c r="AN36" s="1122"/>
      <c r="AO36" s="300" t="s">
        <v>508</v>
      </c>
      <c r="AP36" s="300" t="s">
        <v>508</v>
      </c>
      <c r="AQ36" s="301">
        <v>155</v>
      </c>
      <c r="AR36" s="302" t="s">
        <v>508</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526</v>
      </c>
      <c r="AL37" s="1121"/>
      <c r="AM37" s="1121"/>
      <c r="AN37" s="1122"/>
      <c r="AO37" s="300">
        <v>129959</v>
      </c>
      <c r="AP37" s="300">
        <v>142</v>
      </c>
      <c r="AQ37" s="301">
        <v>1054</v>
      </c>
      <c r="AR37" s="302">
        <v>-86.5</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527</v>
      </c>
      <c r="AL38" s="1124"/>
      <c r="AM38" s="1124"/>
      <c r="AN38" s="1125"/>
      <c r="AO38" s="303" t="s">
        <v>508</v>
      </c>
      <c r="AP38" s="303" t="s">
        <v>508</v>
      </c>
      <c r="AQ38" s="304">
        <v>1</v>
      </c>
      <c r="AR38" s="292" t="s">
        <v>508</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528</v>
      </c>
      <c r="AL39" s="1124"/>
      <c r="AM39" s="1124"/>
      <c r="AN39" s="1125"/>
      <c r="AO39" s="300">
        <v>-18133802</v>
      </c>
      <c r="AP39" s="300">
        <v>-19849</v>
      </c>
      <c r="AQ39" s="301">
        <v>-17788</v>
      </c>
      <c r="AR39" s="302">
        <v>11.6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529</v>
      </c>
      <c r="AL40" s="1121"/>
      <c r="AM40" s="1121"/>
      <c r="AN40" s="1122"/>
      <c r="AO40" s="300">
        <v>-34580545</v>
      </c>
      <c r="AP40" s="300">
        <v>-37852</v>
      </c>
      <c r="AQ40" s="301">
        <v>-29583</v>
      </c>
      <c r="AR40" s="302">
        <v>28</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28197025</v>
      </c>
      <c r="AP41" s="300">
        <v>30864</v>
      </c>
      <c r="AQ41" s="301">
        <v>16580</v>
      </c>
      <c r="AR41" s="302">
        <v>86.2</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530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531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499</v>
      </c>
      <c r="AN49" s="1115" t="s">
        <v>532</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533</v>
      </c>
      <c r="AO50" s="317" t="s">
        <v>534</v>
      </c>
      <c r="AP50" s="318" t="s">
        <v>535</v>
      </c>
      <c r="AQ50" s="319" t="s">
        <v>536</v>
      </c>
      <c r="AR50" s="320" t="s">
        <v>537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538</v>
      </c>
      <c r="AL51" s="313"/>
      <c r="AM51" s="321">
        <v>68889140</v>
      </c>
      <c r="AN51" s="322">
        <v>72921</v>
      </c>
      <c r="AO51" s="323">
        <v>8.6999999999999993</v>
      </c>
      <c r="AP51" s="324">
        <v>58766</v>
      </c>
      <c r="AQ51" s="325">
        <v>2.9</v>
      </c>
      <c r="AR51" s="326">
        <v>5.8</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539</v>
      </c>
      <c r="AM52" s="329">
        <v>20536571</v>
      </c>
      <c r="AN52" s="330">
        <v>21738</v>
      </c>
      <c r="AO52" s="331">
        <v>-10.9</v>
      </c>
      <c r="AP52" s="332">
        <v>29363</v>
      </c>
      <c r="AQ52" s="333">
        <v>-2.5</v>
      </c>
      <c r="AR52" s="334">
        <v>-8.4</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540</v>
      </c>
      <c r="AL53" s="313"/>
      <c r="AM53" s="321">
        <v>68128136</v>
      </c>
      <c r="AN53" s="322">
        <v>72741</v>
      </c>
      <c r="AO53" s="323">
        <v>-0.2</v>
      </c>
      <c r="AP53" s="324">
        <v>62482</v>
      </c>
      <c r="AQ53" s="325">
        <v>6.3</v>
      </c>
      <c r="AR53" s="326">
        <v>-6.5</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539</v>
      </c>
      <c r="AM54" s="329">
        <v>25115271</v>
      </c>
      <c r="AN54" s="330">
        <v>26816</v>
      </c>
      <c r="AO54" s="331">
        <v>23.4</v>
      </c>
      <c r="AP54" s="332">
        <v>34626</v>
      </c>
      <c r="AQ54" s="333">
        <v>17.899999999999999</v>
      </c>
      <c r="AR54" s="334">
        <v>5.5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541</v>
      </c>
      <c r="AL55" s="313"/>
      <c r="AM55" s="321">
        <v>54824946</v>
      </c>
      <c r="AN55" s="322">
        <v>58990</v>
      </c>
      <c r="AO55" s="323">
        <v>-18.899999999999999</v>
      </c>
      <c r="AP55" s="324">
        <v>59288</v>
      </c>
      <c r="AQ55" s="325">
        <v>-5.0999999999999996</v>
      </c>
      <c r="AR55" s="326">
        <v>-13.8</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539</v>
      </c>
      <c r="AM56" s="329">
        <v>20493458</v>
      </c>
      <c r="AN56" s="330">
        <v>22050</v>
      </c>
      <c r="AO56" s="331">
        <v>-17.8</v>
      </c>
      <c r="AP56" s="332">
        <v>32670</v>
      </c>
      <c r="AQ56" s="333">
        <v>-5.6</v>
      </c>
      <c r="AR56" s="334">
        <v>-12.2</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542</v>
      </c>
      <c r="AL57" s="313"/>
      <c r="AM57" s="321">
        <v>69357428</v>
      </c>
      <c r="AN57" s="322">
        <v>75287</v>
      </c>
      <c r="AO57" s="323">
        <v>27.6</v>
      </c>
      <c r="AP57" s="324">
        <v>63490</v>
      </c>
      <c r="AQ57" s="325">
        <v>7.1</v>
      </c>
      <c r="AR57" s="326">
        <v>20.5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539</v>
      </c>
      <c r="AM58" s="329">
        <v>28648550</v>
      </c>
      <c r="AN58" s="330">
        <v>31098</v>
      </c>
      <c r="AO58" s="331">
        <v>41</v>
      </c>
      <c r="AP58" s="332">
        <v>35347</v>
      </c>
      <c r="AQ58" s="333">
        <v>8.1999999999999993</v>
      </c>
      <c r="AR58" s="334">
        <v>32.799999999999997</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543</v>
      </c>
      <c r="AL59" s="313"/>
      <c r="AM59" s="321">
        <v>75936239</v>
      </c>
      <c r="AN59" s="322">
        <v>83120</v>
      </c>
      <c r="AO59" s="323">
        <v>10.4</v>
      </c>
      <c r="AP59" s="324">
        <v>68481</v>
      </c>
      <c r="AQ59" s="325">
        <v>7.9</v>
      </c>
      <c r="AR59" s="326">
        <v>2.5</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539</v>
      </c>
      <c r="AM60" s="329">
        <v>28360546</v>
      </c>
      <c r="AN60" s="330">
        <v>31043</v>
      </c>
      <c r="AO60" s="331">
        <v>-0.2</v>
      </c>
      <c r="AP60" s="332">
        <v>38966</v>
      </c>
      <c r="AQ60" s="333">
        <v>10.199999999999999</v>
      </c>
      <c r="AR60" s="334">
        <v>-10.4</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544</v>
      </c>
      <c r="AL61" s="335"/>
      <c r="AM61" s="336">
        <v>67427178</v>
      </c>
      <c r="AN61" s="337">
        <v>72612</v>
      </c>
      <c r="AO61" s="338">
        <v>5.5</v>
      </c>
      <c r="AP61" s="339">
        <v>62501</v>
      </c>
      <c r="AQ61" s="340">
        <v>3.8</v>
      </c>
      <c r="AR61" s="326">
        <v>1.7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539</v>
      </c>
      <c r="AM62" s="329">
        <v>24630879</v>
      </c>
      <c r="AN62" s="330">
        <v>26549</v>
      </c>
      <c r="AO62" s="331">
        <v>7.1</v>
      </c>
      <c r="AP62" s="332">
        <v>34194</v>
      </c>
      <c r="AQ62" s="333">
        <v>5.6</v>
      </c>
      <c r="AR62" s="334">
        <v>1.5</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Y2ihkQsCmh2r1hSdxuupQ+JxzjpwoKdbX56nqob0Zxr8NnLfKO+ZcLdGA0oEAXKNbltHBvNxfW8K/Icze2mK8g==" saltValue="kfr0RiCwpSS7skMH4xe9q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8" zoomScaleNormal="100" zoomScaleSheetLayoutView="55" workbookViewId="0">
      <selection activeCell="BL62" sqref="BL62"/>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496</v>
      </c>
    </row>
    <row r="121" spans="125:125" ht="13.5" hidden="1" customHeight="1" x14ac:dyDescent="0.15">
      <c r="DU121" s="247"/>
    </row>
  </sheetData>
  <sheetProtection algorithmName="SHA-512" hashValue="K+FAQKG0pWVo+c0F0vrpMzR1tyapYDs3r6OSomPRr0U+5EzAD6yNu/W4ZU4uQvSTg3NRTx49PdIMpa8Fpd/hcA==" saltValue="epMCdFW37DA4PlcUjfXHH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2" zoomScaleNormal="100" zoomScaleSheetLayoutView="55" workbookViewId="0">
      <selection activeCell="BL62" sqref="BL62"/>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496</v>
      </c>
    </row>
  </sheetData>
  <sheetProtection algorithmName="SHA-512" hashValue="VBBWsMxmLq1ly2/CWlVW3ffT7eJDH++3eDwOEsM7kupovro/pxwKlaisy6Q1ZbiAyeGD6UEuOvto9bOViDVyDA==" saltValue="3wUwvrfREO8B3kS4d5Mmb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2" zoomScale="80" zoomScaleNormal="80" zoomScaleSheetLayoutView="100" workbookViewId="0">
      <selection activeCell="A47" sqref="A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546</v>
      </c>
      <c r="G46" s="8" t="s">
        <v>547</v>
      </c>
      <c r="H46" s="8" t="s">
        <v>548</v>
      </c>
      <c r="I46" s="8" t="s">
        <v>549</v>
      </c>
      <c r="J46" s="9" t="s">
        <v>550</v>
      </c>
    </row>
    <row r="47" spans="2:10" ht="57.75" customHeight="1" x14ac:dyDescent="0.15">
      <c r="B47" s="10"/>
      <c r="C47" s="1139" t="s">
        <v>3</v>
      </c>
      <c r="D47" s="1139"/>
      <c r="E47" s="1140"/>
      <c r="F47" s="11">
        <v>2.83</v>
      </c>
      <c r="G47" s="12">
        <v>4.99</v>
      </c>
      <c r="H47" s="12">
        <v>5.5</v>
      </c>
      <c r="I47" s="12">
        <v>5.56</v>
      </c>
      <c r="J47" s="13">
        <v>4.84</v>
      </c>
    </row>
    <row r="48" spans="2:10" ht="57.75" customHeight="1" x14ac:dyDescent="0.15">
      <c r="B48" s="14"/>
      <c r="C48" s="1141" t="s">
        <v>4</v>
      </c>
      <c r="D48" s="1141"/>
      <c r="E48" s="1142"/>
      <c r="F48" s="15">
        <v>1.04</v>
      </c>
      <c r="G48" s="16">
        <v>1.74</v>
      </c>
      <c r="H48" s="16">
        <v>0.62</v>
      </c>
      <c r="I48" s="16">
        <v>0.77</v>
      </c>
      <c r="J48" s="17">
        <v>0.64</v>
      </c>
    </row>
    <row r="49" spans="2:10" ht="57.75" customHeight="1" thickBot="1" x14ac:dyDescent="0.2">
      <c r="B49" s="18"/>
      <c r="C49" s="1143" t="s">
        <v>5</v>
      </c>
      <c r="D49" s="1143"/>
      <c r="E49" s="1144"/>
      <c r="F49" s="19">
        <v>0.25</v>
      </c>
      <c r="G49" s="20">
        <v>2.99</v>
      </c>
      <c r="H49" s="20" t="s">
        <v>551</v>
      </c>
      <c r="I49" s="20">
        <v>0.31</v>
      </c>
      <c r="J49" s="21" t="s">
        <v>552</v>
      </c>
    </row>
    <row r="50" spans="2:10" x14ac:dyDescent="0.15"/>
  </sheetData>
  <sheetProtection algorithmName="SHA-512" hashValue="+Xbq+c9hrxUBNwE8k5phW5gXYmocCkpYj8pybKoaUjT+SGvezqhEBQ0pZfAJ/igSngUsjozpVaUapS5NKn4D8w==" saltValue="v+rIPLSqlv1sAKQxcPHx0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