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43368436-016C-4C5F-9928-6E30DEA7EDA9}" xr6:coauthVersionLast="47" xr6:coauthVersionMax="47" xr10:uidLastSave="{00000000-0000-0000-0000-000000000000}"/>
  <bookViews>
    <workbookView xWindow="-120" yWindow="-120" windowWidth="29040" windowHeight="15720" tabRatio="858" xr2:uid="{00000000-000D-0000-FFFF-FFFF00000000}"/>
  </bookViews>
  <sheets>
    <sheet name="表1" sheetId="9" r:id="rId1"/>
    <sheet name="表2" sheetId="8" r:id="rId2"/>
    <sheet name="表3" sheetId="1" r:id="rId3"/>
    <sheet name="表4" sheetId="2" r:id="rId4"/>
    <sheet name="表5" sheetId="6" r:id="rId5"/>
    <sheet name="表6" sheetId="5" r:id="rId6"/>
    <sheet name="表7" sheetId="4" r:id="rId7"/>
    <sheet name="表8" sheetId="3" r:id="rId8"/>
    <sheet name="表9" sheetId="7" r:id="rId9"/>
  </sheets>
  <definedNames>
    <definedName name="_xlnm.Print_Area" localSheetId="0">表1!$A$1:$H$33</definedName>
    <definedName name="_xlnm.Print_Area" localSheetId="1">表2!$A$1:$M$29</definedName>
    <definedName name="_xlnm.Print_Area" localSheetId="2">表3!$A$1:$M$34</definedName>
    <definedName name="_xlnm.Print_Area" localSheetId="3">表4!$A$1:$M$33</definedName>
    <definedName name="_xlnm.Print_Area" localSheetId="4">表5!$A$1:$M$32</definedName>
    <definedName name="_xlnm.Print_Area" localSheetId="5">表6!$A$1:$M$27</definedName>
    <definedName name="_xlnm.Print_Area" localSheetId="6">表7!$A$1:$M$27</definedName>
    <definedName name="_xlnm.Print_Area" localSheetId="7">表8!$A$1:$M$26</definedName>
    <definedName name="_xlnm.Print_Area" localSheetId="8">表9!$A$1:$AA$33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" i="1" l="1"/>
  <c r="M2" i="5" s="1"/>
  <c r="M2" i="2"/>
  <c r="M2" i="4" s="1"/>
  <c r="M2" i="6"/>
  <c r="M2" i="3" s="1"/>
  <c r="K2" i="6" l="1"/>
  <c r="K2" i="3" s="1"/>
  <c r="J2" i="6"/>
  <c r="J2" i="3" s="1"/>
  <c r="Y3" i="7"/>
  <c r="J2" i="2"/>
  <c r="J2" i="4" s="1"/>
  <c r="R3" i="7" l="1"/>
  <c r="S3" i="7" s="1"/>
  <c r="W3" i="7"/>
  <c r="J2" i="8"/>
  <c r="H2" i="8"/>
  <c r="I2" i="1"/>
  <c r="I2" i="5"/>
  <c r="H2" i="1"/>
  <c r="F2" i="1"/>
  <c r="F2" i="6"/>
  <c r="F2" i="3" s="1"/>
  <c r="H2" i="6"/>
  <c r="H2" i="3" s="1"/>
  <c r="H6" i="9"/>
  <c r="L2" i="6"/>
  <c r="L2" i="3" s="1"/>
  <c r="Z3" i="7"/>
  <c r="AA3" i="7" s="1"/>
  <c r="L2" i="2"/>
  <c r="L2" i="4" s="1"/>
  <c r="G6" i="9"/>
  <c r="K2" i="2"/>
  <c r="K2" i="4" s="1"/>
  <c r="C6" i="9"/>
  <c r="X3" i="7"/>
  <c r="I2" i="2"/>
  <c r="I2" i="4" s="1"/>
  <c r="Q3" i="7"/>
  <c r="E6" i="9"/>
  <c r="P3" i="7"/>
  <c r="E2" i="6"/>
  <c r="E2" i="3" s="1"/>
  <c r="E2" i="2"/>
  <c r="E2" i="4" s="1"/>
  <c r="C2" i="6"/>
  <c r="C2" i="3" s="1"/>
  <c r="V3" i="7"/>
  <c r="M3" i="7"/>
  <c r="N3" i="7"/>
  <c r="L2" i="8"/>
  <c r="O3" i="7"/>
  <c r="U3" i="7"/>
  <c r="H2" i="2"/>
  <c r="H2" i="4" s="1"/>
  <c r="D6" i="9"/>
  <c r="D2" i="6"/>
  <c r="D2" i="3" s="1"/>
  <c r="D2" i="2"/>
  <c r="D2" i="4" s="1"/>
  <c r="I2" i="8"/>
  <c r="I2" i="6"/>
  <c r="I2" i="3" s="1"/>
  <c r="K2" i="8"/>
  <c r="F2" i="2"/>
  <c r="F2" i="4" s="1"/>
  <c r="C2" i="2"/>
  <c r="C2" i="4" s="1"/>
  <c r="M2" i="8"/>
  <c r="H3" i="7" l="1"/>
  <c r="H2" i="5"/>
  <c r="F2" i="5"/>
  <c r="D2" i="1"/>
  <c r="J3" i="7"/>
  <c r="K3" i="7" s="1"/>
  <c r="J2" i="1"/>
  <c r="J2" i="5"/>
  <c r="K2" i="1"/>
  <c r="K2" i="5"/>
  <c r="L2" i="5"/>
  <c r="L2" i="1"/>
  <c r="E2" i="1"/>
  <c r="F6" i="9"/>
  <c r="E2" i="5"/>
  <c r="D2" i="5"/>
  <c r="C2" i="1"/>
  <c r="C2" i="5"/>
  <c r="I3" i="7"/>
  <c r="E3" i="7"/>
  <c r="B6" i="9"/>
  <c r="F3" i="7"/>
  <c r="G3" i="7"/>
  <c r="T3" i="7"/>
  <c r="E2" i="8"/>
  <c r="C2" i="8"/>
  <c r="G2" i="2"/>
  <c r="G2" i="4" s="1"/>
  <c r="L3" i="7"/>
  <c r="G2" i="6"/>
  <c r="G2" i="3" s="1"/>
  <c r="B2" i="6"/>
  <c r="B2" i="3" s="1"/>
  <c r="D2" i="8"/>
  <c r="B2" i="2"/>
  <c r="B2" i="4" s="1"/>
  <c r="F2" i="8"/>
  <c r="G2" i="1" l="1"/>
  <c r="G2" i="5"/>
  <c r="B2" i="1"/>
  <c r="B2" i="5"/>
  <c r="D3" i="7"/>
  <c r="G2" i="8"/>
  <c r="B2" i="8"/>
</calcChain>
</file>

<file path=xl/sharedStrings.xml><?xml version="1.0" encoding="utf-8"?>
<sst xmlns="http://schemas.openxmlformats.org/spreadsheetml/2006/main" count="1241" uniqueCount="115">
  <si>
    <t>総数</t>
    <rPh sb="0" eb="2">
      <t>ソウスウ</t>
    </rPh>
    <phoneticPr fontId="3"/>
  </si>
  <si>
    <t>1000g　　　未満</t>
    <rPh sb="8" eb="10">
      <t>ミマン</t>
    </rPh>
    <phoneticPr fontId="3"/>
  </si>
  <si>
    <t>不詳</t>
    <rPh sb="0" eb="2">
      <t>フショウ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</si>
  <si>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</si>
  <si>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</si>
  <si>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</si>
  <si>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Ｐ02</t>
  </si>
  <si>
    <t>Ｐ03</t>
  </si>
  <si>
    <t>Ｐ04</t>
  </si>
  <si>
    <t>現在の妊娠とは無関係の場合もある母体の病態による障害</t>
    <rPh sb="0" eb="2">
      <t>ゲンザイ</t>
    </rPh>
    <rPh sb="3" eb="5">
      <t>ニンシン</t>
    </rPh>
    <rPh sb="7" eb="10">
      <t>ムカンケイ</t>
    </rPh>
    <rPh sb="11" eb="13">
      <t>バアイ</t>
    </rPh>
    <rPh sb="16" eb="18">
      <t>ボタイ</t>
    </rPh>
    <rPh sb="19" eb="21">
      <t>ビョウタイ</t>
    </rPh>
    <rPh sb="24" eb="26">
      <t>ショウガイ</t>
    </rPh>
    <phoneticPr fontId="1"/>
  </si>
  <si>
    <t>早期新生児死亡</t>
    <rPh sb="0" eb="2">
      <t>ソウキ</t>
    </rPh>
    <rPh sb="2" eb="5">
      <t>シンセイジ</t>
    </rPh>
    <rPh sb="5" eb="7">
      <t>シボウ</t>
    </rPh>
    <phoneticPr fontId="1"/>
  </si>
  <si>
    <t>ⅩⅦ先天異常(Q00～Q99)</t>
    <rPh sb="2" eb="4">
      <t>センテン</t>
    </rPh>
    <rPh sb="4" eb="6">
      <t>イジョウ</t>
    </rPh>
    <phoneticPr fontId="1"/>
  </si>
  <si>
    <t>その他の病態及び児側病態の記載のないもの</t>
    <rPh sb="0" eb="3">
      <t>ソノタ</t>
    </rPh>
    <rPh sb="4" eb="6">
      <t>ビョウタイ</t>
    </rPh>
    <rPh sb="6" eb="7">
      <t>オヨ</t>
    </rPh>
    <rPh sb="8" eb="9">
      <t>ジ</t>
    </rPh>
    <rPh sb="9" eb="10">
      <t>ガワ</t>
    </rPh>
    <rPh sb="10" eb="12">
      <t>ビョウタイ</t>
    </rPh>
    <rPh sb="13" eb="15">
      <t>キサイ</t>
    </rPh>
    <phoneticPr fontId="1"/>
  </si>
  <si>
    <t>Ｐ00</t>
    <phoneticPr fontId="1"/>
  </si>
  <si>
    <t>Ｐ01</t>
    <phoneticPr fontId="1"/>
  </si>
  <si>
    <t>母体の妊娠合併症による障害</t>
    <rPh sb="0" eb="2">
      <t>ボタイ</t>
    </rPh>
    <rPh sb="3" eb="5">
      <t>ニンシン</t>
    </rPh>
    <rPh sb="5" eb="8">
      <t>ガッペイショウ</t>
    </rPh>
    <rPh sb="11" eb="13">
      <t>ショウガイ</t>
    </rPh>
    <phoneticPr fontId="1"/>
  </si>
  <si>
    <t>胎盤・臍帯及び卵膜の合併症による障害</t>
    <rPh sb="0" eb="2">
      <t>タイバン</t>
    </rPh>
    <rPh sb="3" eb="4">
      <t>ヘソ</t>
    </rPh>
    <rPh sb="4" eb="5">
      <t>オビ</t>
    </rPh>
    <rPh sb="5" eb="6">
      <t>オヨ</t>
    </rPh>
    <rPh sb="7" eb="8">
      <t>タマゴ</t>
    </rPh>
    <rPh sb="8" eb="9">
      <t>マク</t>
    </rPh>
    <rPh sb="10" eb="13">
      <t>ガッペイショウ</t>
    </rPh>
    <rPh sb="16" eb="18">
      <t>ショウガイ</t>
    </rPh>
    <phoneticPr fontId="1"/>
  </si>
  <si>
    <t>その他の分娩合併症による障害</t>
    <rPh sb="0" eb="3">
      <t>ソノタ</t>
    </rPh>
    <rPh sb="4" eb="6">
      <t>ブンベン</t>
    </rPh>
    <rPh sb="6" eb="9">
      <t>ガッペイショウ</t>
    </rPh>
    <rPh sb="12" eb="14">
      <t>ショウガイ</t>
    </rPh>
    <phoneticPr fontId="1"/>
  </si>
  <si>
    <t>胎盤又は母乳を介して有害な影響を受けた障害</t>
    <rPh sb="0" eb="2">
      <t>タイバン</t>
    </rPh>
    <rPh sb="2" eb="3">
      <t>マタ</t>
    </rPh>
    <rPh sb="4" eb="6">
      <t>ボニュウ</t>
    </rPh>
    <rPh sb="7" eb="8">
      <t>カイ</t>
    </rPh>
    <rPh sb="10" eb="12">
      <t>ユウガイ</t>
    </rPh>
    <rPh sb="13" eb="15">
      <t>エイキョウ</t>
    </rPh>
    <rPh sb="16" eb="17">
      <t>ウ</t>
    </rPh>
    <rPh sb="19" eb="21">
      <t>ショウガイ</t>
    </rPh>
    <phoneticPr fontId="1"/>
  </si>
  <si>
    <t>Ｐ99</t>
    <phoneticPr fontId="1"/>
  </si>
  <si>
    <t>母体に原因なし</t>
    <rPh sb="0" eb="2">
      <t>ボタイ</t>
    </rPh>
    <rPh sb="3" eb="5">
      <t>ゲンイン</t>
    </rPh>
    <phoneticPr fontId="1"/>
  </si>
  <si>
    <t>母の年齢</t>
    <rPh sb="0" eb="1">
      <t>ハハ</t>
    </rPh>
    <rPh sb="2" eb="4">
      <t>ネンレイ</t>
    </rPh>
    <phoneticPr fontId="1"/>
  </si>
  <si>
    <t>妊娠週数</t>
    <rPh sb="0" eb="2">
      <t>ニンシン</t>
    </rPh>
    <rPh sb="2" eb="3">
      <t>シュウ</t>
    </rPh>
    <rPh sb="3" eb="4">
      <t>スウ</t>
    </rPh>
    <phoneticPr fontId="1"/>
  </si>
  <si>
    <t>40～43週</t>
    <rPh sb="5" eb="6">
      <t>シュウ</t>
    </rPh>
    <phoneticPr fontId="3"/>
  </si>
  <si>
    <r>
      <t>2</t>
    </r>
    <r>
      <rPr>
        <sz val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～2</t>
    </r>
    <r>
      <rPr>
        <sz val="10"/>
        <rFont val="ＭＳ Ｐ明朝"/>
        <family val="1"/>
        <charset val="128"/>
      </rPr>
      <t>7</t>
    </r>
    <r>
      <rPr>
        <sz val="10"/>
        <rFont val="ＭＳ Ｐ明朝"/>
        <family val="1"/>
        <charset val="128"/>
      </rPr>
      <t>週</t>
    </r>
    <rPh sb="5" eb="6">
      <t>シュウ</t>
    </rPh>
    <phoneticPr fontId="3"/>
  </si>
  <si>
    <r>
      <t>2</t>
    </r>
    <r>
      <rPr>
        <sz val="10"/>
        <rFont val="ＭＳ Ｐ明朝"/>
        <family val="1"/>
        <charset val="128"/>
      </rPr>
      <t>8</t>
    </r>
    <r>
      <rPr>
        <sz val="10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31</t>
    </r>
    <r>
      <rPr>
        <sz val="10"/>
        <rFont val="ＭＳ Ｐ明朝"/>
        <family val="1"/>
        <charset val="128"/>
      </rPr>
      <t>週</t>
    </r>
    <rPh sb="5" eb="6">
      <t>シュウ</t>
    </rPh>
    <phoneticPr fontId="3"/>
  </si>
  <si>
    <r>
      <t>32</t>
    </r>
    <r>
      <rPr>
        <sz val="10"/>
        <rFont val="ＭＳ Ｐ明朝"/>
        <family val="1"/>
        <charset val="128"/>
      </rPr>
      <t>～3</t>
    </r>
    <r>
      <rPr>
        <sz val="10"/>
        <rFont val="ＭＳ Ｐ明朝"/>
        <family val="1"/>
        <charset val="128"/>
      </rPr>
      <t>5</t>
    </r>
    <r>
      <rPr>
        <sz val="10"/>
        <rFont val="ＭＳ Ｐ明朝"/>
        <family val="1"/>
        <charset val="128"/>
      </rPr>
      <t>週</t>
    </r>
    <rPh sb="5" eb="6">
      <t>シュウ</t>
    </rPh>
    <phoneticPr fontId="3"/>
  </si>
  <si>
    <r>
      <t>36</t>
    </r>
    <r>
      <rPr>
        <sz val="10"/>
        <rFont val="ＭＳ Ｐ明朝"/>
        <family val="1"/>
        <charset val="128"/>
      </rPr>
      <t>～3</t>
    </r>
    <r>
      <rPr>
        <sz val="10"/>
        <rFont val="ＭＳ Ｐ明朝"/>
        <family val="1"/>
        <charset val="128"/>
      </rPr>
      <t>9</t>
    </r>
    <r>
      <rPr>
        <sz val="10"/>
        <rFont val="ＭＳ Ｐ明朝"/>
        <family val="1"/>
        <charset val="128"/>
      </rPr>
      <t>週</t>
    </r>
    <rPh sb="5" eb="6">
      <t>シュウ</t>
    </rPh>
    <phoneticPr fontId="3"/>
  </si>
  <si>
    <t>不　詳</t>
    <rPh sb="0" eb="3">
      <t>フショウ</t>
    </rPh>
    <phoneticPr fontId="3"/>
  </si>
  <si>
    <t>総数</t>
    <rPh sb="0" eb="2">
      <t>ソウスウ</t>
    </rPh>
    <phoneticPr fontId="3"/>
  </si>
  <si>
    <t>4000ｇ以上</t>
    <rPh sb="5" eb="7">
      <t>イジョウ</t>
    </rPh>
    <phoneticPr fontId="3"/>
  </si>
  <si>
    <t>性別不詳    　(内数)</t>
    <rPh sb="0" eb="2">
      <t>セイベツ</t>
    </rPh>
    <rPh sb="2" eb="4">
      <t>フショウ</t>
    </rPh>
    <rPh sb="10" eb="11">
      <t>ナイ</t>
    </rPh>
    <rPh sb="11" eb="12">
      <t>スウ</t>
    </rPh>
    <phoneticPr fontId="1"/>
  </si>
  <si>
    <t>性別不詳　     (内数)</t>
    <rPh sb="0" eb="2">
      <t>セイベツ</t>
    </rPh>
    <rPh sb="2" eb="4">
      <t>フショウ</t>
    </rPh>
    <rPh sb="11" eb="12">
      <t>ナイ</t>
    </rPh>
    <rPh sb="12" eb="13">
      <t>スウ</t>
    </rPh>
    <phoneticPr fontId="1"/>
  </si>
  <si>
    <t>2500g未満(再掲)</t>
    <rPh sb="5" eb="7">
      <t>ミマン</t>
    </rPh>
    <rPh sb="8" eb="10">
      <t>サイケイ</t>
    </rPh>
    <phoneticPr fontId="3"/>
  </si>
  <si>
    <t>1000～　　　　　　1499ｇ</t>
    <phoneticPr fontId="3"/>
  </si>
  <si>
    <t>1500～　　　　1999ｇ</t>
    <phoneticPr fontId="3"/>
  </si>
  <si>
    <t>2000～　　　　2499ｇ</t>
    <phoneticPr fontId="3"/>
  </si>
  <si>
    <t>2500～　　　　2999ｇ</t>
    <phoneticPr fontId="3"/>
  </si>
  <si>
    <t>3000～　　　　3499ｇ</t>
    <phoneticPr fontId="3"/>
  </si>
  <si>
    <t>3500～　　　3999ｇ</t>
    <phoneticPr fontId="3"/>
  </si>
  <si>
    <t>性別不詳     　(内数)</t>
    <rPh sb="0" eb="2">
      <t>セイベツ</t>
    </rPh>
    <rPh sb="2" eb="4">
      <t>フショウ</t>
    </rPh>
    <rPh sb="11" eb="13">
      <t>ウチスウ</t>
    </rPh>
    <phoneticPr fontId="1"/>
  </si>
  <si>
    <t xml:space="preserve"> 20～24歳</t>
    <rPh sb="6" eb="7">
      <t>サイ</t>
    </rPh>
    <phoneticPr fontId="3"/>
  </si>
  <si>
    <t xml:space="preserve">   ～19歳</t>
    <rPh sb="6" eb="7">
      <t>サイ</t>
    </rPh>
    <phoneticPr fontId="1"/>
  </si>
  <si>
    <t xml:space="preserve"> 25～29歳</t>
    <rPh sb="6" eb="7">
      <t>サイ</t>
    </rPh>
    <phoneticPr fontId="3"/>
  </si>
  <si>
    <t xml:space="preserve"> 30～34歳</t>
    <rPh sb="6" eb="7">
      <t>サイ</t>
    </rPh>
    <phoneticPr fontId="3"/>
  </si>
  <si>
    <t xml:space="preserve"> 35～39歳</t>
    <rPh sb="6" eb="7">
      <t>サイ</t>
    </rPh>
    <phoneticPr fontId="3"/>
  </si>
  <si>
    <t xml:space="preserve"> 40～44歳</t>
    <rPh sb="6" eb="7">
      <t>サイ</t>
    </rPh>
    <phoneticPr fontId="3"/>
  </si>
  <si>
    <t xml:space="preserve"> 45歳以上</t>
    <rPh sb="3" eb="4">
      <t>サイ</t>
    </rPh>
    <rPh sb="4" eb="6">
      <t>イジョウ</t>
    </rPh>
    <phoneticPr fontId="3"/>
  </si>
  <si>
    <t>出産時の平均体重（ｇ）</t>
    <rPh sb="0" eb="2">
      <t>シュッサン</t>
    </rPh>
    <rPh sb="2" eb="3">
      <t>シュッショウジ</t>
    </rPh>
    <rPh sb="4" eb="6">
      <t>ヘイキン</t>
    </rPh>
    <rPh sb="6" eb="8">
      <t>タイジュウ</t>
    </rPh>
    <phoneticPr fontId="3"/>
  </si>
  <si>
    <t>区</t>
    <rPh sb="0" eb="1">
      <t>ク</t>
    </rPh>
    <phoneticPr fontId="3"/>
  </si>
  <si>
    <t>早期新生児死亡</t>
    <rPh sb="0" eb="2">
      <t>ソウキ</t>
    </rPh>
    <rPh sb="2" eb="5">
      <t>シンセイジ</t>
    </rPh>
    <rPh sb="5" eb="7">
      <t>シボウ</t>
    </rPh>
    <phoneticPr fontId="3"/>
  </si>
  <si>
    <t>妊娠満22週以後の死産</t>
    <rPh sb="0" eb="2">
      <t>ニンシン</t>
    </rPh>
    <rPh sb="2" eb="3">
      <t>マン</t>
    </rPh>
    <rPh sb="3" eb="6">
      <t>２２シュウ</t>
    </rPh>
    <rPh sb="6" eb="8">
      <t>イゴ</t>
    </rPh>
    <rPh sb="9" eb="11">
      <t>シザン</t>
    </rPh>
    <phoneticPr fontId="3"/>
  </si>
  <si>
    <t>総　　数</t>
    <rPh sb="0" eb="4">
      <t>ソウスウ</t>
    </rPh>
    <phoneticPr fontId="3"/>
  </si>
  <si>
    <t>　門 司 区</t>
  </si>
  <si>
    <t>　門 司 区</t>
    <rPh sb="1" eb="6">
      <t>モジク</t>
    </rPh>
    <phoneticPr fontId="3"/>
  </si>
  <si>
    <t>　小倉北区</t>
  </si>
  <si>
    <t>　小倉北区</t>
    <rPh sb="1" eb="5">
      <t>コクラキタク</t>
    </rPh>
    <phoneticPr fontId="3"/>
  </si>
  <si>
    <t>　小倉南区</t>
  </si>
  <si>
    <t>　小倉南区</t>
    <rPh sb="1" eb="5">
      <t>コクラミナミク</t>
    </rPh>
    <phoneticPr fontId="3"/>
  </si>
  <si>
    <t>　若 松 区</t>
  </si>
  <si>
    <t>　若 松 区</t>
    <rPh sb="1" eb="6">
      <t>ワカマツク</t>
    </rPh>
    <phoneticPr fontId="3"/>
  </si>
  <si>
    <t>　八幡東区</t>
  </si>
  <si>
    <t>　八幡東区</t>
    <rPh sb="1" eb="5">
      <t>ヤハタヒガシク</t>
    </rPh>
    <phoneticPr fontId="3"/>
  </si>
  <si>
    <t>　八幡西区</t>
  </si>
  <si>
    <t>　八幡西区</t>
    <rPh sb="1" eb="5">
      <t>ヤハタニシク</t>
    </rPh>
    <phoneticPr fontId="3"/>
  </si>
  <si>
    <t>　戸 畑 区</t>
  </si>
  <si>
    <t>　戸 畑 区</t>
    <rPh sb="1" eb="6">
      <t>トバタク</t>
    </rPh>
    <phoneticPr fontId="3"/>
  </si>
  <si>
    <t>　　(区･妊娠週数・妊娠満22週以後の死産-早期新生児死亡）</t>
    <phoneticPr fontId="3"/>
  </si>
  <si>
    <t>区</t>
    <rPh sb="0" eb="1">
      <t>ク</t>
    </rPh>
    <phoneticPr fontId="3"/>
  </si>
  <si>
    <t>22～27週</t>
  </si>
  <si>
    <t>28～31週</t>
  </si>
  <si>
    <t>32～35週</t>
  </si>
  <si>
    <t>36～39週</t>
  </si>
  <si>
    <t>40～43週</t>
    <rPh sb="5" eb="6">
      <t>シュウ</t>
    </rPh>
    <phoneticPr fontId="3"/>
  </si>
  <si>
    <t>総数</t>
    <rPh sb="0" eb="2">
      <t>ソウスウ</t>
    </rPh>
    <phoneticPr fontId="3"/>
  </si>
  <si>
    <t>Ｐ99</t>
  </si>
  <si>
    <t>母体に原因なし</t>
  </si>
  <si>
    <t xml:space="preserve">  不  詳</t>
  </si>
  <si>
    <t xml:space="preserve">  不  詳</t>
    <rPh sb="2" eb="6">
      <t>フショウ</t>
    </rPh>
    <phoneticPr fontId="3"/>
  </si>
  <si>
    <t xml:space="preserve"> 45歳以上</t>
  </si>
  <si>
    <t>　不　詳</t>
  </si>
  <si>
    <t>　不　詳</t>
    <rPh sb="1" eb="4">
      <t>フショウ</t>
    </rPh>
    <phoneticPr fontId="3"/>
  </si>
  <si>
    <t>　不　詳</t>
    <rPh sb="1" eb="4">
      <t>フショウ</t>
    </rPh>
    <phoneticPr fontId="3"/>
  </si>
  <si>
    <t xml:space="preserve">  　    （妊娠週数・妊娠満22週以後の死産－早期新生児死亡）</t>
    <rPh sb="8" eb="10">
      <t>ニンシン</t>
    </rPh>
    <rPh sb="10" eb="11">
      <t>シュウ</t>
    </rPh>
    <rPh sb="11" eb="12">
      <t>スウ</t>
    </rPh>
    <rPh sb="13" eb="15">
      <t>ニンシン</t>
    </rPh>
    <rPh sb="15" eb="16">
      <t>マン</t>
    </rPh>
    <rPh sb="18" eb="19">
      <t>シュウ</t>
    </rPh>
    <rPh sb="19" eb="21">
      <t>イゴ</t>
    </rPh>
    <rPh sb="22" eb="24">
      <t>シザン</t>
    </rPh>
    <rPh sb="25" eb="27">
      <t>ソウキ</t>
    </rPh>
    <rPh sb="27" eb="30">
      <t>シンセイジ</t>
    </rPh>
    <rPh sb="30" eb="32">
      <t>シボウ</t>
    </rPh>
    <phoneticPr fontId="1"/>
  </si>
  <si>
    <t>総数</t>
    <rPh sb="0" eb="2">
      <t>ソウスウ</t>
    </rPh>
    <phoneticPr fontId="1"/>
  </si>
  <si>
    <t>妊娠満22週以後の死産</t>
    <rPh sb="0" eb="2">
      <t>ニンシン</t>
    </rPh>
    <rPh sb="2" eb="3">
      <t>マン</t>
    </rPh>
    <rPh sb="5" eb="6">
      <t>シュウ</t>
    </rPh>
    <rPh sb="6" eb="8">
      <t>イゴ</t>
    </rPh>
    <rPh sb="9" eb="11">
      <t>シザン</t>
    </rPh>
    <phoneticPr fontId="1"/>
  </si>
  <si>
    <t>満28週未満</t>
    <rPh sb="0" eb="1">
      <t>マン</t>
    </rPh>
    <rPh sb="3" eb="4">
      <t>シュウ</t>
    </rPh>
    <rPh sb="4" eb="6">
      <t>ミマン</t>
    </rPh>
    <phoneticPr fontId="1"/>
  </si>
  <si>
    <t>28～31週</t>
    <rPh sb="5" eb="6">
      <t>シュウ</t>
    </rPh>
    <phoneticPr fontId="1"/>
  </si>
  <si>
    <t>32～35週</t>
    <rPh sb="5" eb="6">
      <t>シュウ</t>
    </rPh>
    <phoneticPr fontId="1"/>
  </si>
  <si>
    <t>36～39週</t>
    <rPh sb="5" eb="6">
      <t>シュウ</t>
    </rPh>
    <phoneticPr fontId="1"/>
  </si>
  <si>
    <t>40～43週</t>
    <rPh sb="5" eb="6">
      <t>シュウ</t>
    </rPh>
    <phoneticPr fontId="1"/>
  </si>
  <si>
    <t>44週以上</t>
    <rPh sb="2" eb="3">
      <t>シュウ</t>
    </rPh>
    <rPh sb="3" eb="5">
      <t>イジョウ</t>
    </rPh>
    <phoneticPr fontId="1"/>
  </si>
  <si>
    <t>不詳</t>
    <rPh sb="0" eb="2">
      <t>フショウ</t>
    </rPh>
    <phoneticPr fontId="1"/>
  </si>
  <si>
    <t>総数</t>
    <rPh sb="0" eb="2">
      <t>ソウスウ</t>
    </rPh>
    <phoneticPr fontId="1"/>
  </si>
  <si>
    <t>総数</t>
    <rPh sb="0" eb="2">
      <t>ソウスウ</t>
    </rPh>
    <phoneticPr fontId="1"/>
  </si>
  <si>
    <t>満28週未満</t>
    <rPh sb="0" eb="1">
      <t>マン</t>
    </rPh>
    <rPh sb="3" eb="4">
      <t>シュウ</t>
    </rPh>
    <rPh sb="4" eb="6">
      <t>ミマン</t>
    </rPh>
    <phoneticPr fontId="1"/>
  </si>
  <si>
    <t>ⅩⅥ周産期に発生した主要病態(P05～P96)</t>
    <rPh sb="2" eb="5">
      <t>シュウサンキ</t>
    </rPh>
    <rPh sb="6" eb="8">
      <t>ハッセイ</t>
    </rPh>
    <rPh sb="10" eb="12">
      <t>シュヨウ</t>
    </rPh>
    <rPh sb="12" eb="14">
      <t>ビョウタイ</t>
    </rPh>
    <phoneticPr fontId="1"/>
  </si>
  <si>
    <t>出産時の平均体重（ｇ）</t>
    <rPh sb="0" eb="2">
      <t>シュッサン</t>
    </rPh>
    <rPh sb="2" eb="3">
      <t>シュッショウジ</t>
    </rPh>
    <rPh sb="4" eb="6">
      <t>ヘイキン</t>
    </rPh>
    <rPh sb="6" eb="8">
      <t>タイジュウ</t>
    </rPh>
    <phoneticPr fontId="3"/>
  </si>
  <si>
    <t>2500g未満(再掲)</t>
    <rPh sb="5" eb="7">
      <t>ミマン</t>
    </rPh>
    <rPh sb="8" eb="10">
      <t>サイケイ</t>
    </rPh>
    <phoneticPr fontId="3"/>
  </si>
  <si>
    <t>表６　周産期死亡数―総数―（妊娠週数・出生時の体重・性）</t>
    <rPh sb="0" eb="1">
      <t>ヒョウ</t>
    </rPh>
    <rPh sb="3" eb="6">
      <t>シュウサンキ</t>
    </rPh>
    <rPh sb="6" eb="9">
      <t>シボウスウ</t>
    </rPh>
    <rPh sb="10" eb="12">
      <t>ソウスウ</t>
    </rPh>
    <rPh sb="14" eb="16">
      <t>ニンシン</t>
    </rPh>
    <rPh sb="16" eb="17">
      <t>シュウ</t>
    </rPh>
    <rPh sb="17" eb="18">
      <t>スウ</t>
    </rPh>
    <rPh sb="19" eb="21">
      <t>シュッショウ</t>
    </rPh>
    <rPh sb="21" eb="22">
      <t>ジ</t>
    </rPh>
    <rPh sb="23" eb="25">
      <t>タイジュウ</t>
    </rPh>
    <rPh sb="26" eb="27">
      <t>セイ</t>
    </rPh>
    <phoneticPr fontId="3"/>
  </si>
  <si>
    <t>表７　周産期死亡数―妊娠満２２週以後の死産―（妊娠週数・出生時の体重・性）</t>
    <rPh sb="0" eb="1">
      <t>ヒョウ</t>
    </rPh>
    <rPh sb="3" eb="6">
      <t>シュウサンキ</t>
    </rPh>
    <rPh sb="6" eb="9">
      <t>シボウスウ</t>
    </rPh>
    <rPh sb="10" eb="12">
      <t>ニンシン</t>
    </rPh>
    <rPh sb="12" eb="13">
      <t>マン</t>
    </rPh>
    <rPh sb="15" eb="16">
      <t>シュウ</t>
    </rPh>
    <rPh sb="16" eb="18">
      <t>イゴ</t>
    </rPh>
    <rPh sb="19" eb="21">
      <t>シザン</t>
    </rPh>
    <rPh sb="23" eb="25">
      <t>ニンシン</t>
    </rPh>
    <rPh sb="25" eb="26">
      <t>シュウ</t>
    </rPh>
    <rPh sb="26" eb="27">
      <t>スウ</t>
    </rPh>
    <rPh sb="28" eb="30">
      <t>シュッショウ</t>
    </rPh>
    <rPh sb="30" eb="31">
      <t>ジ</t>
    </rPh>
    <rPh sb="32" eb="34">
      <t>タイジュウ</t>
    </rPh>
    <rPh sb="35" eb="36">
      <t>セイ</t>
    </rPh>
    <phoneticPr fontId="3"/>
  </si>
  <si>
    <t>表８　周産期死亡数―早期新生児死亡―（妊娠週数・出生時の体重・性）</t>
    <rPh sb="0" eb="1">
      <t>ヒョウ</t>
    </rPh>
    <rPh sb="3" eb="6">
      <t>シュウサンキ</t>
    </rPh>
    <rPh sb="6" eb="9">
      <t>シボウスウ</t>
    </rPh>
    <rPh sb="10" eb="12">
      <t>ソウキ</t>
    </rPh>
    <rPh sb="12" eb="15">
      <t>シンセイジ</t>
    </rPh>
    <rPh sb="15" eb="17">
      <t>シボウ</t>
    </rPh>
    <rPh sb="19" eb="21">
      <t>ニンシン</t>
    </rPh>
    <rPh sb="21" eb="22">
      <t>シュウ</t>
    </rPh>
    <rPh sb="22" eb="23">
      <t>スウ</t>
    </rPh>
    <rPh sb="24" eb="26">
      <t>シュッショウ</t>
    </rPh>
    <rPh sb="26" eb="27">
      <t>ジ</t>
    </rPh>
    <rPh sb="28" eb="30">
      <t>タイジュウ</t>
    </rPh>
    <rPh sb="31" eb="32">
      <t>セイ</t>
    </rPh>
    <phoneticPr fontId="3"/>
  </si>
  <si>
    <t>表９　周産期死亡数―病態―</t>
    <rPh sb="0" eb="1">
      <t>ヒョウ</t>
    </rPh>
    <rPh sb="3" eb="6">
      <t>シュウサンキ</t>
    </rPh>
    <rPh sb="6" eb="9">
      <t>シボウスウ</t>
    </rPh>
    <rPh sb="10" eb="11">
      <t>ビョウ</t>
    </rPh>
    <rPh sb="11" eb="12">
      <t>タイ</t>
    </rPh>
    <phoneticPr fontId="1"/>
  </si>
  <si>
    <t>表１　周産期死亡数</t>
    <phoneticPr fontId="3"/>
  </si>
  <si>
    <t>表２　周産期死亡数(区･出生時の体重・妊娠満22週以後の死産-早期新生児死亡）</t>
    <rPh sb="0" eb="1">
      <t>ヒョウ</t>
    </rPh>
    <rPh sb="3" eb="4">
      <t>シュウ</t>
    </rPh>
    <rPh sb="4" eb="5">
      <t>サン</t>
    </rPh>
    <rPh sb="5" eb="6">
      <t>キ</t>
    </rPh>
    <rPh sb="6" eb="8">
      <t>シボウ</t>
    </rPh>
    <rPh sb="8" eb="9">
      <t>スウ</t>
    </rPh>
    <rPh sb="10" eb="11">
      <t>ク</t>
    </rPh>
    <rPh sb="12" eb="14">
      <t>シュッショウ</t>
    </rPh>
    <rPh sb="14" eb="15">
      <t>ジ</t>
    </rPh>
    <rPh sb="16" eb="18">
      <t>タイジュウ</t>
    </rPh>
    <rPh sb="19" eb="21">
      <t>ニンシン</t>
    </rPh>
    <rPh sb="21" eb="22">
      <t>マン</t>
    </rPh>
    <rPh sb="22" eb="25">
      <t>２２シュウ</t>
    </rPh>
    <rPh sb="25" eb="27">
      <t>イゴ</t>
    </rPh>
    <rPh sb="28" eb="30">
      <t>シザン</t>
    </rPh>
    <rPh sb="31" eb="33">
      <t>ソウキ</t>
    </rPh>
    <rPh sb="33" eb="36">
      <t>シンセイジ</t>
    </rPh>
    <rPh sb="36" eb="38">
      <t>シボウ</t>
    </rPh>
    <phoneticPr fontId="3"/>
  </si>
  <si>
    <t>表５　周産期死亡数　―早期新生児死亡―（母の年齢・出生時の体重・性）</t>
    <rPh sb="0" eb="1">
      <t>ヒョウ</t>
    </rPh>
    <rPh sb="3" eb="6">
      <t>シュウサンキ</t>
    </rPh>
    <rPh sb="6" eb="9">
      <t>シボウスウ</t>
    </rPh>
    <rPh sb="11" eb="13">
      <t>ソウキ</t>
    </rPh>
    <rPh sb="13" eb="16">
      <t>シンセイジ</t>
    </rPh>
    <rPh sb="16" eb="18">
      <t>シボウ</t>
    </rPh>
    <rPh sb="20" eb="21">
      <t>ハハ</t>
    </rPh>
    <rPh sb="22" eb="24">
      <t>ネンレイ</t>
    </rPh>
    <rPh sb="25" eb="27">
      <t>シュッショウ</t>
    </rPh>
    <rPh sb="27" eb="28">
      <t>ジ</t>
    </rPh>
    <rPh sb="29" eb="31">
      <t>タイジュウ</t>
    </rPh>
    <rPh sb="32" eb="33">
      <t>セイ</t>
    </rPh>
    <phoneticPr fontId="3"/>
  </si>
  <si>
    <t>表３　周産期死亡数　－総数－（母の年齢・出生時の体重・性）</t>
    <rPh sb="0" eb="1">
      <t>ヒョウ</t>
    </rPh>
    <rPh sb="3" eb="6">
      <t>シュウサンキ</t>
    </rPh>
    <rPh sb="6" eb="9">
      <t>シボウスウ</t>
    </rPh>
    <rPh sb="11" eb="13">
      <t>ソウスウ</t>
    </rPh>
    <rPh sb="15" eb="16">
      <t>ハハ</t>
    </rPh>
    <rPh sb="17" eb="19">
      <t>ネンレイ</t>
    </rPh>
    <rPh sb="20" eb="22">
      <t>シュッショウ</t>
    </rPh>
    <rPh sb="22" eb="23">
      <t>ジ</t>
    </rPh>
    <rPh sb="24" eb="26">
      <t>タイジュウ</t>
    </rPh>
    <rPh sb="27" eb="28">
      <t>セイ</t>
    </rPh>
    <phoneticPr fontId="3"/>
  </si>
  <si>
    <t>表４　周産期死亡数　－妊娠満２２週以後の死産－（母の年齢・出生時の体重・性）</t>
    <rPh sb="0" eb="1">
      <t>ヒョウ</t>
    </rPh>
    <rPh sb="3" eb="6">
      <t>シュウサンキ</t>
    </rPh>
    <rPh sb="6" eb="9">
      <t>シボウスウ</t>
    </rPh>
    <rPh sb="11" eb="13">
      <t>ニンシン</t>
    </rPh>
    <rPh sb="13" eb="14">
      <t>マン</t>
    </rPh>
    <rPh sb="16" eb="17">
      <t>シュウ</t>
    </rPh>
    <rPh sb="17" eb="19">
      <t>イゴ</t>
    </rPh>
    <rPh sb="20" eb="22">
      <t>シザン</t>
    </rPh>
    <rPh sb="24" eb="25">
      <t>ハハ</t>
    </rPh>
    <rPh sb="26" eb="28">
      <t>ネンレイ</t>
    </rPh>
    <rPh sb="29" eb="31">
      <t>シュッショウ</t>
    </rPh>
    <rPh sb="31" eb="32">
      <t>ジ</t>
    </rPh>
    <rPh sb="33" eb="35">
      <t>タイジュウ</t>
    </rPh>
    <rPh sb="36" eb="37">
      <t>セイ</t>
    </rPh>
    <phoneticPr fontId="3"/>
  </si>
  <si>
    <t>-</t>
    <phoneticPr fontId="1"/>
  </si>
  <si>
    <t>-</t>
    <phoneticPr fontId="1"/>
  </si>
  <si>
    <t>-</t>
    <phoneticPr fontId="1"/>
  </si>
  <si>
    <t/>
  </si>
  <si>
    <t>-</t>
  </si>
  <si>
    <t>-</t>
    <phoneticPr fontId="3"/>
  </si>
  <si>
    <t>5　周産期死亡</t>
    <rPh sb="2" eb="5">
      <t>シュウサンキ</t>
    </rPh>
    <rPh sb="5" eb="7">
      <t>シボウ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</si>
</sst>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;&quot;△ &quot;#,##0"/>
    <numFmt numFmtId="178" formatCode="_ \(\ #,##0\)_ ;_ \(\ \-#,##0\)_ ;_ * &quot;-&quot;_ ;_ @_ "/>
    <numFmt numFmtId="179" formatCode="_ \(#,##0\)_ ;_(\-#,##0\)_ ;_ * &quot;-&quot;_ ;_ @_ "/>
    <numFmt numFmtId="180" formatCode="_ \(#,##0\)_ ;_ \(\-#,##0\)_ ;_ * &quot;-&quot;_ ;_ @_ "/>
  </numFmts>
  <fonts count="20"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ＪＳ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53"/>
      <name val="ＭＳ Ｐ明朝"/>
      <family val="1"/>
      <charset val="128"/>
    </font>
    <font>
      <sz val="8"/>
      <color indexed="53"/>
      <name val="ＭＳ ＰＲゴシック"/>
      <family val="3"/>
      <charset val="128"/>
    </font>
    <font>
      <b/>
      <sz val="10"/>
      <name val="ＭＳ 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Protection="1"/>
    <xf numFmtId="0" fontId="5" fillId="0" borderId="3" xfId="0" applyFont="1" applyBorder="1"/>
    <xf numFmtId="0" fontId="4" fillId="0" borderId="3" xfId="0" applyFont="1" applyBorder="1" applyAlignment="1" applyProtection="1">
      <alignment horizontal="center" vertical="center"/>
    </xf>
    <xf numFmtId="0" fontId="5" fillId="0" borderId="4" xfId="0" applyFont="1" applyBorder="1" applyProtection="1"/>
    <xf numFmtId="0" fontId="4" fillId="0" borderId="5" xfId="0" applyFont="1" applyBorder="1"/>
    <xf numFmtId="0" fontId="4" fillId="0" borderId="6" xfId="0" applyFont="1" applyBorder="1" applyAlignment="1" applyProtection="1">
      <alignment horizontal="center" vertical="center"/>
    </xf>
    <xf numFmtId="0" fontId="7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/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6" fillId="0" borderId="3" xfId="0" applyFont="1" applyBorder="1" applyAlignment="1" applyProtection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 shrinkToFit="1"/>
    </xf>
    <xf numFmtId="0" fontId="9" fillId="0" borderId="3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center" vertical="center" wrapText="1" shrinkToFit="1"/>
    </xf>
    <xf numFmtId="0" fontId="9" fillId="0" borderId="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left" vertical="center"/>
    </xf>
    <xf numFmtId="0" fontId="11" fillId="0" borderId="0" xfId="0" applyFont="1" applyFill="1"/>
    <xf numFmtId="177" fontId="11" fillId="0" borderId="0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 applyProtection="1">
      <alignment horizontal="right" vertical="center"/>
    </xf>
    <xf numFmtId="41" fontId="5" fillId="0" borderId="14" xfId="0" applyNumberFormat="1" applyFont="1" applyBorder="1" applyAlignment="1" applyProtection="1">
      <alignment horizontal="right" vertical="center"/>
    </xf>
    <xf numFmtId="41" fontId="8" fillId="0" borderId="3" xfId="0" applyNumberFormat="1" applyFont="1" applyBorder="1" applyAlignment="1" applyProtection="1">
      <alignment horizontal="right" vertical="center"/>
    </xf>
    <xf numFmtId="41" fontId="8" fillId="0" borderId="15" xfId="0" applyNumberFormat="1" applyFont="1" applyBorder="1" applyAlignment="1" applyProtection="1">
      <alignment horizontal="right" vertical="center"/>
    </xf>
    <xf numFmtId="41" fontId="5" fillId="0" borderId="3" xfId="0" applyNumberFormat="1" applyFont="1" applyBorder="1" applyAlignment="1">
      <alignment horizontal="right" vertical="center"/>
    </xf>
    <xf numFmtId="41" fontId="5" fillId="0" borderId="5" xfId="0" applyNumberFormat="1" applyFont="1" applyBorder="1" applyAlignment="1">
      <alignment horizontal="right" vertical="center"/>
    </xf>
    <xf numFmtId="41" fontId="8" fillId="0" borderId="3" xfId="0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 applyProtection="1">
      <alignment horizontal="right" vertical="center"/>
    </xf>
    <xf numFmtId="41" fontId="8" fillId="0" borderId="6" xfId="0" applyNumberFormat="1" applyFont="1" applyFill="1" applyBorder="1" applyAlignment="1" applyProtection="1">
      <alignment horizontal="right" vertical="center"/>
    </xf>
    <xf numFmtId="0" fontId="12" fillId="0" borderId="0" xfId="0" applyFont="1" applyFill="1"/>
    <xf numFmtId="0" fontId="12" fillId="0" borderId="0" xfId="0" applyFont="1" applyBorder="1"/>
    <xf numFmtId="41" fontId="4" fillId="0" borderId="3" xfId="0" applyNumberFormat="1" applyFont="1" applyFill="1" applyBorder="1" applyAlignment="1" applyProtection="1">
      <alignment horizontal="right"/>
    </xf>
    <xf numFmtId="41" fontId="4" fillId="0" borderId="5" xfId="0" applyNumberFormat="1" applyFont="1" applyFill="1" applyBorder="1" applyAlignment="1" applyProtection="1">
      <alignment horizontal="right"/>
    </xf>
    <xf numFmtId="41" fontId="4" fillId="0" borderId="6" xfId="0" applyNumberFormat="1" applyFont="1" applyFill="1" applyBorder="1" applyAlignment="1" applyProtection="1">
      <alignment horizontal="right"/>
    </xf>
    <xf numFmtId="41" fontId="4" fillId="0" borderId="7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76" fontId="11" fillId="0" borderId="0" xfId="0" applyNumberFormat="1" applyFont="1" applyBorder="1" applyAlignment="1">
      <alignment horizontal="right"/>
    </xf>
    <xf numFmtId="0" fontId="5" fillId="0" borderId="5" xfId="0" applyFont="1" applyBorder="1"/>
    <xf numFmtId="0" fontId="13" fillId="0" borderId="4" xfId="0" applyFont="1" applyBorder="1" applyAlignment="1" applyProtection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41" fontId="11" fillId="0" borderId="0" xfId="0" applyNumberFormat="1" applyFont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>
      <alignment horizontal="right"/>
    </xf>
    <xf numFmtId="0" fontId="0" fillId="0" borderId="0" xfId="0" applyBorder="1"/>
    <xf numFmtId="0" fontId="10" fillId="0" borderId="0" xfId="0" applyFont="1" applyBorder="1" applyAlignment="1" applyProtection="1">
      <alignment horizontal="center" vertical="center" wrapText="1" shrinkToFit="1"/>
    </xf>
    <xf numFmtId="0" fontId="0" fillId="0" borderId="0" xfId="0" applyFill="1" applyBorder="1" applyAlignment="1" applyProtection="1"/>
    <xf numFmtId="0" fontId="2" fillId="0" borderId="0" xfId="0" applyFont="1" applyFill="1" applyBorder="1" applyAlignment="1" applyProtection="1">
      <alignment horizontal="left" vertical="center"/>
    </xf>
    <xf numFmtId="41" fontId="11" fillId="0" borderId="13" xfId="0" applyNumberFormat="1" applyFont="1" applyFill="1" applyBorder="1" applyAlignment="1" applyProtection="1">
      <alignment horizontal="right" vertical="center"/>
    </xf>
    <xf numFmtId="0" fontId="11" fillId="0" borderId="0" xfId="0" applyFont="1"/>
    <xf numFmtId="0" fontId="14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41" fontId="16" fillId="0" borderId="13" xfId="0" applyNumberFormat="1" applyFont="1" applyFill="1" applyBorder="1" applyAlignment="1" applyProtection="1">
      <alignment horizontal="right" vertical="center"/>
    </xf>
    <xf numFmtId="41" fontId="16" fillId="0" borderId="8" xfId="0" applyNumberFormat="1" applyFont="1" applyFill="1" applyBorder="1" applyAlignment="1" applyProtection="1">
      <alignment horizontal="right" vertical="center"/>
    </xf>
    <xf numFmtId="41" fontId="16" fillId="0" borderId="9" xfId="0" applyNumberFormat="1" applyFont="1" applyFill="1" applyBorder="1" applyAlignment="1" applyProtection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41" fontId="5" fillId="0" borderId="12" xfId="0" applyNumberFormat="1" applyFont="1" applyBorder="1" applyAlignment="1" applyProtection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41" fontId="5" fillId="0" borderId="18" xfId="0" applyNumberFormat="1" applyFont="1" applyBorder="1" applyAlignment="1" applyProtection="1">
      <alignment horizontal="right" vertical="center"/>
    </xf>
    <xf numFmtId="41" fontId="8" fillId="0" borderId="19" xfId="0" applyNumberFormat="1" applyFont="1" applyBorder="1" applyAlignment="1" applyProtection="1">
      <alignment horizontal="right" vertical="center"/>
    </xf>
    <xf numFmtId="41" fontId="5" fillId="0" borderId="19" xfId="0" applyNumberFormat="1" applyFont="1" applyBorder="1" applyAlignment="1">
      <alignment horizontal="right" vertical="center"/>
    </xf>
    <xf numFmtId="41" fontId="4" fillId="0" borderId="19" xfId="0" applyNumberFormat="1" applyFont="1" applyBorder="1" applyAlignment="1" applyProtection="1">
      <alignment horizontal="right" vertical="center"/>
    </xf>
    <xf numFmtId="41" fontId="4" fillId="0" borderId="20" xfId="0" applyNumberFormat="1" applyFont="1" applyBorder="1" applyAlignment="1" applyProtection="1">
      <alignment horizontal="right" vertical="center"/>
    </xf>
    <xf numFmtId="41" fontId="8" fillId="0" borderId="13" xfId="0" applyNumberFormat="1" applyFont="1" applyFill="1" applyBorder="1" applyAlignment="1" applyProtection="1">
      <alignment horizontal="right" vertical="center"/>
    </xf>
    <xf numFmtId="41" fontId="8" fillId="0" borderId="9" xfId="0" applyNumberFormat="1" applyFont="1" applyFill="1" applyBorder="1" applyAlignment="1" applyProtection="1">
      <alignment horizontal="right" vertical="center"/>
    </xf>
    <xf numFmtId="41" fontId="8" fillId="0" borderId="20" xfId="0" applyNumberFormat="1" applyFont="1" applyBorder="1" applyAlignment="1" applyProtection="1">
      <alignment horizontal="right" vertical="center"/>
    </xf>
    <xf numFmtId="41" fontId="5" fillId="0" borderId="19" xfId="0" applyNumberFormat="1" applyFont="1" applyBorder="1" applyAlignment="1" applyProtection="1">
      <alignment horizontal="right"/>
    </xf>
    <xf numFmtId="41" fontId="4" fillId="0" borderId="19" xfId="0" applyNumberFormat="1" applyFont="1" applyBorder="1" applyAlignment="1" applyProtection="1">
      <alignment horizontal="right"/>
    </xf>
    <xf numFmtId="41" fontId="5" fillId="0" borderId="19" xfId="0" applyNumberFormat="1" applyFont="1" applyBorder="1" applyAlignment="1">
      <alignment horizontal="right"/>
    </xf>
    <xf numFmtId="41" fontId="4" fillId="0" borderId="20" xfId="0" applyNumberFormat="1" applyFont="1" applyBorder="1" applyAlignment="1" applyProtection="1">
      <alignment horizontal="right"/>
    </xf>
    <xf numFmtId="41" fontId="4" fillId="0" borderId="13" xfId="0" applyNumberFormat="1" applyFont="1" applyFill="1" applyBorder="1" applyAlignment="1" applyProtection="1">
      <alignment horizontal="right"/>
    </xf>
    <xf numFmtId="41" fontId="4" fillId="0" borderId="9" xfId="0" applyNumberFormat="1" applyFont="1" applyFill="1" applyBorder="1" applyAlignment="1" applyProtection="1">
      <alignment horizontal="right"/>
    </xf>
    <xf numFmtId="0" fontId="0" fillId="0" borderId="0" xfId="0" applyFill="1" applyProtection="1"/>
    <xf numFmtId="0" fontId="11" fillId="0" borderId="0" xfId="0" applyFont="1" applyFill="1" applyProtection="1"/>
    <xf numFmtId="0" fontId="4" fillId="0" borderId="21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right" vertical="center"/>
    </xf>
    <xf numFmtId="0" fontId="11" fillId="0" borderId="13" xfId="0" applyFont="1" applyFill="1" applyBorder="1" applyAlignment="1" applyProtection="1">
      <alignment horizontal="right"/>
    </xf>
    <xf numFmtId="176" fontId="11" fillId="0" borderId="13" xfId="0" applyNumberFormat="1" applyFont="1" applyFill="1" applyBorder="1" applyAlignment="1" applyProtection="1">
      <alignment horizontal="right"/>
    </xf>
    <xf numFmtId="0" fontId="12" fillId="0" borderId="0" xfId="0" applyFont="1" applyFill="1" applyProtection="1"/>
    <xf numFmtId="0" fontId="12" fillId="0" borderId="13" xfId="0" applyFont="1" applyFill="1" applyBorder="1" applyProtection="1"/>
    <xf numFmtId="41" fontId="0" fillId="0" borderId="3" xfId="0" applyNumberFormat="1" applyFont="1" applyBorder="1" applyAlignment="1" applyProtection="1">
      <alignment horizontal="right" vertical="center"/>
    </xf>
    <xf numFmtId="41" fontId="0" fillId="0" borderId="13" xfId="0" applyNumberFormat="1" applyFont="1" applyFill="1" applyBorder="1" applyAlignment="1" applyProtection="1">
      <alignment horizontal="right" vertical="center"/>
    </xf>
    <xf numFmtId="41" fontId="0" fillId="0" borderId="19" xfId="0" applyNumberFormat="1" applyFont="1" applyBorder="1" applyAlignment="1" applyProtection="1">
      <alignment horizontal="right" vertical="center"/>
    </xf>
    <xf numFmtId="41" fontId="0" fillId="0" borderId="3" xfId="0" applyNumberFormat="1" applyFont="1" applyFill="1" applyBorder="1" applyAlignment="1" applyProtection="1">
      <alignment horizontal="right" vertical="center"/>
    </xf>
    <xf numFmtId="41" fontId="0" fillId="0" borderId="19" xfId="0" applyNumberFormat="1" applyFont="1" applyBorder="1" applyAlignment="1" applyProtection="1">
      <alignment horizontal="right"/>
    </xf>
    <xf numFmtId="41" fontId="0" fillId="0" borderId="13" xfId="0" applyNumberFormat="1" applyFont="1" applyFill="1" applyBorder="1" applyAlignment="1" applyProtection="1">
      <alignment horizontal="right"/>
    </xf>
    <xf numFmtId="41" fontId="0" fillId="0" borderId="3" xfId="0" applyNumberFormat="1" applyFont="1" applyFill="1" applyBorder="1" applyAlignment="1" applyProtection="1">
      <alignment horizontal="right"/>
    </xf>
    <xf numFmtId="0" fontId="6" fillId="0" borderId="5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41" fontId="16" fillId="0" borderId="5" xfId="0" applyNumberFormat="1" applyFont="1" applyFill="1" applyBorder="1" applyAlignment="1">
      <alignment horizontal="right" vertical="center"/>
    </xf>
    <xf numFmtId="41" fontId="17" fillId="0" borderId="11" xfId="0" applyNumberFormat="1" applyFont="1" applyFill="1" applyBorder="1" applyAlignment="1">
      <alignment horizontal="right" vertical="center"/>
    </xf>
    <xf numFmtId="41" fontId="16" fillId="0" borderId="7" xfId="0" applyNumberFormat="1" applyFont="1" applyFill="1" applyBorder="1" applyAlignment="1">
      <alignment horizontal="right" vertical="center"/>
    </xf>
    <xf numFmtId="41" fontId="0" fillId="0" borderId="19" xfId="0" applyNumberFormat="1" applyFont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41" fontId="0" fillId="0" borderId="3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right" vertical="center"/>
    </xf>
    <xf numFmtId="0" fontId="2" fillId="0" borderId="0" xfId="0" applyFont="1" applyFill="1" applyProtection="1">
      <protection locked="0"/>
    </xf>
    <xf numFmtId="41" fontId="0" fillId="0" borderId="6" xfId="0" applyNumberFormat="1" applyFont="1" applyFill="1" applyBorder="1" applyAlignment="1">
      <alignment horizontal="right" vertical="center"/>
    </xf>
    <xf numFmtId="41" fontId="8" fillId="0" borderId="3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0" fontId="18" fillId="0" borderId="0" xfId="0" applyFont="1"/>
    <xf numFmtId="180" fontId="4" fillId="0" borderId="3" xfId="0" applyNumberFormat="1" applyFont="1" applyFill="1" applyBorder="1" applyAlignment="1" applyProtection="1">
      <alignment horizontal="right"/>
    </xf>
    <xf numFmtId="180" fontId="4" fillId="0" borderId="15" xfId="0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41" fontId="5" fillId="0" borderId="26" xfId="0" applyNumberFormat="1" applyFont="1" applyBorder="1" applyAlignment="1" applyProtection="1">
      <alignment horizontal="right" vertical="center"/>
    </xf>
    <xf numFmtId="0" fontId="19" fillId="0" borderId="0" xfId="0" applyFont="1" applyAlignment="1">
      <alignment wrapText="1"/>
    </xf>
    <xf numFmtId="41" fontId="5" fillId="0" borderId="18" xfId="0" applyNumberFormat="1" applyFont="1" applyFill="1" applyBorder="1" applyAlignment="1" applyProtection="1">
      <alignment horizontal="right" vertical="center"/>
    </xf>
    <xf numFmtId="41" fontId="5" fillId="0" borderId="19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right" vertical="center"/>
    </xf>
    <xf numFmtId="0" fontId="19" fillId="0" borderId="0" xfId="0" applyFont="1"/>
    <xf numFmtId="41" fontId="8" fillId="0" borderId="22" xfId="0" applyNumberFormat="1" applyFont="1" applyFill="1" applyBorder="1" applyAlignment="1" applyProtection="1">
      <alignment horizontal="right" vertical="center"/>
    </xf>
    <xf numFmtId="41" fontId="0" fillId="0" borderId="0" xfId="0" applyNumberFormat="1"/>
    <xf numFmtId="43" fontId="0" fillId="0" borderId="0" xfId="0" applyNumberFormat="1"/>
    <xf numFmtId="41" fontId="0" fillId="0" borderId="19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Protection="1">
      <protection locked="0"/>
    </xf>
    <xf numFmtId="180" fontId="8" fillId="0" borderId="19" xfId="0" applyNumberFormat="1" applyFont="1" applyBorder="1" applyAlignment="1" applyProtection="1">
      <alignment horizontal="right" vertical="center"/>
    </xf>
    <xf numFmtId="180" fontId="8" fillId="0" borderId="13" xfId="0" applyNumberFormat="1" applyFont="1" applyBorder="1" applyAlignment="1" applyProtection="1">
      <alignment horizontal="right" vertical="center"/>
    </xf>
    <xf numFmtId="180" fontId="0" fillId="0" borderId="3" xfId="0" applyNumberFormat="1" applyFont="1" applyFill="1" applyBorder="1" applyAlignment="1">
      <alignment horizontal="right" vertical="center"/>
    </xf>
    <xf numFmtId="180" fontId="0" fillId="0" borderId="13" xfId="0" quotePrefix="1" applyNumberFormat="1" applyFont="1" applyFill="1" applyBorder="1" applyAlignment="1" applyProtection="1">
      <alignment horizontal="right"/>
    </xf>
    <xf numFmtId="180" fontId="0" fillId="0" borderId="19" xfId="0" applyNumberFormat="1" applyFont="1" applyBorder="1" applyAlignment="1" applyProtection="1">
      <alignment horizontal="right" vertical="center"/>
    </xf>
    <xf numFmtId="180" fontId="8" fillId="0" borderId="3" xfId="0" applyNumberFormat="1" applyFont="1" applyBorder="1" applyAlignment="1" applyProtection="1">
      <alignment horizontal="right" vertical="center"/>
    </xf>
    <xf numFmtId="180" fontId="8" fillId="0" borderId="15" xfId="0" applyNumberFormat="1" applyFont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1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5" fillId="0" borderId="12" xfId="0" applyNumberFormat="1" applyFont="1" applyFill="1" applyBorder="1" applyAlignment="1" applyProtection="1">
      <alignment horizontal="right" vertical="center"/>
    </xf>
    <xf numFmtId="41" fontId="5" fillId="0" borderId="4" xfId="0" applyNumberFormat="1" applyFont="1" applyFill="1" applyBorder="1" applyAlignment="1" applyProtection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13" xfId="0" applyNumberFormat="1" applyFont="1" applyFill="1" applyBorder="1" applyAlignment="1">
      <alignment horizontal="right" vertical="center"/>
    </xf>
    <xf numFmtId="41" fontId="5" fillId="0" borderId="13" xfId="0" applyNumberFormat="1" applyFont="1" applyFill="1" applyBorder="1" applyAlignment="1">
      <alignment horizontal="right" vertical="center"/>
    </xf>
    <xf numFmtId="41" fontId="0" fillId="0" borderId="13" xfId="0" applyNumberFormat="1" applyFont="1" applyFill="1" applyBorder="1" applyAlignment="1" applyProtection="1">
      <alignment horizontal="right" vertical="center"/>
      <protection locked="0"/>
    </xf>
    <xf numFmtId="41" fontId="0" fillId="0" borderId="3" xfId="0" applyNumberFormat="1" applyFont="1" applyFill="1" applyBorder="1" applyAlignment="1" applyProtection="1">
      <alignment horizontal="right" vertical="center"/>
      <protection locked="0"/>
    </xf>
    <xf numFmtId="41" fontId="4" fillId="0" borderId="3" xfId="0" applyNumberFormat="1" applyFont="1" applyFill="1" applyBorder="1" applyAlignment="1" applyProtection="1">
      <alignment horizontal="right" vertical="center"/>
      <protection locked="0"/>
    </xf>
    <xf numFmtId="41" fontId="4" fillId="0" borderId="13" xfId="0" applyNumberFormat="1" applyFont="1" applyFill="1" applyBorder="1" applyAlignment="1" applyProtection="1">
      <alignment horizontal="right" vertical="center"/>
      <protection locked="0"/>
    </xf>
    <xf numFmtId="41" fontId="0" fillId="0" borderId="9" xfId="0" applyNumberFormat="1" applyFont="1" applyFill="1" applyBorder="1" applyAlignment="1" applyProtection="1">
      <alignment horizontal="right" vertical="center"/>
      <protection locked="0"/>
    </xf>
    <xf numFmtId="41" fontId="0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 applyProtection="1">
      <alignment vertical="center"/>
    </xf>
    <xf numFmtId="41" fontId="5" fillId="0" borderId="14" xfId="0" applyNumberFormat="1" applyFont="1" applyFill="1" applyBorder="1" applyAlignment="1" applyProtection="1">
      <alignment horizontal="right" vertical="center"/>
    </xf>
    <xf numFmtId="0" fontId="9" fillId="0" borderId="3" xfId="0" applyFont="1" applyFill="1" applyBorder="1" applyAlignment="1" applyProtection="1">
      <alignment horizontal="left" vertical="center"/>
    </xf>
    <xf numFmtId="41" fontId="8" fillId="0" borderId="19" xfId="0" applyNumberFormat="1" applyFont="1" applyFill="1" applyBorder="1" applyAlignment="1" applyProtection="1">
      <alignment horizontal="right" vertical="center"/>
    </xf>
    <xf numFmtId="41" fontId="8" fillId="0" borderId="15" xfId="0" applyNumberFormat="1" applyFont="1" applyFill="1" applyBorder="1" applyAlignment="1" applyProtection="1">
      <alignment horizontal="right" vertical="center"/>
    </xf>
    <xf numFmtId="0" fontId="5" fillId="0" borderId="5" xfId="0" applyFont="1" applyFill="1" applyBorder="1"/>
    <xf numFmtId="0" fontId="5" fillId="0" borderId="3" xfId="0" applyFont="1" applyFill="1" applyBorder="1" applyAlignment="1" applyProtection="1">
      <alignment vertical="center" wrapText="1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23" xfId="0" applyNumberFormat="1" applyFont="1" applyFill="1" applyBorder="1" applyAlignment="1" applyProtection="1">
      <alignment horizontal="right" vertical="center"/>
    </xf>
    <xf numFmtId="41" fontId="4" fillId="0" borderId="19" xfId="0" applyNumberFormat="1" applyFont="1" applyFill="1" applyBorder="1" applyAlignment="1" applyProtection="1">
      <alignment horizontal="right" vertical="center"/>
    </xf>
    <xf numFmtId="41" fontId="0" fillId="0" borderId="5" xfId="0" applyNumberFormat="1" applyFont="1" applyFill="1" applyBorder="1" applyAlignment="1" applyProtection="1">
      <alignment horizontal="right" vertical="center"/>
      <protection locked="0"/>
    </xf>
    <xf numFmtId="41" fontId="8" fillId="0" borderId="23" xfId="0" applyNumberFormat="1" applyFont="1" applyFill="1" applyBorder="1" applyAlignment="1" applyProtection="1">
      <alignment horizontal="right" vertical="center"/>
    </xf>
    <xf numFmtId="41" fontId="0" fillId="0" borderId="23" xfId="0" applyNumberFormat="1" applyFont="1" applyFill="1" applyBorder="1" applyAlignment="1" applyProtection="1">
      <alignment horizontal="right" vertical="center"/>
    </xf>
    <xf numFmtId="0" fontId="9" fillId="0" borderId="5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>
      <alignment vertical="center" wrapText="1"/>
    </xf>
    <xf numFmtId="41" fontId="4" fillId="0" borderId="5" xfId="0" applyNumberFormat="1" applyFont="1" applyFill="1" applyBorder="1" applyAlignment="1" applyProtection="1">
      <alignment horizontal="right" vertical="center"/>
      <protection locked="0"/>
    </xf>
    <xf numFmtId="0" fontId="9" fillId="0" borderId="6" xfId="0" applyFont="1" applyFill="1" applyBorder="1" applyAlignment="1" applyProtection="1">
      <alignment horizontal="left" vertical="center"/>
    </xf>
    <xf numFmtId="41" fontId="4" fillId="0" borderId="20" xfId="0" applyNumberFormat="1" applyFont="1" applyFill="1" applyBorder="1" applyAlignment="1" applyProtection="1">
      <alignment horizontal="right" vertical="center"/>
    </xf>
    <xf numFmtId="41" fontId="0" fillId="0" borderId="22" xfId="0" applyNumberFormat="1" applyFont="1" applyFill="1" applyBorder="1" applyAlignment="1" applyProtection="1">
      <alignment horizontal="right" vertical="center"/>
      <protection locked="0"/>
    </xf>
    <xf numFmtId="41" fontId="0" fillId="0" borderId="24" xfId="0" applyNumberFormat="1" applyFont="1" applyFill="1" applyBorder="1" applyAlignment="1" applyProtection="1">
      <alignment horizontal="right" vertical="center"/>
    </xf>
    <xf numFmtId="178" fontId="0" fillId="0" borderId="13" xfId="0" applyNumberFormat="1" applyFont="1" applyFill="1" applyBorder="1" applyAlignment="1" applyProtection="1">
      <alignment horizontal="right" vertical="center"/>
    </xf>
    <xf numFmtId="41" fontId="5" fillId="0" borderId="19" xfId="0" applyNumberFormat="1" applyFont="1" applyFill="1" applyBorder="1" applyAlignment="1">
      <alignment horizontal="right"/>
    </xf>
    <xf numFmtId="41" fontId="5" fillId="0" borderId="3" xfId="0" applyNumberFormat="1" applyFont="1" applyFill="1" applyBorder="1" applyAlignment="1" applyProtection="1">
      <alignment horizontal="right" vertical="center"/>
    </xf>
    <xf numFmtId="41" fontId="5" fillId="0" borderId="5" xfId="0" applyNumberFormat="1" applyFont="1" applyFill="1" applyBorder="1" applyAlignment="1" applyProtection="1">
      <alignment horizontal="right" vertical="center"/>
    </xf>
    <xf numFmtId="41" fontId="5" fillId="0" borderId="25" xfId="0" applyNumberFormat="1" applyFont="1" applyFill="1" applyBorder="1" applyAlignment="1" applyProtection="1">
      <alignment horizontal="right" vertical="center"/>
    </xf>
    <xf numFmtId="41" fontId="0" fillId="0" borderId="19" xfId="0" applyNumberFormat="1" applyFont="1" applyFill="1" applyBorder="1" applyAlignment="1">
      <alignment horizontal="right"/>
    </xf>
    <xf numFmtId="41" fontId="4" fillId="0" borderId="3" xfId="0" applyNumberFormat="1" applyFont="1" applyFill="1" applyBorder="1" applyAlignment="1" applyProtection="1">
      <alignment horizontal="right" vertical="center"/>
    </xf>
    <xf numFmtId="41" fontId="4" fillId="0" borderId="5" xfId="0" applyNumberFormat="1" applyFont="1" applyFill="1" applyBorder="1" applyAlignment="1" applyProtection="1">
      <alignment horizontal="right" vertical="center"/>
    </xf>
    <xf numFmtId="41" fontId="4" fillId="0" borderId="23" xfId="0" applyNumberFormat="1" applyFont="1" applyFill="1" applyBorder="1" applyAlignment="1" applyProtection="1">
      <alignment horizontal="right" vertical="center"/>
    </xf>
    <xf numFmtId="41" fontId="0" fillId="0" borderId="5" xfId="0" applyNumberFormat="1" applyFont="1" applyFill="1" applyBorder="1" applyAlignment="1" applyProtection="1">
      <alignment horizontal="right" vertical="center"/>
    </xf>
    <xf numFmtId="180" fontId="0" fillId="0" borderId="19" xfId="0" applyNumberFormat="1" applyFont="1" applyFill="1" applyBorder="1" applyAlignment="1">
      <alignment horizontal="right" vertical="center"/>
    </xf>
    <xf numFmtId="179" fontId="0" fillId="0" borderId="13" xfId="0" applyNumberFormat="1" applyFont="1" applyFill="1" applyBorder="1" applyAlignment="1" applyProtection="1">
      <alignment horizontal="right" vertical="center"/>
    </xf>
    <xf numFmtId="180" fontId="4" fillId="0" borderId="3" xfId="0" applyNumberFormat="1" applyFont="1" applyFill="1" applyBorder="1" applyAlignment="1" applyProtection="1">
      <alignment horizontal="right" vertical="center"/>
      <protection locked="0"/>
    </xf>
    <xf numFmtId="180" fontId="4" fillId="0" borderId="15" xfId="0" applyNumberFormat="1" applyFont="1" applyFill="1" applyBorder="1" applyAlignment="1" applyProtection="1">
      <alignment horizontal="right" vertical="center"/>
      <protection locked="0"/>
    </xf>
    <xf numFmtId="180" fontId="0" fillId="0" borderId="23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1" fillId="0" borderId="13" xfId="0" applyNumberFormat="1" applyFont="1" applyFill="1" applyBorder="1" applyAlignment="1">
      <alignment horizontal="right" vertical="center"/>
    </xf>
    <xf numFmtId="41" fontId="0" fillId="0" borderId="20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41" fontId="5" fillId="0" borderId="19" xfId="0" applyNumberFormat="1" applyFont="1" applyFill="1" applyBorder="1" applyAlignment="1" applyProtection="1">
      <alignment horizontal="right"/>
    </xf>
    <xf numFmtId="41" fontId="5" fillId="0" borderId="13" xfId="0" applyNumberFormat="1" applyFont="1" applyFill="1" applyBorder="1" applyAlignment="1" applyProtection="1">
      <alignment horizontal="right"/>
    </xf>
    <xf numFmtId="41" fontId="5" fillId="0" borderId="3" xfId="0" applyNumberFormat="1" applyFont="1" applyFill="1" applyBorder="1" applyAlignment="1" applyProtection="1">
      <alignment horizontal="right"/>
    </xf>
    <xf numFmtId="41" fontId="5" fillId="0" borderId="5" xfId="0" applyNumberFormat="1" applyFont="1" applyFill="1" applyBorder="1" applyAlignment="1" applyProtection="1">
      <alignment horizontal="right"/>
    </xf>
    <xf numFmtId="41" fontId="5" fillId="0" borderId="25" xfId="0" applyNumberFormat="1" applyFont="1" applyFill="1" applyBorder="1" applyAlignment="1" applyProtection="1">
      <alignment horizontal="right"/>
    </xf>
    <xf numFmtId="41" fontId="4" fillId="0" borderId="19" xfId="0" applyNumberFormat="1" applyFont="1" applyFill="1" applyBorder="1" applyAlignment="1" applyProtection="1">
      <alignment horizontal="right"/>
    </xf>
    <xf numFmtId="41" fontId="4" fillId="0" borderId="23" xfId="0" applyNumberFormat="1" applyFont="1" applyFill="1" applyBorder="1" applyAlignment="1" applyProtection="1">
      <alignment horizontal="right"/>
    </xf>
    <xf numFmtId="41" fontId="0" fillId="0" borderId="23" xfId="0" applyNumberFormat="1" applyFont="1" applyFill="1" applyBorder="1" applyAlignment="1" applyProtection="1">
      <alignment horizontal="right"/>
    </xf>
    <xf numFmtId="0" fontId="12" fillId="0" borderId="0" xfId="0" applyFont="1" applyFill="1" applyBorder="1"/>
    <xf numFmtId="0" fontId="12" fillId="0" borderId="13" xfId="0" applyFont="1" applyFill="1" applyBorder="1"/>
    <xf numFmtId="41" fontId="5" fillId="0" borderId="13" xfId="0" applyNumberFormat="1" applyFont="1" applyFill="1" applyBorder="1" applyAlignment="1">
      <alignment horizontal="right"/>
    </xf>
    <xf numFmtId="41" fontId="5" fillId="0" borderId="3" xfId="0" applyNumberFormat="1" applyFont="1" applyFill="1" applyBorder="1" applyAlignment="1">
      <alignment horizontal="right"/>
    </xf>
    <xf numFmtId="41" fontId="5" fillId="0" borderId="5" xfId="0" applyNumberFormat="1" applyFont="1" applyFill="1" applyBorder="1" applyAlignment="1">
      <alignment horizontal="right"/>
    </xf>
    <xf numFmtId="41" fontId="5" fillId="0" borderId="23" xfId="0" applyNumberFormat="1" applyFont="1" applyFill="1" applyBorder="1" applyAlignment="1" applyProtection="1">
      <alignment horizontal="right"/>
    </xf>
    <xf numFmtId="41" fontId="0" fillId="0" borderId="13" xfId="0" applyNumberFormat="1" applyFont="1" applyFill="1" applyBorder="1" applyAlignment="1" applyProtection="1">
      <alignment horizontal="right"/>
      <protection locked="0"/>
    </xf>
    <xf numFmtId="41" fontId="4" fillId="0" borderId="3" xfId="0" applyNumberFormat="1" applyFont="1" applyFill="1" applyBorder="1" applyAlignment="1" applyProtection="1">
      <alignment horizontal="right"/>
      <protection locked="0"/>
    </xf>
    <xf numFmtId="41" fontId="4" fillId="0" borderId="3" xfId="0" applyNumberFormat="1" applyFont="1" applyFill="1" applyBorder="1" applyAlignment="1">
      <alignment horizontal="right"/>
    </xf>
    <xf numFmtId="41" fontId="0" fillId="0" borderId="3" xfId="0" applyNumberFormat="1" applyFont="1" applyFill="1" applyBorder="1" applyAlignment="1" applyProtection="1">
      <alignment horizontal="right"/>
      <protection locked="0"/>
    </xf>
    <xf numFmtId="41" fontId="4" fillId="0" borderId="13" xfId="0" applyNumberFormat="1" applyFont="1" applyFill="1" applyBorder="1" applyAlignment="1" applyProtection="1">
      <alignment horizontal="right"/>
      <protection locked="0"/>
    </xf>
    <xf numFmtId="41" fontId="4" fillId="0" borderId="5" xfId="0" applyNumberFormat="1" applyFont="1" applyFill="1" applyBorder="1" applyAlignment="1" applyProtection="1">
      <alignment horizontal="right"/>
      <protection locked="0"/>
    </xf>
    <xf numFmtId="41" fontId="4" fillId="0" borderId="20" xfId="0" applyNumberFormat="1" applyFont="1" applyFill="1" applyBorder="1" applyAlignment="1" applyProtection="1">
      <alignment horizontal="right"/>
    </xf>
    <xf numFmtId="41" fontId="4" fillId="0" borderId="9" xfId="0" applyNumberFormat="1" applyFont="1" applyFill="1" applyBorder="1" applyAlignment="1" applyProtection="1">
      <alignment horizontal="right"/>
      <protection locked="0"/>
    </xf>
    <xf numFmtId="41" fontId="4" fillId="0" borderId="6" xfId="0" applyNumberFormat="1" applyFont="1" applyFill="1" applyBorder="1" applyAlignment="1" applyProtection="1">
      <alignment horizontal="right"/>
      <protection locked="0"/>
    </xf>
    <xf numFmtId="41" fontId="4" fillId="0" borderId="6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 applyProtection="1">
      <alignment horizontal="right"/>
      <protection locked="0"/>
    </xf>
    <xf numFmtId="41" fontId="0" fillId="0" borderId="24" xfId="0" applyNumberFormat="1" applyFont="1" applyFill="1" applyBorder="1" applyAlignment="1" applyProtection="1">
      <alignment horizontal="right"/>
    </xf>
    <xf numFmtId="0" fontId="5" fillId="0" borderId="3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 shrinkToFit="1"/>
    </xf>
    <xf numFmtId="180" fontId="4" fillId="0" borderId="19" xfId="0" applyNumberFormat="1" applyFont="1" applyFill="1" applyBorder="1" applyAlignment="1" applyProtection="1">
      <alignment horizontal="right"/>
    </xf>
    <xf numFmtId="0" fontId="4" fillId="0" borderId="5" xfId="0" applyFont="1" applyFill="1" applyBorder="1"/>
    <xf numFmtId="0" fontId="11" fillId="0" borderId="0" xfId="0" applyFont="1" applyFill="1" applyBorder="1"/>
    <xf numFmtId="41" fontId="11" fillId="0" borderId="13" xfId="0" applyNumberFormat="1" applyFont="1" applyFill="1" applyBorder="1" applyAlignment="1">
      <alignment horizontal="right"/>
    </xf>
    <xf numFmtId="0" fontId="5" fillId="0" borderId="3" xfId="0" applyFont="1" applyFill="1" applyBorder="1"/>
    <xf numFmtId="41" fontId="0" fillId="0" borderId="3" xfId="0" applyNumberFormat="1" applyFont="1" applyFill="1" applyBorder="1" applyAlignment="1">
      <alignment horizontal="right"/>
    </xf>
    <xf numFmtId="41" fontId="0" fillId="0" borderId="19" xfId="0" applyNumberFormat="1" applyFont="1" applyFill="1" applyBorder="1" applyAlignment="1" applyProtection="1">
      <alignment horizontal="right"/>
    </xf>
    <xf numFmtId="41" fontId="11" fillId="0" borderId="13" xfId="0" applyNumberFormat="1" applyFont="1" applyFill="1" applyBorder="1"/>
    <xf numFmtId="0" fontId="4" fillId="0" borderId="6" xfId="0" applyFont="1" applyFill="1" applyBorder="1" applyAlignment="1" applyProtection="1">
      <alignment horizontal="center" vertical="center"/>
    </xf>
    <xf numFmtId="180" fontId="4" fillId="0" borderId="3" xfId="0" applyNumberFormat="1" applyFont="1" applyFill="1" applyBorder="1" applyAlignment="1" applyProtection="1">
      <alignment horizontal="right" vertical="center"/>
    </xf>
    <xf numFmtId="180" fontId="4" fillId="0" borderId="23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right"/>
    </xf>
    <xf numFmtId="41" fontId="0" fillId="0" borderId="5" xfId="0" applyNumberFormat="1" applyFont="1" applyFill="1" applyBorder="1" applyAlignment="1" applyProtection="1">
      <alignment horizontal="right"/>
      <protection locked="0"/>
    </xf>
    <xf numFmtId="176" fontId="11" fillId="0" borderId="0" xfId="0" applyNumberFormat="1" applyFont="1" applyFill="1" applyBorder="1" applyAlignment="1">
      <alignment horizontal="right"/>
    </xf>
    <xf numFmtId="41" fontId="0" fillId="0" borderId="9" xfId="0" applyNumberFormat="1" applyFont="1" applyFill="1" applyBorder="1" applyAlignment="1" applyProtection="1">
      <alignment horizontal="right"/>
      <protection locked="0"/>
    </xf>
    <xf numFmtId="41" fontId="0" fillId="0" borderId="6" xfId="0" applyNumberFormat="1" applyFont="1" applyFill="1" applyBorder="1" applyAlignment="1" applyProtection="1">
      <alignment horizontal="right"/>
      <protection locked="0"/>
    </xf>
    <xf numFmtId="41" fontId="0" fillId="0" borderId="6" xfId="0" applyNumberFormat="1" applyFont="1" applyFill="1" applyBorder="1" applyAlignment="1">
      <alignment horizontal="right"/>
    </xf>
    <xf numFmtId="41" fontId="0" fillId="0" borderId="7" xfId="0" applyNumberFormat="1" applyFont="1" applyFill="1" applyBorder="1" applyAlignment="1" applyProtection="1">
      <alignment horizontal="right"/>
      <protection locked="0"/>
    </xf>
    <xf numFmtId="41" fontId="4" fillId="0" borderId="24" xfId="0" applyNumberFormat="1" applyFont="1" applyFill="1" applyBorder="1" applyAlignment="1" applyProtection="1">
      <alignment horizontal="right"/>
    </xf>
    <xf numFmtId="41" fontId="17" fillId="0" borderId="10" xfId="0" applyNumberFormat="1" applyFont="1" applyFill="1" applyBorder="1" applyAlignment="1">
      <alignment horizontal="right" vertical="center"/>
    </xf>
    <xf numFmtId="41" fontId="17" fillId="0" borderId="12" xfId="0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16" fillId="0" borderId="13" xfId="0" applyNumberFormat="1" applyFont="1" applyFill="1" applyBorder="1" applyAlignment="1">
      <alignment horizontal="right" vertical="center"/>
    </xf>
    <xf numFmtId="41" fontId="16" fillId="0" borderId="8" xfId="0" applyNumberFormat="1" applyFont="1" applyFill="1" applyBorder="1" applyAlignment="1">
      <alignment horizontal="right" vertical="center"/>
    </xf>
    <xf numFmtId="41" fontId="16" fillId="0" borderId="9" xfId="0" applyNumberFormat="1" applyFont="1" applyFill="1" applyBorder="1" applyAlignment="1">
      <alignment horizontal="right" vertical="center"/>
    </xf>
    <xf numFmtId="41" fontId="16" fillId="0" borderId="0" xfId="1" applyNumberFormat="1" applyFont="1" applyFill="1" applyAlignment="1" applyProtection="1">
      <alignment horizontal="right" vertical="center"/>
      <protection locked="0"/>
    </xf>
    <xf numFmtId="41" fontId="16" fillId="0" borderId="0" xfId="0" applyNumberFormat="1" applyFont="1" applyFill="1" applyBorder="1" applyAlignment="1" applyProtection="1">
      <alignment horizontal="right" vertical="center"/>
      <protection locked="0"/>
    </xf>
    <xf numFmtId="41" fontId="16" fillId="0" borderId="13" xfId="0" applyNumberFormat="1" applyFont="1" applyFill="1" applyBorder="1" applyAlignment="1" applyProtection="1">
      <alignment horizontal="right" vertical="center"/>
      <protection locked="0"/>
    </xf>
    <xf numFmtId="41" fontId="16" fillId="0" borderId="8" xfId="1" applyNumberFormat="1" applyFont="1" applyFill="1" applyBorder="1" applyAlignment="1" applyProtection="1">
      <alignment horizontal="right" vertical="center"/>
      <protection locked="0"/>
    </xf>
    <xf numFmtId="41" fontId="16" fillId="0" borderId="8" xfId="0" applyNumberFormat="1" applyFont="1" applyFill="1" applyBorder="1" applyAlignment="1" applyProtection="1">
      <alignment horizontal="right" vertical="center"/>
      <protection locked="0"/>
    </xf>
    <xf numFmtId="41" fontId="16" fillId="0" borderId="9" xfId="0" applyNumberFormat="1" applyFont="1" applyFill="1" applyBorder="1" applyAlignment="1" applyProtection="1">
      <alignment horizontal="right" vertical="center"/>
      <protection locked="0"/>
    </xf>
    <xf numFmtId="41" fontId="17" fillId="0" borderId="5" xfId="0" applyNumberFormat="1" applyFont="1" applyFill="1" applyBorder="1" applyAlignment="1">
      <alignment horizontal="right"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17" fillId="0" borderId="1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</cellXfs>
  <cellStyles count="2">
    <cellStyle name="標準" xfId="0" builtinId="0"/>
    <cellStyle name="標準 2" xfId="1" xr:uid="{8394746C-F330-4FD4-B842-A3D8BE51E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theme/theme1.xml" Type="http://schemas.openxmlformats.org/officeDocument/2006/relationships/theme"/><Relationship Id="rId11" Target="styles.xml" Type="http://schemas.openxmlformats.org/officeDocument/2006/relationships/styles"/><Relationship Id="rId12" Target="sharedStrings.xml" Type="http://schemas.openxmlformats.org/officeDocument/2006/relationships/sharedStrings"/><Relationship Id="rId13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Normal="100" zoomScaleSheetLayoutView="100" workbookViewId="0">
      <selection sqref="A1:B1"/>
    </sheetView>
  </sheetViews>
  <sheetFormatPr defaultRowHeight="12"/>
  <cols>
    <col min="1" max="8" width="11.7109375" customWidth="1"/>
  </cols>
  <sheetData>
    <row r="1" spans="1:10" ht="17.25">
      <c r="A1" s="266" t="s">
        <v>114</v>
      </c>
      <c r="B1" s="267"/>
    </row>
    <row r="2" spans="1:10" ht="12" customHeight="1">
      <c r="A2" s="63"/>
      <c r="B2" s="60"/>
    </row>
    <row r="3" spans="1:10">
      <c r="A3" s="62"/>
      <c r="B3" s="60"/>
    </row>
    <row r="4" spans="1:10" ht="17.25">
      <c r="A4" s="115" t="s">
        <v>103</v>
      </c>
    </row>
    <row r="5" spans="1:10" ht="17.25">
      <c r="B5" s="1" t="s">
        <v>67</v>
      </c>
    </row>
    <row r="6" spans="1:10">
      <c r="B6" s="59" t="str">
        <f>IF(B8=表6!B4,"","突合エラー")</f>
        <v/>
      </c>
      <c r="C6" s="59" t="str">
        <f>IF(C8=表6!B5,"","突合エラー")</f>
        <v/>
      </c>
      <c r="D6" s="59" t="str">
        <f>IF(D8=表6!B6,"","突合エラー")</f>
        <v/>
      </c>
      <c r="E6" s="59" t="str">
        <f>IF(E8=表6!B7,"","突合エラー")</f>
        <v/>
      </c>
      <c r="F6" s="59" t="str">
        <f>IF(F8=表6!B8,"","突合エラー")</f>
        <v/>
      </c>
      <c r="G6" s="59" t="str">
        <f>IF(G8=表6!B9,"","突合エラー")</f>
        <v/>
      </c>
      <c r="H6" s="59" t="str">
        <f>IF(H8=表6!B10,"","突合エラー")</f>
        <v/>
      </c>
      <c r="I6" s="128"/>
    </row>
    <row r="7" spans="1:10" ht="27" customHeight="1">
      <c r="A7" s="27" t="s">
        <v>68</v>
      </c>
      <c r="B7" s="76" t="s">
        <v>74</v>
      </c>
      <c r="C7" s="143" t="s">
        <v>69</v>
      </c>
      <c r="D7" s="144" t="s">
        <v>70</v>
      </c>
      <c r="E7" s="144" t="s">
        <v>71</v>
      </c>
      <c r="F7" s="144" t="s">
        <v>72</v>
      </c>
      <c r="G7" s="144" t="s">
        <v>73</v>
      </c>
      <c r="H7" s="144" t="s">
        <v>2</v>
      </c>
      <c r="J7" s="141"/>
    </row>
    <row r="8" spans="1:10" ht="25.5" customHeight="1">
      <c r="A8" s="54" t="s">
        <v>52</v>
      </c>
      <c r="B8" s="77">
        <v>27</v>
      </c>
      <c r="C8" s="145">
        <v>8</v>
      </c>
      <c r="D8" s="146">
        <v>5</v>
      </c>
      <c r="E8" s="146">
        <v>5</v>
      </c>
      <c r="F8" s="146">
        <v>9</v>
      </c>
      <c r="G8" s="146">
        <v>0</v>
      </c>
      <c r="H8" s="146">
        <v>0</v>
      </c>
    </row>
    <row r="9" spans="1:10" ht="17.25" customHeight="1">
      <c r="A9" s="30" t="s">
        <v>54</v>
      </c>
      <c r="B9" s="78">
        <v>1</v>
      </c>
      <c r="C9" s="42">
        <v>0</v>
      </c>
      <c r="D9" s="42">
        <v>1</v>
      </c>
      <c r="E9" s="42">
        <v>0</v>
      </c>
      <c r="F9" s="42">
        <v>0</v>
      </c>
      <c r="G9" s="42">
        <v>0</v>
      </c>
      <c r="H9" s="42">
        <v>0</v>
      </c>
    </row>
    <row r="10" spans="1:10" ht="17.25" customHeight="1">
      <c r="A10" s="30" t="s">
        <v>56</v>
      </c>
      <c r="B10" s="78">
        <v>7</v>
      </c>
      <c r="C10" s="42">
        <v>3</v>
      </c>
      <c r="D10" s="42">
        <v>0</v>
      </c>
      <c r="E10" s="42">
        <v>2</v>
      </c>
      <c r="F10" s="42">
        <v>2</v>
      </c>
      <c r="G10" s="42">
        <v>0</v>
      </c>
      <c r="H10" s="42">
        <v>0</v>
      </c>
    </row>
    <row r="11" spans="1:10" ht="17.25" customHeight="1">
      <c r="A11" s="30" t="s">
        <v>58</v>
      </c>
      <c r="B11" s="78">
        <v>8</v>
      </c>
      <c r="C11" s="42">
        <v>1</v>
      </c>
      <c r="D11" s="42">
        <v>3</v>
      </c>
      <c r="E11" s="42">
        <v>1</v>
      </c>
      <c r="F11" s="42">
        <v>3</v>
      </c>
      <c r="G11" s="42">
        <v>0</v>
      </c>
      <c r="H11" s="42">
        <v>0</v>
      </c>
    </row>
    <row r="12" spans="1:10" ht="17.25" customHeight="1">
      <c r="A12" s="30" t="s">
        <v>60</v>
      </c>
      <c r="B12" s="78">
        <v>1</v>
      </c>
      <c r="C12" s="42">
        <v>1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</row>
    <row r="13" spans="1:10" ht="17.25" customHeight="1">
      <c r="A13" s="30" t="s">
        <v>62</v>
      </c>
      <c r="B13" s="78">
        <v>1</v>
      </c>
      <c r="C13" s="42">
        <v>1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</row>
    <row r="14" spans="1:10" ht="17.25" customHeight="1">
      <c r="A14" s="30" t="s">
        <v>64</v>
      </c>
      <c r="B14" s="78">
        <v>7</v>
      </c>
      <c r="C14" s="42">
        <v>1</v>
      </c>
      <c r="D14" s="42">
        <v>1</v>
      </c>
      <c r="E14" s="42">
        <v>2</v>
      </c>
      <c r="F14" s="42">
        <v>3</v>
      </c>
      <c r="G14" s="42">
        <v>0</v>
      </c>
      <c r="H14" s="42">
        <v>0</v>
      </c>
    </row>
    <row r="15" spans="1:10" ht="17.25" customHeight="1">
      <c r="A15" s="30" t="s">
        <v>66</v>
      </c>
      <c r="B15" s="78">
        <v>2</v>
      </c>
      <c r="C15" s="42">
        <v>1</v>
      </c>
      <c r="D15" s="42">
        <v>0</v>
      </c>
      <c r="E15" s="42">
        <v>0</v>
      </c>
      <c r="F15" s="42">
        <v>1</v>
      </c>
      <c r="G15" s="42">
        <v>0</v>
      </c>
      <c r="H15" s="42">
        <v>0</v>
      </c>
    </row>
    <row r="16" spans="1:10" ht="17.25" customHeight="1">
      <c r="A16" s="53"/>
      <c r="B16" s="35" t="s">
        <v>111</v>
      </c>
      <c r="C16" s="147" t="s">
        <v>111</v>
      </c>
      <c r="D16" s="147" t="s">
        <v>111</v>
      </c>
      <c r="E16" s="147" t="s">
        <v>111</v>
      </c>
      <c r="F16" s="147" t="s">
        <v>111</v>
      </c>
      <c r="G16" s="147" t="s">
        <v>111</v>
      </c>
      <c r="H16" s="148" t="s">
        <v>111</v>
      </c>
      <c r="I16" s="128"/>
    </row>
    <row r="17" spans="1:9" ht="25.5" customHeight="1">
      <c r="A17" s="56" t="s">
        <v>51</v>
      </c>
      <c r="B17" s="79">
        <v>21</v>
      </c>
      <c r="C17" s="149">
        <v>8</v>
      </c>
      <c r="D17" s="127">
        <v>3</v>
      </c>
      <c r="E17" s="127">
        <v>3</v>
      </c>
      <c r="F17" s="127">
        <v>7</v>
      </c>
      <c r="G17" s="127">
        <v>0</v>
      </c>
      <c r="H17" s="127">
        <v>0</v>
      </c>
    </row>
    <row r="18" spans="1:9" ht="17.25" customHeight="1">
      <c r="A18" s="30" t="s">
        <v>53</v>
      </c>
      <c r="B18" s="111">
        <v>1</v>
      </c>
      <c r="C18" s="150" t="s">
        <v>113</v>
      </c>
      <c r="D18" s="151">
        <v>1</v>
      </c>
      <c r="E18" s="151" t="s">
        <v>113</v>
      </c>
      <c r="F18" s="151" t="s">
        <v>113</v>
      </c>
      <c r="G18" s="151" t="s">
        <v>113</v>
      </c>
      <c r="H18" s="152">
        <v>0</v>
      </c>
    </row>
    <row r="19" spans="1:9" ht="17.25" customHeight="1">
      <c r="A19" s="30" t="s">
        <v>55</v>
      </c>
      <c r="B19" s="111">
        <v>5</v>
      </c>
      <c r="C19" s="150">
        <v>3</v>
      </c>
      <c r="D19" s="151" t="s">
        <v>113</v>
      </c>
      <c r="E19" s="152">
        <v>2</v>
      </c>
      <c r="F19" s="151" t="s">
        <v>113</v>
      </c>
      <c r="G19" s="151" t="s">
        <v>113</v>
      </c>
      <c r="H19" s="152">
        <v>0</v>
      </c>
    </row>
    <row r="20" spans="1:9" ht="17.25" customHeight="1">
      <c r="A20" s="30" t="s">
        <v>57</v>
      </c>
      <c r="B20" s="111">
        <v>6</v>
      </c>
      <c r="C20" s="153">
        <v>1</v>
      </c>
      <c r="D20" s="151">
        <v>2</v>
      </c>
      <c r="E20" s="151" t="s">
        <v>113</v>
      </c>
      <c r="F20" s="152">
        <v>3</v>
      </c>
      <c r="G20" s="151" t="s">
        <v>113</v>
      </c>
      <c r="H20" s="152">
        <v>0</v>
      </c>
    </row>
    <row r="21" spans="1:9" ht="17.25" customHeight="1">
      <c r="A21" s="30" t="s">
        <v>59</v>
      </c>
      <c r="B21" s="111">
        <v>1</v>
      </c>
      <c r="C21" s="152">
        <v>1</v>
      </c>
      <c r="D21" s="151" t="s">
        <v>113</v>
      </c>
      <c r="E21" s="151" t="s">
        <v>113</v>
      </c>
      <c r="F21" s="151" t="s">
        <v>113</v>
      </c>
      <c r="G21" s="151" t="s">
        <v>113</v>
      </c>
      <c r="H21" s="152">
        <v>0</v>
      </c>
    </row>
    <row r="22" spans="1:9" ht="17.25" customHeight="1">
      <c r="A22" s="30" t="s">
        <v>61</v>
      </c>
      <c r="B22" s="111">
        <v>1</v>
      </c>
      <c r="C22" s="152">
        <v>1</v>
      </c>
      <c r="D22" s="151" t="s">
        <v>113</v>
      </c>
      <c r="E22" s="151" t="s">
        <v>113</v>
      </c>
      <c r="F22" s="151" t="s">
        <v>113</v>
      </c>
      <c r="G22" s="151" t="s">
        <v>113</v>
      </c>
      <c r="H22" s="152">
        <v>0</v>
      </c>
    </row>
    <row r="23" spans="1:9" ht="17.25" customHeight="1">
      <c r="A23" s="30" t="s">
        <v>63</v>
      </c>
      <c r="B23" s="111">
        <v>5</v>
      </c>
      <c r="C23" s="152">
        <v>1</v>
      </c>
      <c r="D23" s="151" t="s">
        <v>113</v>
      </c>
      <c r="E23" s="152">
        <v>1</v>
      </c>
      <c r="F23" s="152">
        <v>3</v>
      </c>
      <c r="G23" s="151" t="s">
        <v>113</v>
      </c>
      <c r="H23" s="152">
        <v>0</v>
      </c>
    </row>
    <row r="24" spans="1:9" ht="17.25" customHeight="1">
      <c r="A24" s="30" t="s">
        <v>65</v>
      </c>
      <c r="B24" s="111">
        <v>2</v>
      </c>
      <c r="C24" s="153">
        <v>1</v>
      </c>
      <c r="D24" s="151" t="s">
        <v>113</v>
      </c>
      <c r="E24" s="151" t="s">
        <v>113</v>
      </c>
      <c r="F24" s="152">
        <v>1</v>
      </c>
      <c r="G24" s="151" t="s">
        <v>113</v>
      </c>
      <c r="H24" s="152">
        <v>0</v>
      </c>
    </row>
    <row r="25" spans="1:9" ht="17.25" customHeight="1">
      <c r="A25" s="33"/>
      <c r="B25" s="57" t="s">
        <v>111</v>
      </c>
      <c r="C25" s="58" t="s">
        <v>111</v>
      </c>
      <c r="D25" s="58" t="s">
        <v>111</v>
      </c>
      <c r="E25" s="58" t="s">
        <v>111</v>
      </c>
      <c r="F25" s="58" t="s">
        <v>111</v>
      </c>
      <c r="G25" s="58" t="s">
        <v>111</v>
      </c>
      <c r="H25" s="64" t="s">
        <v>111</v>
      </c>
      <c r="I25" s="128"/>
    </row>
    <row r="26" spans="1:9" ht="25.5" customHeight="1">
      <c r="A26" s="55" t="s">
        <v>50</v>
      </c>
      <c r="B26" s="79">
        <v>6</v>
      </c>
      <c r="C26" s="149">
        <v>0</v>
      </c>
      <c r="D26" s="127">
        <v>2</v>
      </c>
      <c r="E26" s="127">
        <v>2</v>
      </c>
      <c r="F26" s="127">
        <v>2</v>
      </c>
      <c r="G26" s="127">
        <v>0</v>
      </c>
      <c r="H26" s="127">
        <v>0</v>
      </c>
    </row>
    <row r="27" spans="1:9" ht="17.25" customHeight="1">
      <c r="A27" s="30" t="s">
        <v>53</v>
      </c>
      <c r="B27" s="101">
        <v>0</v>
      </c>
      <c r="C27" s="150" t="s">
        <v>113</v>
      </c>
      <c r="D27" s="151" t="s">
        <v>113</v>
      </c>
      <c r="E27" s="151" t="s">
        <v>113</v>
      </c>
      <c r="F27" s="151" t="s">
        <v>113</v>
      </c>
      <c r="G27" s="152">
        <v>0</v>
      </c>
      <c r="H27" s="152">
        <v>0</v>
      </c>
    </row>
    <row r="28" spans="1:9" ht="17.25" customHeight="1">
      <c r="A28" s="30" t="s">
        <v>55</v>
      </c>
      <c r="B28" s="80">
        <v>2</v>
      </c>
      <c r="C28" s="150" t="s">
        <v>113</v>
      </c>
      <c r="D28" s="151" t="s">
        <v>113</v>
      </c>
      <c r="E28" s="151" t="s">
        <v>113</v>
      </c>
      <c r="F28" s="151">
        <v>2</v>
      </c>
      <c r="G28" s="151" t="s">
        <v>112</v>
      </c>
      <c r="H28" s="152">
        <v>0</v>
      </c>
    </row>
    <row r="29" spans="1:9" ht="17.25" customHeight="1">
      <c r="A29" s="30" t="s">
        <v>57</v>
      </c>
      <c r="B29" s="80">
        <v>2</v>
      </c>
      <c r="C29" s="150" t="s">
        <v>113</v>
      </c>
      <c r="D29" s="152">
        <v>1</v>
      </c>
      <c r="E29" s="151">
        <v>1</v>
      </c>
      <c r="F29" s="151" t="s">
        <v>113</v>
      </c>
      <c r="G29" s="152">
        <v>0</v>
      </c>
      <c r="H29" s="152">
        <v>0</v>
      </c>
    </row>
    <row r="30" spans="1:9" ht="17.25" customHeight="1">
      <c r="A30" s="30" t="s">
        <v>59</v>
      </c>
      <c r="B30" s="80">
        <v>0</v>
      </c>
      <c r="C30" s="150" t="s">
        <v>113</v>
      </c>
      <c r="D30" s="151" t="s">
        <v>113</v>
      </c>
      <c r="E30" s="151" t="s">
        <v>113</v>
      </c>
      <c r="F30" s="151" t="s">
        <v>113</v>
      </c>
      <c r="G30" s="152">
        <v>0</v>
      </c>
      <c r="H30" s="152">
        <v>0</v>
      </c>
    </row>
    <row r="31" spans="1:9" ht="17.25" customHeight="1">
      <c r="A31" s="30" t="s">
        <v>61</v>
      </c>
      <c r="B31" s="101">
        <v>0</v>
      </c>
      <c r="C31" s="150" t="s">
        <v>113</v>
      </c>
      <c r="D31" s="151" t="s">
        <v>113</v>
      </c>
      <c r="E31" s="151" t="s">
        <v>113</v>
      </c>
      <c r="F31" s="151" t="s">
        <v>113</v>
      </c>
      <c r="G31" s="152">
        <v>0</v>
      </c>
      <c r="H31" s="152">
        <v>0</v>
      </c>
    </row>
    <row r="32" spans="1:9" ht="17.25" customHeight="1">
      <c r="A32" s="30" t="s">
        <v>63</v>
      </c>
      <c r="B32" s="80">
        <v>2</v>
      </c>
      <c r="C32" s="150" t="s">
        <v>113</v>
      </c>
      <c r="D32" s="152">
        <v>1</v>
      </c>
      <c r="E32" s="150">
        <v>1</v>
      </c>
      <c r="F32" s="151" t="s">
        <v>113</v>
      </c>
      <c r="G32" s="152">
        <v>0</v>
      </c>
      <c r="H32" s="150">
        <v>0</v>
      </c>
    </row>
    <row r="33" spans="1:8" ht="17.25" customHeight="1">
      <c r="A33" s="32" t="s">
        <v>65</v>
      </c>
      <c r="B33" s="81">
        <v>0</v>
      </c>
      <c r="C33" s="154" t="s">
        <v>113</v>
      </c>
      <c r="D33" s="155" t="s">
        <v>113</v>
      </c>
      <c r="E33" s="155" t="s">
        <v>113</v>
      </c>
      <c r="F33" s="155" t="s">
        <v>113</v>
      </c>
      <c r="G33" s="156">
        <v>0</v>
      </c>
      <c r="H33" s="156">
        <v>0</v>
      </c>
    </row>
    <row r="36" spans="1:8" ht="17.25">
      <c r="B36" s="119"/>
    </row>
  </sheetData>
  <mergeCells count="1">
    <mergeCell ref="A1:B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zoomScaleNormal="100" zoomScaleSheetLayoutView="100" workbookViewId="0"/>
  </sheetViews>
  <sheetFormatPr defaultRowHeight="12"/>
  <cols>
    <col min="1" max="1" width="11.140625" customWidth="1"/>
    <col min="2" max="13" width="10.85546875" customWidth="1"/>
    <col min="14" max="14" width="4.28515625" customWidth="1"/>
    <col min="15" max="15" width="19.5703125" customWidth="1"/>
  </cols>
  <sheetData>
    <row r="1" spans="1:15" ht="17.25">
      <c r="A1" s="115" t="s">
        <v>104</v>
      </c>
    </row>
    <row r="2" spans="1:15">
      <c r="B2" s="59" t="str">
        <f>IF(AND(B4=表3!B4,B4=表6!B4),"","total-err!!")</f>
        <v/>
      </c>
      <c r="C2" s="59" t="str">
        <f>IF(AND(C4=表3!C4,C4=表6!C4),"","total-err!!")</f>
        <v/>
      </c>
      <c r="D2" s="59" t="str">
        <f>IF(AND(D4=表3!D4,D4=表6!D4),"","total-err!!")</f>
        <v/>
      </c>
      <c r="E2" s="59" t="str">
        <f>IF(AND(E4=表3!E4,E4=表6!E4),"","total-err!!")</f>
        <v/>
      </c>
      <c r="F2" s="59" t="str">
        <f>IF(AND(F4=表3!F4,F4=表6!F4),"","total-err!!")</f>
        <v/>
      </c>
      <c r="G2" s="59" t="str">
        <f>IF(AND(G4=表3!G4,G4=表6!G4),"","total-err!!")</f>
        <v/>
      </c>
      <c r="H2" s="59" t="str">
        <f>IF(AND(H4=表3!H4,H4=表6!H4),"","total-err!!")</f>
        <v/>
      </c>
      <c r="I2" s="59" t="str">
        <f>IF(AND(I4=表3!I4,I4=表6!I4),"","total-err!!")</f>
        <v/>
      </c>
      <c r="J2" s="59" t="str">
        <f>IF(AND(J4=表3!J4,J4=表6!J4),"","total-err!!")</f>
        <v/>
      </c>
      <c r="K2" s="59" t="str">
        <f>IF(AND(K4=表3!K4,K4=表6!K4),"","total-err!!")</f>
        <v/>
      </c>
      <c r="L2" s="59" t="str">
        <f>IF(AND(L4=表3!L4,L4=表6!L4),"","total-err!!")</f>
        <v/>
      </c>
      <c r="M2" s="59" t="str">
        <f>IF(AND(M4=表3!M4,M4=表6!M4),"","total-err!!")</f>
        <v/>
      </c>
      <c r="N2" s="128"/>
    </row>
    <row r="3" spans="1:15" ht="32.25" customHeight="1">
      <c r="A3" s="157" t="s">
        <v>49</v>
      </c>
      <c r="B3" s="158" t="s">
        <v>0</v>
      </c>
      <c r="C3" s="143" t="s">
        <v>1</v>
      </c>
      <c r="D3" s="144" t="s">
        <v>34</v>
      </c>
      <c r="E3" s="144" t="s">
        <v>35</v>
      </c>
      <c r="F3" s="144" t="s">
        <v>36</v>
      </c>
      <c r="G3" s="159" t="s">
        <v>98</v>
      </c>
      <c r="H3" s="144" t="s">
        <v>37</v>
      </c>
      <c r="I3" s="144" t="s">
        <v>38</v>
      </c>
      <c r="J3" s="144" t="s">
        <v>39</v>
      </c>
      <c r="K3" s="144" t="s">
        <v>30</v>
      </c>
      <c r="L3" s="160" t="s">
        <v>2</v>
      </c>
      <c r="M3" s="161" t="s">
        <v>97</v>
      </c>
    </row>
    <row r="4" spans="1:15" ht="24" customHeight="1">
      <c r="A4" s="162" t="s">
        <v>52</v>
      </c>
      <c r="B4" s="125">
        <v>27</v>
      </c>
      <c r="C4" s="145">
        <v>12</v>
      </c>
      <c r="D4" s="146">
        <v>4</v>
      </c>
      <c r="E4" s="146">
        <v>5</v>
      </c>
      <c r="F4" s="146">
        <v>4</v>
      </c>
      <c r="G4" s="146">
        <v>25</v>
      </c>
      <c r="H4" s="146">
        <v>2</v>
      </c>
      <c r="I4" s="146">
        <v>0</v>
      </c>
      <c r="J4" s="146">
        <v>0</v>
      </c>
      <c r="K4" s="146">
        <v>0</v>
      </c>
      <c r="L4" s="163">
        <v>0</v>
      </c>
      <c r="M4" s="145">
        <v>1297.7407407407406</v>
      </c>
      <c r="N4" s="65"/>
      <c r="O4" s="268"/>
    </row>
    <row r="5" spans="1:15" ht="15" customHeight="1">
      <c r="A5" s="164" t="s">
        <v>54</v>
      </c>
      <c r="B5" s="165">
        <v>1</v>
      </c>
      <c r="C5" s="82">
        <v>0</v>
      </c>
      <c r="D5" s="102">
        <v>1</v>
      </c>
      <c r="E5" s="42">
        <v>0</v>
      </c>
      <c r="F5" s="42">
        <v>0</v>
      </c>
      <c r="G5" s="42">
        <v>1</v>
      </c>
      <c r="H5" s="42">
        <v>0</v>
      </c>
      <c r="I5" s="42">
        <v>0</v>
      </c>
      <c r="J5" s="42">
        <v>0</v>
      </c>
      <c r="K5" s="42">
        <v>0</v>
      </c>
      <c r="L5" s="166">
        <v>0</v>
      </c>
      <c r="M5" s="82">
        <v>1006</v>
      </c>
      <c r="N5" s="65"/>
      <c r="O5" s="268"/>
    </row>
    <row r="6" spans="1:15" ht="15" customHeight="1">
      <c r="A6" s="164" t="s">
        <v>56</v>
      </c>
      <c r="B6" s="165">
        <v>7</v>
      </c>
      <c r="C6" s="82">
        <v>3</v>
      </c>
      <c r="D6" s="102">
        <v>1</v>
      </c>
      <c r="E6" s="42">
        <v>1</v>
      </c>
      <c r="F6" s="42">
        <v>1</v>
      </c>
      <c r="G6" s="42">
        <v>6</v>
      </c>
      <c r="H6" s="42">
        <v>1</v>
      </c>
      <c r="I6" s="102">
        <v>0</v>
      </c>
      <c r="J6" s="42">
        <v>0</v>
      </c>
      <c r="K6" s="42">
        <v>0</v>
      </c>
      <c r="L6" s="166">
        <v>0</v>
      </c>
      <c r="M6" s="82">
        <v>1389.2857142857142</v>
      </c>
      <c r="N6" s="65"/>
    </row>
    <row r="7" spans="1:15" ht="15" customHeight="1">
      <c r="A7" s="164" t="s">
        <v>58</v>
      </c>
      <c r="B7" s="165">
        <v>8</v>
      </c>
      <c r="C7" s="82">
        <v>4</v>
      </c>
      <c r="D7" s="42">
        <v>0</v>
      </c>
      <c r="E7" s="102">
        <v>2</v>
      </c>
      <c r="F7" s="102">
        <v>1</v>
      </c>
      <c r="G7" s="42">
        <v>7</v>
      </c>
      <c r="H7" s="102">
        <v>1</v>
      </c>
      <c r="I7" s="42">
        <v>0</v>
      </c>
      <c r="J7" s="42">
        <v>0</v>
      </c>
      <c r="K7" s="42">
        <v>0</v>
      </c>
      <c r="L7" s="166">
        <v>0</v>
      </c>
      <c r="M7" s="82">
        <v>1255.5</v>
      </c>
      <c r="N7" s="65"/>
    </row>
    <row r="8" spans="1:15" ht="15" customHeight="1">
      <c r="A8" s="164" t="s">
        <v>60</v>
      </c>
      <c r="B8" s="165">
        <v>1</v>
      </c>
      <c r="C8" s="100">
        <v>1</v>
      </c>
      <c r="D8" s="42">
        <v>0</v>
      </c>
      <c r="E8" s="102">
        <v>0</v>
      </c>
      <c r="F8" s="42">
        <v>0</v>
      </c>
      <c r="G8" s="102">
        <v>1</v>
      </c>
      <c r="H8" s="42">
        <v>0</v>
      </c>
      <c r="I8" s="42">
        <v>0</v>
      </c>
      <c r="J8" s="42">
        <v>0</v>
      </c>
      <c r="K8" s="42">
        <v>0</v>
      </c>
      <c r="L8" s="166">
        <v>0</v>
      </c>
      <c r="M8" s="82">
        <v>840</v>
      </c>
      <c r="N8" s="65"/>
      <c r="O8" s="131"/>
    </row>
    <row r="9" spans="1:15" ht="15" customHeight="1">
      <c r="A9" s="164" t="s">
        <v>62</v>
      </c>
      <c r="B9" s="165">
        <v>1</v>
      </c>
      <c r="C9" s="82">
        <v>1</v>
      </c>
      <c r="D9" s="42">
        <v>0</v>
      </c>
      <c r="E9" s="42">
        <v>0</v>
      </c>
      <c r="F9" s="42">
        <v>0</v>
      </c>
      <c r="G9" s="42">
        <v>1</v>
      </c>
      <c r="H9" s="42">
        <v>0</v>
      </c>
      <c r="I9" s="42">
        <v>0</v>
      </c>
      <c r="J9" s="42">
        <v>0</v>
      </c>
      <c r="K9" s="42">
        <v>0</v>
      </c>
      <c r="L9" s="166">
        <v>0</v>
      </c>
      <c r="M9" s="82">
        <v>145</v>
      </c>
      <c r="N9" s="65"/>
    </row>
    <row r="10" spans="1:15" ht="15" customHeight="1">
      <c r="A10" s="164" t="s">
        <v>64</v>
      </c>
      <c r="B10" s="165">
        <v>7</v>
      </c>
      <c r="C10" s="100">
        <v>2</v>
      </c>
      <c r="D10" s="102">
        <v>2</v>
      </c>
      <c r="E10" s="102">
        <v>2</v>
      </c>
      <c r="F10" s="42">
        <v>1</v>
      </c>
      <c r="G10" s="102">
        <v>7</v>
      </c>
      <c r="H10" s="102">
        <v>0</v>
      </c>
      <c r="I10" s="42">
        <v>0</v>
      </c>
      <c r="J10" s="42">
        <v>0</v>
      </c>
      <c r="K10" s="42">
        <v>0</v>
      </c>
      <c r="L10" s="166">
        <v>0</v>
      </c>
      <c r="M10" s="82">
        <v>1507.2857142857142</v>
      </c>
      <c r="N10" s="65"/>
    </row>
    <row r="11" spans="1:15" ht="15" customHeight="1">
      <c r="A11" s="164" t="s">
        <v>66</v>
      </c>
      <c r="B11" s="132">
        <v>2</v>
      </c>
      <c r="C11" s="82">
        <v>1</v>
      </c>
      <c r="D11" s="102">
        <v>0</v>
      </c>
      <c r="E11" s="42">
        <v>0</v>
      </c>
      <c r="F11" s="102">
        <v>1</v>
      </c>
      <c r="G11" s="102">
        <v>2</v>
      </c>
      <c r="H11" s="42">
        <v>0</v>
      </c>
      <c r="I11" s="42">
        <v>0</v>
      </c>
      <c r="J11" s="42">
        <v>0</v>
      </c>
      <c r="K11" s="42">
        <v>0</v>
      </c>
      <c r="L11" s="166">
        <v>0</v>
      </c>
      <c r="M11" s="100">
        <v>1364</v>
      </c>
      <c r="N11" s="65"/>
    </row>
    <row r="12" spans="1:15" ht="15" customHeight="1">
      <c r="A12" s="167"/>
      <c r="B12" s="147" t="s">
        <v>111</v>
      </c>
      <c r="C12" s="147" t="s">
        <v>111</v>
      </c>
      <c r="D12" s="147" t="s">
        <v>111</v>
      </c>
      <c r="E12" s="147" t="s">
        <v>111</v>
      </c>
      <c r="F12" s="147" t="s">
        <v>111</v>
      </c>
      <c r="G12" s="147" t="s">
        <v>111</v>
      </c>
      <c r="H12" s="147" t="s">
        <v>111</v>
      </c>
      <c r="I12" s="147" t="s">
        <v>111</v>
      </c>
      <c r="J12" s="147" t="s">
        <v>111</v>
      </c>
      <c r="K12" s="147" t="s">
        <v>111</v>
      </c>
      <c r="L12" s="147" t="s">
        <v>111</v>
      </c>
      <c r="M12" s="148" t="s">
        <v>111</v>
      </c>
      <c r="N12" s="128"/>
    </row>
    <row r="13" spans="1:15" ht="24">
      <c r="A13" s="168" t="s">
        <v>51</v>
      </c>
      <c r="B13" s="126">
        <v>21</v>
      </c>
      <c r="C13" s="149">
        <v>11</v>
      </c>
      <c r="D13" s="127">
        <v>3</v>
      </c>
      <c r="E13" s="127">
        <v>3</v>
      </c>
      <c r="F13" s="127">
        <v>3</v>
      </c>
      <c r="G13" s="127">
        <v>20</v>
      </c>
      <c r="H13" s="127">
        <v>1</v>
      </c>
      <c r="I13" s="127">
        <v>0</v>
      </c>
      <c r="J13" s="127">
        <v>0</v>
      </c>
      <c r="K13" s="127">
        <v>0</v>
      </c>
      <c r="L13" s="169">
        <v>0</v>
      </c>
      <c r="M13" s="170">
        <v>1141.0952380952399</v>
      </c>
    </row>
    <row r="14" spans="1:15" ht="15" customHeight="1">
      <c r="A14" s="164" t="s">
        <v>53</v>
      </c>
      <c r="B14" s="171">
        <v>1</v>
      </c>
      <c r="C14" s="150" t="s">
        <v>113</v>
      </c>
      <c r="D14" s="151">
        <v>1</v>
      </c>
      <c r="E14" s="151" t="s">
        <v>113</v>
      </c>
      <c r="F14" s="151" t="s">
        <v>113</v>
      </c>
      <c r="G14" s="112">
        <v>1</v>
      </c>
      <c r="H14" s="151" t="s">
        <v>113</v>
      </c>
      <c r="I14" s="151" t="s">
        <v>113</v>
      </c>
      <c r="J14" s="151" t="s">
        <v>113</v>
      </c>
      <c r="K14" s="151" t="s">
        <v>113</v>
      </c>
      <c r="L14" s="172" t="s">
        <v>113</v>
      </c>
      <c r="M14" s="173">
        <v>1006</v>
      </c>
      <c r="O14" s="131"/>
    </row>
    <row r="15" spans="1:15" ht="13.5" customHeight="1">
      <c r="A15" s="164" t="s">
        <v>55</v>
      </c>
      <c r="B15" s="171">
        <v>5</v>
      </c>
      <c r="C15" s="150">
        <v>3</v>
      </c>
      <c r="D15" s="151">
        <v>1</v>
      </c>
      <c r="E15" s="152">
        <v>1</v>
      </c>
      <c r="F15" s="151" t="s">
        <v>113</v>
      </c>
      <c r="G15" s="113">
        <v>5</v>
      </c>
      <c r="H15" s="151" t="s">
        <v>113</v>
      </c>
      <c r="I15" s="151" t="s">
        <v>113</v>
      </c>
      <c r="J15" s="151" t="s">
        <v>113</v>
      </c>
      <c r="K15" s="151" t="s">
        <v>113</v>
      </c>
      <c r="L15" s="172" t="s">
        <v>113</v>
      </c>
      <c r="M15" s="173">
        <v>876.6</v>
      </c>
    </row>
    <row r="16" spans="1:15" ht="15" customHeight="1">
      <c r="A16" s="164" t="s">
        <v>57</v>
      </c>
      <c r="B16" s="171">
        <v>6</v>
      </c>
      <c r="C16" s="150">
        <v>3</v>
      </c>
      <c r="D16" s="151" t="s">
        <v>113</v>
      </c>
      <c r="E16" s="152">
        <v>1</v>
      </c>
      <c r="F16" s="151">
        <v>1</v>
      </c>
      <c r="G16" s="113">
        <v>5</v>
      </c>
      <c r="H16" s="151">
        <v>1</v>
      </c>
      <c r="I16" s="151" t="s">
        <v>113</v>
      </c>
      <c r="J16" s="151" t="s">
        <v>113</v>
      </c>
      <c r="K16" s="151" t="s">
        <v>113</v>
      </c>
      <c r="L16" s="172" t="s">
        <v>113</v>
      </c>
      <c r="M16" s="173">
        <v>1256.3333333333333</v>
      </c>
    </row>
    <row r="17" spans="1:15" ht="15" customHeight="1">
      <c r="A17" s="164" t="s">
        <v>59</v>
      </c>
      <c r="B17" s="171">
        <v>1</v>
      </c>
      <c r="C17" s="152">
        <v>1</v>
      </c>
      <c r="D17" s="151" t="s">
        <v>113</v>
      </c>
      <c r="E17" s="151" t="s">
        <v>113</v>
      </c>
      <c r="F17" s="151" t="s">
        <v>113</v>
      </c>
      <c r="G17" s="113">
        <v>1</v>
      </c>
      <c r="H17" s="151" t="s">
        <v>113</v>
      </c>
      <c r="I17" s="151" t="s">
        <v>113</v>
      </c>
      <c r="J17" s="151" t="s">
        <v>113</v>
      </c>
      <c r="K17" s="151" t="s">
        <v>113</v>
      </c>
      <c r="L17" s="172" t="s">
        <v>113</v>
      </c>
      <c r="M17" s="173">
        <v>840</v>
      </c>
    </row>
    <row r="18" spans="1:15" ht="15" customHeight="1">
      <c r="A18" s="164" t="s">
        <v>61</v>
      </c>
      <c r="B18" s="171">
        <v>1</v>
      </c>
      <c r="C18" s="153">
        <v>1</v>
      </c>
      <c r="D18" s="151" t="s">
        <v>113</v>
      </c>
      <c r="E18" s="151" t="s">
        <v>113</v>
      </c>
      <c r="F18" s="151" t="s">
        <v>113</v>
      </c>
      <c r="G18" s="112">
        <v>1</v>
      </c>
      <c r="H18" s="151" t="s">
        <v>113</v>
      </c>
      <c r="I18" s="151" t="s">
        <v>113</v>
      </c>
      <c r="J18" s="151" t="s">
        <v>113</v>
      </c>
      <c r="K18" s="151" t="s">
        <v>113</v>
      </c>
      <c r="L18" s="172" t="s">
        <v>113</v>
      </c>
      <c r="M18" s="173">
        <v>145</v>
      </c>
    </row>
    <row r="19" spans="1:15" ht="15" customHeight="1">
      <c r="A19" s="164" t="s">
        <v>63</v>
      </c>
      <c r="B19" s="171">
        <v>5</v>
      </c>
      <c r="C19" s="150">
        <v>2</v>
      </c>
      <c r="D19" s="151">
        <v>1</v>
      </c>
      <c r="E19" s="151">
        <v>1</v>
      </c>
      <c r="F19" s="152">
        <v>1</v>
      </c>
      <c r="G19" s="113">
        <v>5</v>
      </c>
      <c r="H19" s="151" t="s">
        <v>113</v>
      </c>
      <c r="I19" s="151" t="s">
        <v>113</v>
      </c>
      <c r="J19" s="151" t="s">
        <v>113</v>
      </c>
      <c r="K19" s="151" t="s">
        <v>113</v>
      </c>
      <c r="L19" s="172" t="s">
        <v>113</v>
      </c>
      <c r="M19" s="173">
        <v>1464.6</v>
      </c>
    </row>
    <row r="20" spans="1:15" ht="15" customHeight="1">
      <c r="A20" s="164" t="s">
        <v>65</v>
      </c>
      <c r="B20" s="132">
        <v>2</v>
      </c>
      <c r="C20" s="153">
        <v>1</v>
      </c>
      <c r="D20" s="151" t="s">
        <v>113</v>
      </c>
      <c r="E20" s="151" t="s">
        <v>113</v>
      </c>
      <c r="F20" s="152">
        <v>1</v>
      </c>
      <c r="G20" s="113">
        <v>2</v>
      </c>
      <c r="H20" s="151" t="s">
        <v>113</v>
      </c>
      <c r="I20" s="151" t="s">
        <v>113</v>
      </c>
      <c r="J20" s="151" t="s">
        <v>113</v>
      </c>
      <c r="K20" s="151" t="s">
        <v>113</v>
      </c>
      <c r="L20" s="172" t="s">
        <v>113</v>
      </c>
      <c r="M20" s="174">
        <v>1364</v>
      </c>
    </row>
    <row r="21" spans="1:15" ht="15" customHeight="1">
      <c r="A21" s="175"/>
      <c r="B21" s="58" t="s">
        <v>111</v>
      </c>
      <c r="C21" s="58" t="s">
        <v>111</v>
      </c>
      <c r="D21" s="58" t="s">
        <v>111</v>
      </c>
      <c r="E21" s="58" t="s">
        <v>111</v>
      </c>
      <c r="F21" s="58" t="s">
        <v>111</v>
      </c>
      <c r="G21" s="58" t="s">
        <v>111</v>
      </c>
      <c r="H21" s="58" t="s">
        <v>111</v>
      </c>
      <c r="I21" s="58" t="s">
        <v>111</v>
      </c>
      <c r="J21" s="58" t="s">
        <v>111</v>
      </c>
      <c r="K21" s="58" t="s">
        <v>111</v>
      </c>
      <c r="L21" s="58" t="s">
        <v>111</v>
      </c>
      <c r="M21" s="64" t="s">
        <v>111</v>
      </c>
      <c r="N21" s="128"/>
    </row>
    <row r="22" spans="1:15" ht="24">
      <c r="A22" s="176" t="s">
        <v>50</v>
      </c>
      <c r="B22" s="126">
        <v>6</v>
      </c>
      <c r="C22" s="149">
        <v>1</v>
      </c>
      <c r="D22" s="127">
        <v>1</v>
      </c>
      <c r="E22" s="127">
        <v>2</v>
      </c>
      <c r="F22" s="127">
        <v>1</v>
      </c>
      <c r="G22" s="127">
        <v>5</v>
      </c>
      <c r="H22" s="127">
        <v>1</v>
      </c>
      <c r="I22" s="127">
        <v>0</v>
      </c>
      <c r="J22" s="127">
        <v>0</v>
      </c>
      <c r="K22" s="127">
        <v>0</v>
      </c>
      <c r="L22" s="169">
        <v>0</v>
      </c>
      <c r="M22" s="170">
        <v>1846</v>
      </c>
      <c r="O22" s="124"/>
    </row>
    <row r="23" spans="1:15" ht="15" customHeight="1">
      <c r="A23" s="164" t="s">
        <v>53</v>
      </c>
      <c r="B23" s="171">
        <v>0</v>
      </c>
      <c r="C23" s="150" t="s">
        <v>113</v>
      </c>
      <c r="D23" s="151" t="s">
        <v>113</v>
      </c>
      <c r="E23" s="151" t="s">
        <v>113</v>
      </c>
      <c r="F23" s="151" t="s">
        <v>113</v>
      </c>
      <c r="G23" s="112">
        <v>0</v>
      </c>
      <c r="H23" s="151" t="s">
        <v>113</v>
      </c>
      <c r="I23" s="151" t="s">
        <v>113</v>
      </c>
      <c r="J23" s="151" t="s">
        <v>113</v>
      </c>
      <c r="K23" s="151" t="s">
        <v>113</v>
      </c>
      <c r="L23" s="172" t="s">
        <v>113</v>
      </c>
      <c r="M23" s="174" t="s">
        <v>113</v>
      </c>
    </row>
    <row r="24" spans="1:15" ht="15" customHeight="1">
      <c r="A24" s="164" t="s">
        <v>55</v>
      </c>
      <c r="B24" s="171">
        <v>2</v>
      </c>
      <c r="C24" s="150" t="s">
        <v>113</v>
      </c>
      <c r="D24" s="172" t="s">
        <v>113</v>
      </c>
      <c r="E24" s="151" t="s">
        <v>113</v>
      </c>
      <c r="F24" s="152">
        <v>1</v>
      </c>
      <c r="G24" s="112">
        <v>1</v>
      </c>
      <c r="H24" s="152">
        <v>1</v>
      </c>
      <c r="I24" s="151" t="s">
        <v>113</v>
      </c>
      <c r="J24" s="151" t="s">
        <v>113</v>
      </c>
      <c r="K24" s="151" t="s">
        <v>113</v>
      </c>
      <c r="L24" s="172" t="s">
        <v>113</v>
      </c>
      <c r="M24" s="173">
        <v>2671</v>
      </c>
    </row>
    <row r="25" spans="1:15" ht="15" customHeight="1">
      <c r="A25" s="164" t="s">
        <v>57</v>
      </c>
      <c r="B25" s="132">
        <v>2</v>
      </c>
      <c r="C25" s="150">
        <v>1</v>
      </c>
      <c r="D25" s="151" t="s">
        <v>113</v>
      </c>
      <c r="E25" s="152">
        <v>1</v>
      </c>
      <c r="F25" s="151" t="s">
        <v>113</v>
      </c>
      <c r="G25" s="113">
        <v>2</v>
      </c>
      <c r="H25" s="151" t="s">
        <v>113</v>
      </c>
      <c r="I25" s="151" t="s">
        <v>113</v>
      </c>
      <c r="J25" s="151" t="s">
        <v>113</v>
      </c>
      <c r="K25" s="151" t="s">
        <v>113</v>
      </c>
      <c r="L25" s="172" t="s">
        <v>113</v>
      </c>
      <c r="M25" s="174">
        <v>1253</v>
      </c>
    </row>
    <row r="26" spans="1:15" ht="15" customHeight="1">
      <c r="A26" s="164" t="s">
        <v>59</v>
      </c>
      <c r="B26" s="171">
        <v>0</v>
      </c>
      <c r="C26" s="150" t="s">
        <v>113</v>
      </c>
      <c r="D26" s="151" t="s">
        <v>113</v>
      </c>
      <c r="E26" s="151" t="s">
        <v>113</v>
      </c>
      <c r="F26" s="151" t="s">
        <v>113</v>
      </c>
      <c r="G26" s="113">
        <v>0</v>
      </c>
      <c r="H26" s="151" t="s">
        <v>113</v>
      </c>
      <c r="I26" s="151" t="s">
        <v>113</v>
      </c>
      <c r="J26" s="151" t="s">
        <v>113</v>
      </c>
      <c r="K26" s="151" t="s">
        <v>113</v>
      </c>
      <c r="L26" s="172" t="s">
        <v>113</v>
      </c>
      <c r="M26" s="174" t="s">
        <v>113</v>
      </c>
    </row>
    <row r="27" spans="1:15" ht="15" customHeight="1">
      <c r="A27" s="164" t="s">
        <v>61</v>
      </c>
      <c r="B27" s="171">
        <v>0</v>
      </c>
      <c r="C27" s="150" t="s">
        <v>113</v>
      </c>
      <c r="D27" s="151" t="s">
        <v>113</v>
      </c>
      <c r="E27" s="151" t="s">
        <v>113</v>
      </c>
      <c r="F27" s="151" t="s">
        <v>113</v>
      </c>
      <c r="G27" s="112">
        <v>0</v>
      </c>
      <c r="H27" s="151" t="s">
        <v>113</v>
      </c>
      <c r="I27" s="151" t="s">
        <v>113</v>
      </c>
      <c r="J27" s="151" t="s">
        <v>113</v>
      </c>
      <c r="K27" s="151" t="s">
        <v>113</v>
      </c>
      <c r="L27" s="172" t="s">
        <v>113</v>
      </c>
      <c r="M27" s="174" t="s">
        <v>113</v>
      </c>
    </row>
    <row r="28" spans="1:15" ht="15" customHeight="1">
      <c r="A28" s="164" t="s">
        <v>63</v>
      </c>
      <c r="B28" s="171">
        <v>2</v>
      </c>
      <c r="C28" s="150" t="s">
        <v>113</v>
      </c>
      <c r="D28" s="177">
        <v>1</v>
      </c>
      <c r="E28" s="152">
        <v>1</v>
      </c>
      <c r="F28" s="151" t="s">
        <v>113</v>
      </c>
      <c r="G28" s="112">
        <v>2</v>
      </c>
      <c r="H28" s="151" t="s">
        <v>113</v>
      </c>
      <c r="I28" s="151" t="s">
        <v>113</v>
      </c>
      <c r="J28" s="151" t="s">
        <v>113</v>
      </c>
      <c r="K28" s="151" t="s">
        <v>113</v>
      </c>
      <c r="L28" s="172" t="s">
        <v>113</v>
      </c>
      <c r="M28" s="174">
        <v>1614</v>
      </c>
    </row>
    <row r="29" spans="1:15" ht="15" customHeight="1">
      <c r="A29" s="178" t="s">
        <v>65</v>
      </c>
      <c r="B29" s="179">
        <v>0</v>
      </c>
      <c r="C29" s="154" t="s">
        <v>113</v>
      </c>
      <c r="D29" s="155" t="s">
        <v>113</v>
      </c>
      <c r="E29" s="155" t="s">
        <v>113</v>
      </c>
      <c r="F29" s="155" t="s">
        <v>113</v>
      </c>
      <c r="G29" s="114">
        <v>0</v>
      </c>
      <c r="H29" s="155" t="s">
        <v>113</v>
      </c>
      <c r="I29" s="155" t="s">
        <v>113</v>
      </c>
      <c r="J29" s="155" t="s">
        <v>113</v>
      </c>
      <c r="K29" s="155" t="s">
        <v>113</v>
      </c>
      <c r="L29" s="180" t="s">
        <v>113</v>
      </c>
      <c r="M29" s="181" t="s">
        <v>113</v>
      </c>
    </row>
    <row r="30" spans="1:15">
      <c r="M30" s="130"/>
    </row>
    <row r="32" spans="1:15" ht="17.25">
      <c r="B32" s="119"/>
    </row>
  </sheetData>
  <mergeCells count="1">
    <mergeCell ref="O4:O5"/>
  </mergeCells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zoomScaleNormal="100" zoomScaleSheetLayoutView="100" workbookViewId="0"/>
  </sheetViews>
  <sheetFormatPr defaultColWidth="8.140625" defaultRowHeight="12"/>
  <cols>
    <col min="1" max="1" width="11.140625" customWidth="1"/>
    <col min="2" max="12" width="10.85546875" customWidth="1"/>
    <col min="13" max="13" width="10.85546875" style="91" customWidth="1"/>
  </cols>
  <sheetData>
    <row r="1" spans="1:13" ht="17.25" customHeight="1">
      <c r="A1" s="115" t="s">
        <v>106</v>
      </c>
    </row>
    <row r="2" spans="1:13" ht="12" customHeight="1">
      <c r="B2" s="34" t="str">
        <f>IF(COUNT(B4,表4!B4,表5!B4)=0,"",IF(AND(B4=SUM(表4!B4,表5!B4),表6!B4=表3!B4),"","総数エラー"))</f>
        <v/>
      </c>
      <c r="C2" s="34" t="str">
        <f>IF(COUNT(C4,表4!C4,表5!C4)=0,"",IF(AND(C4=SUM(表4!C4,表5!C4),表6!C4=表3!C4),"","総数エラー"))</f>
        <v/>
      </c>
      <c r="D2" s="34" t="str">
        <f>IF(COUNT(D4,表4!D4,表5!D4)=0,"",IF(AND(D4=SUM(表4!D4,表5!D4),表6!D4=表3!D4),"","総数エラー"))</f>
        <v/>
      </c>
      <c r="E2" s="34" t="str">
        <f>IF(COUNT(E4,表4!E4,表5!E4)=0,"",IF(AND(E4=SUM(表4!E4,表5!E4),表6!E4=表3!E4),"","総数エラー"))</f>
        <v/>
      </c>
      <c r="F2" s="34" t="str">
        <f>IF(COUNT(F4,表4!F4,表5!F4)=0,"",IF(AND(F4=SUM(表4!F4,表5!F4),表6!F4=表3!F4),"","総数エラー"))</f>
        <v/>
      </c>
      <c r="G2" s="34" t="str">
        <f>IF(COUNT(G4,表4!G4,表5!G4)=0,"",IF(AND(G4=SUM(表4!G4,表5!G4),表6!G4=表3!G4),"","総数エラー"))</f>
        <v/>
      </c>
      <c r="H2" s="34" t="str">
        <f>IF(COUNT(H4,表4!H4,表5!H4)=0,"",IF(AND(H4=SUM(表4!H4,表5!H4),表6!H4=表3!H4),"","総数エラー"))</f>
        <v/>
      </c>
      <c r="I2" s="34" t="str">
        <f>IF(COUNT(I4,表4!I4,表5!I4)=0,"",IF(AND(I4=SUM(表4!I4,表5!I4),表6!I4=表3!I4),"","総数エラー"))</f>
        <v/>
      </c>
      <c r="J2" s="34" t="str">
        <f>IF(COUNT(J4,表4!J4,表5!J4)=0,"",IF(AND(J4=SUM(表4!J4,表5!J4),表6!J4=表3!J4),"","総数エラー"))</f>
        <v/>
      </c>
      <c r="K2" s="34" t="str">
        <f>IF(COUNT(K4,表4!K4,表5!K4)=0,"",IF(AND(K4=SUM(表4!K4,表5!K4),表6!K4=表3!K4),"","総数エラー"))</f>
        <v/>
      </c>
      <c r="L2" s="34" t="str">
        <f>IF(COUNT(L4,表4!L4,表5!L4)=0,"",IF(AND(L4=SUM(表4!L4,表5!L4),表6!L4=表3!L4),"","総数エラー"))</f>
        <v/>
      </c>
      <c r="M2" s="34" t="str">
        <f>IF(M4=表6!M4,"","総数err!!")</f>
        <v/>
      </c>
    </row>
    <row r="3" spans="1:13" ht="39" customHeight="1">
      <c r="A3" s="27" t="s">
        <v>21</v>
      </c>
      <c r="B3" s="76" t="s">
        <v>0</v>
      </c>
      <c r="C3" s="73" t="s">
        <v>1</v>
      </c>
      <c r="D3" s="2" t="s">
        <v>34</v>
      </c>
      <c r="E3" s="2" t="s">
        <v>35</v>
      </c>
      <c r="F3" s="2" t="s">
        <v>36</v>
      </c>
      <c r="G3" s="2" t="s">
        <v>33</v>
      </c>
      <c r="H3" s="2" t="s">
        <v>37</v>
      </c>
      <c r="I3" s="2" t="s">
        <v>38</v>
      </c>
      <c r="J3" s="2" t="s">
        <v>39</v>
      </c>
      <c r="K3" s="2" t="s">
        <v>30</v>
      </c>
      <c r="L3" s="3" t="s">
        <v>2</v>
      </c>
      <c r="M3" s="142" t="s">
        <v>48</v>
      </c>
    </row>
    <row r="4" spans="1:13" ht="13.5" customHeight="1">
      <c r="A4" s="7" t="s">
        <v>3</v>
      </c>
      <c r="B4" s="125">
        <v>27</v>
      </c>
      <c r="C4" s="123">
        <v>12</v>
      </c>
      <c r="D4" s="74">
        <v>4</v>
      </c>
      <c r="E4" s="36">
        <v>5</v>
      </c>
      <c r="F4" s="36">
        <v>4</v>
      </c>
      <c r="G4" s="36">
        <v>25</v>
      </c>
      <c r="H4" s="36">
        <v>2</v>
      </c>
      <c r="I4" s="36">
        <v>0</v>
      </c>
      <c r="J4" s="36">
        <v>0</v>
      </c>
      <c r="K4" s="36">
        <v>0</v>
      </c>
      <c r="L4" s="37">
        <v>0</v>
      </c>
      <c r="M4" s="145">
        <v>1297.7407407407406</v>
      </c>
    </row>
    <row r="5" spans="1:13" ht="13.5" customHeight="1">
      <c r="A5" s="30" t="s">
        <v>42</v>
      </c>
      <c r="B5" s="101">
        <v>1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9">
        <v>0</v>
      </c>
      <c r="M5" s="100">
        <v>1537.5</v>
      </c>
    </row>
    <row r="6" spans="1:13" ht="13.5" customHeight="1">
      <c r="A6" s="30" t="s">
        <v>41</v>
      </c>
      <c r="B6" s="78">
        <v>2</v>
      </c>
      <c r="C6" s="38">
        <v>1</v>
      </c>
      <c r="D6" s="38">
        <v>0</v>
      </c>
      <c r="E6" s="38">
        <v>1</v>
      </c>
      <c r="F6" s="38">
        <v>0</v>
      </c>
      <c r="G6" s="38">
        <v>2</v>
      </c>
      <c r="H6" s="38">
        <v>0</v>
      </c>
      <c r="I6" s="38">
        <v>0</v>
      </c>
      <c r="J6" s="38">
        <v>0</v>
      </c>
      <c r="K6" s="38">
        <v>0</v>
      </c>
      <c r="L6" s="39">
        <v>0</v>
      </c>
      <c r="M6" s="82">
        <v>1174</v>
      </c>
    </row>
    <row r="7" spans="1:13" ht="13.5" customHeight="1">
      <c r="A7" s="30" t="s">
        <v>43</v>
      </c>
      <c r="B7" s="78">
        <v>6</v>
      </c>
      <c r="C7" s="38">
        <v>2</v>
      </c>
      <c r="D7" s="38">
        <v>2</v>
      </c>
      <c r="E7" s="38">
        <v>0</v>
      </c>
      <c r="F7" s="38">
        <v>2</v>
      </c>
      <c r="G7" s="38">
        <v>6</v>
      </c>
      <c r="H7" s="38">
        <v>0</v>
      </c>
      <c r="I7" s="38">
        <v>0</v>
      </c>
      <c r="J7" s="38">
        <v>0</v>
      </c>
      <c r="K7" s="38">
        <v>0</v>
      </c>
      <c r="L7" s="39">
        <v>0</v>
      </c>
      <c r="M7" s="82">
        <v>1324</v>
      </c>
    </row>
    <row r="8" spans="1:13" ht="13.5" customHeight="1">
      <c r="A8" s="30" t="s">
        <v>44</v>
      </c>
      <c r="B8" s="78">
        <v>8</v>
      </c>
      <c r="C8" s="38">
        <v>4</v>
      </c>
      <c r="D8" s="38">
        <v>2</v>
      </c>
      <c r="E8" s="38">
        <v>2</v>
      </c>
      <c r="F8" s="38">
        <v>0</v>
      </c>
      <c r="G8" s="38">
        <v>8</v>
      </c>
      <c r="H8" s="38">
        <v>0</v>
      </c>
      <c r="I8" s="38">
        <v>0</v>
      </c>
      <c r="J8" s="38">
        <v>0</v>
      </c>
      <c r="K8" s="38">
        <v>0</v>
      </c>
      <c r="L8" s="39">
        <v>0</v>
      </c>
      <c r="M8" s="82">
        <v>1106.625</v>
      </c>
    </row>
    <row r="9" spans="1:13" ht="13.5" customHeight="1">
      <c r="A9" s="30" t="s">
        <v>45</v>
      </c>
      <c r="B9" s="78">
        <v>8</v>
      </c>
      <c r="C9" s="38">
        <v>4</v>
      </c>
      <c r="D9" s="38">
        <v>0</v>
      </c>
      <c r="E9" s="38">
        <v>1</v>
      </c>
      <c r="F9" s="38">
        <v>2</v>
      </c>
      <c r="G9" s="38">
        <v>7</v>
      </c>
      <c r="H9" s="38">
        <v>1</v>
      </c>
      <c r="I9" s="38">
        <v>0</v>
      </c>
      <c r="J9" s="38">
        <v>0</v>
      </c>
      <c r="K9" s="38">
        <v>0</v>
      </c>
      <c r="L9" s="39">
        <v>0</v>
      </c>
      <c r="M9" s="82">
        <v>1379</v>
      </c>
    </row>
    <row r="10" spans="1:13" ht="13.5" customHeight="1">
      <c r="A10" s="30" t="s">
        <v>46</v>
      </c>
      <c r="B10" s="101">
        <v>1</v>
      </c>
      <c r="C10" s="38">
        <v>0</v>
      </c>
      <c r="D10" s="38">
        <v>0</v>
      </c>
      <c r="E10" s="38">
        <v>1</v>
      </c>
      <c r="F10" s="38">
        <v>0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9">
        <v>0</v>
      </c>
      <c r="M10" s="82">
        <v>1787</v>
      </c>
    </row>
    <row r="11" spans="1:13" ht="13.5" customHeight="1">
      <c r="A11" s="30" t="s">
        <v>47</v>
      </c>
      <c r="B11" s="78">
        <v>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9">
        <v>0</v>
      </c>
      <c r="M11" s="82">
        <v>0</v>
      </c>
    </row>
    <row r="12" spans="1:13" ht="13.5" customHeight="1">
      <c r="A12" s="30" t="s">
        <v>82</v>
      </c>
      <c r="B12" s="101">
        <v>0</v>
      </c>
      <c r="C12" s="38">
        <v>0</v>
      </c>
      <c r="D12" s="38">
        <v>0</v>
      </c>
      <c r="E12" s="38">
        <v>0</v>
      </c>
      <c r="F12" s="38">
        <v>0</v>
      </c>
      <c r="G12" s="99">
        <v>0</v>
      </c>
      <c r="H12" s="38">
        <v>0</v>
      </c>
      <c r="I12" s="38">
        <v>0</v>
      </c>
      <c r="J12" s="38">
        <v>0</v>
      </c>
      <c r="K12" s="38">
        <v>0</v>
      </c>
      <c r="L12" s="39">
        <v>0</v>
      </c>
      <c r="M12" s="100">
        <v>0</v>
      </c>
    </row>
    <row r="13" spans="1:13" ht="21">
      <c r="A13" s="29" t="s">
        <v>40</v>
      </c>
      <c r="B13" s="134">
        <v>1</v>
      </c>
      <c r="C13" s="135">
        <v>1</v>
      </c>
      <c r="D13" s="139">
        <v>0</v>
      </c>
      <c r="E13" s="139">
        <v>0</v>
      </c>
      <c r="F13" s="139">
        <v>0</v>
      </c>
      <c r="G13" s="135">
        <v>1</v>
      </c>
      <c r="H13" s="139">
        <v>0</v>
      </c>
      <c r="I13" s="139">
        <v>0</v>
      </c>
      <c r="J13" s="139">
        <v>0</v>
      </c>
      <c r="K13" s="139">
        <v>0</v>
      </c>
      <c r="L13" s="140">
        <v>0</v>
      </c>
      <c r="M13" s="182">
        <v>145</v>
      </c>
    </row>
    <row r="14" spans="1:13" ht="13.5" customHeight="1">
      <c r="A14" s="8"/>
      <c r="B14" s="35" t="s">
        <v>111</v>
      </c>
      <c r="C14" s="35" t="s">
        <v>111</v>
      </c>
      <c r="D14" s="35" t="s">
        <v>111</v>
      </c>
      <c r="E14" s="35" t="s">
        <v>111</v>
      </c>
      <c r="F14" s="35" t="s">
        <v>111</v>
      </c>
      <c r="G14" s="35" t="s">
        <v>111</v>
      </c>
      <c r="H14" s="35" t="s">
        <v>111</v>
      </c>
      <c r="I14" s="35" t="s">
        <v>111</v>
      </c>
      <c r="J14" s="35" t="s">
        <v>111</v>
      </c>
      <c r="K14" s="35" t="s">
        <v>111</v>
      </c>
      <c r="L14" s="35" t="s">
        <v>111</v>
      </c>
      <c r="M14" s="148" t="s">
        <v>111</v>
      </c>
    </row>
    <row r="15" spans="1:13" ht="13.5" customHeight="1">
      <c r="A15" s="5" t="s">
        <v>4</v>
      </c>
      <c r="B15" s="126">
        <v>17</v>
      </c>
      <c r="C15" s="75">
        <v>7</v>
      </c>
      <c r="D15" s="40">
        <v>3</v>
      </c>
      <c r="E15" s="40">
        <v>3</v>
      </c>
      <c r="F15" s="40">
        <v>2</v>
      </c>
      <c r="G15" s="127">
        <v>15</v>
      </c>
      <c r="H15" s="40">
        <v>2</v>
      </c>
      <c r="I15" s="40">
        <v>0</v>
      </c>
      <c r="J15" s="40">
        <v>0</v>
      </c>
      <c r="K15" s="40">
        <v>0</v>
      </c>
      <c r="L15" s="41">
        <v>0</v>
      </c>
      <c r="M15" s="170">
        <v>1363.3529411764705</v>
      </c>
    </row>
    <row r="16" spans="1:13" ht="13.5" customHeight="1">
      <c r="A16" s="30" t="s">
        <v>42</v>
      </c>
      <c r="B16" s="78">
        <v>1</v>
      </c>
      <c r="C16" s="82">
        <v>0</v>
      </c>
      <c r="D16" s="102">
        <v>0</v>
      </c>
      <c r="E16" s="42">
        <v>0</v>
      </c>
      <c r="F16" s="42">
        <v>0</v>
      </c>
      <c r="G16" s="117">
        <v>0</v>
      </c>
      <c r="H16" s="42">
        <v>1</v>
      </c>
      <c r="I16" s="42">
        <v>0</v>
      </c>
      <c r="J16" s="42">
        <v>0</v>
      </c>
      <c r="K16" s="42">
        <v>0</v>
      </c>
      <c r="L16" s="43">
        <v>0</v>
      </c>
      <c r="M16" s="173">
        <v>2930</v>
      </c>
    </row>
    <row r="17" spans="1:13" ht="13.5" customHeight="1">
      <c r="A17" s="30" t="s">
        <v>41</v>
      </c>
      <c r="B17" s="78">
        <v>2</v>
      </c>
      <c r="C17" s="100">
        <v>1</v>
      </c>
      <c r="D17" s="102">
        <v>0</v>
      </c>
      <c r="E17" s="42">
        <v>1</v>
      </c>
      <c r="F17" s="42">
        <v>0</v>
      </c>
      <c r="G17" s="113">
        <v>2</v>
      </c>
      <c r="H17" s="42">
        <v>0</v>
      </c>
      <c r="I17" s="42">
        <v>0</v>
      </c>
      <c r="J17" s="42">
        <v>0</v>
      </c>
      <c r="K17" s="42">
        <v>0</v>
      </c>
      <c r="L17" s="43">
        <v>0</v>
      </c>
      <c r="M17" s="173">
        <v>1174</v>
      </c>
    </row>
    <row r="18" spans="1:13" ht="13.5" customHeight="1">
      <c r="A18" s="30" t="s">
        <v>43</v>
      </c>
      <c r="B18" s="78">
        <v>4</v>
      </c>
      <c r="C18" s="100">
        <v>1</v>
      </c>
      <c r="D18" s="42">
        <v>1</v>
      </c>
      <c r="E18" s="102">
        <v>0</v>
      </c>
      <c r="F18" s="102">
        <v>2</v>
      </c>
      <c r="G18" s="117">
        <v>4</v>
      </c>
      <c r="H18" s="102">
        <v>0</v>
      </c>
      <c r="I18" s="42">
        <v>0</v>
      </c>
      <c r="J18" s="42">
        <v>0</v>
      </c>
      <c r="K18" s="42">
        <v>0</v>
      </c>
      <c r="L18" s="43">
        <v>0</v>
      </c>
      <c r="M18" s="173">
        <v>1497.5</v>
      </c>
    </row>
    <row r="19" spans="1:13" ht="13.5" customHeight="1">
      <c r="A19" s="30" t="s">
        <v>44</v>
      </c>
      <c r="B19" s="101">
        <v>5</v>
      </c>
      <c r="C19" s="100">
        <v>3</v>
      </c>
      <c r="D19" s="102">
        <v>2</v>
      </c>
      <c r="E19" s="102">
        <v>0</v>
      </c>
      <c r="F19" s="102">
        <v>0</v>
      </c>
      <c r="G19" s="113">
        <v>5</v>
      </c>
      <c r="H19" s="102">
        <v>0</v>
      </c>
      <c r="I19" s="42">
        <v>0</v>
      </c>
      <c r="J19" s="42">
        <v>0</v>
      </c>
      <c r="K19" s="42">
        <v>0</v>
      </c>
      <c r="L19" s="43">
        <v>0</v>
      </c>
      <c r="M19" s="173">
        <v>908.4</v>
      </c>
    </row>
    <row r="20" spans="1:13" ht="13.5" customHeight="1">
      <c r="A20" s="30" t="s">
        <v>45</v>
      </c>
      <c r="B20" s="78">
        <v>4</v>
      </c>
      <c r="C20" s="100">
        <v>2</v>
      </c>
      <c r="D20" s="102">
        <v>0</v>
      </c>
      <c r="E20" s="102">
        <v>1</v>
      </c>
      <c r="F20" s="102">
        <v>0</v>
      </c>
      <c r="G20" s="113">
        <v>3</v>
      </c>
      <c r="H20" s="102">
        <v>1</v>
      </c>
      <c r="I20" s="42">
        <v>0</v>
      </c>
      <c r="J20" s="42">
        <v>0</v>
      </c>
      <c r="K20" s="42">
        <v>0</v>
      </c>
      <c r="L20" s="43">
        <v>0</v>
      </c>
      <c r="M20" s="173">
        <v>1395</v>
      </c>
    </row>
    <row r="21" spans="1:13" ht="13.5" customHeight="1">
      <c r="A21" s="30" t="s">
        <v>46</v>
      </c>
      <c r="B21" s="132">
        <v>1</v>
      </c>
      <c r="C21" s="100">
        <v>0</v>
      </c>
      <c r="D21" s="42">
        <v>0</v>
      </c>
      <c r="E21" s="42">
        <v>1</v>
      </c>
      <c r="F21" s="42">
        <v>0</v>
      </c>
      <c r="G21" s="113">
        <v>1</v>
      </c>
      <c r="H21" s="42">
        <v>0</v>
      </c>
      <c r="I21" s="42">
        <v>0</v>
      </c>
      <c r="J21" s="42">
        <v>0</v>
      </c>
      <c r="K21" s="42">
        <v>0</v>
      </c>
      <c r="L21" s="43">
        <v>0</v>
      </c>
      <c r="M21" s="174">
        <v>1787</v>
      </c>
    </row>
    <row r="22" spans="1:13" ht="13.5" customHeight="1">
      <c r="A22" s="30" t="s">
        <v>47</v>
      </c>
      <c r="B22" s="78">
        <v>0</v>
      </c>
      <c r="C22" s="82">
        <v>0</v>
      </c>
      <c r="D22" s="42">
        <v>0</v>
      </c>
      <c r="E22" s="42">
        <v>0</v>
      </c>
      <c r="F22" s="42">
        <v>0</v>
      </c>
      <c r="G22" s="117">
        <v>0</v>
      </c>
      <c r="H22" s="42">
        <v>0</v>
      </c>
      <c r="I22" s="42">
        <v>0</v>
      </c>
      <c r="J22" s="42">
        <v>0</v>
      </c>
      <c r="K22" s="42">
        <v>0</v>
      </c>
      <c r="L22" s="43">
        <v>0</v>
      </c>
      <c r="M22" s="173">
        <v>0</v>
      </c>
    </row>
    <row r="23" spans="1:13" ht="13.5" customHeight="1">
      <c r="A23" s="30" t="s">
        <v>82</v>
      </c>
      <c r="B23" s="78">
        <v>0</v>
      </c>
      <c r="C23" s="82">
        <v>0</v>
      </c>
      <c r="D23" s="42">
        <v>0</v>
      </c>
      <c r="E23" s="42">
        <v>0</v>
      </c>
      <c r="F23" s="42">
        <v>0</v>
      </c>
      <c r="G23" s="117">
        <v>0</v>
      </c>
      <c r="H23" s="42">
        <v>0</v>
      </c>
      <c r="I23" s="42">
        <v>0</v>
      </c>
      <c r="J23" s="42">
        <v>0</v>
      </c>
      <c r="K23" s="42">
        <v>0</v>
      </c>
      <c r="L23" s="43">
        <v>0</v>
      </c>
      <c r="M23" s="174">
        <v>0</v>
      </c>
    </row>
    <row r="24" spans="1:13" ht="13.5" customHeight="1">
      <c r="A24" s="31"/>
      <c r="B24" s="35" t="s">
        <v>111</v>
      </c>
      <c r="C24" s="35" t="s">
        <v>111</v>
      </c>
      <c r="D24" s="35" t="s">
        <v>111</v>
      </c>
      <c r="E24" s="35" t="s">
        <v>111</v>
      </c>
      <c r="F24" s="35" t="s">
        <v>111</v>
      </c>
      <c r="G24" s="35" t="s">
        <v>111</v>
      </c>
      <c r="H24" s="35" t="s">
        <v>111</v>
      </c>
      <c r="I24" s="35" t="s">
        <v>111</v>
      </c>
      <c r="J24" s="35" t="s">
        <v>111</v>
      </c>
      <c r="K24" s="35" t="s">
        <v>111</v>
      </c>
      <c r="L24" s="35" t="s">
        <v>111</v>
      </c>
      <c r="M24" s="148" t="s">
        <v>111</v>
      </c>
    </row>
    <row r="25" spans="1:13" ht="13.5" customHeight="1">
      <c r="A25" s="5" t="s">
        <v>5</v>
      </c>
      <c r="B25" s="126">
        <v>9</v>
      </c>
      <c r="C25" s="75">
        <v>4</v>
      </c>
      <c r="D25" s="40">
        <v>1</v>
      </c>
      <c r="E25" s="40">
        <v>2</v>
      </c>
      <c r="F25" s="40">
        <v>2</v>
      </c>
      <c r="G25" s="40">
        <v>9</v>
      </c>
      <c r="H25" s="40">
        <v>0</v>
      </c>
      <c r="I25" s="40">
        <v>0</v>
      </c>
      <c r="J25" s="40">
        <v>0</v>
      </c>
      <c r="K25" s="40">
        <v>0</v>
      </c>
      <c r="L25" s="41">
        <v>0</v>
      </c>
      <c r="M25" s="170">
        <v>1301.8888888888889</v>
      </c>
    </row>
    <row r="26" spans="1:13" ht="13.5" customHeight="1">
      <c r="A26" s="30" t="s">
        <v>42</v>
      </c>
      <c r="B26" s="78">
        <v>0</v>
      </c>
      <c r="C26" s="82">
        <v>0</v>
      </c>
      <c r="D26" s="42">
        <v>0</v>
      </c>
      <c r="E26" s="42">
        <v>0</v>
      </c>
      <c r="F26" s="42">
        <v>0</v>
      </c>
      <c r="G26" s="117">
        <v>0</v>
      </c>
      <c r="H26" s="42">
        <v>0</v>
      </c>
      <c r="I26" s="42">
        <v>0</v>
      </c>
      <c r="J26" s="42">
        <v>0</v>
      </c>
      <c r="K26" s="42">
        <v>0</v>
      </c>
      <c r="L26" s="43">
        <v>0</v>
      </c>
      <c r="M26" s="173">
        <v>0</v>
      </c>
    </row>
    <row r="27" spans="1:13" ht="13.5" customHeight="1">
      <c r="A27" s="30" t="s">
        <v>41</v>
      </c>
      <c r="B27" s="78">
        <v>0</v>
      </c>
      <c r="C27" s="82">
        <v>0</v>
      </c>
      <c r="D27" s="42">
        <v>0</v>
      </c>
      <c r="E27" s="102">
        <v>0</v>
      </c>
      <c r="F27" s="42">
        <v>0</v>
      </c>
      <c r="G27" s="113">
        <v>0</v>
      </c>
      <c r="H27" s="42">
        <v>0</v>
      </c>
      <c r="I27" s="42">
        <v>0</v>
      </c>
      <c r="J27" s="42">
        <v>0</v>
      </c>
      <c r="K27" s="42">
        <v>0</v>
      </c>
      <c r="L27" s="43">
        <v>0</v>
      </c>
      <c r="M27" s="174" t="s">
        <v>108</v>
      </c>
    </row>
    <row r="28" spans="1:13" ht="13.5" customHeight="1">
      <c r="A28" s="30" t="s">
        <v>43</v>
      </c>
      <c r="B28" s="78">
        <v>2</v>
      </c>
      <c r="C28" s="100">
        <v>1</v>
      </c>
      <c r="D28" s="102">
        <v>1</v>
      </c>
      <c r="E28" s="102">
        <v>0</v>
      </c>
      <c r="F28" s="102">
        <v>0</v>
      </c>
      <c r="G28" s="113">
        <v>2</v>
      </c>
      <c r="H28" s="42">
        <v>0</v>
      </c>
      <c r="I28" s="102">
        <v>0</v>
      </c>
      <c r="J28" s="42">
        <v>0</v>
      </c>
      <c r="K28" s="42">
        <v>0</v>
      </c>
      <c r="L28" s="43">
        <v>0</v>
      </c>
      <c r="M28" s="173">
        <v>977</v>
      </c>
    </row>
    <row r="29" spans="1:13" ht="13.5" customHeight="1">
      <c r="A29" s="30" t="s">
        <v>44</v>
      </c>
      <c r="B29" s="101">
        <v>3</v>
      </c>
      <c r="C29" s="82">
        <v>1</v>
      </c>
      <c r="D29" s="42">
        <v>0</v>
      </c>
      <c r="E29" s="42">
        <v>2</v>
      </c>
      <c r="F29" s="102">
        <v>0</v>
      </c>
      <c r="G29" s="113">
        <v>3</v>
      </c>
      <c r="H29" s="42">
        <v>0</v>
      </c>
      <c r="I29" s="102">
        <v>0</v>
      </c>
      <c r="J29" s="42">
        <v>0</v>
      </c>
      <c r="K29" s="42">
        <v>0</v>
      </c>
      <c r="L29" s="43">
        <v>0</v>
      </c>
      <c r="M29" s="173">
        <v>1437</v>
      </c>
    </row>
    <row r="30" spans="1:13" ht="13.5" customHeight="1">
      <c r="A30" s="30" t="s">
        <v>45</v>
      </c>
      <c r="B30" s="78">
        <v>4</v>
      </c>
      <c r="C30" s="100">
        <v>2</v>
      </c>
      <c r="D30" s="42">
        <v>0</v>
      </c>
      <c r="E30" s="42">
        <v>0</v>
      </c>
      <c r="F30" s="102">
        <v>2</v>
      </c>
      <c r="G30" s="113">
        <v>4</v>
      </c>
      <c r="H30" s="102">
        <v>0</v>
      </c>
      <c r="I30" s="102">
        <v>0</v>
      </c>
      <c r="J30" s="102">
        <v>0</v>
      </c>
      <c r="K30" s="42">
        <v>0</v>
      </c>
      <c r="L30" s="43">
        <v>0</v>
      </c>
      <c r="M30" s="173">
        <v>1363</v>
      </c>
    </row>
    <row r="31" spans="1:13" ht="13.5" customHeight="1">
      <c r="A31" s="30" t="s">
        <v>46</v>
      </c>
      <c r="B31" s="101">
        <v>0</v>
      </c>
      <c r="C31" s="82">
        <v>0</v>
      </c>
      <c r="D31" s="42">
        <v>0</v>
      </c>
      <c r="E31" s="42">
        <v>0</v>
      </c>
      <c r="F31" s="42">
        <v>0</v>
      </c>
      <c r="G31" s="117">
        <v>0</v>
      </c>
      <c r="H31" s="102">
        <v>0</v>
      </c>
      <c r="I31" s="42">
        <v>0</v>
      </c>
      <c r="J31" s="42">
        <v>0</v>
      </c>
      <c r="K31" s="42">
        <v>0</v>
      </c>
      <c r="L31" s="43">
        <v>0</v>
      </c>
      <c r="M31" s="174" t="s">
        <v>108</v>
      </c>
    </row>
    <row r="32" spans="1:13" ht="13.5" customHeight="1">
      <c r="A32" s="30" t="s">
        <v>79</v>
      </c>
      <c r="B32" s="78">
        <v>0</v>
      </c>
      <c r="C32" s="82">
        <v>0</v>
      </c>
      <c r="D32" s="42">
        <v>0</v>
      </c>
      <c r="E32" s="42">
        <v>0</v>
      </c>
      <c r="F32" s="42">
        <v>0</v>
      </c>
      <c r="G32" s="117">
        <v>0</v>
      </c>
      <c r="H32" s="42">
        <v>0</v>
      </c>
      <c r="I32" s="42">
        <v>0</v>
      </c>
      <c r="J32" s="42">
        <v>0</v>
      </c>
      <c r="K32" s="42">
        <v>0</v>
      </c>
      <c r="L32" s="43">
        <v>0</v>
      </c>
      <c r="M32" s="173">
        <v>0</v>
      </c>
    </row>
    <row r="33" spans="1:13" ht="13.5" customHeight="1">
      <c r="A33" s="32" t="s">
        <v>80</v>
      </c>
      <c r="B33" s="84">
        <v>0</v>
      </c>
      <c r="C33" s="83">
        <v>0</v>
      </c>
      <c r="D33" s="44">
        <v>0</v>
      </c>
      <c r="E33" s="44">
        <v>0</v>
      </c>
      <c r="F33" s="44">
        <v>0</v>
      </c>
      <c r="G33" s="118">
        <v>0</v>
      </c>
      <c r="H33" s="44">
        <v>0</v>
      </c>
      <c r="I33" s="44">
        <v>0</v>
      </c>
      <c r="J33" s="44">
        <v>0</v>
      </c>
      <c r="K33" s="44">
        <v>0</v>
      </c>
      <c r="L33" s="129">
        <v>0</v>
      </c>
      <c r="M33" s="181" t="s">
        <v>108</v>
      </c>
    </row>
    <row r="34" spans="1:13">
      <c r="A34" s="61"/>
    </row>
    <row r="35" spans="1:13" ht="17.25">
      <c r="A35" s="61"/>
      <c r="B35" s="119"/>
    </row>
    <row r="37" spans="1:13" ht="17.25">
      <c r="B37" s="119"/>
    </row>
    <row r="39" spans="1:13" ht="17.25">
      <c r="B39" s="119"/>
    </row>
  </sheetData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blackAndWhite="1" r:id="rId1"/>
  <headerFooter alignWithMargins="0">
    <oddFooter xml:space="preserve">&amp;C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8"/>
  <sheetViews>
    <sheetView zoomScaleNormal="100" zoomScaleSheetLayoutView="100" workbookViewId="0"/>
  </sheetViews>
  <sheetFormatPr defaultColWidth="8.140625" defaultRowHeight="12"/>
  <cols>
    <col min="1" max="1" width="10.42578125" customWidth="1"/>
    <col min="2" max="12" width="10.7109375" customWidth="1"/>
    <col min="13" max="13" width="13.42578125" style="91" customWidth="1"/>
  </cols>
  <sheetData>
    <row r="1" spans="1:13" ht="17.25">
      <c r="A1" s="115" t="s">
        <v>107</v>
      </c>
    </row>
    <row r="2" spans="1:13">
      <c r="B2" s="34" t="str">
        <f>IF(B4=表7!B4,"","22週不突合")</f>
        <v/>
      </c>
      <c r="C2" s="34" t="str">
        <f>IF(C4=表7!C4,"","22週不突合")</f>
        <v/>
      </c>
      <c r="D2" s="34" t="str">
        <f>IF(D4=表7!D4,"","22週不突合")</f>
        <v/>
      </c>
      <c r="E2" s="34" t="str">
        <f>IF(E4=表7!E4,"","22週不突合")</f>
        <v/>
      </c>
      <c r="F2" s="34" t="str">
        <f>IF(F4=表7!F4,"","22週不突合")</f>
        <v/>
      </c>
      <c r="G2" s="34" t="str">
        <f>IF(G4=表7!G4,"","22週不突合")</f>
        <v/>
      </c>
      <c r="H2" s="34" t="str">
        <f>IF(H4=表7!H4,"","22週不突合")</f>
        <v/>
      </c>
      <c r="I2" s="34" t="str">
        <f>IF(I4=表7!I4,"","22週不突合")</f>
        <v/>
      </c>
      <c r="J2" s="34" t="str">
        <f>IF(J4=表7!J4,"","22週不突合")</f>
        <v/>
      </c>
      <c r="K2" s="34" t="str">
        <f>IF(K4=表7!K4,"","22週不突合")</f>
        <v/>
      </c>
      <c r="L2" s="34" t="str">
        <f>IF(L4=表7!L4,"","22週不突合")</f>
        <v/>
      </c>
      <c r="M2" s="34" t="str">
        <f>IF(M4=表7!M4,"","22週不突合")</f>
        <v/>
      </c>
    </row>
    <row r="3" spans="1:13" ht="38.25" customHeight="1">
      <c r="A3" s="27" t="s">
        <v>21</v>
      </c>
      <c r="B3" s="76" t="s">
        <v>0</v>
      </c>
      <c r="C3" s="73" t="s">
        <v>1</v>
      </c>
      <c r="D3" s="2" t="s">
        <v>34</v>
      </c>
      <c r="E3" s="2" t="s">
        <v>35</v>
      </c>
      <c r="F3" s="2" t="s">
        <v>36</v>
      </c>
      <c r="G3" s="2" t="s">
        <v>33</v>
      </c>
      <c r="H3" s="2" t="s">
        <v>37</v>
      </c>
      <c r="I3" s="2" t="s">
        <v>38</v>
      </c>
      <c r="J3" s="2" t="s">
        <v>39</v>
      </c>
      <c r="K3" s="2" t="s">
        <v>30</v>
      </c>
      <c r="L3" s="3" t="s">
        <v>2</v>
      </c>
      <c r="M3" s="93" t="s">
        <v>48</v>
      </c>
    </row>
    <row r="4" spans="1:13" ht="13.5" customHeight="1">
      <c r="A4" s="7" t="s">
        <v>3</v>
      </c>
      <c r="B4" s="183">
        <v>21</v>
      </c>
      <c r="C4" s="184">
        <v>11</v>
      </c>
      <c r="D4" s="184">
        <v>3</v>
      </c>
      <c r="E4" s="184">
        <v>3</v>
      </c>
      <c r="F4" s="184">
        <v>3</v>
      </c>
      <c r="G4" s="127">
        <v>20</v>
      </c>
      <c r="H4" s="184">
        <v>1</v>
      </c>
      <c r="I4" s="184">
        <v>0</v>
      </c>
      <c r="J4" s="184">
        <v>0</v>
      </c>
      <c r="K4" s="184">
        <v>0</v>
      </c>
      <c r="L4" s="185">
        <v>0</v>
      </c>
      <c r="M4" s="186">
        <v>1141.0952380952399</v>
      </c>
    </row>
    <row r="5" spans="1:13" ht="13.5" customHeight="1">
      <c r="A5" s="30" t="s">
        <v>42</v>
      </c>
      <c r="B5" s="187">
        <v>0</v>
      </c>
      <c r="C5" s="102">
        <v>0</v>
      </c>
      <c r="D5" s="102">
        <v>0</v>
      </c>
      <c r="E5" s="188">
        <v>0</v>
      </c>
      <c r="F5" s="188">
        <v>0</v>
      </c>
      <c r="G5" s="113">
        <v>0</v>
      </c>
      <c r="H5" s="102">
        <v>0</v>
      </c>
      <c r="I5" s="188">
        <v>0</v>
      </c>
      <c r="J5" s="188">
        <v>0</v>
      </c>
      <c r="K5" s="188">
        <v>0</v>
      </c>
      <c r="L5" s="189">
        <v>0</v>
      </c>
      <c r="M5" s="174" t="s">
        <v>112</v>
      </c>
    </row>
    <row r="6" spans="1:13" ht="13.5" customHeight="1">
      <c r="A6" s="30" t="s">
        <v>41</v>
      </c>
      <c r="B6" s="187">
        <v>2</v>
      </c>
      <c r="C6" s="102">
        <v>1</v>
      </c>
      <c r="D6" s="102">
        <v>0</v>
      </c>
      <c r="E6" s="102">
        <v>1</v>
      </c>
      <c r="F6" s="188">
        <v>0</v>
      </c>
      <c r="G6" s="113">
        <v>2</v>
      </c>
      <c r="H6" s="102">
        <v>0</v>
      </c>
      <c r="I6" s="188">
        <v>0</v>
      </c>
      <c r="J6" s="188">
        <v>0</v>
      </c>
      <c r="K6" s="188">
        <v>0</v>
      </c>
      <c r="L6" s="189">
        <v>0</v>
      </c>
      <c r="M6" s="190">
        <v>1174</v>
      </c>
    </row>
    <row r="7" spans="1:13" ht="13.5" customHeight="1">
      <c r="A7" s="30" t="s">
        <v>43</v>
      </c>
      <c r="B7" s="187">
        <v>5</v>
      </c>
      <c r="C7" s="102">
        <v>2</v>
      </c>
      <c r="D7" s="102">
        <v>1</v>
      </c>
      <c r="E7" s="102">
        <v>0</v>
      </c>
      <c r="F7" s="102">
        <v>2</v>
      </c>
      <c r="G7" s="113">
        <v>5</v>
      </c>
      <c r="H7" s="102">
        <v>0</v>
      </c>
      <c r="I7" s="102">
        <v>0</v>
      </c>
      <c r="J7" s="188">
        <v>0</v>
      </c>
      <c r="K7" s="188">
        <v>0</v>
      </c>
      <c r="L7" s="191">
        <v>0</v>
      </c>
      <c r="M7" s="190">
        <v>1295.2</v>
      </c>
    </row>
    <row r="8" spans="1:13" ht="13.5" customHeight="1">
      <c r="A8" s="30" t="s">
        <v>44</v>
      </c>
      <c r="B8" s="187">
        <v>7</v>
      </c>
      <c r="C8" s="102">
        <v>4</v>
      </c>
      <c r="D8" s="102">
        <v>2</v>
      </c>
      <c r="E8" s="102">
        <v>1</v>
      </c>
      <c r="F8" s="102">
        <v>0</v>
      </c>
      <c r="G8" s="113">
        <v>7</v>
      </c>
      <c r="H8" s="102">
        <v>0</v>
      </c>
      <c r="I8" s="102">
        <v>0</v>
      </c>
      <c r="J8" s="188">
        <v>0</v>
      </c>
      <c r="K8" s="188">
        <v>0</v>
      </c>
      <c r="L8" s="189">
        <v>0</v>
      </c>
      <c r="M8" s="190">
        <v>1013.285714</v>
      </c>
    </row>
    <row r="9" spans="1:13" ht="13.5" customHeight="1">
      <c r="A9" s="30" t="s">
        <v>45</v>
      </c>
      <c r="B9" s="187">
        <v>6</v>
      </c>
      <c r="C9" s="102">
        <v>3</v>
      </c>
      <c r="D9" s="188">
        <v>0</v>
      </c>
      <c r="E9" s="102">
        <v>1</v>
      </c>
      <c r="F9" s="102">
        <v>1</v>
      </c>
      <c r="G9" s="113">
        <v>5</v>
      </c>
      <c r="H9" s="102">
        <v>1</v>
      </c>
      <c r="I9" s="188">
        <v>0</v>
      </c>
      <c r="J9" s="188">
        <v>0</v>
      </c>
      <c r="K9" s="188">
        <v>0</v>
      </c>
      <c r="L9" s="189">
        <v>0</v>
      </c>
      <c r="M9" s="190">
        <v>1316.833333</v>
      </c>
    </row>
    <row r="10" spans="1:13" ht="13.5" customHeight="1">
      <c r="A10" s="30" t="s">
        <v>46</v>
      </c>
      <c r="B10" s="187">
        <v>0</v>
      </c>
      <c r="C10" s="102">
        <v>0</v>
      </c>
      <c r="D10" s="188">
        <v>0</v>
      </c>
      <c r="E10" s="188">
        <v>0</v>
      </c>
      <c r="F10" s="188">
        <v>0</v>
      </c>
      <c r="G10" s="113">
        <v>0</v>
      </c>
      <c r="H10" s="102">
        <v>0</v>
      </c>
      <c r="I10" s="188">
        <v>0</v>
      </c>
      <c r="J10" s="188">
        <v>0</v>
      </c>
      <c r="K10" s="188">
        <v>0</v>
      </c>
      <c r="L10" s="189">
        <v>0</v>
      </c>
      <c r="M10" s="174" t="s">
        <v>112</v>
      </c>
    </row>
    <row r="11" spans="1:13" ht="13.5" customHeight="1">
      <c r="A11" s="30" t="s">
        <v>79</v>
      </c>
      <c r="B11" s="187">
        <v>0</v>
      </c>
      <c r="C11" s="102">
        <v>0</v>
      </c>
      <c r="D11" s="188">
        <v>0</v>
      </c>
      <c r="E11" s="188">
        <v>0</v>
      </c>
      <c r="F11" s="188">
        <v>0</v>
      </c>
      <c r="G11" s="113">
        <v>0</v>
      </c>
      <c r="H11" s="188">
        <v>0</v>
      </c>
      <c r="I11" s="188">
        <v>0</v>
      </c>
      <c r="J11" s="188">
        <v>0</v>
      </c>
      <c r="K11" s="188">
        <v>0</v>
      </c>
      <c r="L11" s="189">
        <v>0</v>
      </c>
      <c r="M11" s="174">
        <v>0</v>
      </c>
    </row>
    <row r="12" spans="1:13" ht="13.5" customHeight="1">
      <c r="A12" s="30" t="s">
        <v>80</v>
      </c>
      <c r="B12" s="187">
        <v>0</v>
      </c>
      <c r="C12" s="102">
        <v>0</v>
      </c>
      <c r="D12" s="188">
        <v>0</v>
      </c>
      <c r="E12" s="188">
        <v>0</v>
      </c>
      <c r="F12" s="188">
        <v>0</v>
      </c>
      <c r="G12" s="113">
        <v>0</v>
      </c>
      <c r="H12" s="188">
        <v>0</v>
      </c>
      <c r="I12" s="188">
        <v>0</v>
      </c>
      <c r="J12" s="188">
        <v>0</v>
      </c>
      <c r="K12" s="188">
        <v>0</v>
      </c>
      <c r="L12" s="189">
        <v>0</v>
      </c>
      <c r="M12" s="174">
        <v>0</v>
      </c>
    </row>
    <row r="13" spans="1:13" ht="21">
      <c r="A13" s="29" t="s">
        <v>40</v>
      </c>
      <c r="B13" s="192">
        <v>1</v>
      </c>
      <c r="C13" s="193">
        <v>1</v>
      </c>
      <c r="D13" s="194">
        <v>0</v>
      </c>
      <c r="E13" s="194">
        <v>0</v>
      </c>
      <c r="F13" s="194">
        <v>0</v>
      </c>
      <c r="G13" s="136">
        <v>1</v>
      </c>
      <c r="H13" s="194">
        <v>0</v>
      </c>
      <c r="I13" s="194">
        <v>0</v>
      </c>
      <c r="J13" s="194">
        <v>0</v>
      </c>
      <c r="K13" s="194">
        <v>0</v>
      </c>
      <c r="L13" s="195">
        <v>0</v>
      </c>
      <c r="M13" s="196">
        <v>145</v>
      </c>
    </row>
    <row r="14" spans="1:13" ht="13.5" customHeight="1">
      <c r="A14" s="8"/>
      <c r="B14" s="197" t="s">
        <v>111</v>
      </c>
      <c r="C14" s="197" t="s">
        <v>111</v>
      </c>
      <c r="D14" s="197" t="s">
        <v>111</v>
      </c>
      <c r="E14" s="197" t="s">
        <v>111</v>
      </c>
      <c r="F14" s="197" t="s">
        <v>111</v>
      </c>
      <c r="G14" s="197" t="s">
        <v>111</v>
      </c>
      <c r="H14" s="197" t="s">
        <v>111</v>
      </c>
      <c r="I14" s="197" t="s">
        <v>111</v>
      </c>
      <c r="J14" s="197" t="s">
        <v>111</v>
      </c>
      <c r="K14" s="197" t="s">
        <v>111</v>
      </c>
      <c r="L14" s="197" t="s">
        <v>111</v>
      </c>
      <c r="M14" s="94" t="s">
        <v>111</v>
      </c>
    </row>
    <row r="15" spans="1:13" ht="13.5" customHeight="1">
      <c r="A15" s="5" t="s">
        <v>4</v>
      </c>
      <c r="B15" s="183">
        <v>13</v>
      </c>
      <c r="C15" s="149">
        <v>6</v>
      </c>
      <c r="D15" s="127">
        <v>2</v>
      </c>
      <c r="E15" s="127">
        <v>2</v>
      </c>
      <c r="F15" s="127">
        <v>2</v>
      </c>
      <c r="G15" s="127">
        <v>12</v>
      </c>
      <c r="H15" s="127">
        <v>1</v>
      </c>
      <c r="I15" s="127">
        <v>0</v>
      </c>
      <c r="J15" s="127">
        <v>0</v>
      </c>
      <c r="K15" s="127">
        <v>0</v>
      </c>
      <c r="L15" s="169">
        <v>0</v>
      </c>
      <c r="M15" s="170">
        <v>1251.769231</v>
      </c>
    </row>
    <row r="16" spans="1:13" ht="13.5" customHeight="1">
      <c r="A16" s="30" t="s">
        <v>42</v>
      </c>
      <c r="B16" s="187">
        <v>0</v>
      </c>
      <c r="C16" s="150">
        <v>0</v>
      </c>
      <c r="D16" s="151">
        <v>0</v>
      </c>
      <c r="E16" s="151" t="s">
        <v>112</v>
      </c>
      <c r="F16" s="152">
        <v>0</v>
      </c>
      <c r="G16" s="113">
        <v>0</v>
      </c>
      <c r="H16" s="151">
        <v>0</v>
      </c>
      <c r="I16" s="152">
        <v>0</v>
      </c>
      <c r="J16" s="152">
        <v>0</v>
      </c>
      <c r="K16" s="152">
        <v>0</v>
      </c>
      <c r="L16" s="177">
        <v>0</v>
      </c>
      <c r="M16" s="190">
        <v>0</v>
      </c>
    </row>
    <row r="17" spans="1:13" ht="13.5" customHeight="1">
      <c r="A17" s="30" t="s">
        <v>41</v>
      </c>
      <c r="B17" s="187">
        <v>2</v>
      </c>
      <c r="C17" s="150">
        <v>1</v>
      </c>
      <c r="D17" s="151" t="s">
        <v>112</v>
      </c>
      <c r="E17" s="151">
        <v>1</v>
      </c>
      <c r="F17" s="152">
        <v>0</v>
      </c>
      <c r="G17" s="113">
        <v>2</v>
      </c>
      <c r="H17" s="151" t="s">
        <v>112</v>
      </c>
      <c r="I17" s="151" t="s">
        <v>112</v>
      </c>
      <c r="J17" s="152">
        <v>0</v>
      </c>
      <c r="K17" s="152">
        <v>0</v>
      </c>
      <c r="L17" s="177">
        <v>0</v>
      </c>
      <c r="M17" s="190">
        <v>1174</v>
      </c>
    </row>
    <row r="18" spans="1:13" ht="13.5" customHeight="1">
      <c r="A18" s="30" t="s">
        <v>43</v>
      </c>
      <c r="B18" s="187">
        <v>3</v>
      </c>
      <c r="C18" s="153">
        <v>1</v>
      </c>
      <c r="D18" s="151" t="s">
        <v>112</v>
      </c>
      <c r="E18" s="151" t="s">
        <v>112</v>
      </c>
      <c r="F18" s="151">
        <v>2</v>
      </c>
      <c r="G18" s="113">
        <v>3</v>
      </c>
      <c r="H18" s="151" t="s">
        <v>112</v>
      </c>
      <c r="I18" s="151" t="s">
        <v>112</v>
      </c>
      <c r="J18" s="152">
        <v>0</v>
      </c>
      <c r="K18" s="152">
        <v>0</v>
      </c>
      <c r="L18" s="177">
        <v>0</v>
      </c>
      <c r="M18" s="190">
        <v>1507.333333</v>
      </c>
    </row>
    <row r="19" spans="1:13" ht="13.5" customHeight="1">
      <c r="A19" s="30" t="s">
        <v>44</v>
      </c>
      <c r="B19" s="187">
        <v>5</v>
      </c>
      <c r="C19" s="150">
        <v>3</v>
      </c>
      <c r="D19" s="151">
        <v>2</v>
      </c>
      <c r="E19" s="151" t="s">
        <v>112</v>
      </c>
      <c r="F19" s="151">
        <v>0</v>
      </c>
      <c r="G19" s="113">
        <v>5</v>
      </c>
      <c r="H19" s="151" t="s">
        <v>112</v>
      </c>
      <c r="I19" s="151" t="s">
        <v>112</v>
      </c>
      <c r="J19" s="152">
        <v>0</v>
      </c>
      <c r="K19" s="152">
        <v>0</v>
      </c>
      <c r="L19" s="177">
        <v>0</v>
      </c>
      <c r="M19" s="190">
        <v>908.4</v>
      </c>
    </row>
    <row r="20" spans="1:13" ht="13.5" customHeight="1">
      <c r="A20" s="30" t="s">
        <v>45</v>
      </c>
      <c r="B20" s="187">
        <v>3</v>
      </c>
      <c r="C20" s="150">
        <v>1</v>
      </c>
      <c r="D20" s="151" t="s">
        <v>112</v>
      </c>
      <c r="E20" s="151">
        <v>1</v>
      </c>
      <c r="F20" s="152">
        <v>0</v>
      </c>
      <c r="G20" s="113">
        <v>2</v>
      </c>
      <c r="H20" s="151">
        <v>1</v>
      </c>
      <c r="I20" s="151" t="s">
        <v>112</v>
      </c>
      <c r="J20" s="152">
        <v>0</v>
      </c>
      <c r="K20" s="152">
        <v>0</v>
      </c>
      <c r="L20" s="177">
        <v>0</v>
      </c>
      <c r="M20" s="190">
        <v>1620.333333</v>
      </c>
    </row>
    <row r="21" spans="1:13" ht="13.5" customHeight="1">
      <c r="A21" s="30" t="s">
        <v>46</v>
      </c>
      <c r="B21" s="187">
        <v>0</v>
      </c>
      <c r="C21" s="150" t="s">
        <v>112</v>
      </c>
      <c r="D21" s="151" t="s">
        <v>112</v>
      </c>
      <c r="E21" s="151" t="s">
        <v>112</v>
      </c>
      <c r="F21" s="152">
        <v>0</v>
      </c>
      <c r="G21" s="113">
        <v>0</v>
      </c>
      <c r="H21" s="152">
        <v>0</v>
      </c>
      <c r="I21" s="152">
        <v>0</v>
      </c>
      <c r="J21" s="152">
        <v>0</v>
      </c>
      <c r="K21" s="152">
        <v>0</v>
      </c>
      <c r="L21" s="177">
        <v>0</v>
      </c>
      <c r="M21" s="174" t="s">
        <v>112</v>
      </c>
    </row>
    <row r="22" spans="1:13" ht="13.5" customHeight="1">
      <c r="A22" s="30" t="s">
        <v>79</v>
      </c>
      <c r="B22" s="187">
        <v>0</v>
      </c>
      <c r="C22" s="153">
        <v>0</v>
      </c>
      <c r="D22" s="152">
        <v>0</v>
      </c>
      <c r="E22" s="152">
        <v>0</v>
      </c>
      <c r="F22" s="152">
        <v>0</v>
      </c>
      <c r="G22" s="112">
        <v>0</v>
      </c>
      <c r="H22" s="152">
        <v>0</v>
      </c>
      <c r="I22" s="152">
        <v>0</v>
      </c>
      <c r="J22" s="152">
        <v>0</v>
      </c>
      <c r="K22" s="152">
        <v>0</v>
      </c>
      <c r="L22" s="177">
        <v>0</v>
      </c>
      <c r="M22" s="174">
        <v>0</v>
      </c>
    </row>
    <row r="23" spans="1:13" ht="13.5" customHeight="1">
      <c r="A23" s="30" t="s">
        <v>80</v>
      </c>
      <c r="B23" s="187">
        <v>0</v>
      </c>
      <c r="C23" s="153">
        <v>0</v>
      </c>
      <c r="D23" s="152">
        <v>0</v>
      </c>
      <c r="E23" s="152">
        <v>0</v>
      </c>
      <c r="F23" s="152">
        <v>0</v>
      </c>
      <c r="G23" s="112">
        <v>0</v>
      </c>
      <c r="H23" s="152">
        <v>0</v>
      </c>
      <c r="I23" s="152">
        <v>0</v>
      </c>
      <c r="J23" s="152">
        <v>0</v>
      </c>
      <c r="K23" s="152">
        <v>0</v>
      </c>
      <c r="L23" s="177">
        <v>0</v>
      </c>
      <c r="M23" s="174">
        <v>0</v>
      </c>
    </row>
    <row r="24" spans="1:13" ht="13.5" customHeight="1">
      <c r="A24" s="31"/>
      <c r="B24" s="198" t="s">
        <v>111</v>
      </c>
      <c r="C24" s="198" t="s">
        <v>111</v>
      </c>
      <c r="D24" s="198" t="s">
        <v>111</v>
      </c>
      <c r="E24" s="198" t="s">
        <v>111</v>
      </c>
      <c r="F24" s="198" t="s">
        <v>111</v>
      </c>
      <c r="G24" s="198" t="s">
        <v>111</v>
      </c>
      <c r="H24" s="198" t="s">
        <v>111</v>
      </c>
      <c r="I24" s="198" t="s">
        <v>111</v>
      </c>
      <c r="J24" s="198" t="s">
        <v>111</v>
      </c>
      <c r="K24" s="198" t="s">
        <v>111</v>
      </c>
      <c r="L24" s="198" t="s">
        <v>111</v>
      </c>
      <c r="M24" s="199" t="s">
        <v>111</v>
      </c>
    </row>
    <row r="25" spans="1:13" ht="13.5" customHeight="1">
      <c r="A25" s="5" t="s">
        <v>5</v>
      </c>
      <c r="B25" s="183">
        <v>7</v>
      </c>
      <c r="C25" s="149">
        <v>4</v>
      </c>
      <c r="D25" s="127">
        <v>1</v>
      </c>
      <c r="E25" s="127">
        <v>1</v>
      </c>
      <c r="F25" s="127">
        <v>1</v>
      </c>
      <c r="G25" s="127">
        <v>7</v>
      </c>
      <c r="H25" s="127">
        <v>0</v>
      </c>
      <c r="I25" s="127">
        <v>0</v>
      </c>
      <c r="J25" s="127">
        <v>0</v>
      </c>
      <c r="K25" s="127">
        <v>0</v>
      </c>
      <c r="L25" s="127">
        <v>0</v>
      </c>
      <c r="M25" s="170">
        <v>1077.857143</v>
      </c>
    </row>
    <row r="26" spans="1:13" ht="13.5" customHeight="1">
      <c r="A26" s="30" t="s">
        <v>42</v>
      </c>
      <c r="B26" s="187">
        <v>0</v>
      </c>
      <c r="C26" s="150">
        <v>0</v>
      </c>
      <c r="D26" s="152">
        <v>0</v>
      </c>
      <c r="E26" s="152">
        <v>0</v>
      </c>
      <c r="F26" s="152">
        <v>0</v>
      </c>
      <c r="G26" s="113">
        <v>0</v>
      </c>
      <c r="H26" s="152">
        <v>0</v>
      </c>
      <c r="I26" s="152">
        <v>0</v>
      </c>
      <c r="J26" s="152">
        <v>0</v>
      </c>
      <c r="K26" s="152">
        <v>0</v>
      </c>
      <c r="L26" s="177">
        <v>0</v>
      </c>
      <c r="M26" s="190">
        <v>0</v>
      </c>
    </row>
    <row r="27" spans="1:13" ht="13.5" customHeight="1">
      <c r="A27" s="30" t="s">
        <v>41</v>
      </c>
      <c r="B27" s="187">
        <v>0</v>
      </c>
      <c r="C27" s="150" t="s">
        <v>112</v>
      </c>
      <c r="D27" s="151" t="s">
        <v>112</v>
      </c>
      <c r="E27" s="151" t="s">
        <v>112</v>
      </c>
      <c r="F27" s="151" t="s">
        <v>112</v>
      </c>
      <c r="G27" s="113">
        <v>0</v>
      </c>
      <c r="H27" s="152">
        <v>0</v>
      </c>
      <c r="I27" s="152">
        <v>0</v>
      </c>
      <c r="J27" s="152">
        <v>0</v>
      </c>
      <c r="K27" s="152">
        <v>0</v>
      </c>
      <c r="L27" s="177">
        <v>0</v>
      </c>
      <c r="M27" s="174" t="s">
        <v>112</v>
      </c>
    </row>
    <row r="28" spans="1:13" ht="13.5" customHeight="1">
      <c r="A28" s="30" t="s">
        <v>43</v>
      </c>
      <c r="B28" s="187">
        <v>2</v>
      </c>
      <c r="C28" s="150">
        <v>1</v>
      </c>
      <c r="D28" s="151">
        <v>1</v>
      </c>
      <c r="E28" s="151" t="s">
        <v>112</v>
      </c>
      <c r="F28" s="151" t="s">
        <v>112</v>
      </c>
      <c r="G28" s="113">
        <v>2</v>
      </c>
      <c r="H28" s="152">
        <v>0</v>
      </c>
      <c r="I28" s="152">
        <v>0</v>
      </c>
      <c r="J28" s="152">
        <v>0</v>
      </c>
      <c r="K28" s="152">
        <v>0</v>
      </c>
      <c r="L28" s="172">
        <v>0</v>
      </c>
      <c r="M28" s="190">
        <v>977</v>
      </c>
    </row>
    <row r="29" spans="1:13" ht="13.5" customHeight="1">
      <c r="A29" s="30" t="s">
        <v>44</v>
      </c>
      <c r="B29" s="187">
        <v>2</v>
      </c>
      <c r="C29" s="153">
        <v>1</v>
      </c>
      <c r="D29" s="151" t="s">
        <v>112</v>
      </c>
      <c r="E29" s="152">
        <v>1</v>
      </c>
      <c r="F29" s="151" t="s">
        <v>112</v>
      </c>
      <c r="G29" s="113">
        <v>2</v>
      </c>
      <c r="H29" s="152">
        <v>0</v>
      </c>
      <c r="I29" s="152">
        <v>0</v>
      </c>
      <c r="J29" s="152">
        <v>0</v>
      </c>
      <c r="K29" s="152">
        <v>0</v>
      </c>
      <c r="L29" s="177">
        <v>0</v>
      </c>
      <c r="M29" s="190">
        <v>1275.5</v>
      </c>
    </row>
    <row r="30" spans="1:13" ht="13.5" customHeight="1">
      <c r="A30" s="30" t="s">
        <v>45</v>
      </c>
      <c r="B30" s="187">
        <v>3</v>
      </c>
      <c r="C30" s="150">
        <v>2</v>
      </c>
      <c r="D30" s="151" t="s">
        <v>112</v>
      </c>
      <c r="E30" s="151" t="s">
        <v>112</v>
      </c>
      <c r="F30" s="152">
        <v>1</v>
      </c>
      <c r="G30" s="113">
        <v>3</v>
      </c>
      <c r="H30" s="152">
        <v>0</v>
      </c>
      <c r="I30" s="152">
        <v>0</v>
      </c>
      <c r="J30" s="152">
        <v>0</v>
      </c>
      <c r="K30" s="152">
        <v>0</v>
      </c>
      <c r="L30" s="177">
        <v>0</v>
      </c>
      <c r="M30" s="190">
        <v>1013.3333</v>
      </c>
    </row>
    <row r="31" spans="1:13" ht="13.5" customHeight="1">
      <c r="A31" s="30" t="s">
        <v>46</v>
      </c>
      <c r="B31" s="187">
        <v>0</v>
      </c>
      <c r="C31" s="150" t="s">
        <v>112</v>
      </c>
      <c r="D31" s="151" t="s">
        <v>112</v>
      </c>
      <c r="E31" s="151" t="s">
        <v>112</v>
      </c>
      <c r="F31" s="151" t="s">
        <v>112</v>
      </c>
      <c r="G31" s="112">
        <v>0</v>
      </c>
      <c r="H31" s="152">
        <v>0</v>
      </c>
      <c r="I31" s="152">
        <v>0</v>
      </c>
      <c r="J31" s="152">
        <v>0</v>
      </c>
      <c r="K31" s="152">
        <v>0</v>
      </c>
      <c r="L31" s="177">
        <v>0</v>
      </c>
      <c r="M31" s="174" t="s">
        <v>112</v>
      </c>
    </row>
    <row r="32" spans="1:13" ht="13.5" customHeight="1">
      <c r="A32" s="30" t="s">
        <v>47</v>
      </c>
      <c r="B32" s="187">
        <v>0</v>
      </c>
      <c r="C32" s="150" t="s">
        <v>112</v>
      </c>
      <c r="D32" s="151" t="s">
        <v>112</v>
      </c>
      <c r="E32" s="151" t="s">
        <v>112</v>
      </c>
      <c r="F32" s="151" t="s">
        <v>112</v>
      </c>
      <c r="G32" s="112">
        <v>0</v>
      </c>
      <c r="H32" s="152">
        <v>0</v>
      </c>
      <c r="I32" s="152">
        <v>0</v>
      </c>
      <c r="J32" s="152">
        <v>0</v>
      </c>
      <c r="K32" s="152">
        <v>0</v>
      </c>
      <c r="L32" s="177">
        <v>0</v>
      </c>
      <c r="M32" s="174">
        <v>0</v>
      </c>
    </row>
    <row r="33" spans="1:13" ht="13.5" customHeight="1">
      <c r="A33" s="32" t="s">
        <v>81</v>
      </c>
      <c r="B33" s="200">
        <v>0</v>
      </c>
      <c r="C33" s="154" t="s">
        <v>112</v>
      </c>
      <c r="D33" s="156">
        <v>0</v>
      </c>
      <c r="E33" s="156">
        <v>0</v>
      </c>
      <c r="F33" s="156">
        <v>0</v>
      </c>
      <c r="G33" s="116">
        <v>0</v>
      </c>
      <c r="H33" s="156">
        <v>0</v>
      </c>
      <c r="I33" s="156">
        <v>0</v>
      </c>
      <c r="J33" s="156">
        <v>0</v>
      </c>
      <c r="K33" s="156">
        <v>0</v>
      </c>
      <c r="L33" s="201">
        <v>0</v>
      </c>
      <c r="M33" s="181">
        <v>0</v>
      </c>
    </row>
    <row r="36" spans="1:13" ht="17.25">
      <c r="B36" s="119"/>
    </row>
    <row r="38" spans="1:13" ht="17.25">
      <c r="B38" s="119"/>
    </row>
  </sheetData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blackAndWhite="1" r:id="rId1"/>
  <headerFooter alignWithMargins="0">
    <oddFooter xml:space="preserve">&amp;C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5"/>
  <sheetViews>
    <sheetView zoomScaleNormal="100" zoomScaleSheetLayoutView="100" workbookViewId="0"/>
  </sheetViews>
  <sheetFormatPr defaultColWidth="8.140625" defaultRowHeight="12"/>
  <cols>
    <col min="1" max="1" width="11" customWidth="1"/>
    <col min="2" max="12" width="10.85546875" customWidth="1"/>
    <col min="13" max="13" width="10.85546875" style="91" customWidth="1"/>
  </cols>
  <sheetData>
    <row r="1" spans="1:14" ht="17.25">
      <c r="A1" s="115" t="s">
        <v>105</v>
      </c>
    </row>
    <row r="2" spans="1:14">
      <c r="B2" s="45" t="str">
        <f>IF(B4=表8!B4,"","新生児不突合")</f>
        <v/>
      </c>
      <c r="C2" s="45" t="str">
        <f>IF(C4=表8!C4,"","新生児不突合")</f>
        <v/>
      </c>
      <c r="D2" s="45" t="str">
        <f>IF(D4=表8!D4,"","新生児不突合")</f>
        <v/>
      </c>
      <c r="E2" s="45" t="str">
        <f>IF(E4=表8!E4,"","新生児不突合")</f>
        <v/>
      </c>
      <c r="F2" s="45" t="str">
        <f>IF(F4=表8!F4,"","新生児不突合")</f>
        <v/>
      </c>
      <c r="G2" s="45" t="str">
        <f>IF(G4=表8!G4,"","新生児不突合")</f>
        <v/>
      </c>
      <c r="H2" s="45" t="str">
        <f>IF(H4=表8!H4,"","新生児不突合")</f>
        <v/>
      </c>
      <c r="I2" s="45" t="str">
        <f>IF(I4=表8!I4,"","新生児不突合")</f>
        <v/>
      </c>
      <c r="J2" s="45" t="str">
        <f>IF(J4=表8!J4,"","新生児不突合")</f>
        <v/>
      </c>
      <c r="K2" s="45" t="str">
        <f>IF(K4=表8!K4,"","新生児不突合")</f>
        <v/>
      </c>
      <c r="L2" s="45" t="str">
        <f>IF(L4=表8!L4,"","新生児不突合")</f>
        <v/>
      </c>
      <c r="M2" s="97" t="str">
        <f>IF(M4=表8!M4,"","新生児不突合")</f>
        <v/>
      </c>
      <c r="N2" s="128"/>
    </row>
    <row r="3" spans="1:14" ht="39" customHeight="1">
      <c r="A3" s="27" t="s">
        <v>21</v>
      </c>
      <c r="B3" s="76" t="s">
        <v>0</v>
      </c>
      <c r="C3" s="73" t="s">
        <v>1</v>
      </c>
      <c r="D3" s="2" t="s">
        <v>34</v>
      </c>
      <c r="E3" s="2" t="s">
        <v>35</v>
      </c>
      <c r="F3" s="2" t="s">
        <v>36</v>
      </c>
      <c r="G3" s="2" t="s">
        <v>33</v>
      </c>
      <c r="H3" s="2" t="s">
        <v>37</v>
      </c>
      <c r="I3" s="2" t="s">
        <v>38</v>
      </c>
      <c r="J3" s="2" t="s">
        <v>39</v>
      </c>
      <c r="K3" s="2" t="s">
        <v>30</v>
      </c>
      <c r="L3" s="3" t="s">
        <v>2</v>
      </c>
      <c r="M3" s="93" t="s">
        <v>48</v>
      </c>
    </row>
    <row r="4" spans="1:14" ht="14.25" customHeight="1">
      <c r="A4" s="7" t="s">
        <v>3</v>
      </c>
      <c r="B4" s="202">
        <v>6</v>
      </c>
      <c r="C4" s="203">
        <v>1</v>
      </c>
      <c r="D4" s="204">
        <v>1</v>
      </c>
      <c r="E4" s="204">
        <v>2</v>
      </c>
      <c r="F4" s="204">
        <v>1</v>
      </c>
      <c r="G4" s="204">
        <v>5</v>
      </c>
      <c r="H4" s="204">
        <v>1</v>
      </c>
      <c r="I4" s="204">
        <v>0</v>
      </c>
      <c r="J4" s="203">
        <v>0</v>
      </c>
      <c r="K4" s="204">
        <v>0</v>
      </c>
      <c r="L4" s="205">
        <v>0</v>
      </c>
      <c r="M4" s="206">
        <v>1846</v>
      </c>
      <c r="N4" s="97"/>
    </row>
    <row r="5" spans="1:14" ht="14.25" customHeight="1">
      <c r="A5" s="30" t="s">
        <v>42</v>
      </c>
      <c r="B5" s="207">
        <v>1</v>
      </c>
      <c r="C5" s="89">
        <v>0</v>
      </c>
      <c r="D5" s="89">
        <v>0</v>
      </c>
      <c r="E5" s="89">
        <v>0</v>
      </c>
      <c r="F5" s="89">
        <v>0</v>
      </c>
      <c r="G5" s="89">
        <v>0</v>
      </c>
      <c r="H5" s="89">
        <v>1</v>
      </c>
      <c r="I5" s="89">
        <v>0</v>
      </c>
      <c r="J5" s="89">
        <v>0</v>
      </c>
      <c r="K5" s="89">
        <v>0</v>
      </c>
      <c r="L5" s="89">
        <v>0</v>
      </c>
      <c r="M5" s="208">
        <v>2930</v>
      </c>
      <c r="N5" s="97"/>
    </row>
    <row r="6" spans="1:14" ht="14.25" customHeight="1">
      <c r="A6" s="30" t="s">
        <v>41</v>
      </c>
      <c r="B6" s="207">
        <v>0</v>
      </c>
      <c r="C6" s="89">
        <v>0</v>
      </c>
      <c r="D6" s="89">
        <v>0</v>
      </c>
      <c r="E6" s="89">
        <v>0</v>
      </c>
      <c r="F6" s="89">
        <v>0</v>
      </c>
      <c r="G6" s="89">
        <v>0</v>
      </c>
      <c r="H6" s="89">
        <v>0</v>
      </c>
      <c r="I6" s="89">
        <v>0</v>
      </c>
      <c r="J6" s="89">
        <v>0</v>
      </c>
      <c r="K6" s="89">
        <v>0</v>
      </c>
      <c r="L6" s="89">
        <v>0</v>
      </c>
      <c r="M6" s="208">
        <v>0</v>
      </c>
      <c r="N6" s="97"/>
    </row>
    <row r="7" spans="1:14" ht="14.25" customHeight="1">
      <c r="A7" s="30" t="s">
        <v>43</v>
      </c>
      <c r="B7" s="207">
        <v>1</v>
      </c>
      <c r="C7" s="89">
        <v>0</v>
      </c>
      <c r="D7" s="89">
        <v>1</v>
      </c>
      <c r="E7" s="89">
        <v>0</v>
      </c>
      <c r="F7" s="89">
        <v>0</v>
      </c>
      <c r="G7" s="89">
        <v>1</v>
      </c>
      <c r="H7" s="89">
        <v>0</v>
      </c>
      <c r="I7" s="89">
        <v>0</v>
      </c>
      <c r="J7" s="89">
        <v>0</v>
      </c>
      <c r="K7" s="89">
        <v>0</v>
      </c>
      <c r="L7" s="89">
        <v>0</v>
      </c>
      <c r="M7" s="208">
        <v>1468</v>
      </c>
      <c r="N7" s="97"/>
    </row>
    <row r="8" spans="1:14" ht="14.25" customHeight="1">
      <c r="A8" s="30" t="s">
        <v>44</v>
      </c>
      <c r="B8" s="207">
        <v>1</v>
      </c>
      <c r="C8" s="89">
        <v>0</v>
      </c>
      <c r="D8" s="89">
        <v>0</v>
      </c>
      <c r="E8" s="89">
        <v>1</v>
      </c>
      <c r="F8" s="89">
        <v>0</v>
      </c>
      <c r="G8" s="89">
        <v>1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209">
        <v>1760</v>
      </c>
      <c r="N8" s="97"/>
    </row>
    <row r="9" spans="1:14" ht="14.25" customHeight="1">
      <c r="A9" s="30" t="s">
        <v>45</v>
      </c>
      <c r="B9" s="207">
        <v>2</v>
      </c>
      <c r="C9" s="89">
        <v>1</v>
      </c>
      <c r="D9" s="89">
        <v>0</v>
      </c>
      <c r="E9" s="89">
        <v>0</v>
      </c>
      <c r="F9" s="89">
        <v>1</v>
      </c>
      <c r="G9" s="89">
        <v>2</v>
      </c>
      <c r="H9" s="89">
        <v>0</v>
      </c>
      <c r="I9" s="89">
        <v>0</v>
      </c>
      <c r="J9" s="89">
        <v>0</v>
      </c>
      <c r="K9" s="89">
        <v>0</v>
      </c>
      <c r="L9" s="89">
        <v>0</v>
      </c>
      <c r="M9" s="209">
        <v>1565.5</v>
      </c>
      <c r="N9" s="97"/>
    </row>
    <row r="10" spans="1:14" ht="14.25" customHeight="1">
      <c r="A10" s="30" t="s">
        <v>46</v>
      </c>
      <c r="B10" s="207">
        <v>1</v>
      </c>
      <c r="C10" s="89">
        <v>0</v>
      </c>
      <c r="D10" s="89">
        <v>0</v>
      </c>
      <c r="E10" s="89">
        <v>1</v>
      </c>
      <c r="F10" s="89">
        <v>0</v>
      </c>
      <c r="G10" s="89">
        <v>1</v>
      </c>
      <c r="H10" s="89">
        <v>0</v>
      </c>
      <c r="I10" s="89">
        <v>0</v>
      </c>
      <c r="J10" s="89">
        <v>0</v>
      </c>
      <c r="K10" s="89">
        <v>0</v>
      </c>
      <c r="L10" s="89">
        <v>0</v>
      </c>
      <c r="M10" s="208">
        <v>1787</v>
      </c>
      <c r="N10" s="97"/>
    </row>
    <row r="11" spans="1:14" ht="14.25" customHeight="1">
      <c r="A11" s="30" t="s">
        <v>47</v>
      </c>
      <c r="B11" s="207">
        <v>0</v>
      </c>
      <c r="C11" s="89">
        <v>0</v>
      </c>
      <c r="D11" s="89">
        <v>0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208">
        <v>0</v>
      </c>
      <c r="N11" s="97"/>
    </row>
    <row r="12" spans="1:14" ht="14.25" customHeight="1">
      <c r="A12" s="30" t="s">
        <v>78</v>
      </c>
      <c r="B12" s="207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209">
        <v>0</v>
      </c>
      <c r="N12" s="97"/>
    </row>
    <row r="13" spans="1:14" ht="14.25" customHeight="1">
      <c r="A13" s="31"/>
      <c r="B13" s="210" t="s">
        <v>111</v>
      </c>
      <c r="C13" s="210" t="s">
        <v>111</v>
      </c>
      <c r="D13" s="210" t="s">
        <v>111</v>
      </c>
      <c r="E13" s="210" t="s">
        <v>111</v>
      </c>
      <c r="F13" s="210" t="s">
        <v>111</v>
      </c>
      <c r="G13" s="210" t="s">
        <v>111</v>
      </c>
      <c r="H13" s="210" t="s">
        <v>111</v>
      </c>
      <c r="I13" s="210" t="s">
        <v>111</v>
      </c>
      <c r="J13" s="210" t="s">
        <v>111</v>
      </c>
      <c r="K13" s="210" t="s">
        <v>111</v>
      </c>
      <c r="L13" s="210" t="s">
        <v>111</v>
      </c>
      <c r="M13" s="211" t="s">
        <v>111</v>
      </c>
      <c r="N13" s="128"/>
    </row>
    <row r="14" spans="1:14" ht="14.25" customHeight="1">
      <c r="A14" s="5" t="s">
        <v>4</v>
      </c>
      <c r="B14" s="183">
        <v>4</v>
      </c>
      <c r="C14" s="212">
        <v>1</v>
      </c>
      <c r="D14" s="213">
        <v>1</v>
      </c>
      <c r="E14" s="213">
        <v>1</v>
      </c>
      <c r="F14" s="213">
        <v>0</v>
      </c>
      <c r="G14" s="213">
        <v>3</v>
      </c>
      <c r="H14" s="213">
        <v>1</v>
      </c>
      <c r="I14" s="213">
        <v>0</v>
      </c>
      <c r="J14" s="213">
        <v>0</v>
      </c>
      <c r="K14" s="213">
        <v>0</v>
      </c>
      <c r="L14" s="214">
        <v>0</v>
      </c>
      <c r="M14" s="215">
        <v>1726</v>
      </c>
    </row>
    <row r="15" spans="1:14" ht="14.25" customHeight="1">
      <c r="A15" s="30" t="s">
        <v>42</v>
      </c>
      <c r="B15" s="207">
        <v>1</v>
      </c>
      <c r="C15" s="216" t="s">
        <v>112</v>
      </c>
      <c r="D15" s="217">
        <v>0</v>
      </c>
      <c r="E15" s="217">
        <v>0</v>
      </c>
      <c r="F15" s="217">
        <v>0</v>
      </c>
      <c r="G15" s="218">
        <v>0</v>
      </c>
      <c r="H15" s="217">
        <v>1</v>
      </c>
      <c r="I15" s="217">
        <v>0</v>
      </c>
      <c r="J15" s="217">
        <v>0</v>
      </c>
      <c r="K15" s="217">
        <v>0</v>
      </c>
      <c r="L15" s="217">
        <v>0</v>
      </c>
      <c r="M15" s="208">
        <v>2930</v>
      </c>
    </row>
    <row r="16" spans="1:14" ht="14.25" customHeight="1">
      <c r="A16" s="30" t="s">
        <v>41</v>
      </c>
      <c r="B16" s="207">
        <v>0</v>
      </c>
      <c r="C16" s="216" t="s">
        <v>112</v>
      </c>
      <c r="D16" s="217">
        <v>0</v>
      </c>
      <c r="E16" s="217">
        <v>0</v>
      </c>
      <c r="F16" s="217">
        <v>0</v>
      </c>
      <c r="G16" s="218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08">
        <v>0</v>
      </c>
    </row>
    <row r="17" spans="1:14" ht="14.25" customHeight="1">
      <c r="A17" s="30" t="s">
        <v>43</v>
      </c>
      <c r="B17" s="207">
        <v>1</v>
      </c>
      <c r="C17" s="216" t="s">
        <v>112</v>
      </c>
      <c r="D17" s="217">
        <v>1</v>
      </c>
      <c r="E17" s="217">
        <v>0</v>
      </c>
      <c r="F17" s="217">
        <v>0</v>
      </c>
      <c r="G17" s="218">
        <v>1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08">
        <v>1468</v>
      </c>
    </row>
    <row r="18" spans="1:14" ht="14.25" customHeight="1">
      <c r="A18" s="30" t="s">
        <v>44</v>
      </c>
      <c r="B18" s="207">
        <v>0</v>
      </c>
      <c r="C18" s="216" t="s">
        <v>112</v>
      </c>
      <c r="D18" s="219" t="s">
        <v>112</v>
      </c>
      <c r="E18" s="219" t="s">
        <v>112</v>
      </c>
      <c r="F18" s="219" t="s">
        <v>112</v>
      </c>
      <c r="G18" s="218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08">
        <v>0</v>
      </c>
    </row>
    <row r="19" spans="1:14" ht="14.25" customHeight="1">
      <c r="A19" s="30" t="s">
        <v>45</v>
      </c>
      <c r="B19" s="207">
        <v>1</v>
      </c>
      <c r="C19" s="216">
        <v>1</v>
      </c>
      <c r="D19" s="219" t="s">
        <v>112</v>
      </c>
      <c r="E19" s="219" t="s">
        <v>112</v>
      </c>
      <c r="F19" s="219" t="s">
        <v>112</v>
      </c>
      <c r="G19" s="218">
        <v>1</v>
      </c>
      <c r="H19" s="219">
        <v>0</v>
      </c>
      <c r="I19" s="217">
        <v>0</v>
      </c>
      <c r="J19" s="217">
        <v>0</v>
      </c>
      <c r="K19" s="217">
        <v>0</v>
      </c>
      <c r="L19" s="217">
        <v>0</v>
      </c>
      <c r="M19" s="208">
        <v>719</v>
      </c>
    </row>
    <row r="20" spans="1:14" ht="14.25" customHeight="1">
      <c r="A20" s="30" t="s">
        <v>46</v>
      </c>
      <c r="B20" s="207">
        <v>1</v>
      </c>
      <c r="C20" s="216" t="s">
        <v>112</v>
      </c>
      <c r="D20" s="219" t="s">
        <v>112</v>
      </c>
      <c r="E20" s="219">
        <v>1</v>
      </c>
      <c r="F20" s="219" t="s">
        <v>112</v>
      </c>
      <c r="G20" s="218">
        <v>1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09">
        <v>1787</v>
      </c>
    </row>
    <row r="21" spans="1:14" ht="14.25" customHeight="1">
      <c r="A21" s="33" t="s">
        <v>47</v>
      </c>
      <c r="B21" s="207">
        <v>0</v>
      </c>
      <c r="C21" s="220">
        <v>0</v>
      </c>
      <c r="D21" s="217">
        <v>0</v>
      </c>
      <c r="E21" s="217">
        <v>0</v>
      </c>
      <c r="F21" s="217">
        <v>0</v>
      </c>
      <c r="G21" s="218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08">
        <v>0</v>
      </c>
    </row>
    <row r="22" spans="1:14" ht="14.25" customHeight="1">
      <c r="A22" s="30" t="s">
        <v>78</v>
      </c>
      <c r="B22" s="207">
        <v>0</v>
      </c>
      <c r="C22" s="220">
        <v>0</v>
      </c>
      <c r="D22" s="217">
        <v>0</v>
      </c>
      <c r="E22" s="217">
        <v>0</v>
      </c>
      <c r="F22" s="217">
        <v>0</v>
      </c>
      <c r="G22" s="218">
        <v>0</v>
      </c>
      <c r="H22" s="217">
        <v>0</v>
      </c>
      <c r="I22" s="217">
        <v>0</v>
      </c>
      <c r="J22" s="217">
        <v>0</v>
      </c>
      <c r="K22" s="217">
        <v>0</v>
      </c>
      <c r="L22" s="217"/>
      <c r="M22" s="209">
        <v>0</v>
      </c>
    </row>
    <row r="23" spans="1:14" ht="14.25" customHeight="1">
      <c r="A23" s="17"/>
      <c r="B23" s="210" t="s">
        <v>111</v>
      </c>
      <c r="C23" s="210" t="s">
        <v>111</v>
      </c>
      <c r="D23" s="210" t="s">
        <v>111</v>
      </c>
      <c r="E23" s="210" t="s">
        <v>111</v>
      </c>
      <c r="F23" s="210" t="s">
        <v>111</v>
      </c>
      <c r="G23" s="210" t="s">
        <v>111</v>
      </c>
      <c r="H23" s="210" t="s">
        <v>111</v>
      </c>
      <c r="I23" s="210" t="s">
        <v>111</v>
      </c>
      <c r="J23" s="210" t="s">
        <v>111</v>
      </c>
      <c r="K23" s="210" t="s">
        <v>111</v>
      </c>
      <c r="L23" s="210" t="s">
        <v>111</v>
      </c>
      <c r="M23" s="98" t="s">
        <v>111</v>
      </c>
      <c r="N23" s="128"/>
    </row>
    <row r="24" spans="1:14" ht="14.25" customHeight="1">
      <c r="A24" s="5" t="s">
        <v>5</v>
      </c>
      <c r="B24" s="183">
        <v>2</v>
      </c>
      <c r="C24" s="212">
        <v>0</v>
      </c>
      <c r="D24" s="213">
        <v>0</v>
      </c>
      <c r="E24" s="213">
        <v>1</v>
      </c>
      <c r="F24" s="213">
        <v>1</v>
      </c>
      <c r="G24" s="213">
        <v>2</v>
      </c>
      <c r="H24" s="213">
        <v>0</v>
      </c>
      <c r="I24" s="213">
        <v>0</v>
      </c>
      <c r="J24" s="213">
        <v>0</v>
      </c>
      <c r="K24" s="213">
        <v>0</v>
      </c>
      <c r="L24" s="214">
        <v>0</v>
      </c>
      <c r="M24" s="215">
        <v>2086</v>
      </c>
    </row>
    <row r="25" spans="1:14" ht="14.25" customHeight="1">
      <c r="A25" s="30" t="s">
        <v>42</v>
      </c>
      <c r="B25" s="207">
        <v>0</v>
      </c>
      <c r="C25" s="220">
        <v>0</v>
      </c>
      <c r="D25" s="217">
        <v>0</v>
      </c>
      <c r="E25" s="217">
        <v>0</v>
      </c>
      <c r="F25" s="217">
        <v>0</v>
      </c>
      <c r="G25" s="218">
        <v>0</v>
      </c>
      <c r="H25" s="217">
        <v>0</v>
      </c>
      <c r="I25" s="217">
        <v>0</v>
      </c>
      <c r="J25" s="217">
        <v>0</v>
      </c>
      <c r="K25" s="217">
        <v>0</v>
      </c>
      <c r="L25" s="221">
        <v>0</v>
      </c>
      <c r="M25" s="209" t="s">
        <v>112</v>
      </c>
    </row>
    <row r="26" spans="1:14" ht="14.25" customHeight="1">
      <c r="A26" s="30" t="s">
        <v>41</v>
      </c>
      <c r="B26" s="207">
        <v>0</v>
      </c>
      <c r="C26" s="220">
        <v>0</v>
      </c>
      <c r="D26" s="217">
        <v>0</v>
      </c>
      <c r="E26" s="217">
        <v>0</v>
      </c>
      <c r="F26" s="217">
        <v>0</v>
      </c>
      <c r="G26" s="218">
        <v>0</v>
      </c>
      <c r="H26" s="217">
        <v>0</v>
      </c>
      <c r="I26" s="217">
        <v>0</v>
      </c>
      <c r="J26" s="217">
        <v>0</v>
      </c>
      <c r="K26" s="217">
        <v>0</v>
      </c>
      <c r="L26" s="221">
        <v>0</v>
      </c>
      <c r="M26" s="209" t="s">
        <v>112</v>
      </c>
    </row>
    <row r="27" spans="1:14" ht="14.25" customHeight="1">
      <c r="A27" s="30" t="s">
        <v>43</v>
      </c>
      <c r="B27" s="207">
        <v>0</v>
      </c>
      <c r="C27" s="216" t="s">
        <v>112</v>
      </c>
      <c r="D27" s="219" t="s">
        <v>112</v>
      </c>
      <c r="E27" s="219" t="s">
        <v>108</v>
      </c>
      <c r="F27" s="219" t="s">
        <v>112</v>
      </c>
      <c r="G27" s="218">
        <v>0</v>
      </c>
      <c r="H27" s="217">
        <v>0</v>
      </c>
      <c r="I27" s="217">
        <v>0</v>
      </c>
      <c r="J27" s="217">
        <v>0</v>
      </c>
      <c r="K27" s="217">
        <v>0</v>
      </c>
      <c r="L27" s="221">
        <v>0</v>
      </c>
      <c r="M27" s="209" t="s">
        <v>112</v>
      </c>
    </row>
    <row r="28" spans="1:14" ht="14.25" customHeight="1">
      <c r="A28" s="30" t="s">
        <v>44</v>
      </c>
      <c r="B28" s="207">
        <v>1</v>
      </c>
      <c r="C28" s="216" t="s">
        <v>112</v>
      </c>
      <c r="D28" s="219" t="s">
        <v>112</v>
      </c>
      <c r="E28" s="219">
        <v>1</v>
      </c>
      <c r="F28" s="219" t="s">
        <v>112</v>
      </c>
      <c r="G28" s="218">
        <v>1</v>
      </c>
      <c r="H28" s="217">
        <v>0</v>
      </c>
      <c r="I28" s="217">
        <v>0</v>
      </c>
      <c r="J28" s="217">
        <v>0</v>
      </c>
      <c r="K28" s="217">
        <v>0</v>
      </c>
      <c r="L28" s="221">
        <v>0</v>
      </c>
      <c r="M28" s="208">
        <v>1760</v>
      </c>
    </row>
    <row r="29" spans="1:14" ht="14.25" customHeight="1">
      <c r="A29" s="30" t="s">
        <v>45</v>
      </c>
      <c r="B29" s="207">
        <v>1</v>
      </c>
      <c r="C29" s="220">
        <v>0</v>
      </c>
      <c r="D29" s="217">
        <v>0</v>
      </c>
      <c r="E29" s="217">
        <v>0</v>
      </c>
      <c r="F29" s="217">
        <v>1</v>
      </c>
      <c r="G29" s="218">
        <v>1</v>
      </c>
      <c r="H29" s="217">
        <v>0</v>
      </c>
      <c r="I29" s="217">
        <v>0</v>
      </c>
      <c r="J29" s="217">
        <v>0</v>
      </c>
      <c r="K29" s="217">
        <v>0</v>
      </c>
      <c r="L29" s="221">
        <v>0</v>
      </c>
      <c r="M29" s="208">
        <v>2412</v>
      </c>
    </row>
    <row r="30" spans="1:14" ht="14.25" customHeight="1">
      <c r="A30" s="30" t="s">
        <v>46</v>
      </c>
      <c r="B30" s="207">
        <v>0</v>
      </c>
      <c r="C30" s="220">
        <v>0</v>
      </c>
      <c r="D30" s="217">
        <v>0</v>
      </c>
      <c r="E30" s="217">
        <v>0</v>
      </c>
      <c r="F30" s="217">
        <v>0</v>
      </c>
      <c r="G30" s="218">
        <v>0</v>
      </c>
      <c r="H30" s="217">
        <v>0</v>
      </c>
      <c r="I30" s="217">
        <v>0</v>
      </c>
      <c r="J30" s="217">
        <v>0</v>
      </c>
      <c r="K30" s="217">
        <v>0</v>
      </c>
      <c r="L30" s="221">
        <v>0</v>
      </c>
      <c r="M30" s="208">
        <v>0</v>
      </c>
    </row>
    <row r="31" spans="1:14" ht="14.25" customHeight="1">
      <c r="A31" s="30" t="s">
        <v>79</v>
      </c>
      <c r="B31" s="207">
        <v>0</v>
      </c>
      <c r="C31" s="220">
        <v>0</v>
      </c>
      <c r="D31" s="217">
        <v>0</v>
      </c>
      <c r="E31" s="217">
        <v>0</v>
      </c>
      <c r="F31" s="217">
        <v>0</v>
      </c>
      <c r="G31" s="218">
        <v>0</v>
      </c>
      <c r="H31" s="217">
        <v>0</v>
      </c>
      <c r="I31" s="217">
        <v>0</v>
      </c>
      <c r="J31" s="217">
        <v>0</v>
      </c>
      <c r="K31" s="217">
        <v>0</v>
      </c>
      <c r="L31" s="221">
        <v>0</v>
      </c>
      <c r="M31" s="208">
        <v>0</v>
      </c>
    </row>
    <row r="32" spans="1:14" ht="14.25" customHeight="1">
      <c r="A32" s="32" t="s">
        <v>77</v>
      </c>
      <c r="B32" s="222">
        <v>0</v>
      </c>
      <c r="C32" s="223">
        <v>0</v>
      </c>
      <c r="D32" s="224">
        <v>0</v>
      </c>
      <c r="E32" s="224">
        <v>0</v>
      </c>
      <c r="F32" s="224">
        <v>0</v>
      </c>
      <c r="G32" s="225">
        <v>0</v>
      </c>
      <c r="H32" s="224">
        <v>0</v>
      </c>
      <c r="I32" s="224">
        <v>0</v>
      </c>
      <c r="J32" s="224">
        <v>0</v>
      </c>
      <c r="K32" s="224">
        <v>0</v>
      </c>
      <c r="L32" s="226">
        <v>0</v>
      </c>
      <c r="M32" s="227">
        <v>0</v>
      </c>
    </row>
    <row r="35" spans="2:2" ht="17.25">
      <c r="B35" s="119"/>
    </row>
  </sheetData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blackAndWhite="1" r:id="rId1"/>
  <headerFooter alignWithMargins="0">
    <oddFooter xml:space="preserve">&amp;L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4"/>
  <sheetViews>
    <sheetView zoomScaleNormal="100" zoomScaleSheetLayoutView="100" workbookViewId="0"/>
  </sheetViews>
  <sheetFormatPr defaultColWidth="8.140625" defaultRowHeight="12"/>
  <cols>
    <col min="1" max="1" width="11" customWidth="1"/>
    <col min="2" max="12" width="10.85546875" customWidth="1"/>
    <col min="13" max="13" width="10.85546875" style="91" customWidth="1"/>
  </cols>
  <sheetData>
    <row r="1" spans="1:13" ht="17.25">
      <c r="A1" s="115" t="s">
        <v>99</v>
      </c>
      <c r="M1" s="122"/>
    </row>
    <row r="2" spans="1:13">
      <c r="B2" s="34" t="str">
        <f>IF(COUNT(表3!B4,B4,表7!B4,表8!B4)=0,"",IF(AND(SUM(表7!B4,表8!B4)=表6!B4,表6!B4=表3!B4),"","総数エラー"))</f>
        <v/>
      </c>
      <c r="C2" s="34" t="str">
        <f>IF(COUNT(表3!C4,C4,表7!C4,表8!C4)=0,"",IF(AND(SUM(表7!C4,表8!C4)=表6!C4,表6!C4=表3!C4),"","総数エラー"))</f>
        <v/>
      </c>
      <c r="D2" s="34" t="str">
        <f>IF(COUNT(表3!D4,D4,表7!D4,表8!D4)=0,"",IF(AND(SUM(表7!D4,表8!D4)=表6!D4,表6!D4=表3!D4),"","総数エラー"))</f>
        <v/>
      </c>
      <c r="E2" s="34" t="str">
        <f>IF(COUNT(表3!E4,E4,表7!E4,表8!E4)=0,"",IF(AND(SUM(表7!E4,表8!E4)=表6!E4,表6!E4=表3!E4),"","総数エラー"))</f>
        <v/>
      </c>
      <c r="F2" s="34" t="str">
        <f>IF(COUNT(表3!F4,F4,表7!F4,表8!F4)=0,"",IF(AND(SUM(表7!F4,表8!F4)=表6!F4,表6!F4=表3!F4),"","総数エラー"))</f>
        <v/>
      </c>
      <c r="G2" s="34" t="str">
        <f>IF(COUNT(表3!G4,G4,表7!G4,表8!G4)=0,"",IF(AND(SUM(表7!G4,表8!G4)=表6!G4,表6!G4=表3!G4),"","総数エラー"))</f>
        <v/>
      </c>
      <c r="H2" s="34" t="str">
        <f>IF(COUNT(表3!H4,H4,表7!H4,表8!H4)=0,"",IF(AND(SUM(表7!H4,表8!H4)=表6!H4,表6!H4=表3!H4),"","総数エラー"))</f>
        <v/>
      </c>
      <c r="I2" s="34" t="str">
        <f>IF(COUNT(表3!I4,I4,表7!I4,表8!I4)=0,"",IF(AND(SUM(表7!I4,表8!I4)=表6!I4,表6!I4=表3!I4),"","総数エラー"))</f>
        <v/>
      </c>
      <c r="J2" s="34" t="str">
        <f>IF(COUNT(表3!J4,J4,表7!J4,表8!J4)=0,"",IF(AND(SUM(表7!J4,表8!J4)=表6!J4,表6!J4=表3!J4),"","総数エラー"))</f>
        <v/>
      </c>
      <c r="K2" s="34" t="str">
        <f>IF(COUNT(表3!K4,K4,表7!K4,表8!K4)=0,"",IF(AND(SUM(表7!K4,表8!K4)=表6!K4,表6!K4=表3!K4),"","総数エラー"))</f>
        <v/>
      </c>
      <c r="L2" s="34" t="str">
        <f>IF(COUNT(表3!L4,L4,表7!L4,表8!L4)=0,"",IF(AND(SUM(表7!L4,表8!L4)=表6!L4,表6!L4=表3!L4),"","総数エラー"))</f>
        <v/>
      </c>
      <c r="M2" s="92" t="str">
        <f>表3!M2</f>
        <v/>
      </c>
    </row>
    <row r="3" spans="1:13" ht="40.5" customHeight="1">
      <c r="A3" s="157" t="s">
        <v>22</v>
      </c>
      <c r="B3" s="158" t="s">
        <v>0</v>
      </c>
      <c r="C3" s="143" t="s">
        <v>1</v>
      </c>
      <c r="D3" s="144" t="s">
        <v>34</v>
      </c>
      <c r="E3" s="144" t="s">
        <v>35</v>
      </c>
      <c r="F3" s="144" t="s">
        <v>36</v>
      </c>
      <c r="G3" s="144" t="s">
        <v>33</v>
      </c>
      <c r="H3" s="144" t="s">
        <v>37</v>
      </c>
      <c r="I3" s="144" t="s">
        <v>38</v>
      </c>
      <c r="J3" s="144" t="s">
        <v>39</v>
      </c>
      <c r="K3" s="144" t="s">
        <v>30</v>
      </c>
      <c r="L3" s="160" t="s">
        <v>2</v>
      </c>
      <c r="M3" s="142" t="s">
        <v>48</v>
      </c>
    </row>
    <row r="4" spans="1:13" ht="16.5" customHeight="1">
      <c r="A4" s="228" t="s">
        <v>29</v>
      </c>
      <c r="B4" s="202">
        <v>27</v>
      </c>
      <c r="C4" s="203">
        <v>12</v>
      </c>
      <c r="D4" s="204">
        <v>4</v>
      </c>
      <c r="E4" s="204">
        <v>5</v>
      </c>
      <c r="F4" s="204">
        <v>4</v>
      </c>
      <c r="G4" s="204">
        <v>25</v>
      </c>
      <c r="H4" s="204">
        <v>2</v>
      </c>
      <c r="I4" s="204">
        <v>0</v>
      </c>
      <c r="J4" s="204">
        <v>0</v>
      </c>
      <c r="K4" s="204">
        <v>0</v>
      </c>
      <c r="L4" s="205">
        <v>0</v>
      </c>
      <c r="M4" s="206">
        <v>1297.74074074074</v>
      </c>
    </row>
    <row r="5" spans="1:13" ht="16.5" customHeight="1">
      <c r="A5" s="229" t="s">
        <v>24</v>
      </c>
      <c r="B5" s="207">
        <v>8</v>
      </c>
      <c r="C5" s="89">
        <v>8</v>
      </c>
      <c r="D5" s="89">
        <v>0</v>
      </c>
      <c r="E5" s="89">
        <v>0</v>
      </c>
      <c r="F5" s="89">
        <v>0</v>
      </c>
      <c r="G5" s="105">
        <v>8</v>
      </c>
      <c r="H5" s="89">
        <v>0</v>
      </c>
      <c r="I5" s="89">
        <v>0</v>
      </c>
      <c r="J5" s="89">
        <v>0</v>
      </c>
      <c r="K5" s="47">
        <v>0</v>
      </c>
      <c r="L5" s="48">
        <v>0</v>
      </c>
      <c r="M5" s="208">
        <v>535.5</v>
      </c>
    </row>
    <row r="6" spans="1:13" ht="16.5" customHeight="1">
      <c r="A6" s="229" t="s">
        <v>25</v>
      </c>
      <c r="B6" s="207">
        <v>5</v>
      </c>
      <c r="C6" s="89">
        <v>2</v>
      </c>
      <c r="D6" s="89">
        <v>1</v>
      </c>
      <c r="E6" s="89">
        <v>2</v>
      </c>
      <c r="F6" s="89">
        <v>0</v>
      </c>
      <c r="G6" s="105">
        <v>5</v>
      </c>
      <c r="H6" s="47">
        <v>0</v>
      </c>
      <c r="I6" s="47">
        <v>0</v>
      </c>
      <c r="J6" s="47">
        <v>0</v>
      </c>
      <c r="K6" s="47">
        <v>0</v>
      </c>
      <c r="L6" s="48">
        <v>0</v>
      </c>
      <c r="M6" s="208">
        <v>1132.5999999999999</v>
      </c>
    </row>
    <row r="7" spans="1:13" ht="16.5" customHeight="1">
      <c r="A7" s="230" t="s">
        <v>26</v>
      </c>
      <c r="B7" s="207">
        <v>5</v>
      </c>
      <c r="C7" s="89">
        <v>0</v>
      </c>
      <c r="D7" s="89">
        <v>3</v>
      </c>
      <c r="E7" s="89">
        <v>2</v>
      </c>
      <c r="F7" s="89">
        <v>0</v>
      </c>
      <c r="G7" s="105">
        <v>5</v>
      </c>
      <c r="H7" s="47">
        <v>0</v>
      </c>
      <c r="I7" s="47">
        <v>0</v>
      </c>
      <c r="J7" s="47">
        <v>0</v>
      </c>
      <c r="K7" s="47">
        <v>0</v>
      </c>
      <c r="L7" s="48">
        <v>0</v>
      </c>
      <c r="M7" s="208">
        <v>1525.4</v>
      </c>
    </row>
    <row r="8" spans="1:13" ht="16.5" customHeight="1">
      <c r="A8" s="230" t="s">
        <v>27</v>
      </c>
      <c r="B8" s="207">
        <v>9</v>
      </c>
      <c r="C8" s="89">
        <v>2</v>
      </c>
      <c r="D8" s="89">
        <v>0</v>
      </c>
      <c r="E8" s="89">
        <v>1</v>
      </c>
      <c r="F8" s="89">
        <v>4</v>
      </c>
      <c r="G8" s="105">
        <v>7</v>
      </c>
      <c r="H8" s="47">
        <v>2</v>
      </c>
      <c r="I8" s="47">
        <v>0</v>
      </c>
      <c r="J8" s="47">
        <v>0</v>
      </c>
      <c r="K8" s="47">
        <v>0</v>
      </c>
      <c r="L8" s="48">
        <v>0</v>
      </c>
      <c r="M8" s="208">
        <v>1940.5555555555557</v>
      </c>
    </row>
    <row r="9" spans="1:13" ht="16.5" customHeight="1">
      <c r="A9" s="229" t="s">
        <v>23</v>
      </c>
      <c r="B9" s="207">
        <v>0</v>
      </c>
      <c r="C9" s="89">
        <v>0</v>
      </c>
      <c r="D9" s="89">
        <v>0</v>
      </c>
      <c r="E9" s="89">
        <v>0</v>
      </c>
      <c r="F9" s="89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8">
        <v>0</v>
      </c>
      <c r="M9" s="209" t="s">
        <v>108</v>
      </c>
    </row>
    <row r="10" spans="1:13" ht="16.5" customHeight="1">
      <c r="A10" s="229" t="s">
        <v>28</v>
      </c>
      <c r="B10" s="207">
        <v>0</v>
      </c>
      <c r="C10" s="89">
        <v>0</v>
      </c>
      <c r="D10" s="89">
        <v>0</v>
      </c>
      <c r="E10" s="89">
        <v>0</v>
      </c>
      <c r="F10" s="89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8">
        <v>0</v>
      </c>
      <c r="M10" s="209" t="s">
        <v>108</v>
      </c>
    </row>
    <row r="11" spans="1:13" ht="21">
      <c r="A11" s="231" t="s">
        <v>31</v>
      </c>
      <c r="B11" s="232">
        <v>1</v>
      </c>
      <c r="C11" s="137">
        <v>1</v>
      </c>
      <c r="D11" s="120">
        <v>0</v>
      </c>
      <c r="E11" s="120">
        <v>0</v>
      </c>
      <c r="F11" s="120">
        <v>0</v>
      </c>
      <c r="G11" s="120">
        <v>1</v>
      </c>
      <c r="H11" s="120">
        <v>0</v>
      </c>
      <c r="I11" s="120">
        <v>0</v>
      </c>
      <c r="J11" s="120">
        <v>0</v>
      </c>
      <c r="K11" s="120">
        <v>0</v>
      </c>
      <c r="L11" s="121">
        <v>0</v>
      </c>
      <c r="M11" s="137">
        <v>145</v>
      </c>
    </row>
    <row r="12" spans="1:13" ht="16.5" customHeight="1">
      <c r="A12" s="233"/>
      <c r="B12" s="234" t="s">
        <v>111</v>
      </c>
      <c r="C12" s="234" t="s">
        <v>111</v>
      </c>
      <c r="D12" s="234" t="s">
        <v>111</v>
      </c>
      <c r="E12" s="234" t="s">
        <v>111</v>
      </c>
      <c r="F12" s="234" t="s">
        <v>111</v>
      </c>
      <c r="G12" s="234" t="s">
        <v>111</v>
      </c>
      <c r="H12" s="234" t="s">
        <v>111</v>
      </c>
      <c r="I12" s="234" t="s">
        <v>111</v>
      </c>
      <c r="J12" s="234" t="s">
        <v>111</v>
      </c>
      <c r="K12" s="234" t="s">
        <v>111</v>
      </c>
      <c r="L12" s="234" t="s">
        <v>111</v>
      </c>
      <c r="M12" s="235" t="s">
        <v>111</v>
      </c>
    </row>
    <row r="13" spans="1:13" ht="16.5" customHeight="1">
      <c r="A13" s="236" t="s">
        <v>4</v>
      </c>
      <c r="B13" s="183">
        <v>17</v>
      </c>
      <c r="C13" s="212">
        <v>7</v>
      </c>
      <c r="D13" s="213">
        <v>3</v>
      </c>
      <c r="E13" s="213">
        <v>3</v>
      </c>
      <c r="F13" s="213">
        <v>2</v>
      </c>
      <c r="G13" s="213">
        <v>15</v>
      </c>
      <c r="H13" s="213">
        <v>2</v>
      </c>
      <c r="I13" s="213">
        <v>0</v>
      </c>
      <c r="J13" s="213">
        <v>0</v>
      </c>
      <c r="K13" s="213">
        <v>0</v>
      </c>
      <c r="L13" s="214">
        <v>0</v>
      </c>
      <c r="M13" s="215">
        <v>1363.3529411764705</v>
      </c>
    </row>
    <row r="14" spans="1:13" ht="16.5" customHeight="1">
      <c r="A14" s="229" t="s">
        <v>24</v>
      </c>
      <c r="B14" s="207">
        <v>5</v>
      </c>
      <c r="C14" s="105">
        <v>5</v>
      </c>
      <c r="D14" s="105">
        <v>0</v>
      </c>
      <c r="E14" s="105">
        <v>0</v>
      </c>
      <c r="F14" s="105">
        <v>0</v>
      </c>
      <c r="G14" s="237">
        <v>5</v>
      </c>
      <c r="H14" s="105">
        <v>0</v>
      </c>
      <c r="I14" s="47">
        <v>0</v>
      </c>
      <c r="J14" s="47">
        <v>0</v>
      </c>
      <c r="K14" s="47">
        <v>0</v>
      </c>
      <c r="L14" s="48">
        <v>0</v>
      </c>
      <c r="M14" s="208">
        <v>561.4</v>
      </c>
    </row>
    <row r="15" spans="1:13" ht="16.5" customHeight="1">
      <c r="A15" s="229" t="s">
        <v>25</v>
      </c>
      <c r="B15" s="207">
        <v>3</v>
      </c>
      <c r="C15" s="105">
        <v>1</v>
      </c>
      <c r="D15" s="105">
        <v>1</v>
      </c>
      <c r="E15" s="105">
        <v>1</v>
      </c>
      <c r="F15" s="105">
        <v>0</v>
      </c>
      <c r="G15" s="237">
        <v>3</v>
      </c>
      <c r="H15" s="105">
        <v>0</v>
      </c>
      <c r="I15" s="47">
        <v>0</v>
      </c>
      <c r="J15" s="47">
        <v>0</v>
      </c>
      <c r="K15" s="47">
        <v>0</v>
      </c>
      <c r="L15" s="48">
        <v>0</v>
      </c>
      <c r="M15" s="208">
        <v>1201.6666666666667</v>
      </c>
    </row>
    <row r="16" spans="1:13" ht="16.5" customHeight="1">
      <c r="A16" s="230" t="s">
        <v>26</v>
      </c>
      <c r="B16" s="207">
        <v>4</v>
      </c>
      <c r="C16" s="105">
        <v>0</v>
      </c>
      <c r="D16" s="47">
        <v>2</v>
      </c>
      <c r="E16" s="105">
        <v>2</v>
      </c>
      <c r="F16" s="105">
        <v>0</v>
      </c>
      <c r="G16" s="237">
        <v>4</v>
      </c>
      <c r="H16" s="105">
        <v>0</v>
      </c>
      <c r="I16" s="47">
        <v>0</v>
      </c>
      <c r="J16" s="47">
        <v>0</v>
      </c>
      <c r="K16" s="47">
        <v>0</v>
      </c>
      <c r="L16" s="48">
        <v>0</v>
      </c>
      <c r="M16" s="208">
        <v>1630.75</v>
      </c>
    </row>
    <row r="17" spans="1:13" ht="16.5" customHeight="1">
      <c r="A17" s="230" t="s">
        <v>27</v>
      </c>
      <c r="B17" s="207">
        <v>5</v>
      </c>
      <c r="C17" s="89">
        <v>1</v>
      </c>
      <c r="D17" s="47">
        <v>0</v>
      </c>
      <c r="E17" s="105">
        <v>0</v>
      </c>
      <c r="F17" s="47">
        <v>2</v>
      </c>
      <c r="G17" s="237">
        <v>3</v>
      </c>
      <c r="H17" s="105">
        <v>2</v>
      </c>
      <c r="I17" s="47">
        <v>0</v>
      </c>
      <c r="J17" s="47">
        <v>0</v>
      </c>
      <c r="K17" s="47">
        <v>0</v>
      </c>
      <c r="L17" s="48">
        <v>0</v>
      </c>
      <c r="M17" s="208">
        <v>2048.4</v>
      </c>
    </row>
    <row r="18" spans="1:13" ht="16.5" customHeight="1">
      <c r="A18" s="229" t="s">
        <v>23</v>
      </c>
      <c r="B18" s="238">
        <v>0</v>
      </c>
      <c r="C18" s="89">
        <v>0</v>
      </c>
      <c r="D18" s="47">
        <v>0</v>
      </c>
      <c r="E18" s="105">
        <v>0</v>
      </c>
      <c r="F18" s="47">
        <v>0</v>
      </c>
      <c r="G18" s="237">
        <v>0</v>
      </c>
      <c r="H18" s="105">
        <v>0</v>
      </c>
      <c r="I18" s="47">
        <v>0</v>
      </c>
      <c r="J18" s="47">
        <v>0</v>
      </c>
      <c r="K18" s="47">
        <v>0</v>
      </c>
      <c r="L18" s="48">
        <v>0</v>
      </c>
      <c r="M18" s="209" t="s">
        <v>108</v>
      </c>
    </row>
    <row r="19" spans="1:13" ht="16.5" customHeight="1">
      <c r="A19" s="229" t="s">
        <v>28</v>
      </c>
      <c r="B19" s="207">
        <v>0</v>
      </c>
      <c r="C19" s="89">
        <v>0</v>
      </c>
      <c r="D19" s="47">
        <v>0</v>
      </c>
      <c r="E19" s="105">
        <v>0</v>
      </c>
      <c r="F19" s="47">
        <v>0</v>
      </c>
      <c r="G19" s="237">
        <v>0</v>
      </c>
      <c r="H19" s="105">
        <v>0</v>
      </c>
      <c r="I19" s="47">
        <v>0</v>
      </c>
      <c r="J19" s="47">
        <v>0</v>
      </c>
      <c r="K19" s="47">
        <v>0</v>
      </c>
      <c r="L19" s="48">
        <v>0</v>
      </c>
      <c r="M19" s="209" t="s">
        <v>108</v>
      </c>
    </row>
    <row r="20" spans="1:13" ht="16.5" customHeight="1">
      <c r="A20" s="233"/>
      <c r="B20" s="234" t="s">
        <v>111</v>
      </c>
      <c r="C20" s="234" t="s">
        <v>111</v>
      </c>
      <c r="D20" s="234" t="s">
        <v>111</v>
      </c>
      <c r="E20" s="234" t="s">
        <v>111</v>
      </c>
      <c r="F20" s="234" t="s">
        <v>111</v>
      </c>
      <c r="G20" s="234" t="s">
        <v>111</v>
      </c>
      <c r="H20" s="234" t="s">
        <v>111</v>
      </c>
      <c r="I20" s="234" t="s">
        <v>111</v>
      </c>
      <c r="J20" s="234" t="s">
        <v>111</v>
      </c>
      <c r="K20" s="234" t="s">
        <v>111</v>
      </c>
      <c r="L20" s="234" t="s">
        <v>111</v>
      </c>
      <c r="M20" s="239" t="s">
        <v>111</v>
      </c>
    </row>
    <row r="21" spans="1:13" ht="16.5" customHeight="1">
      <c r="A21" s="236" t="s">
        <v>5</v>
      </c>
      <c r="B21" s="183">
        <v>9</v>
      </c>
      <c r="C21" s="212">
        <v>4</v>
      </c>
      <c r="D21" s="213">
        <v>1</v>
      </c>
      <c r="E21" s="213">
        <v>2</v>
      </c>
      <c r="F21" s="213">
        <v>2</v>
      </c>
      <c r="G21" s="213">
        <v>9</v>
      </c>
      <c r="H21" s="213">
        <v>0</v>
      </c>
      <c r="I21" s="213">
        <v>0</v>
      </c>
      <c r="J21" s="213">
        <v>0</v>
      </c>
      <c r="K21" s="213">
        <v>0</v>
      </c>
      <c r="L21" s="214">
        <v>0</v>
      </c>
      <c r="M21" s="215">
        <v>1301.8888888888889</v>
      </c>
    </row>
    <row r="22" spans="1:13" ht="16.5" customHeight="1">
      <c r="A22" s="229" t="s">
        <v>24</v>
      </c>
      <c r="B22" s="238">
        <v>2</v>
      </c>
      <c r="C22" s="104">
        <v>2</v>
      </c>
      <c r="D22" s="105">
        <v>0</v>
      </c>
      <c r="E22" s="105">
        <v>0</v>
      </c>
      <c r="F22" s="105">
        <v>0</v>
      </c>
      <c r="G22" s="237">
        <v>2</v>
      </c>
      <c r="H22" s="105">
        <v>0</v>
      </c>
      <c r="I22" s="105">
        <v>0</v>
      </c>
      <c r="J22" s="47">
        <v>0</v>
      </c>
      <c r="K22" s="47">
        <v>0</v>
      </c>
      <c r="L22" s="48">
        <v>0</v>
      </c>
      <c r="M22" s="209">
        <v>666</v>
      </c>
    </row>
    <row r="23" spans="1:13" ht="15.75" customHeight="1">
      <c r="A23" s="229" t="s">
        <v>25</v>
      </c>
      <c r="B23" s="207">
        <v>2</v>
      </c>
      <c r="C23" s="104">
        <v>1</v>
      </c>
      <c r="D23" s="105">
        <v>0</v>
      </c>
      <c r="E23" s="105">
        <v>1</v>
      </c>
      <c r="F23" s="105">
        <v>0</v>
      </c>
      <c r="G23" s="237">
        <v>2</v>
      </c>
      <c r="H23" s="105">
        <v>0</v>
      </c>
      <c r="I23" s="105">
        <v>0</v>
      </c>
      <c r="J23" s="47">
        <v>0</v>
      </c>
      <c r="K23" s="47">
        <v>0</v>
      </c>
      <c r="L23" s="48">
        <v>0</v>
      </c>
      <c r="M23" s="208">
        <v>1029</v>
      </c>
    </row>
    <row r="24" spans="1:13" ht="16.5" customHeight="1">
      <c r="A24" s="230" t="s">
        <v>26</v>
      </c>
      <c r="B24" s="207">
        <v>1</v>
      </c>
      <c r="C24" s="89">
        <v>0</v>
      </c>
      <c r="D24" s="47">
        <v>1</v>
      </c>
      <c r="E24" s="105">
        <v>0</v>
      </c>
      <c r="F24" s="105">
        <v>0</v>
      </c>
      <c r="G24" s="237">
        <v>1</v>
      </c>
      <c r="H24" s="47">
        <v>0</v>
      </c>
      <c r="I24" s="105">
        <v>0</v>
      </c>
      <c r="J24" s="47">
        <v>0</v>
      </c>
      <c r="K24" s="47">
        <v>0</v>
      </c>
      <c r="L24" s="48">
        <v>0</v>
      </c>
      <c r="M24" s="208">
        <v>1104</v>
      </c>
    </row>
    <row r="25" spans="1:13" ht="16.5" customHeight="1">
      <c r="A25" s="230" t="s">
        <v>27</v>
      </c>
      <c r="B25" s="207">
        <v>4</v>
      </c>
      <c r="C25" s="89">
        <v>1</v>
      </c>
      <c r="D25" s="47">
        <v>0</v>
      </c>
      <c r="E25" s="105">
        <v>1</v>
      </c>
      <c r="F25" s="105">
        <v>2</v>
      </c>
      <c r="G25" s="237">
        <v>4</v>
      </c>
      <c r="H25" s="105">
        <v>0</v>
      </c>
      <c r="I25" s="105">
        <v>0</v>
      </c>
      <c r="J25" s="47">
        <v>0</v>
      </c>
      <c r="K25" s="47">
        <v>0</v>
      </c>
      <c r="L25" s="48">
        <v>0</v>
      </c>
      <c r="M25" s="208">
        <v>1805.75</v>
      </c>
    </row>
    <row r="26" spans="1:13" ht="16.5" customHeight="1">
      <c r="A26" s="229" t="s">
        <v>23</v>
      </c>
      <c r="B26" s="207">
        <v>0</v>
      </c>
      <c r="C26" s="89">
        <v>0</v>
      </c>
      <c r="D26" s="47">
        <v>0</v>
      </c>
      <c r="E26" s="47">
        <v>0</v>
      </c>
      <c r="F26" s="105">
        <v>0</v>
      </c>
      <c r="G26" s="218">
        <v>0</v>
      </c>
      <c r="H26" s="47">
        <v>0</v>
      </c>
      <c r="I26" s="105">
        <v>0</v>
      </c>
      <c r="J26" s="47">
        <v>0</v>
      </c>
      <c r="K26" s="47">
        <v>0</v>
      </c>
      <c r="L26" s="48">
        <v>0</v>
      </c>
      <c r="M26" s="209" t="s">
        <v>108</v>
      </c>
    </row>
    <row r="27" spans="1:13" ht="16.5" customHeight="1">
      <c r="A27" s="240" t="s">
        <v>28</v>
      </c>
      <c r="B27" s="222">
        <v>0</v>
      </c>
      <c r="C27" s="90">
        <v>0</v>
      </c>
      <c r="D27" s="49">
        <v>0</v>
      </c>
      <c r="E27" s="49">
        <v>0</v>
      </c>
      <c r="F27" s="49">
        <v>0</v>
      </c>
      <c r="G27" s="225">
        <v>0</v>
      </c>
      <c r="H27" s="49">
        <v>0</v>
      </c>
      <c r="I27" s="49">
        <v>0</v>
      </c>
      <c r="J27" s="49">
        <v>0</v>
      </c>
      <c r="K27" s="49">
        <v>0</v>
      </c>
      <c r="L27" s="50">
        <v>0</v>
      </c>
      <c r="M27" s="227" t="s">
        <v>108</v>
      </c>
    </row>
    <row r="30" spans="1:13" ht="17.25">
      <c r="B30" s="119"/>
    </row>
    <row r="32" spans="1:13" ht="17.25">
      <c r="B32" s="119"/>
    </row>
    <row r="34" spans="2:2" ht="17.25">
      <c r="B34" s="119"/>
    </row>
  </sheetData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blackAndWhite="1" r:id="rId1"/>
  <headerFooter alignWithMargins="0">
    <oddFooter xml:space="preserve">&amp;L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2"/>
  <sheetViews>
    <sheetView zoomScaleNormal="100" zoomScaleSheetLayoutView="100" workbookViewId="0"/>
  </sheetViews>
  <sheetFormatPr defaultColWidth="8.140625" defaultRowHeight="12"/>
  <cols>
    <col min="1" max="1" width="11" customWidth="1"/>
    <col min="2" max="12" width="10.85546875" customWidth="1"/>
    <col min="13" max="13" width="12" style="91" customWidth="1"/>
  </cols>
  <sheetData>
    <row r="1" spans="1:13" ht="17.25">
      <c r="A1" s="115" t="s">
        <v>100</v>
      </c>
    </row>
    <row r="2" spans="1:13">
      <c r="B2" s="34" t="str">
        <f>表4!B2</f>
        <v/>
      </c>
      <c r="C2" s="34" t="str">
        <f>表4!C2</f>
        <v/>
      </c>
      <c r="D2" s="34" t="str">
        <f>表4!D2</f>
        <v/>
      </c>
      <c r="E2" s="34" t="str">
        <f>表4!E2</f>
        <v/>
      </c>
      <c r="F2" s="34" t="str">
        <f>表4!F2</f>
        <v/>
      </c>
      <c r="G2" s="34" t="str">
        <f>表4!G2</f>
        <v/>
      </c>
      <c r="H2" s="34" t="str">
        <f>表4!H2</f>
        <v/>
      </c>
      <c r="I2" s="34" t="str">
        <f>表4!I2</f>
        <v/>
      </c>
      <c r="J2" s="34" t="str">
        <f>表4!J2</f>
        <v/>
      </c>
      <c r="K2" s="34" t="str">
        <f>表4!K2</f>
        <v/>
      </c>
      <c r="L2" s="34" t="str">
        <f>表4!L2</f>
        <v/>
      </c>
      <c r="M2" s="92" t="str">
        <f>表4!M2</f>
        <v/>
      </c>
    </row>
    <row r="3" spans="1:13" ht="40.5" customHeight="1">
      <c r="A3" s="27" t="s">
        <v>22</v>
      </c>
      <c r="B3" s="76" t="s">
        <v>0</v>
      </c>
      <c r="C3" s="73" t="s">
        <v>1</v>
      </c>
      <c r="D3" s="2" t="s">
        <v>34</v>
      </c>
      <c r="E3" s="2" t="s">
        <v>35</v>
      </c>
      <c r="F3" s="2" t="s">
        <v>36</v>
      </c>
      <c r="G3" s="2" t="s">
        <v>33</v>
      </c>
      <c r="H3" s="2" t="s">
        <v>37</v>
      </c>
      <c r="I3" s="2" t="s">
        <v>38</v>
      </c>
      <c r="J3" s="2" t="s">
        <v>39</v>
      </c>
      <c r="K3" s="2" t="s">
        <v>30</v>
      </c>
      <c r="L3" s="3" t="s">
        <v>2</v>
      </c>
      <c r="M3" s="93" t="s">
        <v>97</v>
      </c>
    </row>
    <row r="4" spans="1:13" ht="16.5" customHeight="1">
      <c r="A4" s="4" t="s">
        <v>3</v>
      </c>
      <c r="B4" s="85">
        <v>21</v>
      </c>
      <c r="C4" s="204">
        <v>11</v>
      </c>
      <c r="D4" s="204">
        <v>3</v>
      </c>
      <c r="E4" s="204">
        <v>3</v>
      </c>
      <c r="F4" s="204">
        <v>3</v>
      </c>
      <c r="G4" s="204">
        <v>20</v>
      </c>
      <c r="H4" s="204">
        <v>1</v>
      </c>
      <c r="I4" s="204">
        <v>0</v>
      </c>
      <c r="J4" s="204">
        <v>0</v>
      </c>
      <c r="K4" s="204">
        <v>0</v>
      </c>
      <c r="L4" s="204">
        <v>0</v>
      </c>
      <c r="M4" s="215">
        <v>1141.0952380952399</v>
      </c>
    </row>
    <row r="5" spans="1:13" ht="16.5" customHeight="1">
      <c r="A5" s="6" t="s">
        <v>24</v>
      </c>
      <c r="B5" s="103">
        <v>8</v>
      </c>
      <c r="C5" s="89">
        <v>8</v>
      </c>
      <c r="D5" s="47">
        <v>0</v>
      </c>
      <c r="E5" s="47">
        <v>0</v>
      </c>
      <c r="F5" s="47">
        <v>0</v>
      </c>
      <c r="G5" s="47">
        <v>8</v>
      </c>
      <c r="H5" s="47">
        <v>0</v>
      </c>
      <c r="I5" s="47">
        <v>0</v>
      </c>
      <c r="J5" s="47">
        <v>0</v>
      </c>
      <c r="K5" s="47">
        <v>0</v>
      </c>
      <c r="L5" s="48">
        <v>0</v>
      </c>
      <c r="M5" s="208">
        <v>535.5</v>
      </c>
    </row>
    <row r="6" spans="1:13" ht="16.5" customHeight="1">
      <c r="A6" s="6" t="s">
        <v>25</v>
      </c>
      <c r="B6" s="103">
        <v>3</v>
      </c>
      <c r="C6" s="89">
        <v>1</v>
      </c>
      <c r="D6" s="47">
        <v>1</v>
      </c>
      <c r="E6" s="47">
        <v>1</v>
      </c>
      <c r="F6" s="47">
        <v>0</v>
      </c>
      <c r="G6" s="47">
        <v>3</v>
      </c>
      <c r="H6" s="47">
        <v>0</v>
      </c>
      <c r="I6" s="47">
        <v>0</v>
      </c>
      <c r="J6" s="47">
        <v>0</v>
      </c>
      <c r="K6" s="47">
        <v>0</v>
      </c>
      <c r="L6" s="48">
        <v>0</v>
      </c>
      <c r="M6" s="208">
        <v>1061.3333333333333</v>
      </c>
    </row>
    <row r="7" spans="1:13" ht="16.5" customHeight="1">
      <c r="A7" s="28" t="s">
        <v>26</v>
      </c>
      <c r="B7" s="103">
        <v>3</v>
      </c>
      <c r="C7" s="89">
        <v>0</v>
      </c>
      <c r="D7" s="47">
        <v>2</v>
      </c>
      <c r="E7" s="47">
        <v>1</v>
      </c>
      <c r="F7" s="47">
        <v>0</v>
      </c>
      <c r="G7" s="47">
        <v>3</v>
      </c>
      <c r="H7" s="47">
        <v>0</v>
      </c>
      <c r="I7" s="47">
        <v>0</v>
      </c>
      <c r="J7" s="47">
        <v>0</v>
      </c>
      <c r="K7" s="47">
        <v>0</v>
      </c>
      <c r="L7" s="48">
        <v>0</v>
      </c>
      <c r="M7" s="208">
        <v>1457.3333333333333</v>
      </c>
    </row>
    <row r="8" spans="1:13" ht="16.5" customHeight="1">
      <c r="A8" s="28" t="s">
        <v>27</v>
      </c>
      <c r="B8" s="103">
        <v>7</v>
      </c>
      <c r="C8" s="89">
        <v>2</v>
      </c>
      <c r="D8" s="47">
        <v>0</v>
      </c>
      <c r="E8" s="47">
        <v>1</v>
      </c>
      <c r="F8" s="47">
        <v>3</v>
      </c>
      <c r="G8" s="47">
        <v>6</v>
      </c>
      <c r="H8" s="47">
        <v>1</v>
      </c>
      <c r="I8" s="47">
        <v>0</v>
      </c>
      <c r="J8" s="47">
        <v>0</v>
      </c>
      <c r="K8" s="47">
        <v>0</v>
      </c>
      <c r="L8" s="48">
        <v>0</v>
      </c>
      <c r="M8" s="208">
        <v>1731.8571428571429</v>
      </c>
    </row>
    <row r="9" spans="1:13" ht="16.5" customHeight="1">
      <c r="A9" s="6" t="s">
        <v>23</v>
      </c>
      <c r="B9" s="103">
        <v>0</v>
      </c>
      <c r="C9" s="89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8">
        <v>0</v>
      </c>
      <c r="M9" s="209" t="s">
        <v>108</v>
      </c>
    </row>
    <row r="10" spans="1:13" ht="16.5" customHeight="1">
      <c r="A10" s="6" t="s">
        <v>28</v>
      </c>
      <c r="B10" s="103">
        <v>0</v>
      </c>
      <c r="C10" s="89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8">
        <v>0</v>
      </c>
      <c r="M10" s="208">
        <v>0</v>
      </c>
    </row>
    <row r="11" spans="1:13" ht="21">
      <c r="A11" s="26" t="s">
        <v>32</v>
      </c>
      <c r="B11" s="138">
        <v>1</v>
      </c>
      <c r="C11" s="194">
        <v>1</v>
      </c>
      <c r="D11" s="194">
        <v>0</v>
      </c>
      <c r="E11" s="194">
        <v>0</v>
      </c>
      <c r="F11" s="194">
        <v>0</v>
      </c>
      <c r="G11" s="241">
        <v>1</v>
      </c>
      <c r="H11" s="194">
        <v>0</v>
      </c>
      <c r="I11" s="194">
        <v>0</v>
      </c>
      <c r="J11" s="194">
        <v>0</v>
      </c>
      <c r="K11" s="194">
        <v>0</v>
      </c>
      <c r="L11" s="195">
        <v>0</v>
      </c>
      <c r="M11" s="242">
        <v>145</v>
      </c>
    </row>
    <row r="12" spans="1:13" ht="16.5" customHeight="1">
      <c r="A12" s="8"/>
      <c r="B12" s="51" t="s">
        <v>111</v>
      </c>
      <c r="C12" s="243" t="s">
        <v>111</v>
      </c>
      <c r="D12" s="243" t="s">
        <v>111</v>
      </c>
      <c r="E12" s="243" t="s">
        <v>111</v>
      </c>
      <c r="F12" s="243" t="s">
        <v>111</v>
      </c>
      <c r="G12" s="243" t="s">
        <v>111</v>
      </c>
      <c r="H12" s="243" t="s">
        <v>111</v>
      </c>
      <c r="I12" s="243" t="s">
        <v>111</v>
      </c>
      <c r="J12" s="243" t="s">
        <v>111</v>
      </c>
      <c r="K12" s="243" t="s">
        <v>111</v>
      </c>
      <c r="L12" s="243" t="s">
        <v>111</v>
      </c>
      <c r="M12" s="95" t="s">
        <v>111</v>
      </c>
    </row>
    <row r="13" spans="1:13" ht="16.5" customHeight="1">
      <c r="A13" s="5" t="s">
        <v>4</v>
      </c>
      <c r="B13" s="87">
        <v>13</v>
      </c>
      <c r="C13" s="212">
        <v>6</v>
      </c>
      <c r="D13" s="212">
        <v>2</v>
      </c>
      <c r="E13" s="212">
        <v>2</v>
      </c>
      <c r="F13" s="212">
        <v>2</v>
      </c>
      <c r="G13" s="213">
        <v>12</v>
      </c>
      <c r="H13" s="213">
        <v>1</v>
      </c>
      <c r="I13" s="213">
        <v>0</v>
      </c>
      <c r="J13" s="213">
        <v>0</v>
      </c>
      <c r="K13" s="213">
        <v>0</v>
      </c>
      <c r="L13" s="213">
        <v>0</v>
      </c>
      <c r="M13" s="215">
        <v>1251.769231</v>
      </c>
    </row>
    <row r="14" spans="1:13" ht="16.5" customHeight="1">
      <c r="A14" s="6" t="s">
        <v>24</v>
      </c>
      <c r="B14" s="86">
        <v>5</v>
      </c>
      <c r="C14" s="216">
        <v>5</v>
      </c>
      <c r="D14" s="219" t="s">
        <v>108</v>
      </c>
      <c r="E14" s="219" t="s">
        <v>108</v>
      </c>
      <c r="F14" s="219" t="s">
        <v>108</v>
      </c>
      <c r="G14" s="237">
        <v>5</v>
      </c>
      <c r="H14" s="219" t="s">
        <v>108</v>
      </c>
      <c r="I14" s="219" t="s">
        <v>108</v>
      </c>
      <c r="J14" s="219" t="s">
        <v>108</v>
      </c>
      <c r="K14" s="219" t="s">
        <v>108</v>
      </c>
      <c r="L14" s="244" t="s">
        <v>108</v>
      </c>
      <c r="M14" s="208">
        <v>561.4</v>
      </c>
    </row>
    <row r="15" spans="1:13" ht="16.5" customHeight="1">
      <c r="A15" s="6" t="s">
        <v>25</v>
      </c>
      <c r="B15" s="86">
        <v>2</v>
      </c>
      <c r="C15" s="216" t="s">
        <v>108</v>
      </c>
      <c r="D15" s="219">
        <v>1</v>
      </c>
      <c r="E15" s="217">
        <v>1</v>
      </c>
      <c r="F15" s="219" t="s">
        <v>108</v>
      </c>
      <c r="G15" s="237">
        <v>2</v>
      </c>
      <c r="H15" s="219" t="s">
        <v>108</v>
      </c>
      <c r="I15" s="219" t="s">
        <v>108</v>
      </c>
      <c r="J15" s="219" t="s">
        <v>108</v>
      </c>
      <c r="K15" s="219" t="s">
        <v>108</v>
      </c>
      <c r="L15" s="244" t="s">
        <v>108</v>
      </c>
      <c r="M15" s="208">
        <v>1443</v>
      </c>
    </row>
    <row r="16" spans="1:13" ht="16.5" customHeight="1">
      <c r="A16" s="28" t="s">
        <v>26</v>
      </c>
      <c r="B16" s="86">
        <v>2</v>
      </c>
      <c r="C16" s="216" t="s">
        <v>108</v>
      </c>
      <c r="D16" s="217">
        <v>1</v>
      </c>
      <c r="E16" s="217">
        <v>1</v>
      </c>
      <c r="F16" s="219" t="s">
        <v>108</v>
      </c>
      <c r="G16" s="237">
        <v>2</v>
      </c>
      <c r="H16" s="219" t="s">
        <v>108</v>
      </c>
      <c r="I16" s="219" t="s">
        <v>108</v>
      </c>
      <c r="J16" s="219" t="s">
        <v>108</v>
      </c>
      <c r="K16" s="219" t="s">
        <v>108</v>
      </c>
      <c r="L16" s="244" t="s">
        <v>108</v>
      </c>
      <c r="M16" s="208">
        <v>1634</v>
      </c>
    </row>
    <row r="17" spans="1:13" ht="16.5" customHeight="1">
      <c r="A17" s="28" t="s">
        <v>27</v>
      </c>
      <c r="B17" s="86">
        <v>4</v>
      </c>
      <c r="C17" s="220">
        <v>1</v>
      </c>
      <c r="D17" s="219" t="s">
        <v>108</v>
      </c>
      <c r="E17" s="219" t="s">
        <v>108</v>
      </c>
      <c r="F17" s="217">
        <v>2</v>
      </c>
      <c r="G17" s="237">
        <v>3</v>
      </c>
      <c r="H17" s="219">
        <v>1</v>
      </c>
      <c r="I17" s="219" t="s">
        <v>108</v>
      </c>
      <c r="J17" s="219" t="s">
        <v>108</v>
      </c>
      <c r="K17" s="219" t="s">
        <v>108</v>
      </c>
      <c r="L17" s="244" t="s">
        <v>108</v>
      </c>
      <c r="M17" s="208">
        <v>1828</v>
      </c>
    </row>
    <row r="18" spans="1:13" ht="16.5" customHeight="1">
      <c r="A18" s="6" t="s">
        <v>23</v>
      </c>
      <c r="B18" s="86">
        <v>0</v>
      </c>
      <c r="C18" s="216" t="s">
        <v>108</v>
      </c>
      <c r="D18" s="219" t="s">
        <v>108</v>
      </c>
      <c r="E18" s="219" t="s">
        <v>108</v>
      </c>
      <c r="F18" s="219" t="s">
        <v>108</v>
      </c>
      <c r="G18" s="237">
        <v>0</v>
      </c>
      <c r="H18" s="219" t="s">
        <v>108</v>
      </c>
      <c r="I18" s="219" t="s">
        <v>108</v>
      </c>
      <c r="J18" s="219" t="s">
        <v>108</v>
      </c>
      <c r="K18" s="219" t="s">
        <v>108</v>
      </c>
      <c r="L18" s="244" t="s">
        <v>108</v>
      </c>
      <c r="M18" s="209" t="s">
        <v>108</v>
      </c>
    </row>
    <row r="19" spans="1:13" ht="16.5" customHeight="1">
      <c r="A19" s="6" t="s">
        <v>28</v>
      </c>
      <c r="B19" s="86">
        <v>0</v>
      </c>
      <c r="C19" s="216" t="s">
        <v>108</v>
      </c>
      <c r="D19" s="219" t="s">
        <v>108</v>
      </c>
      <c r="E19" s="219" t="s">
        <v>108</v>
      </c>
      <c r="F19" s="219" t="s">
        <v>108</v>
      </c>
      <c r="G19" s="237">
        <v>0</v>
      </c>
      <c r="H19" s="219" t="s">
        <v>108</v>
      </c>
      <c r="I19" s="219" t="s">
        <v>108</v>
      </c>
      <c r="J19" s="219" t="s">
        <v>108</v>
      </c>
      <c r="K19" s="219" t="s">
        <v>108</v>
      </c>
      <c r="L19" s="244" t="s">
        <v>108</v>
      </c>
      <c r="M19" s="209" t="s">
        <v>108</v>
      </c>
    </row>
    <row r="20" spans="1:13" ht="16.5" customHeight="1">
      <c r="A20" s="8"/>
      <c r="B20" s="52" t="s">
        <v>111</v>
      </c>
      <c r="C20" s="245" t="s">
        <v>111</v>
      </c>
      <c r="D20" s="245" t="s">
        <v>111</v>
      </c>
      <c r="E20" s="245" t="s">
        <v>111</v>
      </c>
      <c r="F20" s="245" t="s">
        <v>111</v>
      </c>
      <c r="G20" s="245" t="s">
        <v>111</v>
      </c>
      <c r="H20" s="245" t="s">
        <v>111</v>
      </c>
      <c r="I20" s="245" t="s">
        <v>111</v>
      </c>
      <c r="J20" s="245" t="s">
        <v>111</v>
      </c>
      <c r="K20" s="245" t="s">
        <v>111</v>
      </c>
      <c r="L20" s="245" t="s">
        <v>111</v>
      </c>
      <c r="M20" s="96" t="s">
        <v>111</v>
      </c>
    </row>
    <row r="21" spans="1:13" ht="16.5" customHeight="1">
      <c r="A21" s="5" t="s">
        <v>5</v>
      </c>
      <c r="B21" s="87">
        <v>7</v>
      </c>
      <c r="C21" s="212">
        <v>4</v>
      </c>
      <c r="D21" s="212">
        <v>1</v>
      </c>
      <c r="E21" s="212">
        <v>1</v>
      </c>
      <c r="F21" s="212">
        <v>1</v>
      </c>
      <c r="G21" s="212">
        <v>7</v>
      </c>
      <c r="H21" s="212">
        <v>0</v>
      </c>
      <c r="I21" s="212">
        <v>0</v>
      </c>
      <c r="J21" s="212">
        <v>0</v>
      </c>
      <c r="K21" s="212">
        <v>0</v>
      </c>
      <c r="L21" s="212">
        <v>0</v>
      </c>
      <c r="M21" s="215">
        <v>1077.857143</v>
      </c>
    </row>
    <row r="22" spans="1:13" ht="16.5" customHeight="1">
      <c r="A22" s="6" t="s">
        <v>24</v>
      </c>
      <c r="B22" s="103">
        <v>2</v>
      </c>
      <c r="C22" s="216">
        <v>2</v>
      </c>
      <c r="D22" s="219" t="s">
        <v>108</v>
      </c>
      <c r="E22" s="219" t="s">
        <v>108</v>
      </c>
      <c r="F22" s="219" t="s">
        <v>108</v>
      </c>
      <c r="G22" s="237">
        <v>2</v>
      </c>
      <c r="H22" s="219" t="s">
        <v>108</v>
      </c>
      <c r="I22" s="219" t="s">
        <v>108</v>
      </c>
      <c r="J22" s="219" t="s">
        <v>108</v>
      </c>
      <c r="K22" s="219" t="s">
        <v>108</v>
      </c>
      <c r="L22" s="244" t="s">
        <v>108</v>
      </c>
      <c r="M22" s="208">
        <v>666</v>
      </c>
    </row>
    <row r="23" spans="1:13" ht="16.5" customHeight="1">
      <c r="A23" s="6" t="s">
        <v>25</v>
      </c>
      <c r="B23" s="103">
        <v>1</v>
      </c>
      <c r="C23" s="216">
        <v>1</v>
      </c>
      <c r="D23" s="219" t="s">
        <v>108</v>
      </c>
      <c r="E23" s="219" t="s">
        <v>108</v>
      </c>
      <c r="F23" s="219" t="s">
        <v>108</v>
      </c>
      <c r="G23" s="237">
        <v>1</v>
      </c>
      <c r="H23" s="219" t="s">
        <v>108</v>
      </c>
      <c r="I23" s="219" t="s">
        <v>108</v>
      </c>
      <c r="J23" s="219" t="s">
        <v>108</v>
      </c>
      <c r="K23" s="219" t="s">
        <v>108</v>
      </c>
      <c r="L23" s="244" t="s">
        <v>108</v>
      </c>
      <c r="M23" s="208">
        <v>298</v>
      </c>
    </row>
    <row r="24" spans="1:13" ht="16.5" customHeight="1">
      <c r="A24" s="28" t="s">
        <v>26</v>
      </c>
      <c r="B24" s="103">
        <v>1</v>
      </c>
      <c r="C24" s="216" t="s">
        <v>108</v>
      </c>
      <c r="D24" s="217">
        <v>1</v>
      </c>
      <c r="E24" s="219" t="s">
        <v>108</v>
      </c>
      <c r="F24" s="219" t="s">
        <v>108</v>
      </c>
      <c r="G24" s="237">
        <v>1</v>
      </c>
      <c r="H24" s="219" t="s">
        <v>108</v>
      </c>
      <c r="I24" s="219" t="s">
        <v>108</v>
      </c>
      <c r="J24" s="219" t="s">
        <v>108</v>
      </c>
      <c r="K24" s="219" t="s">
        <v>108</v>
      </c>
      <c r="L24" s="244" t="s">
        <v>108</v>
      </c>
      <c r="M24" s="208">
        <v>1104</v>
      </c>
    </row>
    <row r="25" spans="1:13" ht="16.5" customHeight="1">
      <c r="A25" s="28" t="s">
        <v>27</v>
      </c>
      <c r="B25" s="103">
        <v>3</v>
      </c>
      <c r="C25" s="220">
        <v>1</v>
      </c>
      <c r="D25" s="219" t="s">
        <v>108</v>
      </c>
      <c r="E25" s="217">
        <v>1</v>
      </c>
      <c r="F25" s="219">
        <v>1</v>
      </c>
      <c r="G25" s="237">
        <v>3</v>
      </c>
      <c r="H25" s="219" t="s">
        <v>108</v>
      </c>
      <c r="I25" s="219" t="s">
        <v>108</v>
      </c>
      <c r="J25" s="219" t="s">
        <v>108</v>
      </c>
      <c r="K25" s="219" t="s">
        <v>108</v>
      </c>
      <c r="L25" s="244" t="s">
        <v>108</v>
      </c>
      <c r="M25" s="208">
        <v>1603.666667</v>
      </c>
    </row>
    <row r="26" spans="1:13" ht="16.5" customHeight="1">
      <c r="A26" s="6" t="s">
        <v>23</v>
      </c>
      <c r="B26" s="103">
        <v>0</v>
      </c>
      <c r="C26" s="216" t="s">
        <v>108</v>
      </c>
      <c r="D26" s="219" t="s">
        <v>108</v>
      </c>
      <c r="E26" s="219" t="s">
        <v>108</v>
      </c>
      <c r="F26" s="219" t="s">
        <v>108</v>
      </c>
      <c r="G26" s="237">
        <v>0</v>
      </c>
      <c r="H26" s="219" t="s">
        <v>108</v>
      </c>
      <c r="I26" s="219" t="s">
        <v>108</v>
      </c>
      <c r="J26" s="219" t="s">
        <v>108</v>
      </c>
      <c r="K26" s="219" t="s">
        <v>108</v>
      </c>
      <c r="L26" s="244" t="s">
        <v>108</v>
      </c>
      <c r="M26" s="209" t="s">
        <v>108</v>
      </c>
    </row>
    <row r="27" spans="1:13" ht="16.5" customHeight="1">
      <c r="A27" s="9" t="s">
        <v>28</v>
      </c>
      <c r="B27" s="88">
        <v>0</v>
      </c>
      <c r="C27" s="246" t="s">
        <v>108</v>
      </c>
      <c r="D27" s="247" t="s">
        <v>108</v>
      </c>
      <c r="E27" s="247" t="s">
        <v>108</v>
      </c>
      <c r="F27" s="247" t="s">
        <v>108</v>
      </c>
      <c r="G27" s="248">
        <v>0</v>
      </c>
      <c r="H27" s="247" t="s">
        <v>108</v>
      </c>
      <c r="I27" s="247" t="s">
        <v>108</v>
      </c>
      <c r="J27" s="247" t="s">
        <v>108</v>
      </c>
      <c r="K27" s="247" t="s">
        <v>108</v>
      </c>
      <c r="L27" s="249" t="s">
        <v>108</v>
      </c>
      <c r="M27" s="250">
        <v>0</v>
      </c>
    </row>
    <row r="30" spans="1:13" ht="17.25">
      <c r="B30" s="119"/>
    </row>
    <row r="32" spans="1:13" ht="17.25">
      <c r="B32" s="119"/>
    </row>
  </sheetData>
  <phoneticPr fontId="1"/>
  <printOptions horizontalCentered="1" verticalCentered="1"/>
  <pageMargins left="0.51181102362204722" right="0.78740157480314965" top="0.98425196850393704" bottom="0.98425196850393704" header="0.51181102362204722" footer="0.51181102362204722"/>
  <pageSetup paperSize="9" orientation="landscape" blackAndWhite="1" r:id="rId1"/>
  <headerFooter alignWithMargins="0">
    <oddFooter xml:space="preserve">&amp;L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9"/>
  <sheetViews>
    <sheetView zoomScaleNormal="100" zoomScaleSheetLayoutView="100" workbookViewId="0"/>
  </sheetViews>
  <sheetFormatPr defaultColWidth="8.140625" defaultRowHeight="12"/>
  <cols>
    <col min="1" max="1" width="11" customWidth="1"/>
    <col min="2" max="12" width="10.85546875" customWidth="1"/>
    <col min="13" max="13" width="10.85546875" style="91" customWidth="1"/>
  </cols>
  <sheetData>
    <row r="1" spans="1:14" ht="17.25">
      <c r="A1" s="115" t="s">
        <v>101</v>
      </c>
    </row>
    <row r="2" spans="1:14">
      <c r="B2" s="45" t="str">
        <f>表5!B2</f>
        <v/>
      </c>
      <c r="C2" s="45" t="str">
        <f>表5!C2</f>
        <v/>
      </c>
      <c r="D2" s="45" t="str">
        <f>表5!D2</f>
        <v/>
      </c>
      <c r="E2" s="45" t="str">
        <f>表5!E2</f>
        <v/>
      </c>
      <c r="F2" s="45" t="str">
        <f>表5!F2</f>
        <v/>
      </c>
      <c r="G2" s="45" t="str">
        <f>表5!G2</f>
        <v/>
      </c>
      <c r="H2" s="45" t="str">
        <f>表5!H2</f>
        <v/>
      </c>
      <c r="I2" s="45" t="str">
        <f>表5!I2</f>
        <v/>
      </c>
      <c r="J2" s="45" t="str">
        <f>表5!J2</f>
        <v/>
      </c>
      <c r="K2" s="45" t="str">
        <f>表5!K2</f>
        <v/>
      </c>
      <c r="L2" s="45" t="str">
        <f>表5!L2</f>
        <v/>
      </c>
      <c r="M2" s="97" t="str">
        <f>表5!M2</f>
        <v/>
      </c>
      <c r="N2" s="128"/>
    </row>
    <row r="3" spans="1:14" ht="40.5" customHeight="1">
      <c r="A3" s="27" t="s">
        <v>22</v>
      </c>
      <c r="B3" s="76" t="s">
        <v>0</v>
      </c>
      <c r="C3" s="73" t="s">
        <v>1</v>
      </c>
      <c r="D3" s="2" t="s">
        <v>34</v>
      </c>
      <c r="E3" s="2" t="s">
        <v>35</v>
      </c>
      <c r="F3" s="2" t="s">
        <v>36</v>
      </c>
      <c r="G3" s="2" t="s">
        <v>33</v>
      </c>
      <c r="H3" s="2" t="s">
        <v>37</v>
      </c>
      <c r="I3" s="2" t="s">
        <v>38</v>
      </c>
      <c r="J3" s="2" t="s">
        <v>39</v>
      </c>
      <c r="K3" s="2" t="s">
        <v>30</v>
      </c>
      <c r="L3" s="3" t="s">
        <v>2</v>
      </c>
      <c r="M3" s="93" t="s">
        <v>48</v>
      </c>
    </row>
    <row r="4" spans="1:14" ht="17.25" customHeight="1">
      <c r="A4" s="4" t="s">
        <v>3</v>
      </c>
      <c r="B4" s="85">
        <v>6</v>
      </c>
      <c r="C4" s="203">
        <v>1</v>
      </c>
      <c r="D4" s="204">
        <v>1</v>
      </c>
      <c r="E4" s="204">
        <v>2</v>
      </c>
      <c r="F4" s="204">
        <v>1</v>
      </c>
      <c r="G4" s="204">
        <v>5</v>
      </c>
      <c r="H4" s="204">
        <v>1</v>
      </c>
      <c r="I4" s="204">
        <v>0</v>
      </c>
      <c r="J4" s="204">
        <v>0</v>
      </c>
      <c r="K4" s="204">
        <v>0</v>
      </c>
      <c r="L4" s="205">
        <v>0</v>
      </c>
      <c r="M4" s="215">
        <v>1846</v>
      </c>
    </row>
    <row r="5" spans="1:14" ht="17.25" customHeight="1">
      <c r="A5" s="6" t="s">
        <v>24</v>
      </c>
      <c r="B5" s="86">
        <v>0</v>
      </c>
      <c r="C5" s="104">
        <v>0</v>
      </c>
      <c r="D5" s="47">
        <v>0</v>
      </c>
      <c r="E5" s="47">
        <v>0</v>
      </c>
      <c r="F5" s="47">
        <v>0</v>
      </c>
      <c r="G5" s="105">
        <v>0</v>
      </c>
      <c r="H5" s="47">
        <v>0</v>
      </c>
      <c r="I5" s="47">
        <v>0</v>
      </c>
      <c r="J5" s="47">
        <v>0</v>
      </c>
      <c r="K5" s="47">
        <v>0</v>
      </c>
      <c r="L5" s="47">
        <v>0</v>
      </c>
      <c r="M5" s="209" t="s">
        <v>108</v>
      </c>
      <c r="N5" s="45"/>
    </row>
    <row r="6" spans="1:14" ht="17.25" customHeight="1">
      <c r="A6" s="6" t="s">
        <v>25</v>
      </c>
      <c r="B6" s="86">
        <v>2</v>
      </c>
      <c r="C6" s="89">
        <v>1</v>
      </c>
      <c r="D6" s="47">
        <v>0</v>
      </c>
      <c r="E6" s="47">
        <v>1</v>
      </c>
      <c r="F6" s="47">
        <v>0</v>
      </c>
      <c r="G6" s="47">
        <v>2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208">
        <v>1239.5</v>
      </c>
      <c r="N6" s="45"/>
    </row>
    <row r="7" spans="1:14" ht="17.25" customHeight="1">
      <c r="A7" s="28" t="s">
        <v>26</v>
      </c>
      <c r="B7" s="86">
        <v>2</v>
      </c>
      <c r="C7" s="89">
        <v>0</v>
      </c>
      <c r="D7" s="47">
        <v>1</v>
      </c>
      <c r="E7" s="47">
        <v>1</v>
      </c>
      <c r="F7" s="47">
        <v>0</v>
      </c>
      <c r="G7" s="47">
        <v>2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208">
        <v>1627.5</v>
      </c>
      <c r="N7" s="45"/>
    </row>
    <row r="8" spans="1:14" ht="17.25" customHeight="1">
      <c r="A8" s="28" t="s">
        <v>27</v>
      </c>
      <c r="B8" s="86">
        <v>2</v>
      </c>
      <c r="C8" s="89">
        <v>0</v>
      </c>
      <c r="D8" s="47">
        <v>0</v>
      </c>
      <c r="E8" s="47">
        <v>0</v>
      </c>
      <c r="F8" s="47">
        <v>1</v>
      </c>
      <c r="G8" s="105">
        <v>1</v>
      </c>
      <c r="H8" s="47">
        <v>1</v>
      </c>
      <c r="I8" s="47">
        <v>0</v>
      </c>
      <c r="J8" s="47">
        <v>0</v>
      </c>
      <c r="K8" s="47">
        <v>0</v>
      </c>
      <c r="L8" s="47">
        <v>0</v>
      </c>
      <c r="M8" s="208">
        <v>2671</v>
      </c>
      <c r="N8" s="45"/>
    </row>
    <row r="9" spans="1:14" ht="17.25" customHeight="1">
      <c r="A9" s="6" t="s">
        <v>23</v>
      </c>
      <c r="B9" s="86">
        <v>0</v>
      </c>
      <c r="C9" s="89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209" t="s">
        <v>108</v>
      </c>
      <c r="N9" s="45"/>
    </row>
    <row r="10" spans="1:14" ht="17.25" customHeight="1">
      <c r="A10" s="6" t="s">
        <v>28</v>
      </c>
      <c r="B10" s="86">
        <v>0</v>
      </c>
      <c r="C10" s="89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209" t="s">
        <v>108</v>
      </c>
      <c r="N10" s="45"/>
    </row>
    <row r="11" spans="1:14" ht="17.25" customHeight="1">
      <c r="A11" s="8"/>
      <c r="B11" s="46" t="s">
        <v>111</v>
      </c>
      <c r="C11" s="210" t="s">
        <v>111</v>
      </c>
      <c r="D11" s="210" t="s">
        <v>111</v>
      </c>
      <c r="E11" s="210" t="s">
        <v>111</v>
      </c>
      <c r="F11" s="210" t="s">
        <v>111</v>
      </c>
      <c r="G11" s="210" t="s">
        <v>111</v>
      </c>
      <c r="H11" s="210" t="s">
        <v>111</v>
      </c>
      <c r="I11" s="210" t="s">
        <v>111</v>
      </c>
      <c r="J11" s="210" t="s">
        <v>111</v>
      </c>
      <c r="K11" s="210" t="s">
        <v>111</v>
      </c>
      <c r="L11" s="210" t="s">
        <v>111</v>
      </c>
      <c r="M11" s="98" t="s">
        <v>111</v>
      </c>
      <c r="N11" s="128"/>
    </row>
    <row r="12" spans="1:14" ht="17.25" customHeight="1">
      <c r="A12" s="5" t="s">
        <v>4</v>
      </c>
      <c r="B12" s="87">
        <v>4</v>
      </c>
      <c r="C12" s="212">
        <v>1</v>
      </c>
      <c r="D12" s="213">
        <v>1</v>
      </c>
      <c r="E12" s="213">
        <v>1</v>
      </c>
      <c r="F12" s="213">
        <v>0</v>
      </c>
      <c r="G12" s="213">
        <v>3</v>
      </c>
      <c r="H12" s="213">
        <v>1</v>
      </c>
      <c r="I12" s="213">
        <v>0</v>
      </c>
      <c r="J12" s="213">
        <v>0</v>
      </c>
      <c r="K12" s="213">
        <v>0</v>
      </c>
      <c r="L12" s="214">
        <v>0</v>
      </c>
      <c r="M12" s="215">
        <v>1726</v>
      </c>
    </row>
    <row r="13" spans="1:14" ht="17.25" customHeight="1">
      <c r="A13" s="6" t="s">
        <v>24</v>
      </c>
      <c r="B13" s="86">
        <v>0</v>
      </c>
      <c r="C13" s="216" t="s">
        <v>108</v>
      </c>
      <c r="D13" s="219" t="s">
        <v>108</v>
      </c>
      <c r="E13" s="219" t="s">
        <v>108</v>
      </c>
      <c r="F13" s="219" t="s">
        <v>108</v>
      </c>
      <c r="G13" s="237">
        <v>0</v>
      </c>
      <c r="H13" s="219" t="s">
        <v>108</v>
      </c>
      <c r="I13" s="219" t="s">
        <v>108</v>
      </c>
      <c r="J13" s="219" t="s">
        <v>108</v>
      </c>
      <c r="K13" s="219" t="s">
        <v>108</v>
      </c>
      <c r="L13" s="244" t="s">
        <v>108</v>
      </c>
      <c r="M13" s="209" t="s">
        <v>108</v>
      </c>
    </row>
    <row r="14" spans="1:14" ht="17.25" customHeight="1">
      <c r="A14" s="6" t="s">
        <v>25</v>
      </c>
      <c r="B14" s="86">
        <v>1</v>
      </c>
      <c r="C14" s="220">
        <v>1</v>
      </c>
      <c r="D14" s="219" t="s">
        <v>108</v>
      </c>
      <c r="E14" s="219" t="s">
        <v>108</v>
      </c>
      <c r="F14" s="219" t="s">
        <v>108</v>
      </c>
      <c r="G14" s="218">
        <v>1</v>
      </c>
      <c r="H14" s="219" t="s">
        <v>108</v>
      </c>
      <c r="I14" s="219" t="s">
        <v>108</v>
      </c>
      <c r="J14" s="219" t="s">
        <v>108</v>
      </c>
      <c r="K14" s="219" t="s">
        <v>108</v>
      </c>
      <c r="L14" s="244" t="s">
        <v>108</v>
      </c>
      <c r="M14" s="208">
        <v>719</v>
      </c>
    </row>
    <row r="15" spans="1:14" ht="17.25" customHeight="1">
      <c r="A15" s="28" t="s">
        <v>26</v>
      </c>
      <c r="B15" s="86">
        <v>2</v>
      </c>
      <c r="C15" s="216" t="s">
        <v>108</v>
      </c>
      <c r="D15" s="217">
        <v>1</v>
      </c>
      <c r="E15" s="217">
        <v>1</v>
      </c>
      <c r="F15" s="219" t="s">
        <v>108</v>
      </c>
      <c r="G15" s="218">
        <v>2</v>
      </c>
      <c r="H15" s="219" t="s">
        <v>108</v>
      </c>
      <c r="I15" s="219" t="s">
        <v>108</v>
      </c>
      <c r="J15" s="219" t="s">
        <v>108</v>
      </c>
      <c r="K15" s="219" t="s">
        <v>108</v>
      </c>
      <c r="L15" s="244" t="s">
        <v>108</v>
      </c>
      <c r="M15" s="208">
        <v>1627.5</v>
      </c>
    </row>
    <row r="16" spans="1:14" ht="17.25" customHeight="1">
      <c r="A16" s="28" t="s">
        <v>27</v>
      </c>
      <c r="B16" s="86">
        <v>1</v>
      </c>
      <c r="C16" s="216" t="s">
        <v>108</v>
      </c>
      <c r="D16" s="219" t="s">
        <v>108</v>
      </c>
      <c r="E16" s="219" t="s">
        <v>108</v>
      </c>
      <c r="F16" s="219" t="s">
        <v>108</v>
      </c>
      <c r="G16" s="237">
        <v>0</v>
      </c>
      <c r="H16" s="217">
        <v>1</v>
      </c>
      <c r="I16" s="219" t="s">
        <v>108</v>
      </c>
      <c r="J16" s="219" t="s">
        <v>108</v>
      </c>
      <c r="K16" s="219" t="s">
        <v>108</v>
      </c>
      <c r="L16" s="244" t="s">
        <v>108</v>
      </c>
      <c r="M16" s="208">
        <v>2930</v>
      </c>
    </row>
    <row r="17" spans="1:14" ht="17.25" customHeight="1">
      <c r="A17" s="6" t="s">
        <v>23</v>
      </c>
      <c r="B17" s="103">
        <v>0</v>
      </c>
      <c r="C17" s="216" t="s">
        <v>108</v>
      </c>
      <c r="D17" s="219" t="s">
        <v>108</v>
      </c>
      <c r="E17" s="219" t="s">
        <v>108</v>
      </c>
      <c r="F17" s="219" t="s">
        <v>108</v>
      </c>
      <c r="G17" s="218">
        <v>0</v>
      </c>
      <c r="H17" s="219" t="s">
        <v>108</v>
      </c>
      <c r="I17" s="219" t="s">
        <v>108</v>
      </c>
      <c r="J17" s="219" t="s">
        <v>108</v>
      </c>
      <c r="K17" s="219" t="s">
        <v>108</v>
      </c>
      <c r="L17" s="244" t="s">
        <v>108</v>
      </c>
      <c r="M17" s="209" t="s">
        <v>108</v>
      </c>
    </row>
    <row r="18" spans="1:14" ht="17.25" customHeight="1">
      <c r="A18" s="6" t="s">
        <v>28</v>
      </c>
      <c r="B18" s="86">
        <v>0</v>
      </c>
      <c r="C18" s="216" t="s">
        <v>108</v>
      </c>
      <c r="D18" s="219" t="s">
        <v>108</v>
      </c>
      <c r="E18" s="219" t="s">
        <v>108</v>
      </c>
      <c r="F18" s="219" t="s">
        <v>108</v>
      </c>
      <c r="G18" s="218">
        <v>0</v>
      </c>
      <c r="H18" s="219" t="s">
        <v>108</v>
      </c>
      <c r="I18" s="219" t="s">
        <v>108</v>
      </c>
      <c r="J18" s="219" t="s">
        <v>108</v>
      </c>
      <c r="K18" s="219" t="s">
        <v>108</v>
      </c>
      <c r="L18" s="244" t="s">
        <v>108</v>
      </c>
      <c r="M18" s="209" t="s">
        <v>108</v>
      </c>
    </row>
    <row r="19" spans="1:14" ht="17.25" customHeight="1">
      <c r="A19" s="8"/>
      <c r="B19" s="46" t="s">
        <v>111</v>
      </c>
      <c r="C19" s="210" t="s">
        <v>111</v>
      </c>
      <c r="D19" s="210" t="s">
        <v>111</v>
      </c>
      <c r="E19" s="210" t="s">
        <v>111</v>
      </c>
      <c r="F19" s="210" t="s">
        <v>111</v>
      </c>
      <c r="G19" s="210" t="s">
        <v>111</v>
      </c>
      <c r="H19" s="210" t="s">
        <v>111</v>
      </c>
      <c r="I19" s="210" t="s">
        <v>111</v>
      </c>
      <c r="J19" s="210" t="s">
        <v>111</v>
      </c>
      <c r="K19" s="210" t="s">
        <v>111</v>
      </c>
      <c r="L19" s="210" t="s">
        <v>111</v>
      </c>
      <c r="M19" s="98" t="s">
        <v>111</v>
      </c>
      <c r="N19" s="128"/>
    </row>
    <row r="20" spans="1:14" ht="17.25" customHeight="1">
      <c r="A20" s="5" t="s">
        <v>5</v>
      </c>
      <c r="B20" s="85">
        <v>2</v>
      </c>
      <c r="C20" s="212">
        <v>0</v>
      </c>
      <c r="D20" s="213">
        <v>0</v>
      </c>
      <c r="E20" s="213">
        <v>1</v>
      </c>
      <c r="F20" s="213">
        <v>1</v>
      </c>
      <c r="G20" s="213">
        <v>2</v>
      </c>
      <c r="H20" s="213">
        <v>0</v>
      </c>
      <c r="I20" s="213">
        <v>0</v>
      </c>
      <c r="J20" s="213">
        <v>0</v>
      </c>
      <c r="K20" s="213">
        <v>0</v>
      </c>
      <c r="L20" s="214">
        <v>0</v>
      </c>
      <c r="M20" s="215">
        <v>2086</v>
      </c>
    </row>
    <row r="21" spans="1:14" ht="17.25" customHeight="1">
      <c r="A21" s="6" t="s">
        <v>24</v>
      </c>
      <c r="B21" s="86">
        <v>0</v>
      </c>
      <c r="C21" s="216" t="s">
        <v>108</v>
      </c>
      <c r="D21" s="219" t="s">
        <v>108</v>
      </c>
      <c r="E21" s="219" t="s">
        <v>108</v>
      </c>
      <c r="F21" s="219" t="s">
        <v>108</v>
      </c>
      <c r="G21" s="218">
        <v>0</v>
      </c>
      <c r="H21" s="219" t="s">
        <v>108</v>
      </c>
      <c r="I21" s="219" t="s">
        <v>108</v>
      </c>
      <c r="J21" s="219" t="s">
        <v>108</v>
      </c>
      <c r="K21" s="219" t="s">
        <v>108</v>
      </c>
      <c r="L21" s="244" t="s">
        <v>108</v>
      </c>
      <c r="M21" s="209" t="s">
        <v>108</v>
      </c>
    </row>
    <row r="22" spans="1:14" ht="17.25" customHeight="1">
      <c r="A22" s="6" t="s">
        <v>25</v>
      </c>
      <c r="B22" s="86">
        <v>1</v>
      </c>
      <c r="C22" s="216" t="s">
        <v>108</v>
      </c>
      <c r="D22" s="219" t="s">
        <v>108</v>
      </c>
      <c r="E22" s="217">
        <v>1</v>
      </c>
      <c r="F22" s="219" t="s">
        <v>108</v>
      </c>
      <c r="G22" s="218">
        <v>1</v>
      </c>
      <c r="H22" s="219" t="s">
        <v>108</v>
      </c>
      <c r="I22" s="219" t="s">
        <v>108</v>
      </c>
      <c r="J22" s="219" t="s">
        <v>108</v>
      </c>
      <c r="K22" s="219" t="s">
        <v>108</v>
      </c>
      <c r="L22" s="244" t="s">
        <v>108</v>
      </c>
      <c r="M22" s="208">
        <v>1760</v>
      </c>
    </row>
    <row r="23" spans="1:14" ht="17.25" customHeight="1">
      <c r="A23" s="28" t="s">
        <v>26</v>
      </c>
      <c r="B23" s="86">
        <v>0</v>
      </c>
      <c r="C23" s="216" t="s">
        <v>108</v>
      </c>
      <c r="D23" s="219" t="s">
        <v>108</v>
      </c>
      <c r="E23" s="219" t="s">
        <v>108</v>
      </c>
      <c r="F23" s="219" t="s">
        <v>108</v>
      </c>
      <c r="G23" s="218">
        <v>0</v>
      </c>
      <c r="H23" s="219" t="s">
        <v>108</v>
      </c>
      <c r="I23" s="219" t="s">
        <v>108</v>
      </c>
      <c r="J23" s="219" t="s">
        <v>108</v>
      </c>
      <c r="K23" s="219" t="s">
        <v>108</v>
      </c>
      <c r="L23" s="244" t="s">
        <v>108</v>
      </c>
      <c r="M23" s="209" t="s">
        <v>108</v>
      </c>
    </row>
    <row r="24" spans="1:14" ht="17.25" customHeight="1">
      <c r="A24" s="28" t="s">
        <v>27</v>
      </c>
      <c r="B24" s="86">
        <v>1</v>
      </c>
      <c r="C24" s="216" t="s">
        <v>108</v>
      </c>
      <c r="D24" s="219" t="s">
        <v>108</v>
      </c>
      <c r="E24" s="219" t="s">
        <v>108</v>
      </c>
      <c r="F24" s="217">
        <v>1</v>
      </c>
      <c r="G24" s="218">
        <v>1</v>
      </c>
      <c r="H24" s="219" t="s">
        <v>108</v>
      </c>
      <c r="I24" s="219" t="s">
        <v>108</v>
      </c>
      <c r="J24" s="219" t="s">
        <v>108</v>
      </c>
      <c r="K24" s="219" t="s">
        <v>108</v>
      </c>
      <c r="L24" s="244" t="s">
        <v>108</v>
      </c>
      <c r="M24" s="208">
        <v>2412</v>
      </c>
    </row>
    <row r="25" spans="1:14" ht="17.25" customHeight="1">
      <c r="A25" s="6" t="s">
        <v>23</v>
      </c>
      <c r="B25" s="86">
        <v>0</v>
      </c>
      <c r="C25" s="216" t="s">
        <v>108</v>
      </c>
      <c r="D25" s="219" t="s">
        <v>108</v>
      </c>
      <c r="E25" s="219" t="s">
        <v>108</v>
      </c>
      <c r="F25" s="219" t="s">
        <v>108</v>
      </c>
      <c r="G25" s="237" t="s">
        <v>108</v>
      </c>
      <c r="H25" s="219" t="s">
        <v>108</v>
      </c>
      <c r="I25" s="219" t="s">
        <v>108</v>
      </c>
      <c r="J25" s="219" t="s">
        <v>108</v>
      </c>
      <c r="K25" s="219" t="s">
        <v>108</v>
      </c>
      <c r="L25" s="244" t="s">
        <v>108</v>
      </c>
      <c r="M25" s="209" t="s">
        <v>108</v>
      </c>
    </row>
    <row r="26" spans="1:14" ht="17.25" customHeight="1">
      <c r="A26" s="9" t="s">
        <v>28</v>
      </c>
      <c r="B26" s="88">
        <v>0</v>
      </c>
      <c r="C26" s="246" t="s">
        <v>108</v>
      </c>
      <c r="D26" s="247" t="s">
        <v>108</v>
      </c>
      <c r="E26" s="247" t="s">
        <v>108</v>
      </c>
      <c r="F26" s="247" t="s">
        <v>108</v>
      </c>
      <c r="G26" s="225">
        <v>0</v>
      </c>
      <c r="H26" s="247" t="s">
        <v>108</v>
      </c>
      <c r="I26" s="247" t="s">
        <v>108</v>
      </c>
      <c r="J26" s="247" t="s">
        <v>108</v>
      </c>
      <c r="K26" s="247" t="s">
        <v>108</v>
      </c>
      <c r="L26" s="249" t="s">
        <v>108</v>
      </c>
      <c r="M26" s="227" t="s">
        <v>108</v>
      </c>
    </row>
    <row r="29" spans="1:14" ht="17.25">
      <c r="B29" s="119"/>
    </row>
  </sheetData>
  <phoneticPr fontId="1"/>
  <printOptions horizontalCentered="1" verticalCentered="1"/>
  <pageMargins left="0.51181102362204722" right="0.78740157480314965" top="0.98425196850393704" bottom="0.98425196850393704" header="0.51181102362204722" footer="0.51181102362204722"/>
  <pageSetup paperSize="9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6"/>
  <sheetViews>
    <sheetView zoomScaleNormal="100" zoomScaleSheetLayoutView="75" workbookViewId="0"/>
  </sheetViews>
  <sheetFormatPr defaultColWidth="8.140625" defaultRowHeight="12"/>
  <cols>
    <col min="1" max="1" width="3.42578125" customWidth="1"/>
    <col min="2" max="2" width="3.28515625" customWidth="1"/>
    <col min="3" max="3" width="41" customWidth="1"/>
    <col min="4" max="27" width="6.85546875" customWidth="1"/>
  </cols>
  <sheetData>
    <row r="1" spans="1:28" ht="24">
      <c r="A1" s="133" t="s">
        <v>102</v>
      </c>
      <c r="B1" s="10"/>
    </row>
    <row r="2" spans="1:28" ht="24">
      <c r="C2" s="66" t="s">
        <v>83</v>
      </c>
    </row>
    <row r="3" spans="1:28" ht="21" customHeight="1">
      <c r="C3" s="10"/>
      <c r="D3" s="34" t="str">
        <f>IF(D6=表6!B4,"","err!")</f>
        <v/>
      </c>
      <c r="E3" s="34" t="str">
        <f>IF(E6=表6!B5,"","err!")</f>
        <v/>
      </c>
      <c r="F3" s="34" t="str">
        <f>IF(F6=表6!B6,"","err!")</f>
        <v/>
      </c>
      <c r="G3" s="34" t="str">
        <f>IF(G6=表6!B7,"","err!")</f>
        <v/>
      </c>
      <c r="H3" s="34" t="str">
        <f>IF(H6=表6!B8,"","err!")</f>
        <v/>
      </c>
      <c r="I3" s="34" t="str">
        <f>IF(I6=表6!B9,"","err!")</f>
        <v/>
      </c>
      <c r="J3" s="34" t="str">
        <f>IF(COUNT(表6!B10,表9!J6:K6)=0,"",IF(SUM(J6:K6)=表6!B10,"","err!"))</f>
        <v/>
      </c>
      <c r="K3" s="34" t="str">
        <f>J3</f>
        <v/>
      </c>
      <c r="L3" s="34" t="str">
        <f>IF(L6=表7!B4,"","err!")</f>
        <v/>
      </c>
      <c r="M3" s="34" t="str">
        <f>IF(M6=表7!B5,"","err!")</f>
        <v/>
      </c>
      <c r="N3" s="34" t="str">
        <f>IF(N6=表7!B6,"","err!")</f>
        <v/>
      </c>
      <c r="O3" s="34" t="str">
        <f>IF(O6=表7!B7,"","err!")</f>
        <v/>
      </c>
      <c r="P3" s="34" t="str">
        <f>IF(P6=表7!B8,"","err!")</f>
        <v/>
      </c>
      <c r="Q3" s="34" t="str">
        <f>IF(Q6=表7!B9,"","err!")</f>
        <v/>
      </c>
      <c r="R3" s="34" t="str">
        <f>IF(COUNT(R6,S6,表7!B10)=0,"",IF(SUM(R6:S6)=表7!B10,"","err!"))</f>
        <v/>
      </c>
      <c r="S3" s="34" t="str">
        <f>R3</f>
        <v/>
      </c>
      <c r="T3" s="34" t="str">
        <f>IF(T6=表8!B4,"","err!")</f>
        <v/>
      </c>
      <c r="U3" s="34" t="str">
        <f>IF(U6=表8!B5,"","err!")</f>
        <v/>
      </c>
      <c r="V3" s="34" t="str">
        <f>IF(V6=表8!B6,"","err!")</f>
        <v/>
      </c>
      <c r="W3" s="34" t="str">
        <f>IF(W6=表8!B7,"","err!")</f>
        <v/>
      </c>
      <c r="X3" s="34" t="str">
        <f>IF(X6=表8!B8,"","err!")</f>
        <v/>
      </c>
      <c r="Y3" s="34" t="str">
        <f>IF(Y6=表8!B9,"","err!")</f>
        <v/>
      </c>
      <c r="Z3" s="34" t="str">
        <f>IF(COUNT(Z6:AA6,表8!B10)=0,"",IF(SUM(Z6:AA6)=表8!B10,"","err!"))</f>
        <v/>
      </c>
      <c r="AA3" s="34" t="str">
        <f>Z3</f>
        <v/>
      </c>
      <c r="AB3" s="128"/>
    </row>
    <row r="4" spans="1:28" ht="19.5" customHeight="1">
      <c r="A4" s="14"/>
      <c r="B4" s="24"/>
      <c r="C4" s="25"/>
      <c r="D4" s="269" t="s">
        <v>84</v>
      </c>
      <c r="E4" s="270"/>
      <c r="F4" s="270"/>
      <c r="G4" s="270"/>
      <c r="H4" s="270"/>
      <c r="I4" s="270"/>
      <c r="J4" s="270"/>
      <c r="K4" s="271"/>
      <c r="L4" s="269" t="s">
        <v>85</v>
      </c>
      <c r="M4" s="270"/>
      <c r="N4" s="270"/>
      <c r="O4" s="270"/>
      <c r="P4" s="270"/>
      <c r="Q4" s="270"/>
      <c r="R4" s="270"/>
      <c r="S4" s="271"/>
      <c r="T4" s="269" t="s">
        <v>10</v>
      </c>
      <c r="U4" s="270"/>
      <c r="V4" s="270"/>
      <c r="W4" s="270"/>
      <c r="X4" s="270"/>
      <c r="Y4" s="270"/>
      <c r="Z4" s="270"/>
      <c r="AA4" s="271"/>
    </row>
    <row r="5" spans="1:28" ht="32.25" customHeight="1">
      <c r="A5" s="11"/>
      <c r="B5" s="12"/>
      <c r="C5" s="13"/>
      <c r="D5" s="67" t="s">
        <v>94</v>
      </c>
      <c r="E5" s="2" t="s">
        <v>86</v>
      </c>
      <c r="F5" s="67" t="s">
        <v>87</v>
      </c>
      <c r="G5" s="67" t="s">
        <v>88</v>
      </c>
      <c r="H5" s="67" t="s">
        <v>89</v>
      </c>
      <c r="I5" s="67" t="s">
        <v>90</v>
      </c>
      <c r="J5" s="67" t="s">
        <v>91</v>
      </c>
      <c r="K5" s="67" t="s">
        <v>92</v>
      </c>
      <c r="L5" s="67" t="s">
        <v>93</v>
      </c>
      <c r="M5" s="2" t="s">
        <v>86</v>
      </c>
      <c r="N5" s="67" t="s">
        <v>87</v>
      </c>
      <c r="O5" s="67" t="s">
        <v>88</v>
      </c>
      <c r="P5" s="67" t="s">
        <v>89</v>
      </c>
      <c r="Q5" s="67" t="s">
        <v>90</v>
      </c>
      <c r="R5" s="67" t="s">
        <v>91</v>
      </c>
      <c r="S5" s="67" t="s">
        <v>92</v>
      </c>
      <c r="T5" s="67" t="s">
        <v>93</v>
      </c>
      <c r="U5" s="2" t="s">
        <v>95</v>
      </c>
      <c r="V5" s="67" t="s">
        <v>87</v>
      </c>
      <c r="W5" s="67" t="s">
        <v>88</v>
      </c>
      <c r="X5" s="67" t="s">
        <v>89</v>
      </c>
      <c r="Y5" s="67" t="s">
        <v>90</v>
      </c>
      <c r="Z5" s="67" t="s">
        <v>91</v>
      </c>
      <c r="AA5" s="67" t="s">
        <v>92</v>
      </c>
    </row>
    <row r="6" spans="1:28" ht="21.75" customHeight="1">
      <c r="A6" s="68" t="s">
        <v>94</v>
      </c>
      <c r="B6" s="15"/>
      <c r="C6" s="16"/>
      <c r="D6" s="251">
        <v>27</v>
      </c>
      <c r="E6" s="109">
        <v>8</v>
      </c>
      <c r="F6" s="109">
        <v>5</v>
      </c>
      <c r="G6" s="109">
        <v>5</v>
      </c>
      <c r="H6" s="109">
        <v>9</v>
      </c>
      <c r="I6" s="109">
        <v>0</v>
      </c>
      <c r="J6" s="109">
        <v>0</v>
      </c>
      <c r="K6" s="252">
        <v>0</v>
      </c>
      <c r="L6" s="251">
        <v>21</v>
      </c>
      <c r="M6" s="109">
        <v>8</v>
      </c>
      <c r="N6" s="109">
        <v>3</v>
      </c>
      <c r="O6" s="109">
        <v>3</v>
      </c>
      <c r="P6" s="109">
        <v>7</v>
      </c>
      <c r="Q6" s="109">
        <v>0</v>
      </c>
      <c r="R6" s="109">
        <v>0</v>
      </c>
      <c r="S6" s="252">
        <v>0</v>
      </c>
      <c r="T6" s="251">
        <v>6</v>
      </c>
      <c r="U6" s="109">
        <v>0</v>
      </c>
      <c r="V6" s="109">
        <v>2</v>
      </c>
      <c r="W6" s="109">
        <v>2</v>
      </c>
      <c r="X6" s="109">
        <v>2</v>
      </c>
      <c r="Y6" s="109">
        <v>0</v>
      </c>
      <c r="Z6" s="109">
        <v>0</v>
      </c>
      <c r="AA6" s="252">
        <v>0</v>
      </c>
    </row>
    <row r="7" spans="1:28" ht="21.75" customHeight="1">
      <c r="A7" s="17"/>
      <c r="B7" s="18" t="s">
        <v>13</v>
      </c>
      <c r="C7" s="19" t="s">
        <v>9</v>
      </c>
      <c r="D7" s="108">
        <v>5</v>
      </c>
      <c r="E7" s="253">
        <v>0</v>
      </c>
      <c r="F7" s="253">
        <v>2</v>
      </c>
      <c r="G7" s="253">
        <v>1</v>
      </c>
      <c r="H7" s="253">
        <v>2</v>
      </c>
      <c r="I7" s="253">
        <v>0</v>
      </c>
      <c r="J7" s="253">
        <v>0</v>
      </c>
      <c r="K7" s="254">
        <v>0</v>
      </c>
      <c r="L7" s="108">
        <v>4</v>
      </c>
      <c r="M7" s="253">
        <v>0</v>
      </c>
      <c r="N7" s="253">
        <v>1</v>
      </c>
      <c r="O7" s="253">
        <v>1</v>
      </c>
      <c r="P7" s="253">
        <v>2</v>
      </c>
      <c r="Q7" s="253">
        <v>0</v>
      </c>
      <c r="R7" s="253">
        <v>0</v>
      </c>
      <c r="S7" s="254">
        <v>0</v>
      </c>
      <c r="T7" s="108">
        <v>1</v>
      </c>
      <c r="U7" s="253">
        <v>0</v>
      </c>
      <c r="V7" s="253">
        <v>1</v>
      </c>
      <c r="W7" s="253">
        <v>0</v>
      </c>
      <c r="X7" s="253">
        <v>0</v>
      </c>
      <c r="Y7" s="253">
        <v>0</v>
      </c>
      <c r="Z7" s="253">
        <v>0</v>
      </c>
      <c r="AA7" s="254">
        <v>0</v>
      </c>
    </row>
    <row r="8" spans="1:28" ht="21.75" customHeight="1">
      <c r="A8" s="17"/>
      <c r="B8" s="20" t="s">
        <v>14</v>
      </c>
      <c r="C8" s="21" t="s">
        <v>15</v>
      </c>
      <c r="D8" s="108">
        <v>0</v>
      </c>
      <c r="E8" s="253">
        <v>0</v>
      </c>
      <c r="F8" s="253">
        <v>0</v>
      </c>
      <c r="G8" s="253">
        <v>0</v>
      </c>
      <c r="H8" s="253">
        <v>0</v>
      </c>
      <c r="I8" s="253">
        <v>0</v>
      </c>
      <c r="J8" s="253">
        <v>0</v>
      </c>
      <c r="K8" s="254">
        <v>0</v>
      </c>
      <c r="L8" s="108">
        <v>0</v>
      </c>
      <c r="M8" s="253">
        <v>0</v>
      </c>
      <c r="N8" s="253">
        <v>0</v>
      </c>
      <c r="O8" s="253">
        <v>0</v>
      </c>
      <c r="P8" s="253">
        <v>0</v>
      </c>
      <c r="Q8" s="253">
        <v>0</v>
      </c>
      <c r="R8" s="253">
        <v>0</v>
      </c>
      <c r="S8" s="254">
        <v>0</v>
      </c>
      <c r="T8" s="108">
        <v>0</v>
      </c>
      <c r="U8" s="253">
        <v>0</v>
      </c>
      <c r="V8" s="253">
        <v>0</v>
      </c>
      <c r="W8" s="253">
        <v>0</v>
      </c>
      <c r="X8" s="253">
        <v>0</v>
      </c>
      <c r="Y8" s="253">
        <v>0</v>
      </c>
      <c r="Z8" s="253">
        <v>0</v>
      </c>
      <c r="AA8" s="254">
        <v>0</v>
      </c>
    </row>
    <row r="9" spans="1:28" ht="21.75" customHeight="1">
      <c r="A9" s="17"/>
      <c r="B9" s="20" t="s">
        <v>6</v>
      </c>
      <c r="C9" s="21" t="s">
        <v>16</v>
      </c>
      <c r="D9" s="108">
        <v>7</v>
      </c>
      <c r="E9" s="253">
        <v>3</v>
      </c>
      <c r="F9" s="253">
        <v>1</v>
      </c>
      <c r="G9" s="253">
        <v>0</v>
      </c>
      <c r="H9" s="253">
        <v>3</v>
      </c>
      <c r="I9" s="253">
        <v>0</v>
      </c>
      <c r="J9" s="253">
        <v>0</v>
      </c>
      <c r="K9" s="254">
        <v>0</v>
      </c>
      <c r="L9" s="108">
        <v>5</v>
      </c>
      <c r="M9" s="253">
        <v>3</v>
      </c>
      <c r="N9" s="253">
        <v>0</v>
      </c>
      <c r="O9" s="253">
        <v>0</v>
      </c>
      <c r="P9" s="253">
        <v>2</v>
      </c>
      <c r="Q9" s="253">
        <v>0</v>
      </c>
      <c r="R9" s="253">
        <v>0</v>
      </c>
      <c r="S9" s="254">
        <v>0</v>
      </c>
      <c r="T9" s="108">
        <v>2</v>
      </c>
      <c r="U9" s="253">
        <v>0</v>
      </c>
      <c r="V9" s="253">
        <v>1</v>
      </c>
      <c r="W9" s="253">
        <v>0</v>
      </c>
      <c r="X9" s="253">
        <v>1</v>
      </c>
      <c r="Y9" s="253">
        <v>0</v>
      </c>
      <c r="Z9" s="253">
        <v>0</v>
      </c>
      <c r="AA9" s="254">
        <v>0</v>
      </c>
    </row>
    <row r="10" spans="1:28" ht="21.75" customHeight="1">
      <c r="A10" s="17"/>
      <c r="B10" s="20" t="s">
        <v>7</v>
      </c>
      <c r="C10" s="21" t="s">
        <v>17</v>
      </c>
      <c r="D10" s="108">
        <v>1</v>
      </c>
      <c r="E10" s="253">
        <v>0</v>
      </c>
      <c r="F10" s="253">
        <v>0</v>
      </c>
      <c r="G10" s="253">
        <v>0</v>
      </c>
      <c r="H10" s="253">
        <v>1</v>
      </c>
      <c r="I10" s="253">
        <v>0</v>
      </c>
      <c r="J10" s="253">
        <v>0</v>
      </c>
      <c r="K10" s="254">
        <v>0</v>
      </c>
      <c r="L10" s="108">
        <v>0</v>
      </c>
      <c r="M10" s="253">
        <v>0</v>
      </c>
      <c r="N10" s="253">
        <v>0</v>
      </c>
      <c r="O10" s="253">
        <v>0</v>
      </c>
      <c r="P10" s="253">
        <v>0</v>
      </c>
      <c r="Q10" s="253">
        <v>0</v>
      </c>
      <c r="R10" s="253">
        <v>0</v>
      </c>
      <c r="S10" s="254">
        <v>0</v>
      </c>
      <c r="T10" s="108">
        <v>1</v>
      </c>
      <c r="U10" s="253">
        <v>0</v>
      </c>
      <c r="V10" s="253">
        <v>0</v>
      </c>
      <c r="W10" s="253">
        <v>0</v>
      </c>
      <c r="X10" s="253">
        <v>1</v>
      </c>
      <c r="Y10" s="253">
        <v>0</v>
      </c>
      <c r="Z10" s="253">
        <v>0</v>
      </c>
      <c r="AA10" s="254">
        <v>0</v>
      </c>
    </row>
    <row r="11" spans="1:28" ht="21.75" customHeight="1">
      <c r="A11" s="17"/>
      <c r="B11" s="20" t="s">
        <v>8</v>
      </c>
      <c r="C11" s="21" t="s">
        <v>18</v>
      </c>
      <c r="D11" s="108">
        <v>0</v>
      </c>
      <c r="E11" s="253">
        <v>0</v>
      </c>
      <c r="F11" s="253">
        <v>0</v>
      </c>
      <c r="G11" s="253">
        <v>0</v>
      </c>
      <c r="H11" s="253">
        <v>0</v>
      </c>
      <c r="I11" s="253">
        <v>0</v>
      </c>
      <c r="J11" s="253">
        <v>0</v>
      </c>
      <c r="K11" s="254">
        <v>0</v>
      </c>
      <c r="L11" s="108">
        <v>0</v>
      </c>
      <c r="M11" s="253">
        <v>0</v>
      </c>
      <c r="N11" s="253">
        <v>0</v>
      </c>
      <c r="O11" s="253">
        <v>0</v>
      </c>
      <c r="P11" s="253">
        <v>0</v>
      </c>
      <c r="Q11" s="253">
        <v>0</v>
      </c>
      <c r="R11" s="253">
        <v>0</v>
      </c>
      <c r="S11" s="254">
        <v>0</v>
      </c>
      <c r="T11" s="108">
        <v>0</v>
      </c>
      <c r="U11" s="253">
        <v>0</v>
      </c>
      <c r="V11" s="253">
        <v>0</v>
      </c>
      <c r="W11" s="253">
        <v>0</v>
      </c>
      <c r="X11" s="253">
        <v>0</v>
      </c>
      <c r="Y11" s="253">
        <v>0</v>
      </c>
      <c r="Z11" s="253">
        <v>0</v>
      </c>
      <c r="AA11" s="254">
        <v>0</v>
      </c>
    </row>
    <row r="12" spans="1:28" ht="21.75" customHeight="1">
      <c r="A12" s="11"/>
      <c r="B12" s="22" t="s">
        <v>19</v>
      </c>
      <c r="C12" s="23" t="s">
        <v>20</v>
      </c>
      <c r="D12" s="110">
        <v>14</v>
      </c>
      <c r="E12" s="255">
        <v>5</v>
      </c>
      <c r="F12" s="255">
        <v>2</v>
      </c>
      <c r="G12" s="255">
        <v>4</v>
      </c>
      <c r="H12" s="255">
        <v>3</v>
      </c>
      <c r="I12" s="255">
        <v>0</v>
      </c>
      <c r="J12" s="255">
        <v>0</v>
      </c>
      <c r="K12" s="256">
        <v>0</v>
      </c>
      <c r="L12" s="110">
        <v>12</v>
      </c>
      <c r="M12" s="255">
        <v>5</v>
      </c>
      <c r="N12" s="255">
        <v>2</v>
      </c>
      <c r="O12" s="255">
        <v>2</v>
      </c>
      <c r="P12" s="255">
        <v>3</v>
      </c>
      <c r="Q12" s="255">
        <v>0</v>
      </c>
      <c r="R12" s="255">
        <v>0</v>
      </c>
      <c r="S12" s="256">
        <v>0</v>
      </c>
      <c r="T12" s="108">
        <v>2</v>
      </c>
      <c r="U12" s="253">
        <v>0</v>
      </c>
      <c r="V12" s="253">
        <v>0</v>
      </c>
      <c r="W12" s="253">
        <v>2</v>
      </c>
      <c r="X12" s="253">
        <v>0</v>
      </c>
      <c r="Y12" s="253">
        <v>0</v>
      </c>
      <c r="Z12" s="253">
        <v>0</v>
      </c>
      <c r="AA12" s="254">
        <v>0</v>
      </c>
    </row>
    <row r="13" spans="1:28" ht="21.75" customHeight="1">
      <c r="A13" s="68" t="s">
        <v>96</v>
      </c>
      <c r="B13" s="15"/>
      <c r="C13" s="16"/>
      <c r="D13" s="251">
        <v>23</v>
      </c>
      <c r="E13" s="109">
        <v>7</v>
      </c>
      <c r="F13" s="109">
        <v>3</v>
      </c>
      <c r="G13" s="109">
        <v>4</v>
      </c>
      <c r="H13" s="109">
        <v>9</v>
      </c>
      <c r="I13" s="109">
        <v>0</v>
      </c>
      <c r="J13" s="109">
        <v>0</v>
      </c>
      <c r="K13" s="252">
        <v>0</v>
      </c>
      <c r="L13" s="251">
        <v>19</v>
      </c>
      <c r="M13" s="109">
        <v>7</v>
      </c>
      <c r="N13" s="109">
        <v>2</v>
      </c>
      <c r="O13" s="109">
        <v>3</v>
      </c>
      <c r="P13" s="109">
        <v>7</v>
      </c>
      <c r="Q13" s="109">
        <v>0</v>
      </c>
      <c r="R13" s="109">
        <v>0</v>
      </c>
      <c r="S13" s="109">
        <v>0</v>
      </c>
      <c r="T13" s="251">
        <v>4</v>
      </c>
      <c r="U13" s="109">
        <v>0</v>
      </c>
      <c r="V13" s="109">
        <v>1</v>
      </c>
      <c r="W13" s="109">
        <v>1</v>
      </c>
      <c r="X13" s="109">
        <v>2</v>
      </c>
      <c r="Y13" s="109">
        <v>0</v>
      </c>
      <c r="Z13" s="109">
        <v>0</v>
      </c>
      <c r="AA13" s="252">
        <v>0</v>
      </c>
    </row>
    <row r="14" spans="1:28" ht="21.75" customHeight="1">
      <c r="A14" s="17"/>
      <c r="B14" s="18" t="s">
        <v>13</v>
      </c>
      <c r="C14" s="19" t="s">
        <v>9</v>
      </c>
      <c r="D14" s="108">
        <v>3</v>
      </c>
      <c r="E14" s="69">
        <v>0</v>
      </c>
      <c r="F14" s="69">
        <v>0</v>
      </c>
      <c r="G14" s="69">
        <v>1</v>
      </c>
      <c r="H14" s="69">
        <v>2</v>
      </c>
      <c r="I14" s="69">
        <v>0</v>
      </c>
      <c r="J14" s="69">
        <v>0</v>
      </c>
      <c r="K14" s="70">
        <v>0</v>
      </c>
      <c r="L14" s="108">
        <v>3</v>
      </c>
      <c r="M14" s="257" t="s">
        <v>109</v>
      </c>
      <c r="N14" s="257" t="s">
        <v>109</v>
      </c>
      <c r="O14" s="257">
        <v>1</v>
      </c>
      <c r="P14" s="257">
        <v>2</v>
      </c>
      <c r="Q14" s="258" t="s">
        <v>109</v>
      </c>
      <c r="R14" s="258" t="s">
        <v>109</v>
      </c>
      <c r="S14" s="259" t="s">
        <v>109</v>
      </c>
      <c r="T14" s="108">
        <v>0</v>
      </c>
      <c r="U14" s="258" t="s">
        <v>109</v>
      </c>
      <c r="V14" s="258" t="s">
        <v>109</v>
      </c>
      <c r="W14" s="258" t="s">
        <v>109</v>
      </c>
      <c r="X14" s="258" t="s">
        <v>109</v>
      </c>
      <c r="Y14" s="258" t="s">
        <v>109</v>
      </c>
      <c r="Z14" s="258" t="s">
        <v>109</v>
      </c>
      <c r="AA14" s="259" t="s">
        <v>109</v>
      </c>
    </row>
    <row r="15" spans="1:28" ht="21.75" customHeight="1">
      <c r="A15" s="17"/>
      <c r="B15" s="20" t="s">
        <v>14</v>
      </c>
      <c r="C15" s="21" t="s">
        <v>15</v>
      </c>
      <c r="D15" s="108">
        <v>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70">
        <v>0</v>
      </c>
      <c r="L15" s="108">
        <v>0</v>
      </c>
      <c r="M15" s="257" t="s">
        <v>109</v>
      </c>
      <c r="N15" s="257" t="s">
        <v>109</v>
      </c>
      <c r="O15" s="257" t="s">
        <v>109</v>
      </c>
      <c r="P15" s="257" t="s">
        <v>109</v>
      </c>
      <c r="Q15" s="258" t="s">
        <v>109</v>
      </c>
      <c r="R15" s="258" t="s">
        <v>109</v>
      </c>
      <c r="S15" s="259" t="s">
        <v>109</v>
      </c>
      <c r="T15" s="108">
        <v>0</v>
      </c>
      <c r="U15" s="258" t="s">
        <v>109</v>
      </c>
      <c r="V15" s="258" t="s">
        <v>109</v>
      </c>
      <c r="W15" s="258" t="s">
        <v>109</v>
      </c>
      <c r="X15" s="258" t="s">
        <v>109</v>
      </c>
      <c r="Y15" s="258" t="s">
        <v>109</v>
      </c>
      <c r="Z15" s="258" t="s">
        <v>109</v>
      </c>
      <c r="AA15" s="259" t="s">
        <v>109</v>
      </c>
    </row>
    <row r="16" spans="1:28" ht="21.75" customHeight="1">
      <c r="A16" s="17"/>
      <c r="B16" s="20" t="s">
        <v>6</v>
      </c>
      <c r="C16" s="21" t="s">
        <v>16</v>
      </c>
      <c r="D16" s="108">
        <v>7</v>
      </c>
      <c r="E16" s="69">
        <v>3</v>
      </c>
      <c r="F16" s="69">
        <v>1</v>
      </c>
      <c r="G16" s="69">
        <v>0</v>
      </c>
      <c r="H16" s="69">
        <v>3</v>
      </c>
      <c r="I16" s="69">
        <v>0</v>
      </c>
      <c r="J16" s="69">
        <v>0</v>
      </c>
      <c r="K16" s="70">
        <v>0</v>
      </c>
      <c r="L16" s="108">
        <v>5</v>
      </c>
      <c r="M16" s="257">
        <v>3</v>
      </c>
      <c r="N16" s="257" t="s">
        <v>109</v>
      </c>
      <c r="O16" s="257" t="s">
        <v>109</v>
      </c>
      <c r="P16" s="257">
        <v>2</v>
      </c>
      <c r="Q16" s="258" t="s">
        <v>109</v>
      </c>
      <c r="R16" s="258" t="s">
        <v>109</v>
      </c>
      <c r="S16" s="259" t="s">
        <v>109</v>
      </c>
      <c r="T16" s="108">
        <v>2</v>
      </c>
      <c r="U16" s="258" t="s">
        <v>109</v>
      </c>
      <c r="V16" s="258">
        <v>1</v>
      </c>
      <c r="W16" s="258" t="s">
        <v>109</v>
      </c>
      <c r="X16" s="258">
        <v>1</v>
      </c>
      <c r="Y16" s="258" t="s">
        <v>109</v>
      </c>
      <c r="Z16" s="258" t="s">
        <v>109</v>
      </c>
      <c r="AA16" s="259" t="s">
        <v>109</v>
      </c>
    </row>
    <row r="17" spans="1:27" ht="21.75" customHeight="1">
      <c r="A17" s="17"/>
      <c r="B17" s="106" t="s">
        <v>7</v>
      </c>
      <c r="C17" s="107" t="s">
        <v>17</v>
      </c>
      <c r="D17" s="108">
        <v>1</v>
      </c>
      <c r="E17" s="69">
        <v>0</v>
      </c>
      <c r="F17" s="69">
        <v>0</v>
      </c>
      <c r="G17" s="69">
        <v>0</v>
      </c>
      <c r="H17" s="69">
        <v>1</v>
      </c>
      <c r="I17" s="69">
        <v>0</v>
      </c>
      <c r="J17" s="69">
        <v>0</v>
      </c>
      <c r="K17" s="70">
        <v>0</v>
      </c>
      <c r="L17" s="108">
        <v>0</v>
      </c>
      <c r="M17" s="257" t="s">
        <v>109</v>
      </c>
      <c r="N17" s="257" t="s">
        <v>109</v>
      </c>
      <c r="O17" s="257" t="s">
        <v>109</v>
      </c>
      <c r="P17" s="257" t="s">
        <v>109</v>
      </c>
      <c r="Q17" s="258" t="s">
        <v>109</v>
      </c>
      <c r="R17" s="258" t="s">
        <v>109</v>
      </c>
      <c r="S17" s="259" t="s">
        <v>109</v>
      </c>
      <c r="T17" s="108">
        <v>1</v>
      </c>
      <c r="U17" s="258" t="s">
        <v>109</v>
      </c>
      <c r="V17" s="258" t="s">
        <v>109</v>
      </c>
      <c r="W17" s="258" t="s">
        <v>109</v>
      </c>
      <c r="X17" s="258">
        <v>1</v>
      </c>
      <c r="Y17" s="258" t="s">
        <v>109</v>
      </c>
      <c r="Z17" s="258" t="s">
        <v>109</v>
      </c>
      <c r="AA17" s="259" t="s">
        <v>109</v>
      </c>
    </row>
    <row r="18" spans="1:27" ht="21.75" customHeight="1">
      <c r="A18" s="17"/>
      <c r="B18" s="106" t="s">
        <v>8</v>
      </c>
      <c r="C18" s="107" t="s">
        <v>18</v>
      </c>
      <c r="D18" s="108">
        <v>0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70">
        <v>0</v>
      </c>
      <c r="L18" s="108">
        <v>0</v>
      </c>
      <c r="M18" s="257" t="s">
        <v>109</v>
      </c>
      <c r="N18" s="257" t="s">
        <v>109</v>
      </c>
      <c r="O18" s="257" t="s">
        <v>109</v>
      </c>
      <c r="P18" s="257" t="s">
        <v>109</v>
      </c>
      <c r="Q18" s="258" t="s">
        <v>109</v>
      </c>
      <c r="R18" s="258" t="s">
        <v>109</v>
      </c>
      <c r="S18" s="259" t="s">
        <v>109</v>
      </c>
      <c r="T18" s="108">
        <v>0</v>
      </c>
      <c r="U18" s="258" t="s">
        <v>109</v>
      </c>
      <c r="V18" s="258" t="s">
        <v>109</v>
      </c>
      <c r="W18" s="258" t="s">
        <v>109</v>
      </c>
      <c r="X18" s="258" t="s">
        <v>109</v>
      </c>
      <c r="Y18" s="258" t="s">
        <v>109</v>
      </c>
      <c r="Z18" s="258" t="s">
        <v>109</v>
      </c>
      <c r="AA18" s="259" t="s">
        <v>109</v>
      </c>
    </row>
    <row r="19" spans="1:27" ht="21.75" customHeight="1">
      <c r="A19" s="11"/>
      <c r="B19" s="22" t="s">
        <v>19</v>
      </c>
      <c r="C19" s="23" t="s">
        <v>20</v>
      </c>
      <c r="D19" s="110">
        <v>12</v>
      </c>
      <c r="E19" s="71">
        <v>4</v>
      </c>
      <c r="F19" s="71">
        <v>2</v>
      </c>
      <c r="G19" s="71">
        <v>3</v>
      </c>
      <c r="H19" s="71">
        <v>3</v>
      </c>
      <c r="I19" s="71">
        <v>0</v>
      </c>
      <c r="J19" s="71">
        <v>0</v>
      </c>
      <c r="K19" s="72">
        <v>0</v>
      </c>
      <c r="L19" s="110">
        <v>11</v>
      </c>
      <c r="M19" s="260">
        <v>4</v>
      </c>
      <c r="N19" s="260">
        <v>2</v>
      </c>
      <c r="O19" s="260">
        <v>2</v>
      </c>
      <c r="P19" s="260">
        <v>3</v>
      </c>
      <c r="Q19" s="261" t="s">
        <v>109</v>
      </c>
      <c r="R19" s="261" t="s">
        <v>109</v>
      </c>
      <c r="S19" s="262" t="s">
        <v>109</v>
      </c>
      <c r="T19" s="110">
        <v>1</v>
      </c>
      <c r="U19" s="261" t="s">
        <v>109</v>
      </c>
      <c r="V19" s="261" t="s">
        <v>109</v>
      </c>
      <c r="W19" s="261">
        <v>1</v>
      </c>
      <c r="X19" s="261" t="s">
        <v>109</v>
      </c>
      <c r="Y19" s="261" t="s">
        <v>109</v>
      </c>
      <c r="Z19" s="261" t="s">
        <v>109</v>
      </c>
      <c r="AA19" s="262" t="s">
        <v>109</v>
      </c>
    </row>
    <row r="20" spans="1:27" ht="21.75" customHeight="1">
      <c r="A20" s="68" t="s">
        <v>11</v>
      </c>
      <c r="B20" s="15"/>
      <c r="C20" s="16"/>
      <c r="D20" s="251">
        <v>3</v>
      </c>
      <c r="E20" s="109">
        <v>1</v>
      </c>
      <c r="F20" s="109">
        <v>1</v>
      </c>
      <c r="G20" s="109">
        <v>1</v>
      </c>
      <c r="H20" s="109">
        <v>0</v>
      </c>
      <c r="I20" s="109">
        <v>0</v>
      </c>
      <c r="J20" s="109">
        <v>0</v>
      </c>
      <c r="K20" s="252">
        <v>0</v>
      </c>
      <c r="L20" s="251">
        <v>1</v>
      </c>
      <c r="M20" s="109">
        <v>1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252">
        <v>0</v>
      </c>
      <c r="T20" s="263">
        <v>2</v>
      </c>
      <c r="U20" s="264">
        <v>0</v>
      </c>
      <c r="V20" s="264">
        <v>1</v>
      </c>
      <c r="W20" s="264">
        <v>1</v>
      </c>
      <c r="X20" s="264">
        <v>0</v>
      </c>
      <c r="Y20" s="264">
        <v>0</v>
      </c>
      <c r="Z20" s="264">
        <v>0</v>
      </c>
      <c r="AA20" s="265">
        <v>0</v>
      </c>
    </row>
    <row r="21" spans="1:27" ht="21.75" customHeight="1">
      <c r="A21" s="17"/>
      <c r="B21" s="18" t="s">
        <v>13</v>
      </c>
      <c r="C21" s="19" t="s">
        <v>9</v>
      </c>
      <c r="D21" s="108">
        <v>1</v>
      </c>
      <c r="E21" s="69">
        <v>0</v>
      </c>
      <c r="F21" s="69">
        <v>1</v>
      </c>
      <c r="G21" s="69">
        <v>0</v>
      </c>
      <c r="H21" s="69">
        <v>0</v>
      </c>
      <c r="I21" s="69">
        <v>0</v>
      </c>
      <c r="J21" s="69">
        <v>0</v>
      </c>
      <c r="K21" s="70">
        <v>0</v>
      </c>
      <c r="L21" s="108">
        <v>0</v>
      </c>
      <c r="M21" s="258" t="s">
        <v>109</v>
      </c>
      <c r="N21" s="258" t="s">
        <v>109</v>
      </c>
      <c r="O21" s="258" t="s">
        <v>110</v>
      </c>
      <c r="P21" s="258" t="s">
        <v>110</v>
      </c>
      <c r="Q21" s="258" t="s">
        <v>109</v>
      </c>
      <c r="R21" s="258" t="s">
        <v>109</v>
      </c>
      <c r="S21" s="258" t="s">
        <v>109</v>
      </c>
      <c r="T21" s="108">
        <v>1</v>
      </c>
      <c r="U21" s="258" t="s">
        <v>109</v>
      </c>
      <c r="V21" s="258">
        <v>1</v>
      </c>
      <c r="W21" s="258" t="s">
        <v>109</v>
      </c>
      <c r="X21" s="258" t="s">
        <v>109</v>
      </c>
      <c r="Y21" s="258" t="s">
        <v>109</v>
      </c>
      <c r="Z21" s="258" t="s">
        <v>109</v>
      </c>
      <c r="AA21" s="259" t="s">
        <v>109</v>
      </c>
    </row>
    <row r="22" spans="1:27" ht="21.75" customHeight="1">
      <c r="A22" s="17"/>
      <c r="B22" s="20" t="s">
        <v>14</v>
      </c>
      <c r="C22" s="21" t="s">
        <v>15</v>
      </c>
      <c r="D22" s="108">
        <v>0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70">
        <v>0</v>
      </c>
      <c r="L22" s="108">
        <v>0</v>
      </c>
      <c r="M22" s="258" t="s">
        <v>109</v>
      </c>
      <c r="N22" s="258" t="s">
        <v>109</v>
      </c>
      <c r="O22" s="258" t="s">
        <v>109</v>
      </c>
      <c r="P22" s="258" t="s">
        <v>109</v>
      </c>
      <c r="Q22" s="258" t="s">
        <v>109</v>
      </c>
      <c r="R22" s="258" t="s">
        <v>109</v>
      </c>
      <c r="S22" s="258" t="s">
        <v>109</v>
      </c>
      <c r="T22" s="108">
        <v>0</v>
      </c>
      <c r="U22" s="258" t="s">
        <v>109</v>
      </c>
      <c r="V22" s="258" t="s">
        <v>109</v>
      </c>
      <c r="W22" s="258" t="s">
        <v>109</v>
      </c>
      <c r="X22" s="258" t="s">
        <v>109</v>
      </c>
      <c r="Y22" s="258" t="s">
        <v>109</v>
      </c>
      <c r="Z22" s="258" t="s">
        <v>109</v>
      </c>
      <c r="AA22" s="259" t="s">
        <v>109</v>
      </c>
    </row>
    <row r="23" spans="1:27" ht="21.75" customHeight="1">
      <c r="A23" s="17"/>
      <c r="B23" s="20" t="s">
        <v>6</v>
      </c>
      <c r="C23" s="21" t="s">
        <v>16</v>
      </c>
      <c r="D23" s="108">
        <v>0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70">
        <v>0</v>
      </c>
      <c r="L23" s="108">
        <v>0</v>
      </c>
      <c r="M23" s="258" t="s">
        <v>110</v>
      </c>
      <c r="N23" s="258" t="s">
        <v>109</v>
      </c>
      <c r="O23" s="258" t="s">
        <v>109</v>
      </c>
      <c r="P23" s="258" t="s">
        <v>110</v>
      </c>
      <c r="Q23" s="258" t="s">
        <v>109</v>
      </c>
      <c r="R23" s="258" t="s">
        <v>109</v>
      </c>
      <c r="S23" s="258" t="s">
        <v>109</v>
      </c>
      <c r="T23" s="108">
        <v>0</v>
      </c>
      <c r="U23" s="258" t="s">
        <v>109</v>
      </c>
      <c r="V23" s="258" t="s">
        <v>110</v>
      </c>
      <c r="W23" s="258" t="s">
        <v>109</v>
      </c>
      <c r="X23" s="258" t="s">
        <v>110</v>
      </c>
      <c r="Y23" s="258" t="s">
        <v>109</v>
      </c>
      <c r="Z23" s="258" t="s">
        <v>109</v>
      </c>
      <c r="AA23" s="259" t="s">
        <v>109</v>
      </c>
    </row>
    <row r="24" spans="1:27" ht="21.75" customHeight="1">
      <c r="A24" s="17"/>
      <c r="B24" s="20" t="s">
        <v>7</v>
      </c>
      <c r="C24" s="21" t="s">
        <v>17</v>
      </c>
      <c r="D24" s="108">
        <v>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70">
        <v>0</v>
      </c>
      <c r="L24" s="108">
        <v>0</v>
      </c>
      <c r="M24" s="258" t="s">
        <v>109</v>
      </c>
      <c r="N24" s="258" t="s">
        <v>109</v>
      </c>
      <c r="O24" s="258" t="s">
        <v>109</v>
      </c>
      <c r="P24" s="258" t="s">
        <v>109</v>
      </c>
      <c r="Q24" s="258" t="s">
        <v>109</v>
      </c>
      <c r="R24" s="258" t="s">
        <v>109</v>
      </c>
      <c r="S24" s="258" t="s">
        <v>109</v>
      </c>
      <c r="T24" s="108">
        <v>0</v>
      </c>
      <c r="U24" s="258" t="s">
        <v>109</v>
      </c>
      <c r="V24" s="258" t="s">
        <v>109</v>
      </c>
      <c r="W24" s="258" t="s">
        <v>109</v>
      </c>
      <c r="X24" s="258" t="s">
        <v>110</v>
      </c>
      <c r="Y24" s="258" t="s">
        <v>109</v>
      </c>
      <c r="Z24" s="258" t="s">
        <v>109</v>
      </c>
      <c r="AA24" s="259" t="s">
        <v>109</v>
      </c>
    </row>
    <row r="25" spans="1:27" ht="21.75" customHeight="1">
      <c r="A25" s="17"/>
      <c r="B25" s="20" t="s">
        <v>8</v>
      </c>
      <c r="C25" s="21" t="s">
        <v>18</v>
      </c>
      <c r="D25" s="108">
        <v>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70">
        <v>0</v>
      </c>
      <c r="L25" s="108">
        <v>0</v>
      </c>
      <c r="M25" s="258" t="s">
        <v>109</v>
      </c>
      <c r="N25" s="258" t="s">
        <v>109</v>
      </c>
      <c r="O25" s="258" t="s">
        <v>109</v>
      </c>
      <c r="P25" s="258" t="s">
        <v>109</v>
      </c>
      <c r="Q25" s="258" t="s">
        <v>109</v>
      </c>
      <c r="R25" s="258" t="s">
        <v>109</v>
      </c>
      <c r="S25" s="258" t="s">
        <v>109</v>
      </c>
      <c r="T25" s="108">
        <v>0</v>
      </c>
      <c r="U25" s="258" t="s">
        <v>109</v>
      </c>
      <c r="V25" s="258" t="s">
        <v>109</v>
      </c>
      <c r="W25" s="258" t="s">
        <v>109</v>
      </c>
      <c r="X25" s="258" t="s">
        <v>109</v>
      </c>
      <c r="Y25" s="258" t="s">
        <v>109</v>
      </c>
      <c r="Z25" s="258" t="s">
        <v>109</v>
      </c>
      <c r="AA25" s="259" t="s">
        <v>109</v>
      </c>
    </row>
    <row r="26" spans="1:27" ht="21.75" customHeight="1">
      <c r="A26" s="11"/>
      <c r="B26" s="22" t="s">
        <v>19</v>
      </c>
      <c r="C26" s="23" t="s">
        <v>20</v>
      </c>
      <c r="D26" s="110">
        <v>2</v>
      </c>
      <c r="E26" s="71">
        <v>1</v>
      </c>
      <c r="F26" s="71">
        <v>0</v>
      </c>
      <c r="G26" s="71">
        <v>1</v>
      </c>
      <c r="H26" s="71">
        <v>0</v>
      </c>
      <c r="I26" s="71">
        <v>0</v>
      </c>
      <c r="J26" s="71">
        <v>0</v>
      </c>
      <c r="K26" s="72">
        <v>0</v>
      </c>
      <c r="L26" s="110">
        <v>1</v>
      </c>
      <c r="M26" s="261">
        <v>1</v>
      </c>
      <c r="N26" s="258" t="s">
        <v>110</v>
      </c>
      <c r="O26" s="258" t="s">
        <v>110</v>
      </c>
      <c r="P26" s="258" t="s">
        <v>110</v>
      </c>
      <c r="Q26" s="258" t="s">
        <v>109</v>
      </c>
      <c r="R26" s="258" t="s">
        <v>109</v>
      </c>
      <c r="S26" s="258" t="s">
        <v>109</v>
      </c>
      <c r="T26" s="108">
        <v>1</v>
      </c>
      <c r="U26" s="258" t="s">
        <v>109</v>
      </c>
      <c r="V26" s="258" t="s">
        <v>109</v>
      </c>
      <c r="W26" s="258">
        <v>1</v>
      </c>
      <c r="X26" s="258" t="s">
        <v>109</v>
      </c>
      <c r="Y26" s="258" t="s">
        <v>109</v>
      </c>
      <c r="Z26" s="258" t="s">
        <v>109</v>
      </c>
      <c r="AA26" s="259" t="s">
        <v>109</v>
      </c>
    </row>
    <row r="27" spans="1:27" ht="21.75" customHeight="1">
      <c r="A27" s="68" t="s">
        <v>12</v>
      </c>
      <c r="B27" s="15"/>
      <c r="C27" s="16"/>
      <c r="D27" s="251">
        <v>1</v>
      </c>
      <c r="E27" s="109">
        <v>0</v>
      </c>
      <c r="F27" s="109">
        <v>1</v>
      </c>
      <c r="G27" s="109">
        <v>0</v>
      </c>
      <c r="H27" s="109">
        <v>0</v>
      </c>
      <c r="I27" s="109">
        <v>0</v>
      </c>
      <c r="J27" s="109">
        <v>0</v>
      </c>
      <c r="K27" s="252">
        <v>0</v>
      </c>
      <c r="L27" s="251">
        <v>1</v>
      </c>
      <c r="M27" s="109">
        <v>0</v>
      </c>
      <c r="N27" s="109">
        <v>1</v>
      </c>
      <c r="O27" s="109">
        <v>0</v>
      </c>
      <c r="P27" s="109">
        <v>0</v>
      </c>
      <c r="Q27" s="109">
        <v>0</v>
      </c>
      <c r="R27" s="109">
        <v>0</v>
      </c>
      <c r="S27" s="252">
        <v>0</v>
      </c>
      <c r="T27" s="251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9">
        <v>0</v>
      </c>
      <c r="AA27" s="252">
        <v>0</v>
      </c>
    </row>
    <row r="28" spans="1:27" ht="21.75" customHeight="1">
      <c r="A28" s="17"/>
      <c r="B28" s="18" t="s">
        <v>13</v>
      </c>
      <c r="C28" s="19" t="s">
        <v>9</v>
      </c>
      <c r="D28" s="108">
        <v>1</v>
      </c>
      <c r="E28" s="69">
        <v>0</v>
      </c>
      <c r="F28" s="69">
        <v>1</v>
      </c>
      <c r="G28" s="69">
        <v>0</v>
      </c>
      <c r="H28" s="69">
        <v>0</v>
      </c>
      <c r="I28" s="69">
        <v>0</v>
      </c>
      <c r="J28" s="69">
        <v>0</v>
      </c>
      <c r="K28" s="70">
        <v>0</v>
      </c>
      <c r="L28" s="108">
        <v>1</v>
      </c>
      <c r="M28" s="258" t="s">
        <v>108</v>
      </c>
      <c r="N28" s="258">
        <v>1</v>
      </c>
      <c r="O28" s="258" t="s">
        <v>110</v>
      </c>
      <c r="P28" s="258" t="s">
        <v>110</v>
      </c>
      <c r="Q28" s="258" t="s">
        <v>108</v>
      </c>
      <c r="R28" s="258" t="s">
        <v>108</v>
      </c>
      <c r="S28" s="258" t="s">
        <v>108</v>
      </c>
      <c r="T28" s="108">
        <v>0</v>
      </c>
      <c r="U28" s="258" t="s">
        <v>108</v>
      </c>
      <c r="V28" s="258" t="s">
        <v>110</v>
      </c>
      <c r="W28" s="258" t="s">
        <v>108</v>
      </c>
      <c r="X28" s="258" t="s">
        <v>108</v>
      </c>
      <c r="Y28" s="258" t="s">
        <v>108</v>
      </c>
      <c r="Z28" s="258" t="s">
        <v>108</v>
      </c>
      <c r="AA28" s="259" t="s">
        <v>108</v>
      </c>
    </row>
    <row r="29" spans="1:27" ht="21.75" customHeight="1">
      <c r="A29" s="17"/>
      <c r="B29" s="20" t="s">
        <v>14</v>
      </c>
      <c r="C29" s="21" t="s">
        <v>15</v>
      </c>
      <c r="D29" s="108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70">
        <v>0</v>
      </c>
      <c r="L29" s="108">
        <v>0</v>
      </c>
      <c r="M29" s="258" t="s">
        <v>108</v>
      </c>
      <c r="N29" s="258" t="s">
        <v>108</v>
      </c>
      <c r="O29" s="258" t="s">
        <v>108</v>
      </c>
      <c r="P29" s="258" t="s">
        <v>108</v>
      </c>
      <c r="Q29" s="258" t="s">
        <v>108</v>
      </c>
      <c r="R29" s="258" t="s">
        <v>108</v>
      </c>
      <c r="S29" s="258" t="s">
        <v>108</v>
      </c>
      <c r="T29" s="108">
        <v>0</v>
      </c>
      <c r="U29" s="258" t="s">
        <v>108</v>
      </c>
      <c r="V29" s="258" t="s">
        <v>108</v>
      </c>
      <c r="W29" s="258" t="s">
        <v>108</v>
      </c>
      <c r="X29" s="258" t="s">
        <v>108</v>
      </c>
      <c r="Y29" s="258" t="s">
        <v>108</v>
      </c>
      <c r="Z29" s="258" t="s">
        <v>108</v>
      </c>
      <c r="AA29" s="259" t="s">
        <v>108</v>
      </c>
    </row>
    <row r="30" spans="1:27" ht="21.75" customHeight="1">
      <c r="A30" s="17"/>
      <c r="B30" s="20" t="s">
        <v>6</v>
      </c>
      <c r="C30" s="21" t="s">
        <v>16</v>
      </c>
      <c r="D30" s="108">
        <v>0</v>
      </c>
      <c r="E30" s="69">
        <v>0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70">
        <v>0</v>
      </c>
      <c r="L30" s="108">
        <v>0</v>
      </c>
      <c r="M30" s="258" t="s">
        <v>110</v>
      </c>
      <c r="N30" s="258" t="s">
        <v>108</v>
      </c>
      <c r="O30" s="258" t="s">
        <v>108</v>
      </c>
      <c r="P30" s="258" t="s">
        <v>110</v>
      </c>
      <c r="Q30" s="258" t="s">
        <v>108</v>
      </c>
      <c r="R30" s="258" t="s">
        <v>108</v>
      </c>
      <c r="S30" s="258" t="s">
        <v>108</v>
      </c>
      <c r="T30" s="108">
        <v>0</v>
      </c>
      <c r="U30" s="258" t="s">
        <v>108</v>
      </c>
      <c r="V30" s="258" t="s">
        <v>110</v>
      </c>
      <c r="W30" s="258" t="s">
        <v>108</v>
      </c>
      <c r="X30" s="258" t="s">
        <v>110</v>
      </c>
      <c r="Y30" s="258" t="s">
        <v>108</v>
      </c>
      <c r="Z30" s="258" t="s">
        <v>108</v>
      </c>
      <c r="AA30" s="259" t="s">
        <v>108</v>
      </c>
    </row>
    <row r="31" spans="1:27" ht="21.75" customHeight="1">
      <c r="A31" s="17"/>
      <c r="B31" s="20" t="s">
        <v>7</v>
      </c>
      <c r="C31" s="21" t="s">
        <v>17</v>
      </c>
      <c r="D31" s="108">
        <v>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70">
        <v>0</v>
      </c>
      <c r="L31" s="108">
        <v>0</v>
      </c>
      <c r="M31" s="258" t="s">
        <v>108</v>
      </c>
      <c r="N31" s="258" t="s">
        <v>108</v>
      </c>
      <c r="O31" s="258" t="s">
        <v>108</v>
      </c>
      <c r="P31" s="258" t="s">
        <v>108</v>
      </c>
      <c r="Q31" s="258" t="s">
        <v>108</v>
      </c>
      <c r="R31" s="258" t="s">
        <v>108</v>
      </c>
      <c r="S31" s="258" t="s">
        <v>108</v>
      </c>
      <c r="T31" s="108">
        <v>0</v>
      </c>
      <c r="U31" s="258" t="s">
        <v>108</v>
      </c>
      <c r="V31" s="258" t="s">
        <v>108</v>
      </c>
      <c r="W31" s="258" t="s">
        <v>108</v>
      </c>
      <c r="X31" s="258" t="s">
        <v>110</v>
      </c>
      <c r="Y31" s="258" t="s">
        <v>108</v>
      </c>
      <c r="Z31" s="258" t="s">
        <v>108</v>
      </c>
      <c r="AA31" s="259" t="s">
        <v>108</v>
      </c>
    </row>
    <row r="32" spans="1:27" ht="21.75" customHeight="1">
      <c r="A32" s="17"/>
      <c r="B32" s="20" t="s">
        <v>8</v>
      </c>
      <c r="C32" s="21" t="s">
        <v>18</v>
      </c>
      <c r="D32" s="108">
        <v>0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70">
        <v>0</v>
      </c>
      <c r="L32" s="108">
        <v>0</v>
      </c>
      <c r="M32" s="258" t="s">
        <v>108</v>
      </c>
      <c r="N32" s="258" t="s">
        <v>108</v>
      </c>
      <c r="O32" s="258" t="s">
        <v>108</v>
      </c>
      <c r="P32" s="258" t="s">
        <v>108</v>
      </c>
      <c r="Q32" s="258" t="s">
        <v>108</v>
      </c>
      <c r="R32" s="258" t="s">
        <v>108</v>
      </c>
      <c r="S32" s="258" t="s">
        <v>108</v>
      </c>
      <c r="T32" s="108">
        <v>0</v>
      </c>
      <c r="U32" s="258" t="s">
        <v>108</v>
      </c>
      <c r="V32" s="258" t="s">
        <v>108</v>
      </c>
      <c r="W32" s="258" t="s">
        <v>108</v>
      </c>
      <c r="X32" s="258" t="s">
        <v>108</v>
      </c>
      <c r="Y32" s="258" t="s">
        <v>108</v>
      </c>
      <c r="Z32" s="258" t="s">
        <v>108</v>
      </c>
      <c r="AA32" s="259" t="s">
        <v>108</v>
      </c>
    </row>
    <row r="33" spans="1:27" ht="21.75" customHeight="1">
      <c r="A33" s="11"/>
      <c r="B33" s="22" t="s">
        <v>75</v>
      </c>
      <c r="C33" s="23" t="s">
        <v>76</v>
      </c>
      <c r="D33" s="110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2">
        <v>0</v>
      </c>
      <c r="L33" s="110">
        <v>0</v>
      </c>
      <c r="M33" s="261" t="s">
        <v>110</v>
      </c>
      <c r="N33" s="261" t="s">
        <v>110</v>
      </c>
      <c r="O33" s="261" t="s">
        <v>110</v>
      </c>
      <c r="P33" s="261" t="s">
        <v>110</v>
      </c>
      <c r="Q33" s="261" t="s">
        <v>108</v>
      </c>
      <c r="R33" s="261" t="s">
        <v>108</v>
      </c>
      <c r="S33" s="261" t="s">
        <v>108</v>
      </c>
      <c r="T33" s="110">
        <v>0</v>
      </c>
      <c r="U33" s="261" t="s">
        <v>108</v>
      </c>
      <c r="V33" s="261" t="s">
        <v>108</v>
      </c>
      <c r="W33" s="261" t="s">
        <v>110</v>
      </c>
      <c r="X33" s="261" t="s">
        <v>108</v>
      </c>
      <c r="Y33" s="261" t="s">
        <v>108</v>
      </c>
      <c r="Z33" s="261" t="s">
        <v>108</v>
      </c>
      <c r="AA33" s="262" t="s">
        <v>108</v>
      </c>
    </row>
    <row r="36" spans="1:27" ht="17.25">
      <c r="D36" s="119"/>
    </row>
  </sheetData>
  <mergeCells count="3">
    <mergeCell ref="D4:K4"/>
    <mergeCell ref="L4:S4"/>
    <mergeCell ref="T4:AA4"/>
  </mergeCells>
  <phoneticPr fontId="1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7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表1!Print_Area</vt:lpstr>
      <vt:lpstr>表2!Print_Area</vt:lpstr>
      <vt:lpstr>表3!Print_Area</vt:lpstr>
      <vt:lpstr>表4!Print_Area</vt:lpstr>
      <vt:lpstr>表5!Print_Area</vt:lpstr>
      <vt:lpstr>表6!Print_Area</vt:lpstr>
      <vt:lpstr>表7!Print_Area</vt:lpstr>
      <vt:lpstr>表8!Print_Area</vt:lpstr>
      <vt:lpstr>表9!Print_Area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